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xl/webextensions/webextension8.xml" ContentType="application/vnd.ms-office.webextension+xml"/>
  <Override PartName="/xl/webextensions/webextension9.xml" ContentType="application/vnd.ms-office.webextension+xml"/>
  <Override PartName="/xl/webextensions/webextension10.xml" ContentType="application/vnd.ms-office.webextension+xml"/>
  <Override PartName="/xl/webextensions/webextension11.xml" ContentType="application/vnd.ms-office.webextension+xml"/>
  <Override PartName="/xl/webextensions/webextension12.xml" ContentType="application/vnd.ms-office.webextension+xml"/>
  <Override PartName="/xl/webextensions/webextension13.xml" ContentType="application/vnd.ms-office.webextension+xml"/>
  <Override PartName="/xl/webextensions/webextension14.xml" ContentType="application/vnd.ms-office.webextension+xml"/>
  <Override PartName="/xl/webextensions/webextension15.xml" ContentType="application/vnd.ms-office.webextension+xml"/>
  <Override PartName="/xl/webextensions/webextension16.xml" ContentType="application/vnd.ms-office.webextension+xml"/>
  <Override PartName="/xl/webextensions/webextension17.xml" ContentType="application/vnd.ms-office.webextension+xml"/>
  <Override PartName="/xl/webextensions/webextension18.xml" ContentType="application/vnd.ms-office.webextension+xml"/>
  <Override PartName="/xl/webextensions/webextension19.xml" ContentType="application/vnd.ms-office.webextension+xml"/>
  <Override PartName="/xl/webextensions/webextension20.xml" ContentType="application/vnd.ms-office.webextension+xml"/>
  <Override PartName="/xl/webextensions/webextension21.xml" ContentType="application/vnd.ms-office.webextension+xml"/>
  <Override PartName="/xl/webextensions/webextension22.xml" ContentType="application/vnd.ms-office.webextension+xml"/>
  <Override PartName="/xl/drawings/drawing3.xml" ContentType="application/vnd.openxmlformats-officedocument.drawing+xml"/>
  <Override PartName="/xl/ctrlProps/ctrlProp9.xml" ContentType="application/vnd.ms-excel.controlproperties+xml"/>
  <Override PartName="/xl/webextensions/webextension23.xml" ContentType="application/vnd.ms-office.webextension+xml"/>
  <Override PartName="/xl/webextensions/webextension24.xml" ContentType="application/vnd.ms-office.webextension+xml"/>
  <Override PartName="/xl/webextensions/webextension25.xml" ContentType="application/vnd.ms-office.webextension+xml"/>
  <Override PartName="/xl/webextensions/webextension26.xml" ContentType="application/vnd.ms-office.webextension+xml"/>
  <Override PartName="/xl/webextensions/webextension27.xml" ContentType="application/vnd.ms-office.webextension+xml"/>
  <Override PartName="/xl/webextensions/webextension28.xml" ContentType="application/vnd.ms-office.webextension+xml"/>
  <Override PartName="/xl/webextensions/webextension29.xml" ContentType="application/vnd.ms-office.webextension+xml"/>
  <Override PartName="/xl/webextensions/webextension30.xml" ContentType="application/vnd.ms-office.webextension+xml"/>
  <Override PartName="/xl/webextensions/webextension31.xml" ContentType="application/vnd.ms-office.webextension+xml"/>
  <Override PartName="/xl/webextensions/webextension32.xml" ContentType="application/vnd.ms-office.webextension+xml"/>
  <Override PartName="/xl/webextensions/webextension33.xml" ContentType="application/vnd.ms-office.webextension+xml"/>
  <Override PartName="/xl/webextensions/webextension34.xml" ContentType="application/vnd.ms-office.webextension+xml"/>
  <Override PartName="/xl/webextensions/webextension35.xml" ContentType="application/vnd.ms-office.webextension+xml"/>
  <Override PartName="/xl/webextensions/webextension36.xml" ContentType="application/vnd.ms-office.webextension+xml"/>
  <Override PartName="/xl/webextensions/webextension37.xml" ContentType="application/vnd.ms-office.webextension+xml"/>
  <Override PartName="/xl/webextensions/webextension38.xml" ContentType="application/vnd.ms-office.webextension+xml"/>
  <Override PartName="/xl/webextensions/webextension39.xml" ContentType="application/vnd.ms-office.webextension+xml"/>
  <Override PartName="/xl/webextensions/webextension40.xml" ContentType="application/vnd.ms-office.webextension+xml"/>
  <Override PartName="/xl/webextensions/webextension41.xml" ContentType="application/vnd.ms-office.webextension+xml"/>
  <Override PartName="/xl/webextensions/webextension42.xml" ContentType="application/vnd.ms-office.webextension+xml"/>
  <Override PartName="/xl/webextensions/webextension43.xml" ContentType="application/vnd.ms-office.webextension+xml"/>
  <Override PartName="/xl/webextensions/webextension44.xml" ContentType="application/vnd.ms-office.webextension+xml"/>
  <Override PartName="/xl/drawings/drawing4.xml" ContentType="application/vnd.openxmlformats-officedocument.drawing+xml"/>
  <Override PartName="/xl/ctrlProps/ctrlProp10.xml" ContentType="application/vnd.ms-excel.controlproperties+xml"/>
  <Override PartName="/xl/webextensions/webextension45.xml" ContentType="application/vnd.ms-office.webextension+xml"/>
  <Override PartName="/xl/webextensions/webextension46.xml" ContentType="application/vnd.ms-office.webextension+xml"/>
  <Override PartName="/xl/webextensions/webextension47.xml" ContentType="application/vnd.ms-office.webextension+xml"/>
  <Override PartName="/xl/webextensions/webextension48.xml" ContentType="application/vnd.ms-office.webextension+xml"/>
  <Override PartName="/xl/webextensions/webextension49.xml" ContentType="application/vnd.ms-office.webextension+xml"/>
  <Override PartName="/xl/webextensions/webextension50.xml" ContentType="application/vnd.ms-office.webextension+xml"/>
  <Override PartName="/xl/webextensions/webextension51.xml" ContentType="application/vnd.ms-office.webextension+xml"/>
  <Override PartName="/xl/webextensions/webextension52.xml" ContentType="application/vnd.ms-office.webextension+xml"/>
  <Override PartName="/xl/webextensions/webextension53.xml" ContentType="application/vnd.ms-office.webextension+xml"/>
  <Override PartName="/xl/webextensions/webextension54.xml" ContentType="application/vnd.ms-office.webextension+xml"/>
  <Override PartName="/xl/webextensions/webextension55.xml" ContentType="application/vnd.ms-office.webextension+xml"/>
  <Override PartName="/xl/webextensions/webextension56.xml" ContentType="application/vnd.ms-office.webextension+xml"/>
  <Override PartName="/xl/webextensions/webextension57.xml" ContentType="application/vnd.ms-office.webextension+xml"/>
  <Override PartName="/xl/webextensions/webextension58.xml" ContentType="application/vnd.ms-office.webextension+xml"/>
  <Override PartName="/xl/webextensions/webextension59.xml" ContentType="application/vnd.ms-office.webextension+xml"/>
  <Override PartName="/xl/webextensions/webextension60.xml" ContentType="application/vnd.ms-office.webextension+xml"/>
  <Override PartName="/xl/webextensions/webextension61.xml" ContentType="application/vnd.ms-office.webextension+xml"/>
  <Override PartName="/xl/webextensions/webextension62.xml" ContentType="application/vnd.ms-office.webextension+xml"/>
  <Override PartName="/xl/webextensions/webextension63.xml" ContentType="application/vnd.ms-office.webextension+xml"/>
  <Override PartName="/xl/webextensions/webextension64.xml" ContentType="application/vnd.ms-office.webextension+xml"/>
  <Override PartName="/xl/webextensions/webextension65.xml" ContentType="application/vnd.ms-office.webextension+xml"/>
  <Override PartName="/xl/webextensions/webextension66.xml" ContentType="application/vnd.ms-office.webextension+xml"/>
  <Override PartName="/xl/drawings/drawing5.xml" ContentType="application/vnd.openxmlformats-officedocument.drawing+xml"/>
  <Override PartName="/xl/ctrlProps/ctrlProp11.xml" ContentType="application/vnd.ms-excel.controlproperties+xml"/>
  <Override PartName="/xl/webextensions/webextension67.xml" ContentType="application/vnd.ms-office.webextension+xml"/>
  <Override PartName="/xl/webextensions/webextension68.xml" ContentType="application/vnd.ms-office.webextension+xml"/>
  <Override PartName="/xl/webextensions/webextension69.xml" ContentType="application/vnd.ms-office.webextension+xml"/>
  <Override PartName="/xl/webextensions/webextension70.xml" ContentType="application/vnd.ms-office.webextension+xml"/>
  <Override PartName="/xl/webextensions/webextension71.xml" ContentType="application/vnd.ms-office.webextension+xml"/>
  <Override PartName="/xl/webextensions/webextension72.xml" ContentType="application/vnd.ms-office.webextension+xml"/>
  <Override PartName="/xl/webextensions/webextension73.xml" ContentType="application/vnd.ms-office.webextension+xml"/>
  <Override PartName="/xl/webextensions/webextension74.xml" ContentType="application/vnd.ms-office.webextension+xml"/>
  <Override PartName="/xl/webextensions/webextension75.xml" ContentType="application/vnd.ms-office.webextension+xml"/>
  <Override PartName="/xl/webextensions/webextension76.xml" ContentType="application/vnd.ms-office.webextension+xml"/>
  <Override PartName="/xl/webextensions/webextension77.xml" ContentType="application/vnd.ms-office.webextension+xml"/>
  <Override PartName="/xl/webextensions/webextension78.xml" ContentType="application/vnd.ms-office.webextension+xml"/>
  <Override PartName="/xl/webextensions/webextension79.xml" ContentType="application/vnd.ms-office.webextension+xml"/>
  <Override PartName="/xl/webextensions/webextension80.xml" ContentType="application/vnd.ms-office.webextension+xml"/>
  <Override PartName="/xl/webextensions/webextension81.xml" ContentType="application/vnd.ms-office.webextension+xml"/>
  <Override PartName="/xl/webextensions/webextension82.xml" ContentType="application/vnd.ms-office.webextension+xml"/>
  <Override PartName="/xl/webextensions/webextension83.xml" ContentType="application/vnd.ms-office.webextension+xml"/>
  <Override PartName="/xl/webextensions/webextension84.xml" ContentType="application/vnd.ms-office.webextension+xml"/>
  <Override PartName="/xl/webextensions/webextension85.xml" ContentType="application/vnd.ms-office.webextension+xml"/>
  <Override PartName="/xl/webextensions/webextension86.xml" ContentType="application/vnd.ms-office.webextension+xml"/>
  <Override PartName="/xl/webextensions/webextension87.xml" ContentType="application/vnd.ms-office.webextension+xml"/>
  <Override PartName="/xl/webextensions/webextension88.xml" ContentType="application/vnd.ms-office.webextension+xml"/>
  <Override PartName="/xl/drawings/drawing6.xml" ContentType="application/vnd.openxmlformats-officedocument.drawing+xml"/>
  <Override PartName="/xl/ctrlProps/ctrlProp12.xml" ContentType="application/vnd.ms-excel.controlproperties+xml"/>
  <Override PartName="/xl/webextensions/webextension89.xml" ContentType="application/vnd.ms-office.webextension+xml"/>
  <Override PartName="/xl/webextensions/webextension90.xml" ContentType="application/vnd.ms-office.webextension+xml"/>
  <Override PartName="/xl/webextensions/webextension91.xml" ContentType="application/vnd.ms-office.webextension+xml"/>
  <Override PartName="/xl/webextensions/webextension92.xml" ContentType="application/vnd.ms-office.webextension+xml"/>
  <Override PartName="/xl/webextensions/webextension93.xml" ContentType="application/vnd.ms-office.webextension+xml"/>
  <Override PartName="/xl/webextensions/webextension94.xml" ContentType="application/vnd.ms-office.webextension+xml"/>
  <Override PartName="/xl/webextensions/webextension95.xml" ContentType="application/vnd.ms-office.webextension+xml"/>
  <Override PartName="/xl/webextensions/webextension96.xml" ContentType="application/vnd.ms-office.webextension+xml"/>
  <Override PartName="/xl/webextensions/webextension97.xml" ContentType="application/vnd.ms-office.webextension+xml"/>
  <Override PartName="/xl/webextensions/webextension98.xml" ContentType="application/vnd.ms-office.webextension+xml"/>
  <Override PartName="/xl/webextensions/webextension99.xml" ContentType="application/vnd.ms-office.webextension+xml"/>
  <Override PartName="/xl/webextensions/webextension100.xml" ContentType="application/vnd.ms-office.webextension+xml"/>
  <Override PartName="/xl/webextensions/webextension101.xml" ContentType="application/vnd.ms-office.webextension+xml"/>
  <Override PartName="/xl/webextensions/webextension102.xml" ContentType="application/vnd.ms-office.webextension+xml"/>
  <Override PartName="/xl/webextensions/webextension103.xml" ContentType="application/vnd.ms-office.webextension+xml"/>
  <Override PartName="/xl/webextensions/webextension104.xml" ContentType="application/vnd.ms-office.webextension+xml"/>
  <Override PartName="/xl/webextensions/webextension105.xml" ContentType="application/vnd.ms-office.webextension+xml"/>
  <Override PartName="/xl/webextensions/webextension106.xml" ContentType="application/vnd.ms-office.webextension+xml"/>
  <Override PartName="/xl/webextensions/webextension107.xml" ContentType="application/vnd.ms-office.webextension+xml"/>
  <Override PartName="/xl/webextensions/webextension108.xml" ContentType="application/vnd.ms-office.webextension+xml"/>
  <Override PartName="/xl/webextensions/webextension109.xml" ContentType="application/vnd.ms-office.webextension+xml"/>
  <Override PartName="/xl/webextensions/webextension110.xml" ContentType="application/vnd.ms-office.webextension+xml"/>
  <Override PartName="/xl/drawings/drawing7.xml" ContentType="application/vnd.openxmlformats-officedocument.drawing+xml"/>
  <Override PartName="/xl/ctrlProps/ctrlProp13.xml" ContentType="application/vnd.ms-excel.controlproperties+xml"/>
  <Override PartName="/xl/webextensions/webextension111.xml" ContentType="application/vnd.ms-office.webextension+xml"/>
  <Override PartName="/xl/webextensions/webextension112.xml" ContentType="application/vnd.ms-office.webextension+xml"/>
  <Override PartName="/xl/webextensions/webextension113.xml" ContentType="application/vnd.ms-office.webextension+xml"/>
  <Override PartName="/xl/webextensions/webextension114.xml" ContentType="application/vnd.ms-office.webextension+xml"/>
  <Override PartName="/xl/webextensions/webextension115.xml" ContentType="application/vnd.ms-office.webextension+xml"/>
  <Override PartName="/xl/webextensions/webextension116.xml" ContentType="application/vnd.ms-office.webextension+xml"/>
  <Override PartName="/xl/webextensions/webextension117.xml" ContentType="application/vnd.ms-office.webextension+xml"/>
  <Override PartName="/xl/webextensions/webextension118.xml" ContentType="application/vnd.ms-office.webextension+xml"/>
  <Override PartName="/xl/webextensions/webextension119.xml" ContentType="application/vnd.ms-office.webextension+xml"/>
  <Override PartName="/xl/webextensions/webextension120.xml" ContentType="application/vnd.ms-office.webextension+xml"/>
  <Override PartName="/xl/webextensions/webextension121.xml" ContentType="application/vnd.ms-office.webextension+xml"/>
  <Override PartName="/xl/webextensions/webextension122.xml" ContentType="application/vnd.ms-office.webextension+xml"/>
  <Override PartName="/xl/webextensions/webextension123.xml" ContentType="application/vnd.ms-office.webextension+xml"/>
  <Override PartName="/xl/webextensions/webextension124.xml" ContentType="application/vnd.ms-office.webextension+xml"/>
  <Override PartName="/xl/webextensions/webextension125.xml" ContentType="application/vnd.ms-office.webextension+xml"/>
  <Override PartName="/xl/webextensions/webextension126.xml" ContentType="application/vnd.ms-office.webextension+xml"/>
  <Override PartName="/xl/webextensions/webextension127.xml" ContentType="application/vnd.ms-office.webextension+xml"/>
  <Override PartName="/xl/webextensions/webextension128.xml" ContentType="application/vnd.ms-office.webextension+xml"/>
  <Override PartName="/xl/webextensions/webextension129.xml" ContentType="application/vnd.ms-office.webextension+xml"/>
  <Override PartName="/xl/webextensions/webextension130.xml" ContentType="application/vnd.ms-office.webextension+xml"/>
  <Override PartName="/xl/webextensions/webextension131.xml" ContentType="application/vnd.ms-office.webextension+xml"/>
  <Override PartName="/xl/webextensions/webextension132.xml" ContentType="application/vnd.ms-office.webextension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webextensions/webextension133.xml" ContentType="application/vnd.ms-office.webextension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webextensions/webextension134.xml" ContentType="application/vnd.ms-office.webextension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webextensions/webextension135.xml" ContentType="application/vnd.ms-office.webextension+xml"/>
  <Override PartName="/xl/drawings/drawing12.xml" ContentType="application/vnd.openxmlformats-officedocument.drawing+xml"/>
  <Override PartName="/xl/ctrlProps/ctrlProp20.xml" ContentType="application/vnd.ms-excel.controlproperties+xml"/>
  <Override PartName="/xl/webextensions/webextension136.xml" ContentType="application/vnd.ms-office.webextension+xml"/>
  <Override PartName="/xl/webextensions/webextension137.xml" ContentType="application/vnd.ms-office.webextension+xml"/>
  <Override PartName="/xl/webextensions/webextension138.xml" ContentType="application/vnd.ms-office.webextension+xml"/>
  <Override PartName="/xl/webextensions/webextension139.xml" ContentType="application/vnd.ms-office.webextension+xml"/>
  <Override PartName="/xl/webextensions/webextension140.xml" ContentType="application/vnd.ms-office.webextension+xml"/>
  <Override PartName="/xl/webextensions/webextension141.xml" ContentType="application/vnd.ms-office.webextension+xml"/>
  <Override PartName="/xl/webextensions/webextension142.xml" ContentType="application/vnd.ms-office.webextension+xml"/>
  <Override PartName="/xl/webextensions/webextension143.xml" ContentType="application/vnd.ms-office.webextension+xml"/>
  <Override PartName="/xl/webextensions/webextension144.xml" ContentType="application/vnd.ms-office.webextension+xml"/>
  <Override PartName="/xl/webextensions/webextension145.xml" ContentType="application/vnd.ms-office.webextension+xml"/>
  <Override PartName="/xl/webextensions/webextension146.xml" ContentType="application/vnd.ms-office.webextension+xml"/>
  <Override PartName="/xl/webextensions/webextension147.xml" ContentType="application/vnd.ms-office.webextension+xml"/>
  <Override PartName="/xl/webextensions/webextension148.xml" ContentType="application/vnd.ms-office.webextension+xml"/>
  <Override PartName="/xl/webextensions/webextension149.xml" ContentType="application/vnd.ms-office.webextension+xml"/>
  <Override PartName="/xl/webextensions/webextension150.xml" ContentType="application/vnd.ms-office.webextension+xml"/>
  <Override PartName="/xl/webextensions/webextension151.xml" ContentType="application/vnd.ms-office.webextension+xml"/>
  <Override PartName="/xl/webextensions/webextension152.xml" ContentType="application/vnd.ms-office.webextension+xml"/>
  <Override PartName="/xl/webextensions/webextension153.xml" ContentType="application/vnd.ms-office.webextension+xml"/>
  <Override PartName="/xl/webextensions/webextension154.xml" ContentType="application/vnd.ms-office.webextension+xml"/>
  <Override PartName="/xl/webextensions/webextension155.xml" ContentType="application/vnd.ms-office.webextension+xml"/>
  <Override PartName="/xl/webextensions/webextension156.xml" ContentType="application/vnd.ms-office.webextension+xml"/>
  <Override PartName="/xl/drawings/drawing1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oris Slabbert\The Studio Practice\AAAAA TSPLETTERRHEAD\"/>
    </mc:Choice>
  </mc:AlternateContent>
  <xr:revisionPtr revIDLastSave="0" documentId="8_{FB92C593-28E8-4308-8924-DCF36BB75A02}" xr6:coauthVersionLast="47" xr6:coauthVersionMax="47" xr10:uidLastSave="{00000000-0000-0000-0000-000000000000}"/>
  <bookViews>
    <workbookView xWindow="-120" yWindow="-120" windowWidth="29040" windowHeight="15720" firstSheet="15" activeTab="9" xr2:uid="{00000000-000D-0000-FFFF-FFFF00000000}"/>
  </bookViews>
  <sheets>
    <sheet name="LOGIN PAGE" sheetId="36" r:id="rId1"/>
    <sheet name="CECILE" sheetId="38" state="veryHidden" r:id="rId2"/>
    <sheet name="JEANDRE" sheetId="39" state="veryHidden" r:id="rId3"/>
    <sheet name="LIANA" sheetId="40" r:id="rId4"/>
    <sheet name="JESSICA" sheetId="33" state="veryHidden" r:id="rId5"/>
    <sheet name="DAWIE" sheetId="41" state="veryHidden" r:id="rId6"/>
    <sheet name="LOUW" sheetId="42" state="veryHidden" r:id="rId7"/>
    <sheet name="USER INVOICE" sheetId="27" r:id="rId8"/>
    <sheet name="USER INVOICE (2)" sheetId="43" r:id="rId9"/>
    <sheet name="Sheet2" sheetId="46" r:id="rId10"/>
    <sheet name="USER INVOICE (3)" sheetId="44" r:id="rId11"/>
    <sheet name="PROJECT INFORMATION" sheetId="10" r:id="rId12"/>
    <sheet name="STRATAREPORT" sheetId="47" r:id="rId13"/>
    <sheet name="REMOVAL OF RESTRICTIONS" sheetId="54" r:id="rId14"/>
    <sheet name="CONSENT USE" sheetId="53" r:id="rId15"/>
    <sheet name="BOQ" sheetId="55" r:id="rId16"/>
    <sheet name="CONSTRUCTION COST JBCC" sheetId="56" r:id="rId17"/>
    <sheet name="CONSOLIDATION" sheetId="52" r:id="rId18"/>
    <sheet name="SUBDVISION" sheetId="51" r:id="rId19"/>
    <sheet name="REZONING" sheetId="50" r:id="rId20"/>
    <sheet name="TOWNSHIP establishment" sheetId="49" r:id="rId21"/>
    <sheet name="ADMINISTRATION" sheetId="48" r:id="rId22"/>
    <sheet name="FLORIS" sheetId="37" state="veryHidden" r:id="rId23"/>
    <sheet name="Sheet1" sheetId="45" r:id="rId2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9" l="1" a="1"/>
  <c r="C57" i="49"/>
  <c r="D57" i="49"/>
  <c r="E57" i="49"/>
  <c r="F57" i="49"/>
  <c r="F69" i="49" s="1"/>
  <c r="G58" i="49"/>
  <c r="G57" i="49" s="1"/>
  <c r="G59" i="49"/>
  <c r="G60" i="49"/>
  <c r="G61" i="49"/>
  <c r="G63" i="49"/>
  <c r="G64" i="49"/>
  <c r="G65" i="49"/>
  <c r="G66" i="49"/>
  <c r="E13" i="49"/>
  <c r="F13" i="49"/>
  <c r="G13" i="49"/>
  <c r="D16" i="49"/>
  <c r="D13" i="49" s="1"/>
  <c r="H13" i="49" s="1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C32" i="49"/>
  <c r="C13" i="49" s="1"/>
  <c r="D32" i="49"/>
  <c r="C33" i="49"/>
  <c r="D33" i="49"/>
  <c r="C34" i="49"/>
  <c r="D34" i="49"/>
  <c r="D35" i="49"/>
  <c r="C36" i="49"/>
  <c r="F36" i="49"/>
  <c r="G36" i="49"/>
  <c r="D37" i="49"/>
  <c r="D36" i="49" s="1"/>
  <c r="E37" i="49"/>
  <c r="E36" i="49" s="1"/>
  <c r="D38" i="49"/>
  <c r="E38" i="49"/>
  <c r="D39" i="49"/>
  <c r="E39" i="49"/>
  <c r="D40" i="49"/>
  <c r="E40" i="49"/>
  <c r="D41" i="49"/>
  <c r="E41" i="49"/>
  <c r="D42" i="49"/>
  <c r="E42" i="49"/>
  <c r="D43" i="49"/>
  <c r="E43" i="49"/>
  <c r="C44" i="49"/>
  <c r="D44" i="49"/>
  <c r="F44" i="49"/>
  <c r="G44" i="49"/>
  <c r="E45" i="49"/>
  <c r="E44" i="49" s="1"/>
  <c r="H44" i="49" s="1"/>
  <c r="E46" i="49"/>
  <c r="E47" i="49"/>
  <c r="E49" i="49"/>
  <c r="C50" i="49"/>
  <c r="D50" i="49"/>
  <c r="F50" i="49"/>
  <c r="G50" i="49"/>
  <c r="E51" i="49"/>
  <c r="E50" i="49" s="1"/>
  <c r="D52" i="49"/>
  <c r="E52" i="49"/>
  <c r="F52" i="49"/>
  <c r="G52" i="49"/>
  <c r="H52" i="49" s="1"/>
  <c r="C54" i="49"/>
  <c r="C52" i="49" s="1"/>
  <c r="L49" i="50"/>
  <c r="K50" i="50"/>
  <c r="L50" i="50"/>
  <c r="M50" i="50"/>
  <c r="N50" i="50"/>
  <c r="O50" i="50"/>
  <c r="P50" i="50"/>
  <c r="Q50" i="50"/>
  <c r="J51" i="50"/>
  <c r="K51" i="50"/>
  <c r="L51" i="50"/>
  <c r="M51" i="50"/>
  <c r="N51" i="50"/>
  <c r="O51" i="50"/>
  <c r="P51" i="50"/>
  <c r="Q51" i="50"/>
  <c r="K10" i="50"/>
  <c r="K15" i="50"/>
  <c r="L15" i="50"/>
  <c r="M24" i="50"/>
  <c r="N29" i="50"/>
  <c r="O29" i="50"/>
  <c r="P36" i="50"/>
  <c r="Q36" i="50"/>
  <c r="J40" i="50"/>
  <c r="J42" i="50" s="1"/>
  <c r="J52" i="50" s="1"/>
  <c r="K40" i="50"/>
  <c r="K42" i="50" s="1"/>
  <c r="K52" i="50" s="1"/>
  <c r="L40" i="50"/>
  <c r="L42" i="50" s="1"/>
  <c r="L52" i="50" s="1"/>
  <c r="M40" i="50"/>
  <c r="M42" i="50" s="1"/>
  <c r="M52" i="50" s="1"/>
  <c r="N40" i="50"/>
  <c r="N42" i="50" s="1"/>
  <c r="N52" i="50" s="1"/>
  <c r="O40" i="50"/>
  <c r="O42" i="50" s="1"/>
  <c r="O52" i="50" s="1"/>
  <c r="P40" i="50"/>
  <c r="Q40" i="50"/>
  <c r="J41" i="50"/>
  <c r="K41" i="50"/>
  <c r="L41" i="50"/>
  <c r="M41" i="50"/>
  <c r="N41" i="50"/>
  <c r="O41" i="50"/>
  <c r="I11" i="53"/>
  <c r="I16" i="53"/>
  <c r="H41" i="53"/>
  <c r="I41" i="53"/>
  <c r="J41" i="53"/>
  <c r="J46" i="53" s="1"/>
  <c r="K41" i="53"/>
  <c r="K46" i="53" s="1"/>
  <c r="L41" i="53"/>
  <c r="L46" i="53" s="1"/>
  <c r="H44" i="53"/>
  <c r="H45" i="53" s="1"/>
  <c r="H46" i="53" s="1"/>
  <c r="H47" i="53" s="1"/>
  <c r="I45" i="53"/>
  <c r="K55" i="54"/>
  <c r="L56" i="54"/>
  <c r="L60" i="54" s="1"/>
  <c r="K57" i="54"/>
  <c r="L57" i="54"/>
  <c r="M57" i="54"/>
  <c r="M60" i="54" s="1"/>
  <c r="N57" i="54"/>
  <c r="N60" i="54" s="1"/>
  <c r="N61" i="54" s="1"/>
  <c r="O57" i="54"/>
  <c r="O60" i="54" s="1"/>
  <c r="O61" i="54" s="1"/>
  <c r="P57" i="54"/>
  <c r="P60" i="54" s="1"/>
  <c r="P61" i="54" s="1"/>
  <c r="Q57" i="54"/>
  <c r="Q60" i="54" s="1"/>
  <c r="Q61" i="54" s="1"/>
  <c r="J58" i="54"/>
  <c r="J59" i="54"/>
  <c r="J60" i="54"/>
  <c r="J61" i="54" s="1"/>
  <c r="K60" i="54"/>
  <c r="K10" i="54"/>
  <c r="K47" i="54" s="1"/>
  <c r="K15" i="54"/>
  <c r="L15" i="54"/>
  <c r="L47" i="54" s="1"/>
  <c r="L21" i="54"/>
  <c r="M21" i="54"/>
  <c r="M47" i="54" s="1"/>
  <c r="M25" i="54"/>
  <c r="N25" i="54"/>
  <c r="O31" i="54"/>
  <c r="P31" i="54"/>
  <c r="P34" i="54"/>
  <c r="Q34" i="54"/>
  <c r="P40" i="54"/>
  <c r="Q40" i="54"/>
  <c r="P44" i="54"/>
  <c r="Q44" i="54"/>
  <c r="J47" i="54"/>
  <c r="N47" i="54"/>
  <c r="O47" i="54"/>
  <c r="P47" i="54"/>
  <c r="Q47" i="54"/>
  <c r="J48" i="54"/>
  <c r="N48" i="54"/>
  <c r="O48" i="54"/>
  <c r="P48" i="54"/>
  <c r="Q48" i="54"/>
  <c r="J49" i="54"/>
  <c r="N49" i="54"/>
  <c r="O49" i="54"/>
  <c r="P49" i="54"/>
  <c r="Q49" i="54"/>
  <c r="F42" i="44"/>
  <c r="F41" i="44"/>
  <c r="F40" i="44"/>
  <c r="F42" i="27"/>
  <c r="F41" i="27"/>
  <c r="F40" i="27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4" i="48"/>
  <c r="J9" i="47"/>
  <c r="J32" i="47" s="1"/>
  <c r="Y44" i="46"/>
  <c r="Y37" i="46"/>
  <c r="Y36" i="46"/>
  <c r="Y35" i="46"/>
  <c r="Y34" i="46"/>
  <c r="Y33" i="46"/>
  <c r="Y32" i="46"/>
  <c r="Y31" i="46"/>
  <c r="Y30" i="46"/>
  <c r="Y29" i="46"/>
  <c r="Y28" i="46"/>
  <c r="Y26" i="46"/>
  <c r="Y25" i="46"/>
  <c r="Y24" i="46"/>
  <c r="P29" i="46"/>
  <c r="P28" i="46"/>
  <c r="P27" i="46"/>
  <c r="P26" i="46"/>
  <c r="P25" i="46"/>
  <c r="P24" i="46"/>
  <c r="G25" i="46"/>
  <c r="G26" i="46"/>
  <c r="G27" i="46"/>
  <c r="G28" i="46"/>
  <c r="G29" i="46"/>
  <c r="G24" i="46"/>
  <c r="E50" i="46"/>
  <c r="F40" i="43"/>
  <c r="G69" i="49" l="1"/>
  <c r="H57" i="49"/>
  <c r="P41" i="50"/>
  <c r="P42" i="50" s="1"/>
  <c r="P52" i="50" s="1"/>
  <c r="Q41" i="50"/>
  <c r="Q42" i="50" s="1"/>
  <c r="Q52" i="50" s="1"/>
  <c r="I46" i="53"/>
  <c r="I47" i="53" s="1"/>
  <c r="K48" i="54"/>
  <c r="K49" i="54" s="1"/>
  <c r="K61" i="54" s="1"/>
  <c r="L48" i="54"/>
  <c r="L49" i="54" s="1"/>
  <c r="L61" i="54" s="1"/>
  <c r="M49" i="54"/>
  <c r="M61" i="54" s="1"/>
  <c r="M48" i="54"/>
  <c r="C69" i="49"/>
  <c r="D69" i="49"/>
  <c r="E69" i="49"/>
  <c r="H36" i="49"/>
  <c r="H50" i="49"/>
  <c r="Y38" i="46"/>
  <c r="Y39" i="46" s="1"/>
  <c r="G40" i="46"/>
  <c r="G41" i="46" s="1"/>
  <c r="G42" i="46" s="1"/>
  <c r="P40" i="46"/>
  <c r="P41" i="46" s="1"/>
  <c r="P42" i="46" s="1"/>
  <c r="F41" i="43"/>
  <c r="F42" i="43" s="1"/>
  <c r="H69" i="49" l="1"/>
  <c r="Y40" i="46"/>
  <c r="Y45" i="46" s="1"/>
  <c r="Y46" i="46" s="1"/>
  <c r="Y47" i="46" s="1"/>
  <c r="H72" i="45"/>
  <c r="H73" i="45" s="1"/>
  <c r="H74" i="45" s="1"/>
  <c r="H71" i="45"/>
  <c r="H59" i="45"/>
  <c r="H60" i="45"/>
  <c r="H65" i="45"/>
  <c r="H57" i="45"/>
  <c r="H58" i="45"/>
  <c r="H61" i="45"/>
  <c r="H62" i="45"/>
  <c r="H63" i="45"/>
  <c r="H64" i="45"/>
  <c r="H66" i="45"/>
  <c r="H67" i="45"/>
  <c r="H68" i="45"/>
  <c r="H69" i="45"/>
  <c r="H70" i="45"/>
  <c r="H56" i="45"/>
  <c r="Y25" i="45"/>
  <c r="Y26" i="45"/>
  <c r="Y27" i="45"/>
  <c r="Y28" i="45"/>
  <c r="Y29" i="45"/>
  <c r="Y30" i="45"/>
  <c r="Y31" i="45"/>
  <c r="Y33" i="45"/>
  <c r="Y24" i="45"/>
  <c r="Y34" i="45" s="1"/>
  <c r="P25" i="45"/>
  <c r="P26" i="45"/>
  <c r="P27" i="45"/>
  <c r="P28" i="45"/>
  <c r="P29" i="45"/>
  <c r="P30" i="45"/>
  <c r="P31" i="45"/>
  <c r="P32" i="45"/>
  <c r="P33" i="45"/>
  <c r="P34" i="45"/>
  <c r="P35" i="45"/>
  <c r="P36" i="45"/>
  <c r="H312" i="37"/>
  <c r="F50" i="27" l="1"/>
  <c r="D50" i="43"/>
  <c r="H73" i="40"/>
  <c r="H43" i="40"/>
  <c r="N120" i="37"/>
  <c r="H120" i="37"/>
  <c r="H22" i="40"/>
  <c r="N22" i="40" s="1"/>
  <c r="H16" i="33"/>
  <c r="N16" i="33" s="1"/>
  <c r="H15" i="33"/>
  <c r="H1000" i="42"/>
  <c r="O1000" i="42" s="1"/>
  <c r="H999" i="42"/>
  <c r="O999" i="42" s="1"/>
  <c r="O998" i="42"/>
  <c r="N998" i="42"/>
  <c r="H998" i="42"/>
  <c r="H997" i="42"/>
  <c r="O997" i="42" s="1"/>
  <c r="O996" i="42"/>
  <c r="H996" i="42"/>
  <c r="N996" i="42" s="1"/>
  <c r="O995" i="42"/>
  <c r="N995" i="42"/>
  <c r="H995" i="42"/>
  <c r="H994" i="42"/>
  <c r="O993" i="42"/>
  <c r="N993" i="42"/>
  <c r="H993" i="42"/>
  <c r="H992" i="42"/>
  <c r="O992" i="42" s="1"/>
  <c r="H991" i="42"/>
  <c r="O990" i="42"/>
  <c r="N990" i="42"/>
  <c r="H990" i="42"/>
  <c r="H989" i="42"/>
  <c r="O989" i="42" s="1"/>
  <c r="H988" i="42"/>
  <c r="O988" i="42" s="1"/>
  <c r="O987" i="42"/>
  <c r="N987" i="42"/>
  <c r="H987" i="42"/>
  <c r="H986" i="42"/>
  <c r="O985" i="42"/>
  <c r="H985" i="42"/>
  <c r="N985" i="42" s="1"/>
  <c r="H984" i="42"/>
  <c r="O984" i="42" s="1"/>
  <c r="N983" i="42"/>
  <c r="H983" i="42"/>
  <c r="O983" i="42" s="1"/>
  <c r="O982" i="42"/>
  <c r="N982" i="42"/>
  <c r="H982" i="42"/>
  <c r="H981" i="42"/>
  <c r="O981" i="42" s="1"/>
  <c r="H980" i="42"/>
  <c r="O979" i="42"/>
  <c r="N979" i="42"/>
  <c r="H979" i="42"/>
  <c r="H978" i="42"/>
  <c r="H977" i="42"/>
  <c r="O977" i="42" s="1"/>
  <c r="H976" i="42"/>
  <c r="O976" i="42" s="1"/>
  <c r="H975" i="42"/>
  <c r="O974" i="42"/>
  <c r="N974" i="42"/>
  <c r="H974" i="42"/>
  <c r="H973" i="42"/>
  <c r="O973" i="42" s="1"/>
  <c r="O972" i="42"/>
  <c r="N972" i="42"/>
  <c r="H972" i="42"/>
  <c r="O971" i="42"/>
  <c r="H971" i="42"/>
  <c r="N971" i="42" s="1"/>
  <c r="H970" i="42"/>
  <c r="H969" i="42"/>
  <c r="O969" i="42" s="1"/>
  <c r="H968" i="42"/>
  <c r="O968" i="42" s="1"/>
  <c r="H967" i="42"/>
  <c r="O966" i="42"/>
  <c r="N966" i="42"/>
  <c r="H966" i="42"/>
  <c r="H965" i="42"/>
  <c r="O965" i="42" s="1"/>
  <c r="O964" i="42"/>
  <c r="N964" i="42"/>
  <c r="H964" i="42"/>
  <c r="O963" i="42"/>
  <c r="H963" i="42"/>
  <c r="N963" i="42" s="1"/>
  <c r="H962" i="42"/>
  <c r="H961" i="42"/>
  <c r="O961" i="42" s="1"/>
  <c r="H960" i="42"/>
  <c r="O960" i="42" s="1"/>
  <c r="H959" i="42"/>
  <c r="O958" i="42"/>
  <c r="N958" i="42"/>
  <c r="H958" i="42"/>
  <c r="H957" i="42"/>
  <c r="O957" i="42" s="1"/>
  <c r="O956" i="42"/>
  <c r="N956" i="42"/>
  <c r="H956" i="42"/>
  <c r="O955" i="42"/>
  <c r="H955" i="42"/>
  <c r="N955" i="42" s="1"/>
  <c r="H954" i="42"/>
  <c r="H953" i="42"/>
  <c r="O953" i="42" s="1"/>
  <c r="H952" i="42"/>
  <c r="O952" i="42" s="1"/>
  <c r="H951" i="42"/>
  <c r="O950" i="42"/>
  <c r="N950" i="42"/>
  <c r="H950" i="42"/>
  <c r="H949" i="42"/>
  <c r="O949" i="42" s="1"/>
  <c r="O948" i="42"/>
  <c r="N948" i="42"/>
  <c r="H948" i="42"/>
  <c r="O947" i="42"/>
  <c r="H947" i="42"/>
  <c r="N947" i="42" s="1"/>
  <c r="H946" i="42"/>
  <c r="H945" i="42"/>
  <c r="O945" i="42" s="1"/>
  <c r="H944" i="42"/>
  <c r="O944" i="42" s="1"/>
  <c r="H943" i="42"/>
  <c r="O942" i="42"/>
  <c r="N942" i="42"/>
  <c r="H942" i="42"/>
  <c r="H941" i="42"/>
  <c r="O941" i="42" s="1"/>
  <c r="O940" i="42"/>
  <c r="N940" i="42"/>
  <c r="H940" i="42"/>
  <c r="O939" i="42"/>
  <c r="H939" i="42"/>
  <c r="N939" i="42" s="1"/>
  <c r="H938" i="42"/>
  <c r="H937" i="42"/>
  <c r="O937" i="42" s="1"/>
  <c r="H936" i="42"/>
  <c r="O936" i="42" s="1"/>
  <c r="H935" i="42"/>
  <c r="O934" i="42"/>
  <c r="N934" i="42"/>
  <c r="H934" i="42"/>
  <c r="H933" i="42"/>
  <c r="O933" i="42" s="1"/>
  <c r="O932" i="42"/>
  <c r="N932" i="42"/>
  <c r="H932" i="42"/>
  <c r="O931" i="42"/>
  <c r="H931" i="42"/>
  <c r="N931" i="42" s="1"/>
  <c r="H930" i="42"/>
  <c r="H929" i="42"/>
  <c r="O929" i="42" s="1"/>
  <c r="H928" i="42"/>
  <c r="O928" i="42" s="1"/>
  <c r="H927" i="42"/>
  <c r="O926" i="42"/>
  <c r="N926" i="42"/>
  <c r="H926" i="42"/>
  <c r="H925" i="42"/>
  <c r="O925" i="42" s="1"/>
  <c r="O924" i="42"/>
  <c r="N924" i="42"/>
  <c r="H924" i="42"/>
  <c r="O923" i="42"/>
  <c r="H923" i="42"/>
  <c r="N923" i="42" s="1"/>
  <c r="H922" i="42"/>
  <c r="H921" i="42"/>
  <c r="O921" i="42" s="1"/>
  <c r="H920" i="42"/>
  <c r="O920" i="42" s="1"/>
  <c r="H919" i="42"/>
  <c r="O918" i="42"/>
  <c r="N918" i="42"/>
  <c r="H918" i="42"/>
  <c r="H917" i="42"/>
  <c r="O917" i="42" s="1"/>
  <c r="O916" i="42"/>
  <c r="N916" i="42"/>
  <c r="H916" i="42"/>
  <c r="O915" i="42"/>
  <c r="H915" i="42"/>
  <c r="N915" i="42" s="1"/>
  <c r="H914" i="42"/>
  <c r="H913" i="42"/>
  <c r="O913" i="42" s="1"/>
  <c r="H912" i="42"/>
  <c r="O912" i="42" s="1"/>
  <c r="H911" i="42"/>
  <c r="O910" i="42"/>
  <c r="N910" i="42"/>
  <c r="H910" i="42"/>
  <c r="H909" i="42"/>
  <c r="O909" i="42" s="1"/>
  <c r="O908" i="42"/>
  <c r="N908" i="42"/>
  <c r="H908" i="42"/>
  <c r="O907" i="42"/>
  <c r="H907" i="42"/>
  <c r="N907" i="42" s="1"/>
  <c r="H906" i="42"/>
  <c r="H905" i="42"/>
  <c r="O905" i="42" s="1"/>
  <c r="H904" i="42"/>
  <c r="O904" i="42" s="1"/>
  <c r="H903" i="42"/>
  <c r="O902" i="42"/>
  <c r="N902" i="42"/>
  <c r="H902" i="42"/>
  <c r="H901" i="42"/>
  <c r="O901" i="42" s="1"/>
  <c r="O900" i="42"/>
  <c r="N900" i="42"/>
  <c r="H900" i="42"/>
  <c r="O899" i="42"/>
  <c r="H899" i="42"/>
  <c r="N899" i="42" s="1"/>
  <c r="H898" i="42"/>
  <c r="H897" i="42"/>
  <c r="O897" i="42" s="1"/>
  <c r="H896" i="42"/>
  <c r="O896" i="42" s="1"/>
  <c r="H895" i="42"/>
  <c r="O894" i="42"/>
  <c r="N894" i="42"/>
  <c r="H894" i="42"/>
  <c r="H893" i="42"/>
  <c r="O893" i="42" s="1"/>
  <c r="O892" i="42"/>
  <c r="N892" i="42"/>
  <c r="H892" i="42"/>
  <c r="O891" i="42"/>
  <c r="H891" i="42"/>
  <c r="N891" i="42" s="1"/>
  <c r="H890" i="42"/>
  <c r="H889" i="42"/>
  <c r="O889" i="42" s="1"/>
  <c r="H888" i="42"/>
  <c r="O888" i="42" s="1"/>
  <c r="H887" i="42"/>
  <c r="O886" i="42"/>
  <c r="N886" i="42"/>
  <c r="H886" i="42"/>
  <c r="H885" i="42"/>
  <c r="O885" i="42" s="1"/>
  <c r="O884" i="42"/>
  <c r="N884" i="42"/>
  <c r="H884" i="42"/>
  <c r="O883" i="42"/>
  <c r="H883" i="42"/>
  <c r="N883" i="42" s="1"/>
  <c r="H882" i="42"/>
  <c r="H881" i="42"/>
  <c r="O881" i="42" s="1"/>
  <c r="H880" i="42"/>
  <c r="O880" i="42" s="1"/>
  <c r="H879" i="42"/>
  <c r="O878" i="42"/>
  <c r="N878" i="42"/>
  <c r="H878" i="42"/>
  <c r="H877" i="42"/>
  <c r="O877" i="42" s="1"/>
  <c r="O876" i="42"/>
  <c r="N876" i="42"/>
  <c r="H876" i="42"/>
  <c r="O875" i="42"/>
  <c r="H875" i="42"/>
  <c r="N875" i="42" s="1"/>
  <c r="H874" i="42"/>
  <c r="H873" i="42"/>
  <c r="O873" i="42" s="1"/>
  <c r="H872" i="42"/>
  <c r="O872" i="42" s="1"/>
  <c r="H871" i="42"/>
  <c r="O870" i="42"/>
  <c r="N870" i="42"/>
  <c r="H870" i="42"/>
  <c r="H869" i="42"/>
  <c r="O869" i="42" s="1"/>
  <c r="O868" i="42"/>
  <c r="N868" i="42"/>
  <c r="H868" i="42"/>
  <c r="O867" i="42"/>
  <c r="H867" i="42"/>
  <c r="N867" i="42" s="1"/>
  <c r="H866" i="42"/>
  <c r="H865" i="42"/>
  <c r="O865" i="42" s="1"/>
  <c r="H864" i="42"/>
  <c r="O864" i="42" s="1"/>
  <c r="H863" i="42"/>
  <c r="O862" i="42"/>
  <c r="N862" i="42"/>
  <c r="H862" i="42"/>
  <c r="H861" i="42"/>
  <c r="O861" i="42" s="1"/>
  <c r="O860" i="42"/>
  <c r="N860" i="42"/>
  <c r="H860" i="42"/>
  <c r="O859" i="42"/>
  <c r="H859" i="42"/>
  <c r="N859" i="42" s="1"/>
  <c r="H858" i="42"/>
  <c r="H857" i="42"/>
  <c r="O857" i="42" s="1"/>
  <c r="H856" i="42"/>
  <c r="O856" i="42" s="1"/>
  <c r="H855" i="42"/>
  <c r="O854" i="42"/>
  <c r="N854" i="42"/>
  <c r="H854" i="42"/>
  <c r="H853" i="42"/>
  <c r="O853" i="42" s="1"/>
  <c r="O852" i="42"/>
  <c r="N852" i="42"/>
  <c r="H852" i="42"/>
  <c r="O851" i="42"/>
  <c r="H851" i="42"/>
  <c r="N851" i="42" s="1"/>
  <c r="H850" i="42"/>
  <c r="H849" i="42"/>
  <c r="O849" i="42" s="1"/>
  <c r="H848" i="42"/>
  <c r="O848" i="42" s="1"/>
  <c r="H847" i="42"/>
  <c r="O846" i="42"/>
  <c r="N846" i="42"/>
  <c r="H846" i="42"/>
  <c r="H845" i="42"/>
  <c r="O845" i="42" s="1"/>
  <c r="O844" i="42"/>
  <c r="N844" i="42"/>
  <c r="H844" i="42"/>
  <c r="O843" i="42"/>
  <c r="H843" i="42"/>
  <c r="N843" i="42" s="1"/>
  <c r="H842" i="42"/>
  <c r="H841" i="42"/>
  <c r="O841" i="42" s="1"/>
  <c r="H840" i="42"/>
  <c r="O840" i="42" s="1"/>
  <c r="H839" i="42"/>
  <c r="O838" i="42"/>
  <c r="N838" i="42"/>
  <c r="H838" i="42"/>
  <c r="H837" i="42"/>
  <c r="O837" i="42" s="1"/>
  <c r="O836" i="42"/>
  <c r="N836" i="42"/>
  <c r="H836" i="42"/>
  <c r="O835" i="42"/>
  <c r="N835" i="42"/>
  <c r="H835" i="42"/>
  <c r="H834" i="42"/>
  <c r="H833" i="42"/>
  <c r="H832" i="42"/>
  <c r="O832" i="42" s="1"/>
  <c r="H831" i="42"/>
  <c r="O830" i="42"/>
  <c r="N830" i="42"/>
  <c r="H830" i="42"/>
  <c r="H829" i="42"/>
  <c r="O829" i="42" s="1"/>
  <c r="O828" i="42"/>
  <c r="H828" i="42"/>
  <c r="N828" i="42" s="1"/>
  <c r="O827" i="42"/>
  <c r="H827" i="42"/>
  <c r="N827" i="42" s="1"/>
  <c r="H826" i="42"/>
  <c r="H825" i="42"/>
  <c r="H824" i="42"/>
  <c r="O824" i="42" s="1"/>
  <c r="N823" i="42"/>
  <c r="H823" i="42"/>
  <c r="O823" i="42" s="1"/>
  <c r="O822" i="42"/>
  <c r="N822" i="42"/>
  <c r="H822" i="42"/>
  <c r="H821" i="42"/>
  <c r="O821" i="42" s="1"/>
  <c r="H820" i="42"/>
  <c r="N820" i="42" s="1"/>
  <c r="O819" i="42"/>
  <c r="H819" i="42"/>
  <c r="N819" i="42" s="1"/>
  <c r="H818" i="42"/>
  <c r="H817" i="42"/>
  <c r="H816" i="42"/>
  <c r="O816" i="42" s="1"/>
  <c r="N815" i="42"/>
  <c r="H815" i="42"/>
  <c r="O815" i="42" s="1"/>
  <c r="O814" i="42"/>
  <c r="N814" i="42"/>
  <c r="H814" i="42"/>
  <c r="H813" i="42"/>
  <c r="O813" i="42" s="1"/>
  <c r="H812" i="42"/>
  <c r="O811" i="42"/>
  <c r="H811" i="42"/>
  <c r="N811" i="42" s="1"/>
  <c r="H810" i="42"/>
  <c r="H809" i="42"/>
  <c r="H808" i="42"/>
  <c r="O808" i="42" s="1"/>
  <c r="H807" i="42"/>
  <c r="O807" i="42" s="1"/>
  <c r="O806" i="42"/>
  <c r="N806" i="42"/>
  <c r="H806" i="42"/>
  <c r="H805" i="42"/>
  <c r="O805" i="42" s="1"/>
  <c r="H804" i="42"/>
  <c r="N804" i="42" s="1"/>
  <c r="O803" i="42"/>
  <c r="N803" i="42"/>
  <c r="H803" i="42"/>
  <c r="H802" i="42"/>
  <c r="O801" i="42"/>
  <c r="N801" i="42"/>
  <c r="H801" i="42"/>
  <c r="H800" i="42"/>
  <c r="O800" i="42" s="1"/>
  <c r="H799" i="42"/>
  <c r="O799" i="42" s="1"/>
  <c r="O798" i="42"/>
  <c r="N798" i="42"/>
  <c r="H798" i="42"/>
  <c r="H797" i="42"/>
  <c r="O797" i="42" s="1"/>
  <c r="H796" i="42"/>
  <c r="O796" i="42" s="1"/>
  <c r="O795" i="42"/>
  <c r="H795" i="42"/>
  <c r="N795" i="42" s="1"/>
  <c r="H794" i="42"/>
  <c r="O793" i="42"/>
  <c r="N793" i="42"/>
  <c r="H793" i="42"/>
  <c r="H792" i="42"/>
  <c r="O792" i="42" s="1"/>
  <c r="N791" i="42"/>
  <c r="H791" i="42"/>
  <c r="O791" i="42" s="1"/>
  <c r="O790" i="42"/>
  <c r="N790" i="42"/>
  <c r="H790" i="42"/>
  <c r="H789" i="42"/>
  <c r="O789" i="42" s="1"/>
  <c r="H788" i="42"/>
  <c r="O787" i="42"/>
  <c r="N787" i="42"/>
  <c r="H787" i="42"/>
  <c r="H786" i="42"/>
  <c r="O785" i="42"/>
  <c r="H785" i="42"/>
  <c r="N785" i="42" s="1"/>
  <c r="H784" i="42"/>
  <c r="O784" i="42" s="1"/>
  <c r="N783" i="42"/>
  <c r="H783" i="42"/>
  <c r="O783" i="42" s="1"/>
  <c r="O782" i="42"/>
  <c r="N782" i="42"/>
  <c r="H782" i="42"/>
  <c r="H781" i="42"/>
  <c r="H780" i="42"/>
  <c r="O779" i="42"/>
  <c r="H779" i="42"/>
  <c r="N779" i="42" s="1"/>
  <c r="H778" i="42"/>
  <c r="H777" i="42"/>
  <c r="O777" i="42" s="1"/>
  <c r="H776" i="42"/>
  <c r="O776" i="42" s="1"/>
  <c r="H775" i="42"/>
  <c r="O775" i="42" s="1"/>
  <c r="O774" i="42"/>
  <c r="N774" i="42"/>
  <c r="H774" i="42"/>
  <c r="H773" i="42"/>
  <c r="O772" i="42"/>
  <c r="H772" i="42"/>
  <c r="N772" i="42" s="1"/>
  <c r="O771" i="42"/>
  <c r="H771" i="42"/>
  <c r="N771" i="42" s="1"/>
  <c r="H770" i="42"/>
  <c r="O769" i="42"/>
  <c r="N769" i="42"/>
  <c r="H769" i="42"/>
  <c r="H768" i="42"/>
  <c r="O768" i="42" s="1"/>
  <c r="O767" i="42"/>
  <c r="N767" i="42"/>
  <c r="H767" i="42"/>
  <c r="O766" i="42"/>
  <c r="N766" i="42"/>
  <c r="H766" i="42"/>
  <c r="H765" i="42"/>
  <c r="H764" i="42"/>
  <c r="O763" i="42"/>
  <c r="H763" i="42"/>
  <c r="N763" i="42" s="1"/>
  <c r="H762" i="42"/>
  <c r="H761" i="42"/>
  <c r="O761" i="42" s="1"/>
  <c r="H760" i="42"/>
  <c r="O760" i="42" s="1"/>
  <c r="H759" i="42"/>
  <c r="O758" i="42"/>
  <c r="N758" i="42"/>
  <c r="H758" i="42"/>
  <c r="H757" i="42"/>
  <c r="O756" i="42"/>
  <c r="H756" i="42"/>
  <c r="N756" i="42" s="1"/>
  <c r="O755" i="42"/>
  <c r="H755" i="42"/>
  <c r="N755" i="42" s="1"/>
  <c r="H754" i="42"/>
  <c r="O754" i="42" s="1"/>
  <c r="O753" i="42"/>
  <c r="N753" i="42"/>
  <c r="H753" i="42"/>
  <c r="H752" i="42"/>
  <c r="O752" i="42" s="1"/>
  <c r="O751" i="42"/>
  <c r="N751" i="42"/>
  <c r="H751" i="42"/>
  <c r="O750" i="42"/>
  <c r="N750" i="42"/>
  <c r="H750" i="42"/>
  <c r="H749" i="42"/>
  <c r="O748" i="42"/>
  <c r="H748" i="42"/>
  <c r="N748" i="42" s="1"/>
  <c r="O747" i="42"/>
  <c r="H747" i="42"/>
  <c r="N747" i="42" s="1"/>
  <c r="H746" i="42"/>
  <c r="H745" i="42"/>
  <c r="H744" i="42"/>
  <c r="O744" i="42" s="1"/>
  <c r="H743" i="42"/>
  <c r="O743" i="42" s="1"/>
  <c r="O742" i="42"/>
  <c r="N742" i="42"/>
  <c r="H742" i="42"/>
  <c r="H741" i="42"/>
  <c r="O740" i="42"/>
  <c r="H740" i="42"/>
  <c r="N740" i="42" s="1"/>
  <c r="O739" i="42"/>
  <c r="H739" i="42"/>
  <c r="N739" i="42" s="1"/>
  <c r="H738" i="42"/>
  <c r="O737" i="42"/>
  <c r="N737" i="42"/>
  <c r="H737" i="42"/>
  <c r="H736" i="42"/>
  <c r="O736" i="42" s="1"/>
  <c r="O735" i="42"/>
  <c r="N735" i="42"/>
  <c r="H735" i="42"/>
  <c r="O734" i="42"/>
  <c r="N734" i="42"/>
  <c r="H734" i="42"/>
  <c r="H733" i="42"/>
  <c r="H732" i="42"/>
  <c r="O731" i="42"/>
  <c r="H731" i="42"/>
  <c r="N731" i="42" s="1"/>
  <c r="H730" i="42"/>
  <c r="O730" i="42" s="1"/>
  <c r="H729" i="42"/>
  <c r="O729" i="42" s="1"/>
  <c r="H728" i="42"/>
  <c r="O728" i="42" s="1"/>
  <c r="H727" i="42"/>
  <c r="O727" i="42" s="1"/>
  <c r="O726" i="42"/>
  <c r="N726" i="42"/>
  <c r="H726" i="42"/>
  <c r="H725" i="42"/>
  <c r="H724" i="42"/>
  <c r="N724" i="42" s="1"/>
  <c r="O723" i="42"/>
  <c r="H723" i="42"/>
  <c r="N723" i="42" s="1"/>
  <c r="H722" i="42"/>
  <c r="O722" i="42" s="1"/>
  <c r="O721" i="42"/>
  <c r="N721" i="42"/>
  <c r="H721" i="42"/>
  <c r="H720" i="42"/>
  <c r="O720" i="42" s="1"/>
  <c r="O719" i="42"/>
  <c r="N719" i="42"/>
  <c r="H719" i="42"/>
  <c r="O718" i="42"/>
  <c r="N718" i="42"/>
  <c r="H718" i="42"/>
  <c r="H717" i="42"/>
  <c r="O716" i="42"/>
  <c r="N716" i="42"/>
  <c r="H716" i="42"/>
  <c r="O715" i="42"/>
  <c r="H715" i="42"/>
  <c r="N715" i="42" s="1"/>
  <c r="H714" i="42"/>
  <c r="H713" i="42"/>
  <c r="O713" i="42" s="1"/>
  <c r="H712" i="42"/>
  <c r="O712" i="42" s="1"/>
  <c r="H711" i="42"/>
  <c r="O711" i="42" s="1"/>
  <c r="O710" i="42"/>
  <c r="N710" i="42"/>
  <c r="H710" i="42"/>
  <c r="H709" i="42"/>
  <c r="O708" i="42"/>
  <c r="H708" i="42"/>
  <c r="N708" i="42" s="1"/>
  <c r="O707" i="42"/>
  <c r="H707" i="42"/>
  <c r="N707" i="42" s="1"/>
  <c r="H706" i="42"/>
  <c r="O705" i="42"/>
  <c r="N705" i="42"/>
  <c r="H705" i="42"/>
  <c r="H704" i="42"/>
  <c r="O704" i="42" s="1"/>
  <c r="O703" i="42"/>
  <c r="N703" i="42"/>
  <c r="H703" i="42"/>
  <c r="O702" i="42"/>
  <c r="N702" i="42"/>
  <c r="H702" i="42"/>
  <c r="H701" i="42"/>
  <c r="H700" i="42"/>
  <c r="O699" i="42"/>
  <c r="H699" i="42"/>
  <c r="N699" i="42" s="1"/>
  <c r="N698" i="42"/>
  <c r="H698" i="42"/>
  <c r="O698" i="42" s="1"/>
  <c r="H697" i="42"/>
  <c r="O697" i="42" s="1"/>
  <c r="H696" i="42"/>
  <c r="O696" i="42" s="1"/>
  <c r="N695" i="42"/>
  <c r="H695" i="42"/>
  <c r="O695" i="42" s="1"/>
  <c r="O694" i="42"/>
  <c r="N694" i="42"/>
  <c r="H694" i="42"/>
  <c r="H693" i="42"/>
  <c r="H692" i="42"/>
  <c r="O691" i="42"/>
  <c r="H691" i="42"/>
  <c r="N691" i="42" s="1"/>
  <c r="H690" i="42"/>
  <c r="O690" i="42" s="1"/>
  <c r="O689" i="42"/>
  <c r="N689" i="42"/>
  <c r="H689" i="42"/>
  <c r="H688" i="42"/>
  <c r="O688" i="42" s="1"/>
  <c r="O687" i="42"/>
  <c r="N687" i="42"/>
  <c r="H687" i="42"/>
  <c r="O686" i="42"/>
  <c r="N686" i="42"/>
  <c r="H686" i="42"/>
  <c r="H685" i="42"/>
  <c r="N684" i="42"/>
  <c r="H684" i="42"/>
  <c r="O684" i="42" s="1"/>
  <c r="O683" i="42"/>
  <c r="H683" i="42"/>
  <c r="N683" i="42" s="1"/>
  <c r="H682" i="42"/>
  <c r="N681" i="42"/>
  <c r="H681" i="42"/>
  <c r="O681" i="42" s="1"/>
  <c r="H680" i="42"/>
  <c r="O680" i="42" s="1"/>
  <c r="H679" i="42"/>
  <c r="O679" i="42" s="1"/>
  <c r="O678" i="42"/>
  <c r="N678" i="42"/>
  <c r="H678" i="42"/>
  <c r="H677" i="42"/>
  <c r="O676" i="42"/>
  <c r="H676" i="42"/>
  <c r="N676" i="42" s="1"/>
  <c r="O675" i="42"/>
  <c r="N675" i="42"/>
  <c r="H675" i="42"/>
  <c r="H674" i="42"/>
  <c r="O674" i="42" s="1"/>
  <c r="O673" i="42"/>
  <c r="H673" i="42"/>
  <c r="N673" i="42" s="1"/>
  <c r="H672" i="42"/>
  <c r="O672" i="42" s="1"/>
  <c r="H671" i="42"/>
  <c r="O670" i="42"/>
  <c r="N670" i="42"/>
  <c r="H670" i="42"/>
  <c r="H669" i="42"/>
  <c r="O668" i="42"/>
  <c r="N668" i="42"/>
  <c r="H668" i="42"/>
  <c r="O667" i="42"/>
  <c r="H667" i="42"/>
  <c r="N667" i="42" s="1"/>
  <c r="N666" i="42"/>
  <c r="H666" i="42"/>
  <c r="O666" i="42" s="1"/>
  <c r="H665" i="42"/>
  <c r="H664" i="42"/>
  <c r="O664" i="42" s="1"/>
  <c r="H663" i="42"/>
  <c r="O662" i="42"/>
  <c r="N662" i="42"/>
  <c r="H662" i="42"/>
  <c r="O661" i="42"/>
  <c r="H661" i="42"/>
  <c r="N661" i="42" s="1"/>
  <c r="H660" i="42"/>
  <c r="H659" i="42"/>
  <c r="N659" i="42" s="1"/>
  <c r="O658" i="42"/>
  <c r="N658" i="42"/>
  <c r="H658" i="42"/>
  <c r="O657" i="42"/>
  <c r="N657" i="42"/>
  <c r="H657" i="42"/>
  <c r="H656" i="42"/>
  <c r="O656" i="42" s="1"/>
  <c r="O655" i="42"/>
  <c r="N655" i="42"/>
  <c r="H655" i="42"/>
  <c r="O654" i="42"/>
  <c r="N654" i="42"/>
  <c r="H654" i="42"/>
  <c r="H653" i="42"/>
  <c r="O653" i="42" s="1"/>
  <c r="H652" i="42"/>
  <c r="O651" i="42"/>
  <c r="N651" i="42"/>
  <c r="H651" i="42"/>
  <c r="H650" i="42"/>
  <c r="N649" i="42"/>
  <c r="H649" i="42"/>
  <c r="O649" i="42" s="1"/>
  <c r="O648" i="42"/>
  <c r="H648" i="42"/>
  <c r="N648" i="42" s="1"/>
  <c r="O647" i="42"/>
  <c r="N647" i="42"/>
  <c r="H647" i="42"/>
  <c r="O646" i="42"/>
  <c r="N646" i="42"/>
  <c r="H646" i="42"/>
  <c r="H645" i="42"/>
  <c r="O645" i="42" s="1"/>
  <c r="O644" i="42"/>
  <c r="H644" i="42"/>
  <c r="N644" i="42" s="1"/>
  <c r="O643" i="42"/>
  <c r="N643" i="42"/>
  <c r="H643" i="42"/>
  <c r="H642" i="42"/>
  <c r="H641" i="42"/>
  <c r="O640" i="42"/>
  <c r="H640" i="42"/>
  <c r="N640" i="42" s="1"/>
  <c r="O639" i="42"/>
  <c r="N639" i="42"/>
  <c r="H639" i="42"/>
  <c r="H638" i="42"/>
  <c r="H637" i="42"/>
  <c r="O637" i="42" s="1"/>
  <c r="H636" i="42"/>
  <c r="N636" i="42" s="1"/>
  <c r="O635" i="42"/>
  <c r="N635" i="42"/>
  <c r="H635" i="42"/>
  <c r="H634" i="42"/>
  <c r="N633" i="42"/>
  <c r="H633" i="42"/>
  <c r="O633" i="42" s="1"/>
  <c r="O632" i="42"/>
  <c r="H632" i="42"/>
  <c r="N632" i="42" s="1"/>
  <c r="O631" i="42"/>
  <c r="N631" i="42"/>
  <c r="H631" i="42"/>
  <c r="H630" i="42"/>
  <c r="O630" i="42" s="1"/>
  <c r="H629" i="42"/>
  <c r="O629" i="42" s="1"/>
  <c r="H628" i="42"/>
  <c r="O627" i="42"/>
  <c r="N627" i="42"/>
  <c r="H627" i="42"/>
  <c r="H626" i="42"/>
  <c r="N625" i="42"/>
  <c r="H625" i="42"/>
  <c r="O625" i="42" s="1"/>
  <c r="O624" i="42"/>
  <c r="H624" i="42"/>
  <c r="N624" i="42" s="1"/>
  <c r="O623" i="42"/>
  <c r="N623" i="42"/>
  <c r="H623" i="42"/>
  <c r="O622" i="42"/>
  <c r="N622" i="42"/>
  <c r="H622" i="42"/>
  <c r="H621" i="42"/>
  <c r="O621" i="42" s="1"/>
  <c r="O620" i="42"/>
  <c r="H620" i="42"/>
  <c r="N620" i="42" s="1"/>
  <c r="O619" i="42"/>
  <c r="N619" i="42"/>
  <c r="H619" i="42"/>
  <c r="H618" i="42"/>
  <c r="H617" i="42"/>
  <c r="O617" i="42" s="1"/>
  <c r="O616" i="42"/>
  <c r="H616" i="42"/>
  <c r="N616" i="42" s="1"/>
  <c r="O615" i="42"/>
  <c r="N615" i="42"/>
  <c r="H615" i="42"/>
  <c r="O614" i="42"/>
  <c r="H614" i="42"/>
  <c r="N614" i="42" s="1"/>
  <c r="H613" i="42"/>
  <c r="O613" i="42" s="1"/>
  <c r="O612" i="42"/>
  <c r="H612" i="42"/>
  <c r="N612" i="42" s="1"/>
  <c r="O611" i="42"/>
  <c r="N611" i="42"/>
  <c r="H611" i="42"/>
  <c r="H610" i="42"/>
  <c r="H609" i="42"/>
  <c r="O608" i="42"/>
  <c r="H608" i="42"/>
  <c r="N608" i="42" s="1"/>
  <c r="O607" i="42"/>
  <c r="N607" i="42"/>
  <c r="H607" i="42"/>
  <c r="H606" i="42"/>
  <c r="H605" i="42"/>
  <c r="O605" i="42" s="1"/>
  <c r="O604" i="42"/>
  <c r="H604" i="42"/>
  <c r="N604" i="42" s="1"/>
  <c r="O603" i="42"/>
  <c r="N603" i="42"/>
  <c r="H603" i="42"/>
  <c r="H602" i="42"/>
  <c r="H601" i="42"/>
  <c r="O601" i="42" s="1"/>
  <c r="O600" i="42"/>
  <c r="H600" i="42"/>
  <c r="N600" i="42" s="1"/>
  <c r="O599" i="42"/>
  <c r="N599" i="42"/>
  <c r="H599" i="42"/>
  <c r="H598" i="42"/>
  <c r="H597" i="42"/>
  <c r="O597" i="42" s="1"/>
  <c r="H596" i="42"/>
  <c r="O595" i="42"/>
  <c r="N595" i="42"/>
  <c r="H595" i="42"/>
  <c r="H594" i="42"/>
  <c r="O594" i="42" s="1"/>
  <c r="N593" i="42"/>
  <c r="H593" i="42"/>
  <c r="O593" i="42" s="1"/>
  <c r="O592" i="42"/>
  <c r="H592" i="42"/>
  <c r="N592" i="42" s="1"/>
  <c r="O591" i="42"/>
  <c r="N591" i="42"/>
  <c r="H591" i="42"/>
  <c r="O590" i="42"/>
  <c r="N590" i="42"/>
  <c r="H590" i="42"/>
  <c r="H589" i="42"/>
  <c r="O588" i="42"/>
  <c r="H588" i="42"/>
  <c r="N588" i="42" s="1"/>
  <c r="O587" i="42"/>
  <c r="N587" i="42"/>
  <c r="H587" i="42"/>
  <c r="N586" i="42"/>
  <c r="H586" i="42"/>
  <c r="O586" i="42" s="1"/>
  <c r="H585" i="42"/>
  <c r="O585" i="42" s="1"/>
  <c r="O584" i="42"/>
  <c r="H584" i="42"/>
  <c r="N584" i="42" s="1"/>
  <c r="O583" i="42"/>
  <c r="N583" i="42"/>
  <c r="H583" i="42"/>
  <c r="H582" i="42"/>
  <c r="O582" i="42" s="1"/>
  <c r="H581" i="42"/>
  <c r="H580" i="42"/>
  <c r="O579" i="42"/>
  <c r="N579" i="42"/>
  <c r="H579" i="42"/>
  <c r="H578" i="42"/>
  <c r="O578" i="42" s="1"/>
  <c r="H577" i="42"/>
  <c r="O577" i="42" s="1"/>
  <c r="O576" i="42"/>
  <c r="H576" i="42"/>
  <c r="N576" i="42" s="1"/>
  <c r="O575" i="42"/>
  <c r="N575" i="42"/>
  <c r="H575" i="42"/>
  <c r="O574" i="42"/>
  <c r="H574" i="42"/>
  <c r="N574" i="42" s="1"/>
  <c r="H573" i="42"/>
  <c r="O572" i="42"/>
  <c r="H572" i="42"/>
  <c r="N572" i="42" s="1"/>
  <c r="O571" i="42"/>
  <c r="N571" i="42"/>
  <c r="H571" i="42"/>
  <c r="H570" i="42"/>
  <c r="O570" i="42" s="1"/>
  <c r="H569" i="42"/>
  <c r="O569" i="42" s="1"/>
  <c r="O568" i="42"/>
  <c r="H568" i="42"/>
  <c r="N568" i="42" s="1"/>
  <c r="O567" i="42"/>
  <c r="N567" i="42"/>
  <c r="H567" i="42"/>
  <c r="H566" i="42"/>
  <c r="O566" i="42" s="1"/>
  <c r="H565" i="42"/>
  <c r="H564" i="42"/>
  <c r="O563" i="42"/>
  <c r="N563" i="42"/>
  <c r="H563" i="42"/>
  <c r="H562" i="42"/>
  <c r="N561" i="42"/>
  <c r="H561" i="42"/>
  <c r="O561" i="42" s="1"/>
  <c r="O560" i="42"/>
  <c r="H560" i="42"/>
  <c r="N560" i="42" s="1"/>
  <c r="O559" i="42"/>
  <c r="N559" i="42"/>
  <c r="H559" i="42"/>
  <c r="O558" i="42"/>
  <c r="N558" i="42"/>
  <c r="H558" i="42"/>
  <c r="H557" i="42"/>
  <c r="O556" i="42"/>
  <c r="H556" i="42"/>
  <c r="N556" i="42" s="1"/>
  <c r="O555" i="42"/>
  <c r="N555" i="42"/>
  <c r="H555" i="42"/>
  <c r="N554" i="42"/>
  <c r="H554" i="42"/>
  <c r="O554" i="42" s="1"/>
  <c r="N553" i="42"/>
  <c r="H553" i="42"/>
  <c r="O553" i="42" s="1"/>
  <c r="O552" i="42"/>
  <c r="H552" i="42"/>
  <c r="N552" i="42" s="1"/>
  <c r="O551" i="42"/>
  <c r="N551" i="42"/>
  <c r="H551" i="42"/>
  <c r="H550" i="42"/>
  <c r="O550" i="42" s="1"/>
  <c r="H549" i="42"/>
  <c r="H548" i="42"/>
  <c r="O547" i="42"/>
  <c r="N547" i="42"/>
  <c r="H547" i="42"/>
  <c r="H546" i="42"/>
  <c r="O546" i="42" s="1"/>
  <c r="H545" i="42"/>
  <c r="O545" i="42" s="1"/>
  <c r="O544" i="42"/>
  <c r="H544" i="42"/>
  <c r="N544" i="42" s="1"/>
  <c r="H543" i="42"/>
  <c r="O542" i="42"/>
  <c r="H542" i="42"/>
  <c r="N542" i="42" s="1"/>
  <c r="H541" i="42"/>
  <c r="O540" i="42"/>
  <c r="N540" i="42"/>
  <c r="H540" i="42"/>
  <c r="O539" i="42"/>
  <c r="N539" i="42"/>
  <c r="H539" i="42"/>
  <c r="H538" i="42"/>
  <c r="O537" i="42"/>
  <c r="N537" i="42"/>
  <c r="H537" i="42"/>
  <c r="O536" i="42"/>
  <c r="H536" i="42"/>
  <c r="N536" i="42" s="1"/>
  <c r="H535" i="42"/>
  <c r="O534" i="42"/>
  <c r="N534" i="42"/>
  <c r="H534" i="42"/>
  <c r="H533" i="42"/>
  <c r="O532" i="42"/>
  <c r="H532" i="42"/>
  <c r="N532" i="42" s="1"/>
  <c r="O531" i="42"/>
  <c r="N531" i="42"/>
  <c r="H531" i="42"/>
  <c r="H530" i="42"/>
  <c r="O529" i="42"/>
  <c r="H529" i="42"/>
  <c r="N529" i="42" s="1"/>
  <c r="O528" i="42"/>
  <c r="H528" i="42"/>
  <c r="N528" i="42" s="1"/>
  <c r="H527" i="42"/>
  <c r="O526" i="42"/>
  <c r="H526" i="42"/>
  <c r="N526" i="42" s="1"/>
  <c r="H525" i="42"/>
  <c r="O524" i="42"/>
  <c r="N524" i="42"/>
  <c r="H524" i="42"/>
  <c r="O523" i="42"/>
  <c r="N523" i="42"/>
  <c r="H523" i="42"/>
  <c r="H522" i="42"/>
  <c r="O521" i="42"/>
  <c r="N521" i="42"/>
  <c r="H521" i="42"/>
  <c r="O520" i="42"/>
  <c r="H520" i="42"/>
  <c r="N520" i="42" s="1"/>
  <c r="H519" i="42"/>
  <c r="O518" i="42"/>
  <c r="N518" i="42"/>
  <c r="H518" i="42"/>
  <c r="H517" i="42"/>
  <c r="O516" i="42"/>
  <c r="H516" i="42"/>
  <c r="N516" i="42" s="1"/>
  <c r="O515" i="42"/>
  <c r="N515" i="42"/>
  <c r="H515" i="42"/>
  <c r="H514" i="42"/>
  <c r="O513" i="42"/>
  <c r="H513" i="42"/>
  <c r="N513" i="42" s="1"/>
  <c r="O512" i="42"/>
  <c r="H512" i="42"/>
  <c r="N512" i="42" s="1"/>
  <c r="H511" i="42"/>
  <c r="O510" i="42"/>
  <c r="H510" i="42"/>
  <c r="N510" i="42" s="1"/>
  <c r="H509" i="42"/>
  <c r="O508" i="42"/>
  <c r="H508" i="42"/>
  <c r="N508" i="42" s="1"/>
  <c r="O507" i="42"/>
  <c r="N507" i="42"/>
  <c r="H507" i="42"/>
  <c r="H506" i="42"/>
  <c r="O505" i="42"/>
  <c r="H505" i="42"/>
  <c r="N505" i="42" s="1"/>
  <c r="O504" i="42"/>
  <c r="H504" i="42"/>
  <c r="N504" i="42" s="1"/>
  <c r="H503" i="42"/>
  <c r="O502" i="42"/>
  <c r="H502" i="42"/>
  <c r="N502" i="42" s="1"/>
  <c r="H501" i="42"/>
  <c r="O500" i="42"/>
  <c r="H500" i="42"/>
  <c r="N500" i="42" s="1"/>
  <c r="O499" i="42"/>
  <c r="N499" i="42"/>
  <c r="H499" i="42"/>
  <c r="H498" i="42"/>
  <c r="O497" i="42"/>
  <c r="H497" i="42"/>
  <c r="N497" i="42" s="1"/>
  <c r="O496" i="42"/>
  <c r="H496" i="42"/>
  <c r="N496" i="42" s="1"/>
  <c r="H495" i="42"/>
  <c r="O494" i="42"/>
  <c r="H494" i="42"/>
  <c r="N494" i="42" s="1"/>
  <c r="H493" i="42"/>
  <c r="O492" i="42"/>
  <c r="H492" i="42"/>
  <c r="N492" i="42" s="1"/>
  <c r="O491" i="42"/>
  <c r="N491" i="42"/>
  <c r="H491" i="42"/>
  <c r="H490" i="42"/>
  <c r="O489" i="42"/>
  <c r="H489" i="42"/>
  <c r="N489" i="42" s="1"/>
  <c r="O488" i="42"/>
  <c r="H488" i="42"/>
  <c r="N488" i="42" s="1"/>
  <c r="H487" i="42"/>
  <c r="O486" i="42"/>
  <c r="H486" i="42"/>
  <c r="N486" i="42" s="1"/>
  <c r="H485" i="42"/>
  <c r="O485" i="42" s="1"/>
  <c r="H484" i="42"/>
  <c r="O483" i="42"/>
  <c r="N483" i="42"/>
  <c r="H483" i="42"/>
  <c r="O482" i="42"/>
  <c r="N482" i="42"/>
  <c r="H482" i="42"/>
  <c r="H481" i="42"/>
  <c r="O481" i="42" s="1"/>
  <c r="H480" i="42"/>
  <c r="N480" i="42" s="1"/>
  <c r="O479" i="42"/>
  <c r="N479" i="42"/>
  <c r="H479" i="42"/>
  <c r="N478" i="42"/>
  <c r="H478" i="42"/>
  <c r="O478" i="42" s="1"/>
  <c r="H477" i="42"/>
  <c r="O477" i="42" s="1"/>
  <c r="O476" i="42"/>
  <c r="N476" i="42"/>
  <c r="H476" i="42"/>
  <c r="H475" i="42"/>
  <c r="O475" i="42" s="1"/>
  <c r="H474" i="42"/>
  <c r="O473" i="42"/>
  <c r="H473" i="42"/>
  <c r="N473" i="42" s="1"/>
  <c r="O472" i="42"/>
  <c r="N472" i="42"/>
  <c r="H472" i="42"/>
  <c r="H471" i="42"/>
  <c r="O471" i="42" s="1"/>
  <c r="H470" i="42"/>
  <c r="O469" i="42"/>
  <c r="H469" i="42"/>
  <c r="N469" i="42" s="1"/>
  <c r="O468" i="42"/>
  <c r="N468" i="42"/>
  <c r="H468" i="42"/>
  <c r="H467" i="42"/>
  <c r="O467" i="42" s="1"/>
  <c r="H466" i="42"/>
  <c r="O465" i="42"/>
  <c r="H465" i="42"/>
  <c r="N465" i="42" s="1"/>
  <c r="O464" i="42"/>
  <c r="N464" i="42"/>
  <c r="H464" i="42"/>
  <c r="H463" i="42"/>
  <c r="O463" i="42" s="1"/>
  <c r="H462" i="42"/>
  <c r="O461" i="42"/>
  <c r="H461" i="42"/>
  <c r="N461" i="42" s="1"/>
  <c r="O460" i="42"/>
  <c r="N460" i="42"/>
  <c r="H460" i="42"/>
  <c r="H459" i="42"/>
  <c r="O459" i="42" s="1"/>
  <c r="H458" i="42"/>
  <c r="O457" i="42"/>
  <c r="H457" i="42"/>
  <c r="N457" i="42" s="1"/>
  <c r="O456" i="42"/>
  <c r="N456" i="42"/>
  <c r="H456" i="42"/>
  <c r="H455" i="42"/>
  <c r="O455" i="42" s="1"/>
  <c r="H454" i="42"/>
  <c r="O453" i="42"/>
  <c r="H453" i="42"/>
  <c r="N453" i="42" s="1"/>
  <c r="O452" i="42"/>
  <c r="N452" i="42"/>
  <c r="H452" i="42"/>
  <c r="H451" i="42"/>
  <c r="O451" i="42" s="1"/>
  <c r="H450" i="42"/>
  <c r="O449" i="42"/>
  <c r="H449" i="42"/>
  <c r="N449" i="42" s="1"/>
  <c r="O448" i="42"/>
  <c r="N448" i="42"/>
  <c r="H448" i="42"/>
  <c r="H447" i="42"/>
  <c r="O447" i="42" s="1"/>
  <c r="H446" i="42"/>
  <c r="O445" i="42"/>
  <c r="H445" i="42"/>
  <c r="N445" i="42" s="1"/>
  <c r="O444" i="42"/>
  <c r="N444" i="42"/>
  <c r="H444" i="42"/>
  <c r="H443" i="42"/>
  <c r="O443" i="42" s="1"/>
  <c r="H442" i="42"/>
  <c r="O441" i="42"/>
  <c r="H441" i="42"/>
  <c r="N441" i="42" s="1"/>
  <c r="O440" i="42"/>
  <c r="N440" i="42"/>
  <c r="H440" i="42"/>
  <c r="H439" i="42"/>
  <c r="O439" i="42" s="1"/>
  <c r="H438" i="42"/>
  <c r="O437" i="42"/>
  <c r="H437" i="42"/>
  <c r="N437" i="42" s="1"/>
  <c r="O436" i="42"/>
  <c r="N436" i="42"/>
  <c r="H436" i="42"/>
  <c r="H435" i="42"/>
  <c r="O435" i="42" s="1"/>
  <c r="H434" i="42"/>
  <c r="O433" i="42"/>
  <c r="H433" i="42"/>
  <c r="N433" i="42" s="1"/>
  <c r="O432" i="42"/>
  <c r="N432" i="42"/>
  <c r="H432" i="42"/>
  <c r="H431" i="42"/>
  <c r="O431" i="42" s="1"/>
  <c r="H430" i="42"/>
  <c r="O429" i="42"/>
  <c r="H429" i="42"/>
  <c r="N429" i="42" s="1"/>
  <c r="O428" i="42"/>
  <c r="N428" i="42"/>
  <c r="H428" i="42"/>
  <c r="H427" i="42"/>
  <c r="O427" i="42" s="1"/>
  <c r="H426" i="42"/>
  <c r="O425" i="42"/>
  <c r="H425" i="42"/>
  <c r="N425" i="42" s="1"/>
  <c r="O424" i="42"/>
  <c r="N424" i="42"/>
  <c r="H424" i="42"/>
  <c r="H423" i="42"/>
  <c r="O423" i="42" s="1"/>
  <c r="H422" i="42"/>
  <c r="O421" i="42"/>
  <c r="N421" i="42"/>
  <c r="H421" i="42"/>
  <c r="O420" i="42"/>
  <c r="N420" i="42"/>
  <c r="H420" i="42"/>
  <c r="H419" i="42"/>
  <c r="H418" i="42"/>
  <c r="O417" i="42"/>
  <c r="H417" i="42"/>
  <c r="N417" i="42" s="1"/>
  <c r="O416" i="42"/>
  <c r="N416" i="42"/>
  <c r="H416" i="42"/>
  <c r="H415" i="42"/>
  <c r="H414" i="42"/>
  <c r="O413" i="42"/>
  <c r="N413" i="42"/>
  <c r="H413" i="42"/>
  <c r="O412" i="42"/>
  <c r="N412" i="42"/>
  <c r="H412" i="42"/>
  <c r="N411" i="42"/>
  <c r="H411" i="42"/>
  <c r="O411" i="42" s="1"/>
  <c r="H410" i="42"/>
  <c r="O409" i="42"/>
  <c r="H409" i="42"/>
  <c r="N409" i="42" s="1"/>
  <c r="O408" i="42"/>
  <c r="N408" i="42"/>
  <c r="H408" i="42"/>
  <c r="N407" i="42"/>
  <c r="H407" i="42"/>
  <c r="O407" i="42" s="1"/>
  <c r="H406" i="42"/>
  <c r="O405" i="42"/>
  <c r="N405" i="42"/>
  <c r="H405" i="42"/>
  <c r="O404" i="42"/>
  <c r="N404" i="42"/>
  <c r="H404" i="42"/>
  <c r="H403" i="42"/>
  <c r="O403" i="42" s="1"/>
  <c r="H402" i="42"/>
  <c r="O401" i="42"/>
  <c r="H401" i="42"/>
  <c r="N401" i="42" s="1"/>
  <c r="O400" i="42"/>
  <c r="N400" i="42"/>
  <c r="H400" i="42"/>
  <c r="H399" i="42"/>
  <c r="O399" i="42" s="1"/>
  <c r="H398" i="42"/>
  <c r="O397" i="42"/>
  <c r="N397" i="42"/>
  <c r="H397" i="42"/>
  <c r="O396" i="42"/>
  <c r="N396" i="42"/>
  <c r="H396" i="42"/>
  <c r="H395" i="42"/>
  <c r="O395" i="42" s="1"/>
  <c r="H394" i="42"/>
  <c r="O393" i="42"/>
  <c r="H393" i="42"/>
  <c r="N393" i="42" s="1"/>
  <c r="O392" i="42"/>
  <c r="N392" i="42"/>
  <c r="H392" i="42"/>
  <c r="H391" i="42"/>
  <c r="O391" i="42" s="1"/>
  <c r="H390" i="42"/>
  <c r="O389" i="42"/>
  <c r="N389" i="42"/>
  <c r="H389" i="42"/>
  <c r="O388" i="42"/>
  <c r="N388" i="42"/>
  <c r="H388" i="42"/>
  <c r="N387" i="42"/>
  <c r="H387" i="42"/>
  <c r="O387" i="42" s="1"/>
  <c r="H386" i="42"/>
  <c r="O385" i="42"/>
  <c r="H385" i="42"/>
  <c r="N385" i="42" s="1"/>
  <c r="O384" i="42"/>
  <c r="N384" i="42"/>
  <c r="H384" i="42"/>
  <c r="N383" i="42"/>
  <c r="H383" i="42"/>
  <c r="O383" i="42" s="1"/>
  <c r="H382" i="42"/>
  <c r="O381" i="42"/>
  <c r="N381" i="42"/>
  <c r="H381" i="42"/>
  <c r="O380" i="42"/>
  <c r="N380" i="42"/>
  <c r="H380" i="42"/>
  <c r="H379" i="42"/>
  <c r="O379" i="42" s="1"/>
  <c r="H378" i="42"/>
  <c r="O377" i="42"/>
  <c r="H377" i="42"/>
  <c r="N377" i="42" s="1"/>
  <c r="O376" i="42"/>
  <c r="N376" i="42"/>
  <c r="H376" i="42"/>
  <c r="H375" i="42"/>
  <c r="O375" i="42" s="1"/>
  <c r="H374" i="42"/>
  <c r="O373" i="42"/>
  <c r="N373" i="42"/>
  <c r="H373" i="42"/>
  <c r="O372" i="42"/>
  <c r="N372" i="42"/>
  <c r="H372" i="42"/>
  <c r="N371" i="42"/>
  <c r="H371" i="42"/>
  <c r="O371" i="42" s="1"/>
  <c r="H370" i="42"/>
  <c r="O369" i="42"/>
  <c r="H369" i="42"/>
  <c r="N369" i="42" s="1"/>
  <c r="O368" i="42"/>
  <c r="N368" i="42"/>
  <c r="H368" i="42"/>
  <c r="N367" i="42"/>
  <c r="H367" i="42"/>
  <c r="O367" i="42" s="1"/>
  <c r="H366" i="42"/>
  <c r="O365" i="42"/>
  <c r="N365" i="42"/>
  <c r="H365" i="42"/>
  <c r="O364" i="42"/>
  <c r="N364" i="42"/>
  <c r="H364" i="42"/>
  <c r="H363" i="42"/>
  <c r="O363" i="42" s="1"/>
  <c r="H362" i="42"/>
  <c r="O361" i="42"/>
  <c r="H361" i="42"/>
  <c r="N361" i="42" s="1"/>
  <c r="O360" i="42"/>
  <c r="N360" i="42"/>
  <c r="H360" i="42"/>
  <c r="H359" i="42"/>
  <c r="O359" i="42" s="1"/>
  <c r="H358" i="42"/>
  <c r="O357" i="42"/>
  <c r="N357" i="42"/>
  <c r="H357" i="42"/>
  <c r="O356" i="42"/>
  <c r="N356" i="42"/>
  <c r="H356" i="42"/>
  <c r="H355" i="42"/>
  <c r="H354" i="42"/>
  <c r="O353" i="42"/>
  <c r="H353" i="42"/>
  <c r="N353" i="42" s="1"/>
  <c r="O352" i="42"/>
  <c r="N352" i="42"/>
  <c r="H352" i="42"/>
  <c r="H351" i="42"/>
  <c r="H350" i="42"/>
  <c r="O349" i="42"/>
  <c r="N349" i="42"/>
  <c r="H349" i="42"/>
  <c r="O348" i="42"/>
  <c r="N348" i="42"/>
  <c r="H348" i="42"/>
  <c r="H347" i="42"/>
  <c r="O347" i="42" s="1"/>
  <c r="H346" i="42"/>
  <c r="O345" i="42"/>
  <c r="H345" i="42"/>
  <c r="N345" i="42" s="1"/>
  <c r="O344" i="42"/>
  <c r="N344" i="42"/>
  <c r="H344" i="42"/>
  <c r="H343" i="42"/>
  <c r="O343" i="42" s="1"/>
  <c r="H342" i="42"/>
  <c r="O341" i="42"/>
  <c r="N341" i="42"/>
  <c r="H341" i="42"/>
  <c r="O340" i="42"/>
  <c r="N340" i="42"/>
  <c r="H340" i="42"/>
  <c r="N339" i="42"/>
  <c r="H339" i="42"/>
  <c r="O339" i="42" s="1"/>
  <c r="H338" i="42"/>
  <c r="O337" i="42"/>
  <c r="H337" i="42"/>
  <c r="N337" i="42" s="1"/>
  <c r="O336" i="42"/>
  <c r="N336" i="42"/>
  <c r="H336" i="42"/>
  <c r="N335" i="42"/>
  <c r="H335" i="42"/>
  <c r="O335" i="42" s="1"/>
  <c r="H334" i="42"/>
  <c r="O333" i="42"/>
  <c r="N333" i="42"/>
  <c r="H333" i="42"/>
  <c r="O332" i="42"/>
  <c r="N332" i="42"/>
  <c r="H332" i="42"/>
  <c r="H331" i="42"/>
  <c r="O331" i="42" s="1"/>
  <c r="H330" i="42"/>
  <c r="O329" i="42"/>
  <c r="H329" i="42"/>
  <c r="N329" i="42" s="1"/>
  <c r="O328" i="42"/>
  <c r="N328" i="42"/>
  <c r="H328" i="42"/>
  <c r="H327" i="42"/>
  <c r="O327" i="42" s="1"/>
  <c r="H326" i="42"/>
  <c r="O325" i="42"/>
  <c r="N325" i="42"/>
  <c r="H325" i="42"/>
  <c r="O324" i="42"/>
  <c r="N324" i="42"/>
  <c r="H324" i="42"/>
  <c r="N323" i="42"/>
  <c r="H323" i="42"/>
  <c r="O323" i="42" s="1"/>
  <c r="H322" i="42"/>
  <c r="O321" i="42"/>
  <c r="H321" i="42"/>
  <c r="N321" i="42" s="1"/>
  <c r="O320" i="42"/>
  <c r="N320" i="42"/>
  <c r="H320" i="42"/>
  <c r="N319" i="42"/>
  <c r="H319" i="42"/>
  <c r="O319" i="42" s="1"/>
  <c r="H318" i="42"/>
  <c r="O317" i="42"/>
  <c r="N317" i="42"/>
  <c r="H317" i="42"/>
  <c r="O316" i="42"/>
  <c r="N316" i="42"/>
  <c r="H316" i="42"/>
  <c r="H315" i="42"/>
  <c r="O315" i="42" s="1"/>
  <c r="H314" i="42"/>
  <c r="O313" i="42"/>
  <c r="H313" i="42"/>
  <c r="N313" i="42" s="1"/>
  <c r="O312" i="42"/>
  <c r="N312" i="42"/>
  <c r="H312" i="42"/>
  <c r="H311" i="42"/>
  <c r="O311" i="42" s="1"/>
  <c r="H310" i="42"/>
  <c r="O309" i="42"/>
  <c r="N309" i="42"/>
  <c r="H309" i="42"/>
  <c r="O308" i="42"/>
  <c r="N308" i="42"/>
  <c r="H308" i="42"/>
  <c r="N307" i="42"/>
  <c r="H307" i="42"/>
  <c r="O307" i="42" s="1"/>
  <c r="H306" i="42"/>
  <c r="O305" i="42"/>
  <c r="H305" i="42"/>
  <c r="N305" i="42" s="1"/>
  <c r="O304" i="42"/>
  <c r="N304" i="42"/>
  <c r="H304" i="42"/>
  <c r="N303" i="42"/>
  <c r="H303" i="42"/>
  <c r="O303" i="42" s="1"/>
  <c r="H302" i="42"/>
  <c r="O301" i="42"/>
  <c r="N301" i="42"/>
  <c r="H301" i="42"/>
  <c r="O300" i="42"/>
  <c r="N300" i="42"/>
  <c r="H300" i="42"/>
  <c r="H299" i="42"/>
  <c r="O299" i="42" s="1"/>
  <c r="H298" i="42"/>
  <c r="O297" i="42"/>
  <c r="H297" i="42"/>
  <c r="N297" i="42" s="1"/>
  <c r="O296" i="42"/>
  <c r="N296" i="42"/>
  <c r="H296" i="42"/>
  <c r="H295" i="42"/>
  <c r="O295" i="42" s="1"/>
  <c r="H294" i="42"/>
  <c r="O293" i="42"/>
  <c r="N293" i="42"/>
  <c r="H293" i="42"/>
  <c r="O292" i="42"/>
  <c r="N292" i="42"/>
  <c r="H292" i="42"/>
  <c r="H291" i="42"/>
  <c r="H290" i="42"/>
  <c r="O289" i="42"/>
  <c r="H289" i="42"/>
  <c r="N289" i="42" s="1"/>
  <c r="O288" i="42"/>
  <c r="N288" i="42"/>
  <c r="H288" i="42"/>
  <c r="H287" i="42"/>
  <c r="H286" i="42"/>
  <c r="O285" i="42"/>
  <c r="N285" i="42"/>
  <c r="H285" i="42"/>
  <c r="O284" i="42"/>
  <c r="N284" i="42"/>
  <c r="H284" i="42"/>
  <c r="H283" i="42"/>
  <c r="O283" i="42" s="1"/>
  <c r="H282" i="42"/>
  <c r="O281" i="42"/>
  <c r="H281" i="42"/>
  <c r="N281" i="42" s="1"/>
  <c r="O280" i="42"/>
  <c r="N280" i="42"/>
  <c r="H280" i="42"/>
  <c r="H279" i="42"/>
  <c r="O279" i="42" s="1"/>
  <c r="H278" i="42"/>
  <c r="O277" i="42"/>
  <c r="N277" i="42"/>
  <c r="H277" i="42"/>
  <c r="O276" i="42"/>
  <c r="N276" i="42"/>
  <c r="H276" i="42"/>
  <c r="H275" i="42"/>
  <c r="N275" i="42" s="1"/>
  <c r="H274" i="42"/>
  <c r="O273" i="42"/>
  <c r="H273" i="42"/>
  <c r="N273" i="42" s="1"/>
  <c r="O272" i="42"/>
  <c r="N272" i="42"/>
  <c r="H272" i="42"/>
  <c r="H271" i="42"/>
  <c r="O271" i="42" s="1"/>
  <c r="H270" i="42"/>
  <c r="O270" i="42" s="1"/>
  <c r="O269" i="42"/>
  <c r="N269" i="42"/>
  <c r="H269" i="42"/>
  <c r="O268" i="42"/>
  <c r="N268" i="42"/>
  <c r="H268" i="42"/>
  <c r="N267" i="42"/>
  <c r="H267" i="42"/>
  <c r="O267" i="42" s="1"/>
  <c r="H266" i="42"/>
  <c r="H265" i="42"/>
  <c r="N265" i="42" s="1"/>
  <c r="O264" i="42"/>
  <c r="N264" i="42"/>
  <c r="H264" i="42"/>
  <c r="N263" i="42"/>
  <c r="H263" i="42"/>
  <c r="O263" i="42" s="1"/>
  <c r="H262" i="42"/>
  <c r="O262" i="42" s="1"/>
  <c r="O261" i="42"/>
  <c r="N261" i="42"/>
  <c r="H261" i="42"/>
  <c r="O260" i="42"/>
  <c r="H260" i="42"/>
  <c r="N260" i="42" s="1"/>
  <c r="O259" i="42"/>
  <c r="H259" i="42"/>
  <c r="N259" i="42" s="1"/>
  <c r="H258" i="42"/>
  <c r="N257" i="42"/>
  <c r="H257" i="42"/>
  <c r="O257" i="42" s="1"/>
  <c r="O256" i="42"/>
  <c r="N256" i="42"/>
  <c r="H256" i="42"/>
  <c r="H255" i="42"/>
  <c r="O255" i="42" s="1"/>
  <c r="N254" i="42"/>
  <c r="H254" i="42"/>
  <c r="O254" i="42" s="1"/>
  <c r="O253" i="42"/>
  <c r="N253" i="42"/>
  <c r="H253" i="42"/>
  <c r="O252" i="42"/>
  <c r="N252" i="42"/>
  <c r="H252" i="42"/>
  <c r="O251" i="42"/>
  <c r="H251" i="42"/>
  <c r="N251" i="42" s="1"/>
  <c r="H250" i="42"/>
  <c r="H249" i="42"/>
  <c r="O249" i="42" s="1"/>
  <c r="O248" i="42"/>
  <c r="N248" i="42"/>
  <c r="H248" i="42"/>
  <c r="H247" i="42"/>
  <c r="H246" i="42"/>
  <c r="N246" i="42" s="1"/>
  <c r="O245" i="42"/>
  <c r="N245" i="42"/>
  <c r="H245" i="42"/>
  <c r="N244" i="42"/>
  <c r="H244" i="42"/>
  <c r="O244" i="42" s="1"/>
  <c r="O243" i="42"/>
  <c r="N243" i="42"/>
  <c r="H243" i="42"/>
  <c r="H242" i="42"/>
  <c r="H241" i="42"/>
  <c r="O240" i="42"/>
  <c r="N240" i="42"/>
  <c r="H240" i="42"/>
  <c r="H239" i="42"/>
  <c r="O239" i="42" s="1"/>
  <c r="H238" i="42"/>
  <c r="O237" i="42"/>
  <c r="N237" i="42"/>
  <c r="H237" i="42"/>
  <c r="N236" i="42"/>
  <c r="H236" i="42"/>
  <c r="O236" i="42" s="1"/>
  <c r="H235" i="42"/>
  <c r="O235" i="42" s="1"/>
  <c r="H234" i="42"/>
  <c r="O233" i="42"/>
  <c r="H233" i="42"/>
  <c r="N233" i="42" s="1"/>
  <c r="H232" i="42"/>
  <c r="H231" i="42"/>
  <c r="O231" i="42" s="1"/>
  <c r="O230" i="42"/>
  <c r="H230" i="42"/>
  <c r="N230" i="42" s="1"/>
  <c r="O229" i="42"/>
  <c r="N229" i="42"/>
  <c r="H229" i="42"/>
  <c r="H228" i="42"/>
  <c r="O228" i="42" s="1"/>
  <c r="N227" i="42"/>
  <c r="H227" i="42"/>
  <c r="O227" i="42" s="1"/>
  <c r="H226" i="42"/>
  <c r="O226" i="42" s="1"/>
  <c r="O225" i="42"/>
  <c r="N225" i="42"/>
  <c r="H225" i="42"/>
  <c r="O224" i="42"/>
  <c r="H224" i="42"/>
  <c r="N224" i="42" s="1"/>
  <c r="H223" i="42"/>
  <c r="N223" i="42" s="1"/>
  <c r="O222" i="42"/>
  <c r="H222" i="42"/>
  <c r="N222" i="42" s="1"/>
  <c r="H221" i="42"/>
  <c r="H220" i="42"/>
  <c r="O220" i="42" s="1"/>
  <c r="N219" i="42"/>
  <c r="H219" i="42"/>
  <c r="O219" i="42" s="1"/>
  <c r="N218" i="42"/>
  <c r="H218" i="42"/>
  <c r="O218" i="42" s="1"/>
  <c r="O217" i="42"/>
  <c r="N217" i="42"/>
  <c r="H217" i="42"/>
  <c r="O216" i="42"/>
  <c r="H216" i="42"/>
  <c r="N216" i="42" s="1"/>
  <c r="O215" i="42"/>
  <c r="N215" i="42"/>
  <c r="H215" i="42"/>
  <c r="O214" i="42"/>
  <c r="H214" i="42"/>
  <c r="N214" i="42" s="1"/>
  <c r="H213" i="42"/>
  <c r="H212" i="42"/>
  <c r="N212" i="42" s="1"/>
  <c r="N211" i="42"/>
  <c r="H211" i="42"/>
  <c r="O211" i="42" s="1"/>
  <c r="H210" i="42"/>
  <c r="O210" i="42" s="1"/>
  <c r="O209" i="42"/>
  <c r="N209" i="42"/>
  <c r="H209" i="42"/>
  <c r="O208" i="42"/>
  <c r="H208" i="42"/>
  <c r="N208" i="42" s="1"/>
  <c r="H207" i="42"/>
  <c r="O207" i="42" s="1"/>
  <c r="O206" i="42"/>
  <c r="H206" i="42"/>
  <c r="N206" i="42" s="1"/>
  <c r="H205" i="42"/>
  <c r="O204" i="42"/>
  <c r="N204" i="42"/>
  <c r="H204" i="42"/>
  <c r="N203" i="42"/>
  <c r="H203" i="42"/>
  <c r="O203" i="42" s="1"/>
  <c r="H202" i="42"/>
  <c r="O202" i="42" s="1"/>
  <c r="O201" i="42"/>
  <c r="N201" i="42"/>
  <c r="H201" i="42"/>
  <c r="O200" i="42"/>
  <c r="H200" i="42"/>
  <c r="N200" i="42" s="1"/>
  <c r="H199" i="42"/>
  <c r="O199" i="42" s="1"/>
  <c r="O198" i="42"/>
  <c r="H198" i="42"/>
  <c r="N198" i="42" s="1"/>
  <c r="H197" i="42"/>
  <c r="H196" i="42"/>
  <c r="O196" i="42" s="1"/>
  <c r="N195" i="42"/>
  <c r="H195" i="42"/>
  <c r="O195" i="42" s="1"/>
  <c r="H194" i="42"/>
  <c r="O194" i="42" s="1"/>
  <c r="O193" i="42"/>
  <c r="N193" i="42"/>
  <c r="H193" i="42"/>
  <c r="O192" i="42"/>
  <c r="H192" i="42"/>
  <c r="N192" i="42" s="1"/>
  <c r="H191" i="42"/>
  <c r="N191" i="42" s="1"/>
  <c r="O190" i="42"/>
  <c r="H190" i="42"/>
  <c r="N190" i="42" s="1"/>
  <c r="H189" i="42"/>
  <c r="H188" i="42"/>
  <c r="O188" i="42" s="1"/>
  <c r="N187" i="42"/>
  <c r="H187" i="42"/>
  <c r="O187" i="42" s="1"/>
  <c r="N186" i="42"/>
  <c r="H186" i="42"/>
  <c r="O186" i="42" s="1"/>
  <c r="O185" i="42"/>
  <c r="N185" i="42"/>
  <c r="H185" i="42"/>
  <c r="O184" i="42"/>
  <c r="H184" i="42"/>
  <c r="N184" i="42" s="1"/>
  <c r="O183" i="42"/>
  <c r="N183" i="42"/>
  <c r="H183" i="42"/>
  <c r="O182" i="42"/>
  <c r="H182" i="42"/>
  <c r="N182" i="42" s="1"/>
  <c r="H181" i="42"/>
  <c r="H180" i="42"/>
  <c r="N180" i="42" s="1"/>
  <c r="N179" i="42"/>
  <c r="H179" i="42"/>
  <c r="O179" i="42" s="1"/>
  <c r="H178" i="42"/>
  <c r="O178" i="42" s="1"/>
  <c r="O177" i="42"/>
  <c r="N177" i="42"/>
  <c r="H177" i="42"/>
  <c r="O176" i="42"/>
  <c r="H176" i="42"/>
  <c r="N176" i="42" s="1"/>
  <c r="H175" i="42"/>
  <c r="O175" i="42" s="1"/>
  <c r="O174" i="42"/>
  <c r="H174" i="42"/>
  <c r="N174" i="42" s="1"/>
  <c r="H173" i="42"/>
  <c r="O172" i="42"/>
  <c r="N172" i="42"/>
  <c r="H172" i="42"/>
  <c r="N171" i="42"/>
  <c r="H171" i="42"/>
  <c r="O171" i="42" s="1"/>
  <c r="H170" i="42"/>
  <c r="O170" i="42" s="1"/>
  <c r="O169" i="42"/>
  <c r="N169" i="42"/>
  <c r="H169" i="42"/>
  <c r="O168" i="42"/>
  <c r="H168" i="42"/>
  <c r="N168" i="42" s="1"/>
  <c r="H167" i="42"/>
  <c r="O167" i="42" s="1"/>
  <c r="O166" i="42"/>
  <c r="H166" i="42"/>
  <c r="N166" i="42" s="1"/>
  <c r="H165" i="42"/>
  <c r="H164" i="42"/>
  <c r="O164" i="42" s="1"/>
  <c r="N163" i="42"/>
  <c r="H163" i="42"/>
  <c r="O163" i="42" s="1"/>
  <c r="H162" i="42"/>
  <c r="O162" i="42" s="1"/>
  <c r="O161" i="42"/>
  <c r="N161" i="42"/>
  <c r="H161" i="42"/>
  <c r="O160" i="42"/>
  <c r="H160" i="42"/>
  <c r="N160" i="42" s="1"/>
  <c r="H159" i="42"/>
  <c r="O159" i="42" s="1"/>
  <c r="O158" i="42"/>
  <c r="H158" i="42"/>
  <c r="N158" i="42" s="1"/>
  <c r="H157" i="42"/>
  <c r="H156" i="42"/>
  <c r="O156" i="42" s="1"/>
  <c r="N155" i="42"/>
  <c r="H155" i="42"/>
  <c r="O155" i="42" s="1"/>
  <c r="N154" i="42"/>
  <c r="H154" i="42"/>
  <c r="O154" i="42" s="1"/>
  <c r="O153" i="42"/>
  <c r="N153" i="42"/>
  <c r="H153" i="42"/>
  <c r="O152" i="42"/>
  <c r="H152" i="42"/>
  <c r="N152" i="42" s="1"/>
  <c r="O151" i="42"/>
  <c r="N151" i="42"/>
  <c r="H151" i="42"/>
  <c r="O150" i="42"/>
  <c r="H150" i="42"/>
  <c r="N150" i="42" s="1"/>
  <c r="H149" i="42"/>
  <c r="H148" i="42"/>
  <c r="N148" i="42" s="1"/>
  <c r="N147" i="42"/>
  <c r="H147" i="42"/>
  <c r="O147" i="42" s="1"/>
  <c r="H146" i="42"/>
  <c r="O146" i="42" s="1"/>
  <c r="O145" i="42"/>
  <c r="N145" i="42"/>
  <c r="H145" i="42"/>
  <c r="O144" i="42"/>
  <c r="H144" i="42"/>
  <c r="N144" i="42" s="1"/>
  <c r="H143" i="42"/>
  <c r="O143" i="42" s="1"/>
  <c r="H142" i="42"/>
  <c r="N142" i="42" s="1"/>
  <c r="H141" i="42"/>
  <c r="O140" i="42"/>
  <c r="N140" i="42"/>
  <c r="H140" i="42"/>
  <c r="N139" i="42"/>
  <c r="H139" i="42"/>
  <c r="O139" i="42" s="1"/>
  <c r="H138" i="42"/>
  <c r="O138" i="42" s="1"/>
  <c r="O137" i="42"/>
  <c r="N137" i="42"/>
  <c r="H137" i="42"/>
  <c r="O136" i="42"/>
  <c r="H136" i="42"/>
  <c r="N136" i="42" s="1"/>
  <c r="H135" i="42"/>
  <c r="O135" i="42" s="1"/>
  <c r="H134" i="42"/>
  <c r="N134" i="42" s="1"/>
  <c r="H133" i="42"/>
  <c r="H132" i="42"/>
  <c r="O132" i="42" s="1"/>
  <c r="N131" i="42"/>
  <c r="H131" i="42"/>
  <c r="O131" i="42" s="1"/>
  <c r="H130" i="42"/>
  <c r="O130" i="42" s="1"/>
  <c r="O129" i="42"/>
  <c r="N129" i="42"/>
  <c r="H129" i="42"/>
  <c r="O128" i="42"/>
  <c r="H128" i="42"/>
  <c r="N128" i="42" s="1"/>
  <c r="H127" i="42"/>
  <c r="N127" i="42" s="1"/>
  <c r="O126" i="42"/>
  <c r="H126" i="42"/>
  <c r="N126" i="42" s="1"/>
  <c r="H125" i="42"/>
  <c r="H124" i="42"/>
  <c r="O124" i="42" s="1"/>
  <c r="N123" i="42"/>
  <c r="H123" i="42"/>
  <c r="O123" i="42" s="1"/>
  <c r="N122" i="42"/>
  <c r="H122" i="42"/>
  <c r="O122" i="42" s="1"/>
  <c r="O121" i="42"/>
  <c r="N121" i="42"/>
  <c r="H121" i="42"/>
  <c r="O120" i="42"/>
  <c r="H120" i="42"/>
  <c r="N120" i="42" s="1"/>
  <c r="O119" i="42"/>
  <c r="N119" i="42"/>
  <c r="H119" i="42"/>
  <c r="H118" i="42"/>
  <c r="N118" i="42" s="1"/>
  <c r="H117" i="42"/>
  <c r="H116" i="42"/>
  <c r="N116" i="42" s="1"/>
  <c r="N115" i="42"/>
  <c r="H115" i="42"/>
  <c r="O115" i="42" s="1"/>
  <c r="H114" i="42"/>
  <c r="O114" i="42" s="1"/>
  <c r="O113" i="42"/>
  <c r="N113" i="42"/>
  <c r="H113" i="42"/>
  <c r="O112" i="42"/>
  <c r="H112" i="42"/>
  <c r="N112" i="42" s="1"/>
  <c r="H111" i="42"/>
  <c r="O111" i="42" s="1"/>
  <c r="H110" i="42"/>
  <c r="N110" i="42" s="1"/>
  <c r="H109" i="42"/>
  <c r="O108" i="42"/>
  <c r="N108" i="42"/>
  <c r="H108" i="42"/>
  <c r="N107" i="42"/>
  <c r="H107" i="42"/>
  <c r="O107" i="42" s="1"/>
  <c r="H106" i="42"/>
  <c r="O106" i="42" s="1"/>
  <c r="O105" i="42"/>
  <c r="N105" i="42"/>
  <c r="H105" i="42"/>
  <c r="O104" i="42"/>
  <c r="H104" i="42"/>
  <c r="N104" i="42" s="1"/>
  <c r="H103" i="42"/>
  <c r="O103" i="42" s="1"/>
  <c r="H102" i="42"/>
  <c r="N102" i="42" s="1"/>
  <c r="H101" i="42"/>
  <c r="H100" i="42"/>
  <c r="O100" i="42" s="1"/>
  <c r="N99" i="42"/>
  <c r="H99" i="42"/>
  <c r="O99" i="42" s="1"/>
  <c r="H98" i="42"/>
  <c r="O98" i="42" s="1"/>
  <c r="O97" i="42"/>
  <c r="N97" i="42"/>
  <c r="H97" i="42"/>
  <c r="O96" i="42"/>
  <c r="H96" i="42"/>
  <c r="N96" i="42" s="1"/>
  <c r="H95" i="42"/>
  <c r="O95" i="42" s="1"/>
  <c r="O94" i="42"/>
  <c r="H94" i="42"/>
  <c r="N94" i="42" s="1"/>
  <c r="H93" i="42"/>
  <c r="H92" i="42"/>
  <c r="O92" i="42" s="1"/>
  <c r="N91" i="42"/>
  <c r="H91" i="42"/>
  <c r="O91" i="42" s="1"/>
  <c r="N90" i="42"/>
  <c r="H90" i="42"/>
  <c r="O90" i="42" s="1"/>
  <c r="O89" i="42"/>
  <c r="N89" i="42"/>
  <c r="H89" i="42"/>
  <c r="O88" i="42"/>
  <c r="H88" i="42"/>
  <c r="N88" i="42" s="1"/>
  <c r="O87" i="42"/>
  <c r="N87" i="42"/>
  <c r="H87" i="42"/>
  <c r="H86" i="42"/>
  <c r="N86" i="42" s="1"/>
  <c r="H85" i="42"/>
  <c r="H84" i="42"/>
  <c r="O84" i="42" s="1"/>
  <c r="N83" i="42"/>
  <c r="H83" i="42"/>
  <c r="O83" i="42" s="1"/>
  <c r="H82" i="42"/>
  <c r="O82" i="42" s="1"/>
  <c r="O81" i="42"/>
  <c r="N81" i="42"/>
  <c r="H81" i="42"/>
  <c r="O80" i="42"/>
  <c r="H80" i="42"/>
  <c r="N80" i="42" s="1"/>
  <c r="H79" i="42"/>
  <c r="O79" i="42" s="1"/>
  <c r="H78" i="42"/>
  <c r="N78" i="42" s="1"/>
  <c r="H77" i="42"/>
  <c r="O76" i="42"/>
  <c r="N76" i="42"/>
  <c r="H76" i="42"/>
  <c r="N75" i="42"/>
  <c r="H75" i="42"/>
  <c r="O75" i="42" s="1"/>
  <c r="H74" i="42"/>
  <c r="O74" i="42" s="1"/>
  <c r="O73" i="42"/>
  <c r="N73" i="42"/>
  <c r="H73" i="42"/>
  <c r="O72" i="42"/>
  <c r="H72" i="42"/>
  <c r="N72" i="42" s="1"/>
  <c r="H71" i="42"/>
  <c r="O71" i="42" s="1"/>
  <c r="H70" i="42"/>
  <c r="N70" i="42" s="1"/>
  <c r="H69" i="42"/>
  <c r="H68" i="42"/>
  <c r="O68" i="42" s="1"/>
  <c r="N67" i="42"/>
  <c r="H67" i="42"/>
  <c r="O67" i="42" s="1"/>
  <c r="H66" i="42"/>
  <c r="O66" i="42" s="1"/>
  <c r="O65" i="42"/>
  <c r="N65" i="42"/>
  <c r="H65" i="42"/>
  <c r="O64" i="42"/>
  <c r="H64" i="42"/>
  <c r="N64" i="42" s="1"/>
  <c r="H63" i="42"/>
  <c r="N63" i="42" s="1"/>
  <c r="O62" i="42"/>
  <c r="H62" i="42"/>
  <c r="N62" i="42" s="1"/>
  <c r="H61" i="42"/>
  <c r="H60" i="42"/>
  <c r="O60" i="42" s="1"/>
  <c r="N59" i="42"/>
  <c r="H59" i="42"/>
  <c r="O59" i="42" s="1"/>
  <c r="N58" i="42"/>
  <c r="H58" i="42"/>
  <c r="O58" i="42" s="1"/>
  <c r="O57" i="42"/>
  <c r="N57" i="42"/>
  <c r="H57" i="42"/>
  <c r="O56" i="42"/>
  <c r="H56" i="42"/>
  <c r="N56" i="42" s="1"/>
  <c r="O55" i="42"/>
  <c r="N55" i="42"/>
  <c r="H55" i="42"/>
  <c r="H54" i="42"/>
  <c r="N54" i="42" s="1"/>
  <c r="H53" i="42"/>
  <c r="H52" i="42"/>
  <c r="N52" i="42" s="1"/>
  <c r="N51" i="42"/>
  <c r="H51" i="42"/>
  <c r="O51" i="42" s="1"/>
  <c r="H50" i="42"/>
  <c r="O50" i="42" s="1"/>
  <c r="O49" i="42"/>
  <c r="N49" i="42"/>
  <c r="H49" i="42"/>
  <c r="O48" i="42"/>
  <c r="H48" i="42"/>
  <c r="N48" i="42" s="1"/>
  <c r="H47" i="42"/>
  <c r="O47" i="42" s="1"/>
  <c r="H46" i="42"/>
  <c r="N46" i="42" s="1"/>
  <c r="H45" i="42"/>
  <c r="O44" i="42"/>
  <c r="N44" i="42"/>
  <c r="H44" i="42"/>
  <c r="N43" i="42"/>
  <c r="H43" i="42"/>
  <c r="O43" i="42" s="1"/>
  <c r="H42" i="42"/>
  <c r="O42" i="42" s="1"/>
  <c r="O41" i="42"/>
  <c r="N41" i="42"/>
  <c r="H41" i="42"/>
  <c r="O40" i="42"/>
  <c r="H40" i="42"/>
  <c r="N40" i="42" s="1"/>
  <c r="H39" i="42"/>
  <c r="O39" i="42" s="1"/>
  <c r="H38" i="42"/>
  <c r="N38" i="42" s="1"/>
  <c r="H37" i="42"/>
  <c r="H36" i="42"/>
  <c r="O36" i="42" s="1"/>
  <c r="N35" i="42"/>
  <c r="H35" i="42"/>
  <c r="O35" i="42" s="1"/>
  <c r="H34" i="42"/>
  <c r="O34" i="42" s="1"/>
  <c r="O33" i="42"/>
  <c r="N33" i="42"/>
  <c r="H33" i="42"/>
  <c r="O32" i="42"/>
  <c r="H32" i="42"/>
  <c r="N32" i="42" s="1"/>
  <c r="H31" i="42"/>
  <c r="N31" i="42" s="1"/>
  <c r="O30" i="42"/>
  <c r="H30" i="42"/>
  <c r="N30" i="42" s="1"/>
  <c r="H29" i="42"/>
  <c r="H28" i="42"/>
  <c r="O28" i="42" s="1"/>
  <c r="N27" i="42"/>
  <c r="H27" i="42"/>
  <c r="O27" i="42" s="1"/>
  <c r="N26" i="42"/>
  <c r="H26" i="42"/>
  <c r="O26" i="42" s="1"/>
  <c r="O25" i="42"/>
  <c r="N25" i="42"/>
  <c r="H25" i="42"/>
  <c r="O24" i="42"/>
  <c r="H24" i="42"/>
  <c r="N24" i="42" s="1"/>
  <c r="O23" i="42"/>
  <c r="N23" i="42"/>
  <c r="H23" i="42"/>
  <c r="H22" i="42"/>
  <c r="N22" i="42" s="1"/>
  <c r="H21" i="42"/>
  <c r="H20" i="42"/>
  <c r="O20" i="42" s="1"/>
  <c r="N19" i="42"/>
  <c r="H19" i="42"/>
  <c r="O19" i="42" s="1"/>
  <c r="H18" i="42"/>
  <c r="O18" i="42" s="1"/>
  <c r="O17" i="42"/>
  <c r="N17" i="42"/>
  <c r="H17" i="42"/>
  <c r="O16" i="42"/>
  <c r="H16" i="42"/>
  <c r="N16" i="42" s="1"/>
  <c r="H15" i="42"/>
  <c r="O15" i="42" s="1"/>
  <c r="H14" i="42"/>
  <c r="N14" i="42" s="1"/>
  <c r="H13" i="42"/>
  <c r="O12" i="42"/>
  <c r="N12" i="42"/>
  <c r="H12" i="42"/>
  <c r="N11" i="42"/>
  <c r="H11" i="42"/>
  <c r="O11" i="42" s="1"/>
  <c r="H10" i="42"/>
  <c r="O10" i="42" s="1"/>
  <c r="O9" i="42"/>
  <c r="N9" i="42"/>
  <c r="H9" i="42"/>
  <c r="O8" i="42"/>
  <c r="H8" i="42"/>
  <c r="N8" i="42" s="1"/>
  <c r="H7" i="42"/>
  <c r="O7" i="42" s="1"/>
  <c r="H6" i="42"/>
  <c r="N6" i="42" s="1"/>
  <c r="N5" i="42"/>
  <c r="H5" i="42"/>
  <c r="O5" i="42" s="1"/>
  <c r="N4" i="42"/>
  <c r="H4" i="42"/>
  <c r="O4" i="42" s="1"/>
  <c r="H3" i="42"/>
  <c r="O3" i="42" s="1"/>
  <c r="O2" i="42"/>
  <c r="N2" i="42"/>
  <c r="H2" i="42"/>
  <c r="H1000" i="41"/>
  <c r="O1000" i="41" s="1"/>
  <c r="O999" i="41"/>
  <c r="H999" i="41"/>
  <c r="N999" i="41" s="1"/>
  <c r="O998" i="41"/>
  <c r="N998" i="41"/>
  <c r="H998" i="41"/>
  <c r="H997" i="41"/>
  <c r="H996" i="41"/>
  <c r="O995" i="41"/>
  <c r="N995" i="41"/>
  <c r="H995" i="41"/>
  <c r="O994" i="41"/>
  <c r="N994" i="41"/>
  <c r="H994" i="41"/>
  <c r="H993" i="41"/>
  <c r="H992" i="41"/>
  <c r="O992" i="41" s="1"/>
  <c r="O991" i="41"/>
  <c r="H991" i="41"/>
  <c r="N991" i="41" s="1"/>
  <c r="O990" i="41"/>
  <c r="N990" i="41"/>
  <c r="H990" i="41"/>
  <c r="H989" i="41"/>
  <c r="H988" i="41"/>
  <c r="O987" i="41"/>
  <c r="N987" i="41"/>
  <c r="H987" i="41"/>
  <c r="O986" i="41"/>
  <c r="N986" i="41"/>
  <c r="H986" i="41"/>
  <c r="H985" i="41"/>
  <c r="H984" i="41"/>
  <c r="O984" i="41" s="1"/>
  <c r="O983" i="41"/>
  <c r="H983" i="41"/>
  <c r="N983" i="41" s="1"/>
  <c r="O982" i="41"/>
  <c r="N982" i="41"/>
  <c r="H982" i="41"/>
  <c r="H981" i="41"/>
  <c r="H980" i="41"/>
  <c r="O979" i="41"/>
  <c r="N979" i="41"/>
  <c r="H979" i="41"/>
  <c r="O978" i="41"/>
  <c r="N978" i="41"/>
  <c r="H978" i="41"/>
  <c r="H977" i="41"/>
  <c r="H976" i="41"/>
  <c r="O976" i="41" s="1"/>
  <c r="O975" i="41"/>
  <c r="H975" i="41"/>
  <c r="N975" i="41" s="1"/>
  <c r="O974" i="41"/>
  <c r="N974" i="41"/>
  <c r="H974" i="41"/>
  <c r="H973" i="41"/>
  <c r="H972" i="41"/>
  <c r="O971" i="41"/>
  <c r="N971" i="41"/>
  <c r="H971" i="41"/>
  <c r="O970" i="41"/>
  <c r="N970" i="41"/>
  <c r="H970" i="41"/>
  <c r="H969" i="41"/>
  <c r="H968" i="41"/>
  <c r="O968" i="41" s="1"/>
  <c r="O967" i="41"/>
  <c r="H967" i="41"/>
  <c r="N967" i="41" s="1"/>
  <c r="O966" i="41"/>
  <c r="N966" i="41"/>
  <c r="H966" i="41"/>
  <c r="H965" i="41"/>
  <c r="H964" i="41"/>
  <c r="O963" i="41"/>
  <c r="N963" i="41"/>
  <c r="H963" i="41"/>
  <c r="O962" i="41"/>
  <c r="N962" i="41"/>
  <c r="H962" i="41"/>
  <c r="H961" i="41"/>
  <c r="H960" i="41"/>
  <c r="O960" i="41" s="1"/>
  <c r="O959" i="41"/>
  <c r="H959" i="41"/>
  <c r="N959" i="41" s="1"/>
  <c r="O958" i="41"/>
  <c r="N958" i="41"/>
  <c r="H958" i="41"/>
  <c r="H957" i="41"/>
  <c r="H956" i="41"/>
  <c r="O955" i="41"/>
  <c r="N955" i="41"/>
  <c r="H955" i="41"/>
  <c r="O954" i="41"/>
  <c r="N954" i="41"/>
  <c r="H954" i="41"/>
  <c r="H953" i="41"/>
  <c r="H952" i="41"/>
  <c r="O952" i="41" s="1"/>
  <c r="O951" i="41"/>
  <c r="H951" i="41"/>
  <c r="N951" i="41" s="1"/>
  <c r="O950" i="41"/>
  <c r="N950" i="41"/>
  <c r="H950" i="41"/>
  <c r="H949" i="41"/>
  <c r="H948" i="41"/>
  <c r="O947" i="41"/>
  <c r="N947" i="41"/>
  <c r="H947" i="41"/>
  <c r="O946" i="41"/>
  <c r="N946" i="41"/>
  <c r="H946" i="41"/>
  <c r="H945" i="41"/>
  <c r="H944" i="41"/>
  <c r="O944" i="41" s="1"/>
  <c r="O943" i="41"/>
  <c r="H943" i="41"/>
  <c r="N943" i="41" s="1"/>
  <c r="O942" i="41"/>
  <c r="N942" i="41"/>
  <c r="H942" i="41"/>
  <c r="H941" i="41"/>
  <c r="H940" i="41"/>
  <c r="O939" i="41"/>
  <c r="H939" i="41"/>
  <c r="N939" i="41" s="1"/>
  <c r="O938" i="41"/>
  <c r="N938" i="41"/>
  <c r="H938" i="41"/>
  <c r="N937" i="41"/>
  <c r="H937" i="41"/>
  <c r="O937" i="41" s="1"/>
  <c r="H936" i="41"/>
  <c r="O936" i="41" s="1"/>
  <c r="O935" i="41"/>
  <c r="H935" i="41"/>
  <c r="N935" i="41" s="1"/>
  <c r="O934" i="41"/>
  <c r="N934" i="41"/>
  <c r="H934" i="41"/>
  <c r="H933" i="41"/>
  <c r="H932" i="41"/>
  <c r="O931" i="41"/>
  <c r="H931" i="41"/>
  <c r="N931" i="41" s="1"/>
  <c r="O930" i="41"/>
  <c r="N930" i="41"/>
  <c r="H930" i="41"/>
  <c r="H929" i="41"/>
  <c r="O929" i="41" s="1"/>
  <c r="H928" i="41"/>
  <c r="O928" i="41" s="1"/>
  <c r="O927" i="41"/>
  <c r="H927" i="41"/>
  <c r="N927" i="41" s="1"/>
  <c r="O926" i="41"/>
  <c r="N926" i="41"/>
  <c r="H926" i="41"/>
  <c r="H925" i="41"/>
  <c r="H924" i="41"/>
  <c r="O923" i="41"/>
  <c r="H923" i="41"/>
  <c r="N923" i="41" s="1"/>
  <c r="O922" i="41"/>
  <c r="N922" i="41"/>
  <c r="H922" i="41"/>
  <c r="H921" i="41"/>
  <c r="H920" i="41"/>
  <c r="O920" i="41" s="1"/>
  <c r="O919" i="41"/>
  <c r="H919" i="41"/>
  <c r="N919" i="41" s="1"/>
  <c r="O918" i="41"/>
  <c r="N918" i="41"/>
  <c r="H918" i="41"/>
  <c r="H917" i="41"/>
  <c r="H916" i="41"/>
  <c r="O915" i="41"/>
  <c r="H915" i="41"/>
  <c r="N915" i="41" s="1"/>
  <c r="N914" i="41"/>
  <c r="H914" i="41"/>
  <c r="O914" i="41" s="1"/>
  <c r="N913" i="41"/>
  <c r="H913" i="41"/>
  <c r="O913" i="41" s="1"/>
  <c r="H912" i="41"/>
  <c r="O912" i="41" s="1"/>
  <c r="O911" i="41"/>
  <c r="H911" i="41"/>
  <c r="N911" i="41" s="1"/>
  <c r="O910" i="41"/>
  <c r="N910" i="41"/>
  <c r="H910" i="41"/>
  <c r="H909" i="41"/>
  <c r="H908" i="41"/>
  <c r="O907" i="41"/>
  <c r="H907" i="41"/>
  <c r="N907" i="41" s="1"/>
  <c r="N906" i="41"/>
  <c r="H906" i="41"/>
  <c r="O906" i="41" s="1"/>
  <c r="N905" i="41"/>
  <c r="H905" i="41"/>
  <c r="O905" i="41" s="1"/>
  <c r="H904" i="41"/>
  <c r="O904" i="41" s="1"/>
  <c r="O903" i="41"/>
  <c r="H903" i="41"/>
  <c r="N903" i="41" s="1"/>
  <c r="O902" i="41"/>
  <c r="N902" i="41"/>
  <c r="H902" i="41"/>
  <c r="H901" i="41"/>
  <c r="H900" i="41"/>
  <c r="O899" i="41"/>
  <c r="N899" i="41"/>
  <c r="H899" i="41"/>
  <c r="O898" i="41"/>
  <c r="N898" i="41"/>
  <c r="H898" i="41"/>
  <c r="N897" i="41"/>
  <c r="H897" i="41"/>
  <c r="O897" i="41" s="1"/>
  <c r="H896" i="41"/>
  <c r="O896" i="41" s="1"/>
  <c r="O895" i="41"/>
  <c r="H895" i="41"/>
  <c r="N895" i="41" s="1"/>
  <c r="O894" i="41"/>
  <c r="N894" i="41"/>
  <c r="H894" i="41"/>
  <c r="H893" i="41"/>
  <c r="H892" i="41"/>
  <c r="O891" i="41"/>
  <c r="N891" i="41"/>
  <c r="H891" i="41"/>
  <c r="O890" i="41"/>
  <c r="N890" i="41"/>
  <c r="H890" i="41"/>
  <c r="N889" i="41"/>
  <c r="H889" i="41"/>
  <c r="O889" i="41" s="1"/>
  <c r="H888" i="41"/>
  <c r="O888" i="41" s="1"/>
  <c r="O887" i="41"/>
  <c r="H887" i="41"/>
  <c r="N887" i="41" s="1"/>
  <c r="O886" i="41"/>
  <c r="N886" i="41"/>
  <c r="H886" i="41"/>
  <c r="H885" i="41"/>
  <c r="H884" i="41"/>
  <c r="O883" i="41"/>
  <c r="N883" i="41"/>
  <c r="H883" i="41"/>
  <c r="O882" i="41"/>
  <c r="N882" i="41"/>
  <c r="H882" i="41"/>
  <c r="N881" i="41"/>
  <c r="H881" i="41"/>
  <c r="O881" i="41" s="1"/>
  <c r="H880" i="41"/>
  <c r="O880" i="41" s="1"/>
  <c r="O879" i="41"/>
  <c r="H879" i="41"/>
  <c r="N879" i="41" s="1"/>
  <c r="O878" i="41"/>
  <c r="N878" i="41"/>
  <c r="H878" i="41"/>
  <c r="H877" i="41"/>
  <c r="H876" i="41"/>
  <c r="O875" i="41"/>
  <c r="N875" i="41"/>
  <c r="H875" i="41"/>
  <c r="N874" i="41"/>
  <c r="H874" i="41"/>
  <c r="O874" i="41" s="1"/>
  <c r="H873" i="41"/>
  <c r="H872" i="41"/>
  <c r="O872" i="41" s="1"/>
  <c r="O871" i="41"/>
  <c r="H871" i="41"/>
  <c r="N871" i="41" s="1"/>
  <c r="O870" i="41"/>
  <c r="N870" i="41"/>
  <c r="H870" i="41"/>
  <c r="H869" i="41"/>
  <c r="H868" i="41"/>
  <c r="O867" i="41"/>
  <c r="N867" i="41"/>
  <c r="H867" i="41"/>
  <c r="N866" i="41"/>
  <c r="H866" i="41"/>
  <c r="O866" i="41" s="1"/>
  <c r="N865" i="41"/>
  <c r="H865" i="41"/>
  <c r="O865" i="41" s="1"/>
  <c r="H864" i="41"/>
  <c r="O864" i="41" s="1"/>
  <c r="O863" i="41"/>
  <c r="H863" i="41"/>
  <c r="N863" i="41" s="1"/>
  <c r="O862" i="41"/>
  <c r="N862" i="41"/>
  <c r="H862" i="41"/>
  <c r="H861" i="41"/>
  <c r="H860" i="41"/>
  <c r="O859" i="41"/>
  <c r="H859" i="41"/>
  <c r="N859" i="41" s="1"/>
  <c r="N858" i="41"/>
  <c r="H858" i="41"/>
  <c r="O858" i="41" s="1"/>
  <c r="H857" i="41"/>
  <c r="H856" i="41"/>
  <c r="O856" i="41" s="1"/>
  <c r="O855" i="41"/>
  <c r="H855" i="41"/>
  <c r="N855" i="41" s="1"/>
  <c r="O854" i="41"/>
  <c r="N854" i="41"/>
  <c r="H854" i="41"/>
  <c r="H853" i="41"/>
  <c r="H852" i="41"/>
  <c r="O851" i="41"/>
  <c r="H851" i="41"/>
  <c r="N851" i="41" s="1"/>
  <c r="N850" i="41"/>
  <c r="H850" i="41"/>
  <c r="O850" i="41" s="1"/>
  <c r="N849" i="41"/>
  <c r="H849" i="41"/>
  <c r="O849" i="41" s="1"/>
  <c r="H848" i="41"/>
  <c r="O848" i="41" s="1"/>
  <c r="O847" i="41"/>
  <c r="H847" i="41"/>
  <c r="N847" i="41" s="1"/>
  <c r="O846" i="41"/>
  <c r="N846" i="41"/>
  <c r="H846" i="41"/>
  <c r="H845" i="41"/>
  <c r="H844" i="41"/>
  <c r="O843" i="41"/>
  <c r="H843" i="41"/>
  <c r="N843" i="41" s="1"/>
  <c r="N842" i="41"/>
  <c r="H842" i="41"/>
  <c r="O842" i="41" s="1"/>
  <c r="N841" i="41"/>
  <c r="H841" i="41"/>
  <c r="O841" i="41" s="1"/>
  <c r="H840" i="41"/>
  <c r="O840" i="41" s="1"/>
  <c r="O839" i="41"/>
  <c r="H839" i="41"/>
  <c r="N839" i="41" s="1"/>
  <c r="O838" i="41"/>
  <c r="N838" i="41"/>
  <c r="H838" i="41"/>
  <c r="H837" i="41"/>
  <c r="H836" i="41"/>
  <c r="O835" i="41"/>
  <c r="H835" i="41"/>
  <c r="N835" i="41" s="1"/>
  <c r="N834" i="41"/>
  <c r="H834" i="41"/>
  <c r="O834" i="41" s="1"/>
  <c r="N833" i="41"/>
  <c r="H833" i="41"/>
  <c r="O833" i="41" s="1"/>
  <c r="H832" i="41"/>
  <c r="O832" i="41" s="1"/>
  <c r="O831" i="41"/>
  <c r="H831" i="41"/>
  <c r="N831" i="41" s="1"/>
  <c r="O830" i="41"/>
  <c r="N830" i="41"/>
  <c r="H830" i="41"/>
  <c r="H829" i="41"/>
  <c r="H828" i="41"/>
  <c r="O827" i="41"/>
  <c r="H827" i="41"/>
  <c r="N827" i="41" s="1"/>
  <c r="N826" i="41"/>
  <c r="H826" i="41"/>
  <c r="O826" i="41" s="1"/>
  <c r="H825" i="41"/>
  <c r="H824" i="41"/>
  <c r="O824" i="41" s="1"/>
  <c r="O823" i="41"/>
  <c r="H823" i="41"/>
  <c r="N823" i="41" s="1"/>
  <c r="O822" i="41"/>
  <c r="N822" i="41"/>
  <c r="H822" i="41"/>
  <c r="H821" i="41"/>
  <c r="H820" i="41"/>
  <c r="O819" i="41"/>
  <c r="H819" i="41"/>
  <c r="N819" i="41" s="1"/>
  <c r="N818" i="41"/>
  <c r="H818" i="41"/>
  <c r="O818" i="41" s="1"/>
  <c r="N817" i="41"/>
  <c r="H817" i="41"/>
  <c r="O817" i="41" s="1"/>
  <c r="H816" i="41"/>
  <c r="O816" i="41" s="1"/>
  <c r="O815" i="41"/>
  <c r="H815" i="41"/>
  <c r="N815" i="41" s="1"/>
  <c r="O814" i="41"/>
  <c r="N814" i="41"/>
  <c r="H814" i="41"/>
  <c r="H813" i="41"/>
  <c r="H812" i="41"/>
  <c r="O811" i="41"/>
  <c r="N811" i="41"/>
  <c r="H811" i="41"/>
  <c r="N810" i="41"/>
  <c r="H810" i="41"/>
  <c r="O810" i="41" s="1"/>
  <c r="H809" i="41"/>
  <c r="H808" i="41"/>
  <c r="O808" i="41" s="1"/>
  <c r="O807" i="41"/>
  <c r="H807" i="41"/>
  <c r="N807" i="41" s="1"/>
  <c r="O806" i="41"/>
  <c r="N806" i="41"/>
  <c r="H806" i="41"/>
  <c r="H805" i="41"/>
  <c r="H804" i="41"/>
  <c r="O803" i="41"/>
  <c r="N803" i="41"/>
  <c r="H803" i="41"/>
  <c r="N802" i="41"/>
  <c r="H802" i="41"/>
  <c r="O802" i="41" s="1"/>
  <c r="N801" i="41"/>
  <c r="H801" i="41"/>
  <c r="O801" i="41" s="1"/>
  <c r="H800" i="41"/>
  <c r="O800" i="41" s="1"/>
  <c r="O799" i="41"/>
  <c r="H799" i="41"/>
  <c r="N799" i="41" s="1"/>
  <c r="O798" i="41"/>
  <c r="N798" i="41"/>
  <c r="H798" i="41"/>
  <c r="H797" i="41"/>
  <c r="H796" i="41"/>
  <c r="O795" i="41"/>
  <c r="N795" i="41"/>
  <c r="H795" i="41"/>
  <c r="N794" i="41"/>
  <c r="H794" i="41"/>
  <c r="O794" i="41" s="1"/>
  <c r="H793" i="41"/>
  <c r="H792" i="41"/>
  <c r="O792" i="41" s="1"/>
  <c r="O791" i="41"/>
  <c r="H791" i="41"/>
  <c r="N791" i="41" s="1"/>
  <c r="O790" i="41"/>
  <c r="N790" i="41"/>
  <c r="H790" i="41"/>
  <c r="H789" i="41"/>
  <c r="H788" i="41"/>
  <c r="O787" i="41"/>
  <c r="N787" i="41"/>
  <c r="H787" i="41"/>
  <c r="N786" i="41"/>
  <c r="H786" i="41"/>
  <c r="O786" i="41" s="1"/>
  <c r="N785" i="41"/>
  <c r="H785" i="41"/>
  <c r="O785" i="41" s="1"/>
  <c r="H784" i="41"/>
  <c r="O784" i="41" s="1"/>
  <c r="O783" i="41"/>
  <c r="H783" i="41"/>
  <c r="N783" i="41" s="1"/>
  <c r="O782" i="41"/>
  <c r="N782" i="41"/>
  <c r="H782" i="41"/>
  <c r="H781" i="41"/>
  <c r="H780" i="41"/>
  <c r="O779" i="41"/>
  <c r="N779" i="41"/>
  <c r="H779" i="41"/>
  <c r="N778" i="41"/>
  <c r="H778" i="41"/>
  <c r="O778" i="41" s="1"/>
  <c r="N777" i="41"/>
  <c r="H777" i="41"/>
  <c r="O777" i="41" s="1"/>
  <c r="H776" i="41"/>
  <c r="O776" i="41" s="1"/>
  <c r="O775" i="41"/>
  <c r="H775" i="41"/>
  <c r="N775" i="41" s="1"/>
  <c r="O774" i="41"/>
  <c r="N774" i="41"/>
  <c r="H774" i="41"/>
  <c r="H773" i="41"/>
  <c r="H772" i="41"/>
  <c r="O771" i="41"/>
  <c r="N771" i="41"/>
  <c r="H771" i="41"/>
  <c r="O770" i="41"/>
  <c r="N770" i="41"/>
  <c r="H770" i="41"/>
  <c r="N769" i="41"/>
  <c r="H769" i="41"/>
  <c r="O769" i="41" s="1"/>
  <c r="H768" i="41"/>
  <c r="O768" i="41" s="1"/>
  <c r="O767" i="41"/>
  <c r="H767" i="41"/>
  <c r="N767" i="41" s="1"/>
  <c r="O766" i="41"/>
  <c r="N766" i="41"/>
  <c r="H766" i="41"/>
  <c r="H765" i="41"/>
  <c r="H764" i="41"/>
  <c r="O763" i="41"/>
  <c r="H763" i="41"/>
  <c r="N763" i="41" s="1"/>
  <c r="O762" i="41"/>
  <c r="N762" i="41"/>
  <c r="H762" i="41"/>
  <c r="H761" i="41"/>
  <c r="H760" i="41"/>
  <c r="O760" i="41" s="1"/>
  <c r="O759" i="41"/>
  <c r="H759" i="41"/>
  <c r="N759" i="41" s="1"/>
  <c r="O758" i="41"/>
  <c r="N758" i="41"/>
  <c r="H758" i="41"/>
  <c r="H757" i="41"/>
  <c r="H756" i="41"/>
  <c r="O755" i="41"/>
  <c r="H755" i="41"/>
  <c r="N755" i="41" s="1"/>
  <c r="O754" i="41"/>
  <c r="N754" i="41"/>
  <c r="H754" i="41"/>
  <c r="H753" i="41"/>
  <c r="O753" i="41" s="1"/>
  <c r="H752" i="41"/>
  <c r="O752" i="41" s="1"/>
  <c r="O751" i="41"/>
  <c r="H751" i="41"/>
  <c r="N751" i="41" s="1"/>
  <c r="O750" i="41"/>
  <c r="N750" i="41"/>
  <c r="H750" i="41"/>
  <c r="H749" i="41"/>
  <c r="H748" i="41"/>
  <c r="O747" i="41"/>
  <c r="H747" i="41"/>
  <c r="N747" i="41" s="1"/>
  <c r="O746" i="41"/>
  <c r="N746" i="41"/>
  <c r="H746" i="41"/>
  <c r="N745" i="41"/>
  <c r="H745" i="41"/>
  <c r="O745" i="41" s="1"/>
  <c r="H744" i="41"/>
  <c r="O744" i="41" s="1"/>
  <c r="O743" i="41"/>
  <c r="H743" i="41"/>
  <c r="N743" i="41" s="1"/>
  <c r="O742" i="41"/>
  <c r="N742" i="41"/>
  <c r="H742" i="41"/>
  <c r="H741" i="41"/>
  <c r="H740" i="41"/>
  <c r="O739" i="41"/>
  <c r="H739" i="41"/>
  <c r="N739" i="41" s="1"/>
  <c r="O738" i="41"/>
  <c r="N738" i="41"/>
  <c r="H738" i="41"/>
  <c r="H737" i="41"/>
  <c r="H736" i="41"/>
  <c r="O736" i="41" s="1"/>
  <c r="O735" i="41"/>
  <c r="H735" i="41"/>
  <c r="N735" i="41" s="1"/>
  <c r="O734" i="41"/>
  <c r="N734" i="41"/>
  <c r="H734" i="41"/>
  <c r="H733" i="41"/>
  <c r="H732" i="41"/>
  <c r="O731" i="41"/>
  <c r="H731" i="41"/>
  <c r="N731" i="41" s="1"/>
  <c r="O730" i="41"/>
  <c r="N730" i="41"/>
  <c r="H730" i="41"/>
  <c r="N729" i="41"/>
  <c r="H729" i="41"/>
  <c r="O729" i="41" s="1"/>
  <c r="H728" i="41"/>
  <c r="O728" i="41" s="1"/>
  <c r="O727" i="41"/>
  <c r="H727" i="41"/>
  <c r="N727" i="41" s="1"/>
  <c r="O726" i="41"/>
  <c r="N726" i="41"/>
  <c r="H726" i="41"/>
  <c r="H725" i="41"/>
  <c r="H724" i="41"/>
  <c r="O723" i="41"/>
  <c r="H723" i="41"/>
  <c r="N723" i="41" s="1"/>
  <c r="O722" i="41"/>
  <c r="N722" i="41"/>
  <c r="H722" i="41"/>
  <c r="H721" i="41"/>
  <c r="H720" i="41"/>
  <c r="O720" i="41" s="1"/>
  <c r="O719" i="41"/>
  <c r="H719" i="41"/>
  <c r="N719" i="41" s="1"/>
  <c r="O718" i="41"/>
  <c r="N718" i="41"/>
  <c r="H718" i="41"/>
  <c r="H717" i="41"/>
  <c r="H716" i="41"/>
  <c r="O715" i="41"/>
  <c r="H715" i="41"/>
  <c r="N715" i="41" s="1"/>
  <c r="O714" i="41"/>
  <c r="N714" i="41"/>
  <c r="H714" i="41"/>
  <c r="H713" i="41"/>
  <c r="H712" i="41"/>
  <c r="O712" i="41" s="1"/>
  <c r="O711" i="41"/>
  <c r="H711" i="41"/>
  <c r="N711" i="41" s="1"/>
  <c r="O710" i="41"/>
  <c r="N710" i="41"/>
  <c r="H710" i="41"/>
  <c r="H709" i="41"/>
  <c r="N708" i="41"/>
  <c r="H708" i="41"/>
  <c r="O708" i="41" s="1"/>
  <c r="O707" i="41"/>
  <c r="H707" i="41"/>
  <c r="N707" i="41" s="1"/>
  <c r="O706" i="41"/>
  <c r="N706" i="41"/>
  <c r="H706" i="41"/>
  <c r="O705" i="41"/>
  <c r="N705" i="41"/>
  <c r="H705" i="41"/>
  <c r="H704" i="41"/>
  <c r="O704" i="41" s="1"/>
  <c r="O703" i="41"/>
  <c r="H703" i="41"/>
  <c r="N703" i="41" s="1"/>
  <c r="O702" i="41"/>
  <c r="N702" i="41"/>
  <c r="H702" i="41"/>
  <c r="H701" i="41"/>
  <c r="H700" i="41"/>
  <c r="O699" i="41"/>
  <c r="H699" i="41"/>
  <c r="N699" i="41" s="1"/>
  <c r="N698" i="41"/>
  <c r="H698" i="41"/>
  <c r="O698" i="41" s="1"/>
  <c r="O697" i="41"/>
  <c r="N697" i="41"/>
  <c r="H697" i="41"/>
  <c r="H696" i="41"/>
  <c r="O696" i="41" s="1"/>
  <c r="H695" i="41"/>
  <c r="N695" i="41" s="1"/>
  <c r="O694" i="41"/>
  <c r="N694" i="41"/>
  <c r="H694" i="41"/>
  <c r="H693" i="41"/>
  <c r="H692" i="41"/>
  <c r="O691" i="41"/>
  <c r="H691" i="41"/>
  <c r="N691" i="41" s="1"/>
  <c r="N690" i="41"/>
  <c r="H690" i="41"/>
  <c r="O690" i="41" s="1"/>
  <c r="O689" i="41"/>
  <c r="N689" i="41"/>
  <c r="H689" i="41"/>
  <c r="H688" i="41"/>
  <c r="O688" i="41" s="1"/>
  <c r="H687" i="41"/>
  <c r="N687" i="41" s="1"/>
  <c r="O686" i="41"/>
  <c r="N686" i="41"/>
  <c r="H686" i="41"/>
  <c r="H685" i="41"/>
  <c r="H684" i="41"/>
  <c r="O683" i="41"/>
  <c r="H683" i="41"/>
  <c r="N683" i="41" s="1"/>
  <c r="N682" i="41"/>
  <c r="H682" i="41"/>
  <c r="O682" i="41" s="1"/>
  <c r="O681" i="41"/>
  <c r="N681" i="41"/>
  <c r="H681" i="41"/>
  <c r="O680" i="41"/>
  <c r="H680" i="41"/>
  <c r="N680" i="41" s="1"/>
  <c r="H679" i="41"/>
  <c r="O678" i="41"/>
  <c r="N678" i="41"/>
  <c r="H678" i="41"/>
  <c r="H677" i="41"/>
  <c r="N676" i="41"/>
  <c r="H676" i="41"/>
  <c r="O676" i="41" s="1"/>
  <c r="O675" i="41"/>
  <c r="N675" i="41"/>
  <c r="H675" i="41"/>
  <c r="N674" i="41"/>
  <c r="H674" i="41"/>
  <c r="O674" i="41" s="1"/>
  <c r="O673" i="41"/>
  <c r="N673" i="41"/>
  <c r="H673" i="41"/>
  <c r="O672" i="41"/>
  <c r="H672" i="41"/>
  <c r="N672" i="41" s="1"/>
  <c r="O671" i="41"/>
  <c r="H671" i="41"/>
  <c r="N671" i="41" s="1"/>
  <c r="O670" i="41"/>
  <c r="N670" i="41"/>
  <c r="H670" i="41"/>
  <c r="H669" i="41"/>
  <c r="H668" i="41"/>
  <c r="O667" i="41"/>
  <c r="N667" i="41"/>
  <c r="H667" i="41"/>
  <c r="N666" i="41"/>
  <c r="H666" i="41"/>
  <c r="O666" i="41" s="1"/>
  <c r="H665" i="41"/>
  <c r="O664" i="41"/>
  <c r="H664" i="41"/>
  <c r="N664" i="41" s="1"/>
  <c r="O663" i="41"/>
  <c r="H663" i="41"/>
  <c r="N663" i="41" s="1"/>
  <c r="O662" i="41"/>
  <c r="N662" i="41"/>
  <c r="H662" i="41"/>
  <c r="H661" i="41"/>
  <c r="N661" i="41" s="1"/>
  <c r="O660" i="41"/>
  <c r="N660" i="41"/>
  <c r="H660" i="41"/>
  <c r="O659" i="41"/>
  <c r="N659" i="41"/>
  <c r="H659" i="41"/>
  <c r="O658" i="41"/>
  <c r="N658" i="41"/>
  <c r="H658" i="41"/>
  <c r="H657" i="41"/>
  <c r="H656" i="41"/>
  <c r="O655" i="41"/>
  <c r="H655" i="41"/>
  <c r="N655" i="41" s="1"/>
  <c r="O654" i="41"/>
  <c r="N654" i="41"/>
  <c r="H654" i="41"/>
  <c r="H653" i="41"/>
  <c r="O652" i="41"/>
  <c r="N652" i="41"/>
  <c r="H652" i="41"/>
  <c r="O651" i="41"/>
  <c r="H651" i="41"/>
  <c r="N651" i="41" s="1"/>
  <c r="O650" i="41"/>
  <c r="N650" i="41"/>
  <c r="H650" i="41"/>
  <c r="H649" i="41"/>
  <c r="N649" i="41" s="1"/>
  <c r="H648" i="41"/>
  <c r="H647" i="41"/>
  <c r="N647" i="41" s="1"/>
  <c r="O646" i="41"/>
  <c r="N646" i="41"/>
  <c r="H646" i="41"/>
  <c r="H645" i="41"/>
  <c r="O645" i="41" s="1"/>
  <c r="O644" i="41"/>
  <c r="N644" i="41"/>
  <c r="H644" i="41"/>
  <c r="O643" i="41"/>
  <c r="H643" i="41"/>
  <c r="N643" i="41" s="1"/>
  <c r="O642" i="41"/>
  <c r="N642" i="41"/>
  <c r="H642" i="41"/>
  <c r="H641" i="41"/>
  <c r="N641" i="41" s="1"/>
  <c r="H640" i="41"/>
  <c r="O639" i="41"/>
  <c r="H639" i="41"/>
  <c r="N639" i="41" s="1"/>
  <c r="O638" i="41"/>
  <c r="N638" i="41"/>
  <c r="H638" i="41"/>
  <c r="H637" i="41"/>
  <c r="O637" i="41" s="1"/>
  <c r="O636" i="41"/>
  <c r="N636" i="41"/>
  <c r="H636" i="41"/>
  <c r="O635" i="41"/>
  <c r="H635" i="41"/>
  <c r="N635" i="41" s="1"/>
  <c r="O634" i="41"/>
  <c r="N634" i="41"/>
  <c r="H634" i="41"/>
  <c r="H633" i="41"/>
  <c r="H632" i="41"/>
  <c r="H631" i="41"/>
  <c r="N631" i="41" s="1"/>
  <c r="O630" i="41"/>
  <c r="N630" i="41"/>
  <c r="H630" i="41"/>
  <c r="H629" i="41"/>
  <c r="O628" i="41"/>
  <c r="N628" i="41"/>
  <c r="H628" i="41"/>
  <c r="O627" i="41"/>
  <c r="H627" i="41"/>
  <c r="N627" i="41" s="1"/>
  <c r="O626" i="41"/>
  <c r="N626" i="41"/>
  <c r="H626" i="41"/>
  <c r="H625" i="41"/>
  <c r="H624" i="41"/>
  <c r="O623" i="41"/>
  <c r="H623" i="41"/>
  <c r="N623" i="41" s="1"/>
  <c r="O622" i="41"/>
  <c r="N622" i="41"/>
  <c r="H622" i="41"/>
  <c r="H621" i="41"/>
  <c r="O620" i="41"/>
  <c r="N620" i="41"/>
  <c r="H620" i="41"/>
  <c r="O619" i="41"/>
  <c r="H619" i="41"/>
  <c r="N619" i="41" s="1"/>
  <c r="O618" i="41"/>
  <c r="N618" i="41"/>
  <c r="H618" i="41"/>
  <c r="H617" i="41"/>
  <c r="N617" i="41" s="1"/>
  <c r="H616" i="41"/>
  <c r="H615" i="41"/>
  <c r="N615" i="41" s="1"/>
  <c r="O614" i="41"/>
  <c r="N614" i="41"/>
  <c r="H614" i="41"/>
  <c r="H613" i="41"/>
  <c r="O613" i="41" s="1"/>
  <c r="O612" i="41"/>
  <c r="N612" i="41"/>
  <c r="H612" i="41"/>
  <c r="O611" i="41"/>
  <c r="H611" i="41"/>
  <c r="N611" i="41" s="1"/>
  <c r="O610" i="41"/>
  <c r="N610" i="41"/>
  <c r="H610" i="41"/>
  <c r="H609" i="41"/>
  <c r="N609" i="41" s="1"/>
  <c r="H608" i="41"/>
  <c r="O607" i="41"/>
  <c r="H607" i="41"/>
  <c r="N607" i="41" s="1"/>
  <c r="O606" i="41"/>
  <c r="N606" i="41"/>
  <c r="H606" i="41"/>
  <c r="H605" i="41"/>
  <c r="O605" i="41" s="1"/>
  <c r="O604" i="41"/>
  <c r="N604" i="41"/>
  <c r="H604" i="41"/>
  <c r="O603" i="41"/>
  <c r="H603" i="41"/>
  <c r="N603" i="41" s="1"/>
  <c r="O602" i="41"/>
  <c r="N602" i="41"/>
  <c r="H602" i="41"/>
  <c r="H601" i="41"/>
  <c r="H600" i="41"/>
  <c r="H599" i="41"/>
  <c r="N599" i="41" s="1"/>
  <c r="O598" i="41"/>
  <c r="N598" i="41"/>
  <c r="H598" i="41"/>
  <c r="H597" i="41"/>
  <c r="O596" i="41"/>
  <c r="N596" i="41"/>
  <c r="H596" i="41"/>
  <c r="O595" i="41"/>
  <c r="H595" i="41"/>
  <c r="N595" i="41" s="1"/>
  <c r="O594" i="41"/>
  <c r="N594" i="41"/>
  <c r="H594" i="41"/>
  <c r="H593" i="41"/>
  <c r="H592" i="41"/>
  <c r="O591" i="41"/>
  <c r="H591" i="41"/>
  <c r="N591" i="41" s="1"/>
  <c r="O590" i="41"/>
  <c r="N590" i="41"/>
  <c r="H590" i="41"/>
  <c r="H589" i="41"/>
  <c r="O588" i="41"/>
  <c r="N588" i="41"/>
  <c r="H588" i="41"/>
  <c r="O587" i="41"/>
  <c r="H587" i="41"/>
  <c r="N587" i="41" s="1"/>
  <c r="O586" i="41"/>
  <c r="N586" i="41"/>
  <c r="H586" i="41"/>
  <c r="H585" i="41"/>
  <c r="N585" i="41" s="1"/>
  <c r="H584" i="41"/>
  <c r="H583" i="41"/>
  <c r="N583" i="41" s="1"/>
  <c r="O582" i="41"/>
  <c r="N582" i="41"/>
  <c r="H582" i="41"/>
  <c r="H581" i="41"/>
  <c r="O581" i="41" s="1"/>
  <c r="O580" i="41"/>
  <c r="N580" i="41"/>
  <c r="H580" i="41"/>
  <c r="O579" i="41"/>
  <c r="H579" i="41"/>
  <c r="N579" i="41" s="1"/>
  <c r="O578" i="41"/>
  <c r="N578" i="41"/>
  <c r="H578" i="41"/>
  <c r="H577" i="41"/>
  <c r="N577" i="41" s="1"/>
  <c r="H576" i="41"/>
  <c r="O575" i="41"/>
  <c r="H575" i="41"/>
  <c r="N575" i="41" s="1"/>
  <c r="O574" i="41"/>
  <c r="N574" i="41"/>
  <c r="H574" i="41"/>
  <c r="H573" i="41"/>
  <c r="O573" i="41" s="1"/>
  <c r="O572" i="41"/>
  <c r="N572" i="41"/>
  <c r="H572" i="41"/>
  <c r="O571" i="41"/>
  <c r="H571" i="41"/>
  <c r="N571" i="41" s="1"/>
  <c r="O570" i="41"/>
  <c r="N570" i="41"/>
  <c r="H570" i="41"/>
  <c r="H569" i="41"/>
  <c r="H568" i="41"/>
  <c r="O567" i="41"/>
  <c r="H567" i="41"/>
  <c r="N567" i="41" s="1"/>
  <c r="O566" i="41"/>
  <c r="N566" i="41"/>
  <c r="H566" i="41"/>
  <c r="H565" i="41"/>
  <c r="O564" i="41"/>
  <c r="N564" i="41"/>
  <c r="H564" i="41"/>
  <c r="O563" i="41"/>
  <c r="H563" i="41"/>
  <c r="N563" i="41" s="1"/>
  <c r="O562" i="41"/>
  <c r="N562" i="41"/>
  <c r="H562" i="41"/>
  <c r="H561" i="41"/>
  <c r="H560" i="41"/>
  <c r="O559" i="41"/>
  <c r="H559" i="41"/>
  <c r="N559" i="41" s="1"/>
  <c r="O558" i="41"/>
  <c r="N558" i="41"/>
  <c r="H558" i="41"/>
  <c r="H557" i="41"/>
  <c r="O556" i="41"/>
  <c r="N556" i="41"/>
  <c r="H556" i="41"/>
  <c r="O555" i="41"/>
  <c r="H555" i="41"/>
  <c r="N555" i="41" s="1"/>
  <c r="O554" i="41"/>
  <c r="N554" i="41"/>
  <c r="H554" i="41"/>
  <c r="H553" i="41"/>
  <c r="N553" i="41" s="1"/>
  <c r="H552" i="41"/>
  <c r="H551" i="41"/>
  <c r="N551" i="41" s="1"/>
  <c r="O550" i="41"/>
  <c r="N550" i="41"/>
  <c r="H550" i="41"/>
  <c r="H549" i="41"/>
  <c r="O549" i="41" s="1"/>
  <c r="O548" i="41"/>
  <c r="N548" i="41"/>
  <c r="H548" i="41"/>
  <c r="O547" i="41"/>
  <c r="H547" i="41"/>
  <c r="N547" i="41" s="1"/>
  <c r="O546" i="41"/>
  <c r="N546" i="41"/>
  <c r="H546" i="41"/>
  <c r="H545" i="41"/>
  <c r="N545" i="41" s="1"/>
  <c r="H544" i="41"/>
  <c r="O543" i="41"/>
  <c r="H543" i="41"/>
  <c r="N543" i="41" s="1"/>
  <c r="O542" i="41"/>
  <c r="N542" i="41"/>
  <c r="H542" i="41"/>
  <c r="H541" i="41"/>
  <c r="O541" i="41" s="1"/>
  <c r="O540" i="41"/>
  <c r="N540" i="41"/>
  <c r="H540" i="41"/>
  <c r="O539" i="41"/>
  <c r="H539" i="41"/>
  <c r="N539" i="41" s="1"/>
  <c r="O538" i="41"/>
  <c r="N538" i="41"/>
  <c r="H538" i="41"/>
  <c r="H537" i="41"/>
  <c r="H536" i="41"/>
  <c r="O535" i="41"/>
  <c r="H535" i="41"/>
  <c r="N535" i="41" s="1"/>
  <c r="O534" i="41"/>
  <c r="N534" i="41"/>
  <c r="H534" i="41"/>
  <c r="H533" i="41"/>
  <c r="O532" i="41"/>
  <c r="N532" i="41"/>
  <c r="H532" i="41"/>
  <c r="O531" i="41"/>
  <c r="H531" i="41"/>
  <c r="N531" i="41" s="1"/>
  <c r="O530" i="41"/>
  <c r="N530" i="41"/>
  <c r="H530" i="41"/>
  <c r="H529" i="41"/>
  <c r="H528" i="41"/>
  <c r="O527" i="41"/>
  <c r="H527" i="41"/>
  <c r="N527" i="41" s="1"/>
  <c r="O526" i="41"/>
  <c r="N526" i="41"/>
  <c r="H526" i="41"/>
  <c r="H525" i="41"/>
  <c r="O524" i="41"/>
  <c r="N524" i="41"/>
  <c r="H524" i="41"/>
  <c r="O523" i="41"/>
  <c r="N523" i="41"/>
  <c r="H523" i="41"/>
  <c r="O522" i="41"/>
  <c r="N522" i="41"/>
  <c r="H522" i="41"/>
  <c r="O521" i="41"/>
  <c r="H521" i="41"/>
  <c r="N521" i="41" s="1"/>
  <c r="H520" i="41"/>
  <c r="H519" i="41"/>
  <c r="O518" i="41"/>
  <c r="N518" i="41"/>
  <c r="H518" i="41"/>
  <c r="N517" i="41"/>
  <c r="H517" i="41"/>
  <c r="O517" i="41" s="1"/>
  <c r="N516" i="41"/>
  <c r="H516" i="41"/>
  <c r="O516" i="41" s="1"/>
  <c r="O515" i="41"/>
  <c r="N515" i="41"/>
  <c r="H515" i="41"/>
  <c r="O514" i="41"/>
  <c r="N514" i="41"/>
  <c r="H514" i="41"/>
  <c r="H513" i="41"/>
  <c r="N513" i="41" s="1"/>
  <c r="H512" i="41"/>
  <c r="H511" i="41"/>
  <c r="O510" i="41"/>
  <c r="N510" i="41"/>
  <c r="H510" i="41"/>
  <c r="H509" i="41"/>
  <c r="O509" i="41" s="1"/>
  <c r="N508" i="41"/>
  <c r="H508" i="41"/>
  <c r="O508" i="41" s="1"/>
  <c r="O507" i="41"/>
  <c r="H507" i="41"/>
  <c r="N507" i="41" s="1"/>
  <c r="O506" i="41"/>
  <c r="N506" i="41"/>
  <c r="H506" i="41"/>
  <c r="H505" i="41"/>
  <c r="H504" i="41"/>
  <c r="O503" i="41"/>
  <c r="H503" i="41"/>
  <c r="N503" i="41" s="1"/>
  <c r="O502" i="41"/>
  <c r="N502" i="41"/>
  <c r="H502" i="41"/>
  <c r="H501" i="41"/>
  <c r="N500" i="41"/>
  <c r="H500" i="41"/>
  <c r="O500" i="41" s="1"/>
  <c r="O499" i="41"/>
  <c r="H499" i="41"/>
  <c r="N499" i="41" s="1"/>
  <c r="O498" i="41"/>
  <c r="N498" i="41"/>
  <c r="H498" i="41"/>
  <c r="O497" i="41"/>
  <c r="H497" i="41"/>
  <c r="N497" i="41" s="1"/>
  <c r="H496" i="41"/>
  <c r="O495" i="41"/>
  <c r="H495" i="41"/>
  <c r="N495" i="41" s="1"/>
  <c r="O494" i="41"/>
  <c r="N494" i="41"/>
  <c r="H494" i="41"/>
  <c r="N493" i="41"/>
  <c r="H493" i="41"/>
  <c r="O493" i="41" s="1"/>
  <c r="N492" i="41"/>
  <c r="H492" i="41"/>
  <c r="O492" i="41" s="1"/>
  <c r="O491" i="41"/>
  <c r="H491" i="41"/>
  <c r="N491" i="41" s="1"/>
  <c r="O490" i="41"/>
  <c r="N490" i="41"/>
  <c r="H490" i="41"/>
  <c r="H489" i="41"/>
  <c r="H488" i="41"/>
  <c r="O487" i="41"/>
  <c r="H487" i="41"/>
  <c r="N487" i="41" s="1"/>
  <c r="O486" i="41"/>
  <c r="N486" i="41"/>
  <c r="H486" i="41"/>
  <c r="H485" i="41"/>
  <c r="N484" i="41"/>
  <c r="H484" i="41"/>
  <c r="O484" i="41" s="1"/>
  <c r="O483" i="41"/>
  <c r="H483" i="41"/>
  <c r="N483" i="41" s="1"/>
  <c r="O482" i="41"/>
  <c r="N482" i="41"/>
  <c r="H482" i="41"/>
  <c r="H481" i="41"/>
  <c r="N481" i="41" s="1"/>
  <c r="H480" i="41"/>
  <c r="H479" i="41"/>
  <c r="N479" i="41" s="1"/>
  <c r="O478" i="41"/>
  <c r="N478" i="41"/>
  <c r="H478" i="41"/>
  <c r="H477" i="41"/>
  <c r="O477" i="41" s="1"/>
  <c r="N476" i="41"/>
  <c r="H476" i="41"/>
  <c r="O476" i="41" s="1"/>
  <c r="O475" i="41"/>
  <c r="H475" i="41"/>
  <c r="N475" i="41" s="1"/>
  <c r="O474" i="41"/>
  <c r="N474" i="41"/>
  <c r="H474" i="41"/>
  <c r="H473" i="41"/>
  <c r="N473" i="41" s="1"/>
  <c r="H472" i="41"/>
  <c r="H471" i="41"/>
  <c r="N471" i="41" s="1"/>
  <c r="O470" i="41"/>
  <c r="N470" i="41"/>
  <c r="H470" i="41"/>
  <c r="H469" i="41"/>
  <c r="O469" i="41" s="1"/>
  <c r="N468" i="41"/>
  <c r="H468" i="41"/>
  <c r="O468" i="41" s="1"/>
  <c r="O467" i="41"/>
  <c r="H467" i="41"/>
  <c r="N467" i="41" s="1"/>
  <c r="O466" i="41"/>
  <c r="N466" i="41"/>
  <c r="H466" i="41"/>
  <c r="O465" i="41"/>
  <c r="H465" i="41"/>
  <c r="N465" i="41" s="1"/>
  <c r="H464" i="41"/>
  <c r="H463" i="41"/>
  <c r="O462" i="41"/>
  <c r="N462" i="41"/>
  <c r="H462" i="41"/>
  <c r="N461" i="41"/>
  <c r="H461" i="41"/>
  <c r="O461" i="41" s="1"/>
  <c r="N460" i="41"/>
  <c r="H460" i="41"/>
  <c r="O460" i="41" s="1"/>
  <c r="O459" i="41"/>
  <c r="H459" i="41"/>
  <c r="N459" i="41" s="1"/>
  <c r="O458" i="41"/>
  <c r="N458" i="41"/>
  <c r="H458" i="41"/>
  <c r="H457" i="41"/>
  <c r="N457" i="41" s="1"/>
  <c r="H456" i="41"/>
  <c r="O455" i="41"/>
  <c r="H455" i="41"/>
  <c r="N455" i="41" s="1"/>
  <c r="O454" i="41"/>
  <c r="N454" i="41"/>
  <c r="H454" i="41"/>
  <c r="H453" i="41"/>
  <c r="O453" i="41" s="1"/>
  <c r="N452" i="41"/>
  <c r="H452" i="41"/>
  <c r="O452" i="41" s="1"/>
  <c r="O451" i="41"/>
  <c r="H451" i="41"/>
  <c r="N451" i="41" s="1"/>
  <c r="O450" i="41"/>
  <c r="N450" i="41"/>
  <c r="H450" i="41"/>
  <c r="H449" i="41"/>
  <c r="N449" i="41" s="1"/>
  <c r="H448" i="41"/>
  <c r="H447" i="41"/>
  <c r="O446" i="41"/>
  <c r="N446" i="41"/>
  <c r="H446" i="41"/>
  <c r="H445" i="41"/>
  <c r="O445" i="41" s="1"/>
  <c r="N444" i="41"/>
  <c r="H444" i="41"/>
  <c r="O444" i="41" s="1"/>
  <c r="O443" i="41"/>
  <c r="H443" i="41"/>
  <c r="N443" i="41" s="1"/>
  <c r="O442" i="41"/>
  <c r="N442" i="41"/>
  <c r="H442" i="41"/>
  <c r="H441" i="41"/>
  <c r="H440" i="41"/>
  <c r="H439" i="41"/>
  <c r="N439" i="41" s="1"/>
  <c r="O438" i="41"/>
  <c r="N438" i="41"/>
  <c r="H438" i="41"/>
  <c r="H437" i="41"/>
  <c r="N436" i="41"/>
  <c r="H436" i="41"/>
  <c r="O436" i="41" s="1"/>
  <c r="O435" i="41"/>
  <c r="N435" i="41"/>
  <c r="H435" i="41"/>
  <c r="O434" i="41"/>
  <c r="N434" i="41"/>
  <c r="H434" i="41"/>
  <c r="H433" i="41"/>
  <c r="H432" i="41"/>
  <c r="O431" i="41"/>
  <c r="H431" i="41"/>
  <c r="N431" i="41" s="1"/>
  <c r="O430" i="41"/>
  <c r="N430" i="41"/>
  <c r="H430" i="41"/>
  <c r="H429" i="41"/>
  <c r="N428" i="41"/>
  <c r="H428" i="41"/>
  <c r="O428" i="41" s="1"/>
  <c r="O427" i="41"/>
  <c r="H427" i="41"/>
  <c r="N427" i="41" s="1"/>
  <c r="O426" i="41"/>
  <c r="N426" i="41"/>
  <c r="H426" i="41"/>
  <c r="O425" i="41"/>
  <c r="H425" i="41"/>
  <c r="N425" i="41" s="1"/>
  <c r="H424" i="41"/>
  <c r="H423" i="41"/>
  <c r="N423" i="41" s="1"/>
  <c r="O422" i="41"/>
  <c r="N422" i="41"/>
  <c r="H422" i="41"/>
  <c r="N421" i="41"/>
  <c r="H421" i="41"/>
  <c r="O421" i="41" s="1"/>
  <c r="N420" i="41"/>
  <c r="H420" i="41"/>
  <c r="O420" i="41" s="1"/>
  <c r="O419" i="41"/>
  <c r="H419" i="41"/>
  <c r="N419" i="41" s="1"/>
  <c r="O418" i="41"/>
  <c r="N418" i="41"/>
  <c r="H418" i="41"/>
  <c r="O417" i="41"/>
  <c r="H417" i="41"/>
  <c r="N417" i="41" s="1"/>
  <c r="H416" i="41"/>
  <c r="H415" i="41"/>
  <c r="N415" i="41" s="1"/>
  <c r="O414" i="41"/>
  <c r="N414" i="41"/>
  <c r="H414" i="41"/>
  <c r="N413" i="41"/>
  <c r="H413" i="41"/>
  <c r="O413" i="41" s="1"/>
  <c r="N412" i="41"/>
  <c r="H412" i="41"/>
  <c r="O412" i="41" s="1"/>
  <c r="O411" i="41"/>
  <c r="H411" i="41"/>
  <c r="N411" i="41" s="1"/>
  <c r="O410" i="41"/>
  <c r="N410" i="41"/>
  <c r="H410" i="41"/>
  <c r="O409" i="41"/>
  <c r="H409" i="41"/>
  <c r="N409" i="41" s="1"/>
  <c r="H408" i="41"/>
  <c r="H407" i="41"/>
  <c r="O406" i="41"/>
  <c r="N406" i="41"/>
  <c r="H406" i="41"/>
  <c r="N405" i="41"/>
  <c r="H405" i="41"/>
  <c r="O405" i="41" s="1"/>
  <c r="N404" i="41"/>
  <c r="H404" i="41"/>
  <c r="O404" i="41" s="1"/>
  <c r="O403" i="41"/>
  <c r="H403" i="41"/>
  <c r="N403" i="41" s="1"/>
  <c r="O402" i="41"/>
  <c r="N402" i="41"/>
  <c r="H402" i="41"/>
  <c r="H401" i="41"/>
  <c r="N401" i="41" s="1"/>
  <c r="H400" i="41"/>
  <c r="O399" i="41"/>
  <c r="H399" i="41"/>
  <c r="N399" i="41" s="1"/>
  <c r="O398" i="41"/>
  <c r="N398" i="41"/>
  <c r="H398" i="41"/>
  <c r="H397" i="41"/>
  <c r="O397" i="41" s="1"/>
  <c r="N396" i="41"/>
  <c r="H396" i="41"/>
  <c r="O396" i="41" s="1"/>
  <c r="O395" i="41"/>
  <c r="H395" i="41"/>
  <c r="N395" i="41" s="1"/>
  <c r="O394" i="41"/>
  <c r="N394" i="41"/>
  <c r="H394" i="41"/>
  <c r="H393" i="41"/>
  <c r="N393" i="41" s="1"/>
  <c r="H392" i="41"/>
  <c r="H391" i="41"/>
  <c r="O390" i="41"/>
  <c r="N390" i="41"/>
  <c r="H390" i="41"/>
  <c r="H389" i="41"/>
  <c r="O389" i="41" s="1"/>
  <c r="N388" i="41"/>
  <c r="H388" i="41"/>
  <c r="O388" i="41" s="1"/>
  <c r="O387" i="41"/>
  <c r="H387" i="41"/>
  <c r="N387" i="41" s="1"/>
  <c r="O386" i="41"/>
  <c r="N386" i="41"/>
  <c r="H386" i="41"/>
  <c r="H385" i="41"/>
  <c r="H384" i="41"/>
  <c r="O383" i="41"/>
  <c r="H383" i="41"/>
  <c r="N383" i="41" s="1"/>
  <c r="O382" i="41"/>
  <c r="N382" i="41"/>
  <c r="H382" i="41"/>
  <c r="H381" i="41"/>
  <c r="H380" i="41"/>
  <c r="O379" i="41"/>
  <c r="H379" i="41"/>
  <c r="N379" i="41" s="1"/>
  <c r="O378" i="41"/>
  <c r="N378" i="41"/>
  <c r="H378" i="41"/>
  <c r="H377" i="41"/>
  <c r="N377" i="41" s="1"/>
  <c r="H376" i="41"/>
  <c r="O375" i="41"/>
  <c r="H375" i="41"/>
  <c r="N375" i="41" s="1"/>
  <c r="O374" i="41"/>
  <c r="N374" i="41"/>
  <c r="H374" i="41"/>
  <c r="H373" i="41"/>
  <c r="O372" i="41"/>
  <c r="N372" i="41"/>
  <c r="H372" i="41"/>
  <c r="O371" i="41"/>
  <c r="H371" i="41"/>
  <c r="N371" i="41" s="1"/>
  <c r="H370" i="41"/>
  <c r="N370" i="41" s="1"/>
  <c r="O369" i="41"/>
  <c r="N369" i="41"/>
  <c r="H369" i="41"/>
  <c r="H368" i="41"/>
  <c r="N367" i="41"/>
  <c r="H367" i="41"/>
  <c r="O367" i="41" s="1"/>
  <c r="O366" i="41"/>
  <c r="N366" i="41"/>
  <c r="H366" i="41"/>
  <c r="H365" i="41"/>
  <c r="O365" i="41" s="1"/>
  <c r="N364" i="41"/>
  <c r="H364" i="41"/>
  <c r="O364" i="41" s="1"/>
  <c r="O363" i="41"/>
  <c r="H363" i="41"/>
  <c r="N363" i="41" s="1"/>
  <c r="O362" i="41"/>
  <c r="H362" i="41"/>
  <c r="N362" i="41" s="1"/>
  <c r="N361" i="41"/>
  <c r="H361" i="41"/>
  <c r="O361" i="41" s="1"/>
  <c r="H360" i="41"/>
  <c r="O359" i="41"/>
  <c r="N359" i="41"/>
  <c r="H359" i="41"/>
  <c r="O358" i="41"/>
  <c r="N358" i="41"/>
  <c r="H358" i="41"/>
  <c r="H357" i="41"/>
  <c r="O356" i="41"/>
  <c r="N356" i="41"/>
  <c r="H356" i="41"/>
  <c r="H355" i="41"/>
  <c r="N355" i="41" s="1"/>
  <c r="H354" i="41"/>
  <c r="N354" i="41" s="1"/>
  <c r="O353" i="41"/>
  <c r="N353" i="41"/>
  <c r="H353" i="41"/>
  <c r="H352" i="41"/>
  <c r="N351" i="41"/>
  <c r="H351" i="41"/>
  <c r="O351" i="41" s="1"/>
  <c r="O350" i="41"/>
  <c r="H350" i="41"/>
  <c r="N350" i="41" s="1"/>
  <c r="N349" i="41"/>
  <c r="H349" i="41"/>
  <c r="O349" i="41" s="1"/>
  <c r="O348" i="41"/>
  <c r="N348" i="41"/>
  <c r="H348" i="41"/>
  <c r="H347" i="41"/>
  <c r="O347" i="41" s="1"/>
  <c r="H346" i="41"/>
  <c r="N346" i="41" s="1"/>
  <c r="O345" i="41"/>
  <c r="N345" i="41"/>
  <c r="H345" i="41"/>
  <c r="H344" i="41"/>
  <c r="N343" i="41"/>
  <c r="H343" i="41"/>
  <c r="O343" i="41" s="1"/>
  <c r="O342" i="41"/>
  <c r="H342" i="41"/>
  <c r="N342" i="41" s="1"/>
  <c r="N341" i="41"/>
  <c r="H341" i="41"/>
  <c r="O341" i="41" s="1"/>
  <c r="O340" i="41"/>
  <c r="N340" i="41"/>
  <c r="H340" i="41"/>
  <c r="H339" i="41"/>
  <c r="O339" i="41" s="1"/>
  <c r="H338" i="41"/>
  <c r="N338" i="41" s="1"/>
  <c r="O337" i="41"/>
  <c r="N337" i="41"/>
  <c r="H337" i="41"/>
  <c r="H336" i="41"/>
  <c r="N335" i="41"/>
  <c r="H335" i="41"/>
  <c r="O335" i="41" s="1"/>
  <c r="O334" i="41"/>
  <c r="H334" i="41"/>
  <c r="N334" i="41" s="1"/>
  <c r="N333" i="41"/>
  <c r="H333" i="41"/>
  <c r="O333" i="41" s="1"/>
  <c r="O332" i="41"/>
  <c r="N332" i="41"/>
  <c r="H332" i="41"/>
  <c r="H331" i="41"/>
  <c r="O331" i="41" s="1"/>
  <c r="H330" i="41"/>
  <c r="N330" i="41" s="1"/>
  <c r="O329" i="41"/>
  <c r="N329" i="41"/>
  <c r="H329" i="41"/>
  <c r="H328" i="41"/>
  <c r="N327" i="41"/>
  <c r="H327" i="41"/>
  <c r="O327" i="41" s="1"/>
  <c r="O326" i="41"/>
  <c r="H326" i="41"/>
  <c r="N326" i="41" s="1"/>
  <c r="N325" i="41"/>
  <c r="H325" i="41"/>
  <c r="O325" i="41" s="1"/>
  <c r="O324" i="41"/>
  <c r="N324" i="41"/>
  <c r="H324" i="41"/>
  <c r="H323" i="41"/>
  <c r="O323" i="41" s="1"/>
  <c r="H322" i="41"/>
  <c r="N322" i="41" s="1"/>
  <c r="O321" i="41"/>
  <c r="N321" i="41"/>
  <c r="H321" i="41"/>
  <c r="H320" i="41"/>
  <c r="N319" i="41"/>
  <c r="H319" i="41"/>
  <c r="O319" i="41" s="1"/>
  <c r="O318" i="41"/>
  <c r="H318" i="41"/>
  <c r="N318" i="41" s="1"/>
  <c r="N317" i="41"/>
  <c r="H317" i="41"/>
  <c r="O317" i="41" s="1"/>
  <c r="O316" i="41"/>
  <c r="N316" i="41"/>
  <c r="H316" i="41"/>
  <c r="H315" i="41"/>
  <c r="O315" i="41" s="1"/>
  <c r="H314" i="41"/>
  <c r="N314" i="41" s="1"/>
  <c r="O313" i="41"/>
  <c r="N313" i="41"/>
  <c r="H313" i="41"/>
  <c r="H312" i="41"/>
  <c r="N311" i="41"/>
  <c r="H311" i="41"/>
  <c r="O311" i="41" s="1"/>
  <c r="O310" i="41"/>
  <c r="H310" i="41"/>
  <c r="N310" i="41" s="1"/>
  <c r="N309" i="41"/>
  <c r="H309" i="41"/>
  <c r="O309" i="41" s="1"/>
  <c r="O308" i="41"/>
  <c r="N308" i="41"/>
  <c r="H308" i="41"/>
  <c r="H307" i="41"/>
  <c r="O307" i="41" s="1"/>
  <c r="H306" i="41"/>
  <c r="N306" i="41" s="1"/>
  <c r="O305" i="41"/>
  <c r="N305" i="41"/>
  <c r="H305" i="41"/>
  <c r="H304" i="41"/>
  <c r="N303" i="41"/>
  <c r="H303" i="41"/>
  <c r="O303" i="41" s="1"/>
  <c r="O302" i="41"/>
  <c r="H302" i="41"/>
  <c r="N302" i="41" s="1"/>
  <c r="N301" i="41"/>
  <c r="H301" i="41"/>
  <c r="O301" i="41" s="1"/>
  <c r="O300" i="41"/>
  <c r="N300" i="41"/>
  <c r="H300" i="41"/>
  <c r="H299" i="41"/>
  <c r="O299" i="41" s="1"/>
  <c r="H298" i="41"/>
  <c r="N298" i="41" s="1"/>
  <c r="O297" i="41"/>
  <c r="N297" i="41"/>
  <c r="H297" i="41"/>
  <c r="H296" i="41"/>
  <c r="N295" i="41"/>
  <c r="H295" i="41"/>
  <c r="O295" i="41" s="1"/>
  <c r="O294" i="41"/>
  <c r="H294" i="41"/>
  <c r="N294" i="41" s="1"/>
  <c r="N293" i="41"/>
  <c r="H293" i="41"/>
  <c r="O293" i="41" s="1"/>
  <c r="O292" i="41"/>
  <c r="N292" i="41"/>
  <c r="H292" i="41"/>
  <c r="H291" i="41"/>
  <c r="O291" i="41" s="1"/>
  <c r="H290" i="41"/>
  <c r="N290" i="41" s="1"/>
  <c r="O289" i="41"/>
  <c r="N289" i="41"/>
  <c r="H289" i="41"/>
  <c r="H288" i="41"/>
  <c r="N287" i="41"/>
  <c r="H287" i="41"/>
  <c r="O287" i="41" s="1"/>
  <c r="O286" i="41"/>
  <c r="H286" i="41"/>
  <c r="N286" i="41" s="1"/>
  <c r="N285" i="41"/>
  <c r="H285" i="41"/>
  <c r="O285" i="41" s="1"/>
  <c r="O284" i="41"/>
  <c r="N284" i="41"/>
  <c r="H284" i="41"/>
  <c r="H283" i="41"/>
  <c r="O283" i="41" s="1"/>
  <c r="H282" i="41"/>
  <c r="N282" i="41" s="1"/>
  <c r="O281" i="41"/>
  <c r="N281" i="41"/>
  <c r="H281" i="41"/>
  <c r="H280" i="41"/>
  <c r="N279" i="41"/>
  <c r="H279" i="41"/>
  <c r="O279" i="41" s="1"/>
  <c r="O278" i="41"/>
  <c r="H278" i="41"/>
  <c r="N278" i="41" s="1"/>
  <c r="N277" i="41"/>
  <c r="H277" i="41"/>
  <c r="O277" i="41" s="1"/>
  <c r="O276" i="41"/>
  <c r="N276" i="41"/>
  <c r="H276" i="41"/>
  <c r="H275" i="41"/>
  <c r="O275" i="41" s="1"/>
  <c r="H274" i="41"/>
  <c r="N274" i="41" s="1"/>
  <c r="O273" i="41"/>
  <c r="N273" i="41"/>
  <c r="H273" i="41"/>
  <c r="H272" i="41"/>
  <c r="N271" i="41"/>
  <c r="H271" i="41"/>
  <c r="O271" i="41" s="1"/>
  <c r="O270" i="41"/>
  <c r="H270" i="41"/>
  <c r="N270" i="41" s="1"/>
  <c r="N269" i="41"/>
  <c r="H269" i="41"/>
  <c r="O269" i="41" s="1"/>
  <c r="O268" i="41"/>
  <c r="N268" i="41"/>
  <c r="H268" i="41"/>
  <c r="H267" i="41"/>
  <c r="O267" i="41" s="1"/>
  <c r="H266" i="41"/>
  <c r="N266" i="41" s="1"/>
  <c r="O265" i="41"/>
  <c r="N265" i="41"/>
  <c r="H265" i="41"/>
  <c r="H264" i="41"/>
  <c r="N263" i="41"/>
  <c r="H263" i="41"/>
  <c r="O263" i="41" s="1"/>
  <c r="O262" i="41"/>
  <c r="H262" i="41"/>
  <c r="N262" i="41" s="1"/>
  <c r="N261" i="41"/>
  <c r="H261" i="41"/>
  <c r="O261" i="41" s="1"/>
  <c r="O260" i="41"/>
  <c r="N260" i="41"/>
  <c r="H260" i="41"/>
  <c r="H259" i="41"/>
  <c r="O259" i="41" s="1"/>
  <c r="H258" i="41"/>
  <c r="N258" i="41" s="1"/>
  <c r="O257" i="41"/>
  <c r="N257" i="41"/>
  <c r="H257" i="41"/>
  <c r="H256" i="41"/>
  <c r="N255" i="41"/>
  <c r="H255" i="41"/>
  <c r="O255" i="41" s="1"/>
  <c r="O254" i="41"/>
  <c r="H254" i="41"/>
  <c r="N254" i="41" s="1"/>
  <c r="N253" i="41"/>
  <c r="H253" i="41"/>
  <c r="O253" i="41" s="1"/>
  <c r="O252" i="41"/>
  <c r="N252" i="41"/>
  <c r="H252" i="41"/>
  <c r="H251" i="41"/>
  <c r="O251" i="41" s="1"/>
  <c r="H250" i="41"/>
  <c r="N250" i="41" s="1"/>
  <c r="O249" i="41"/>
  <c r="N249" i="41"/>
  <c r="H249" i="41"/>
  <c r="H248" i="41"/>
  <c r="N247" i="41"/>
  <c r="H247" i="41"/>
  <c r="O247" i="41" s="1"/>
  <c r="O246" i="41"/>
  <c r="H246" i="41"/>
  <c r="N246" i="41" s="1"/>
  <c r="N245" i="41"/>
  <c r="H245" i="41"/>
  <c r="O245" i="41" s="1"/>
  <c r="O244" i="41"/>
  <c r="N244" i="41"/>
  <c r="H244" i="41"/>
  <c r="H243" i="41"/>
  <c r="O243" i="41" s="1"/>
  <c r="H242" i="41"/>
  <c r="N242" i="41" s="1"/>
  <c r="O241" i="41"/>
  <c r="N241" i="41"/>
  <c r="H241" i="41"/>
  <c r="H240" i="41"/>
  <c r="N239" i="41"/>
  <c r="H239" i="41"/>
  <c r="O239" i="41" s="1"/>
  <c r="O238" i="41"/>
  <c r="H238" i="41"/>
  <c r="N238" i="41" s="1"/>
  <c r="N237" i="41"/>
  <c r="H237" i="41"/>
  <c r="O237" i="41" s="1"/>
  <c r="O236" i="41"/>
  <c r="N236" i="41"/>
  <c r="H236" i="41"/>
  <c r="H235" i="41"/>
  <c r="O235" i="41" s="1"/>
  <c r="H234" i="41"/>
  <c r="N234" i="41" s="1"/>
  <c r="O233" i="41"/>
  <c r="N233" i="41"/>
  <c r="H233" i="41"/>
  <c r="H232" i="41"/>
  <c r="N231" i="41"/>
  <c r="H231" i="41"/>
  <c r="O231" i="41" s="1"/>
  <c r="O230" i="41"/>
  <c r="H230" i="41"/>
  <c r="N230" i="41" s="1"/>
  <c r="N229" i="41"/>
  <c r="H229" i="41"/>
  <c r="O229" i="41" s="1"/>
  <c r="O228" i="41"/>
  <c r="N228" i="41"/>
  <c r="H228" i="41"/>
  <c r="H227" i="41"/>
  <c r="O227" i="41" s="1"/>
  <c r="H226" i="41"/>
  <c r="N226" i="41" s="1"/>
  <c r="O225" i="41"/>
  <c r="N225" i="41"/>
  <c r="H225" i="41"/>
  <c r="H224" i="41"/>
  <c r="N223" i="41"/>
  <c r="H223" i="41"/>
  <c r="O223" i="41" s="1"/>
  <c r="O222" i="41"/>
  <c r="H222" i="41"/>
  <c r="N222" i="41" s="1"/>
  <c r="N221" i="41"/>
  <c r="H221" i="41"/>
  <c r="O221" i="41" s="1"/>
  <c r="O220" i="41"/>
  <c r="N220" i="41"/>
  <c r="H220" i="41"/>
  <c r="H219" i="41"/>
  <c r="O219" i="41" s="1"/>
  <c r="H218" i="41"/>
  <c r="N218" i="41" s="1"/>
  <c r="O217" i="41"/>
  <c r="N217" i="41"/>
  <c r="H217" i="41"/>
  <c r="H216" i="41"/>
  <c r="N215" i="41"/>
  <c r="H215" i="41"/>
  <c r="O215" i="41" s="1"/>
  <c r="O214" i="41"/>
  <c r="H214" i="41"/>
  <c r="N214" i="41" s="1"/>
  <c r="N213" i="41"/>
  <c r="H213" i="41"/>
  <c r="O213" i="41" s="1"/>
  <c r="O212" i="41"/>
  <c r="N212" i="41"/>
  <c r="H212" i="41"/>
  <c r="H211" i="41"/>
  <c r="O211" i="41" s="1"/>
  <c r="H210" i="41"/>
  <c r="N210" i="41" s="1"/>
  <c r="O209" i="41"/>
  <c r="N209" i="41"/>
  <c r="H209" i="41"/>
  <c r="H208" i="41"/>
  <c r="N207" i="41"/>
  <c r="H207" i="41"/>
  <c r="O207" i="41" s="1"/>
  <c r="O206" i="41"/>
  <c r="H206" i="41"/>
  <c r="N206" i="41" s="1"/>
  <c r="N205" i="41"/>
  <c r="H205" i="41"/>
  <c r="O205" i="41" s="1"/>
  <c r="O204" i="41"/>
  <c r="N204" i="41"/>
  <c r="H204" i="41"/>
  <c r="H203" i="41"/>
  <c r="O203" i="41" s="1"/>
  <c r="H202" i="41"/>
  <c r="N202" i="41" s="1"/>
  <c r="O201" i="41"/>
  <c r="N201" i="41"/>
  <c r="H201" i="41"/>
  <c r="H200" i="41"/>
  <c r="N199" i="41"/>
  <c r="H199" i="41"/>
  <c r="O199" i="41" s="1"/>
  <c r="O198" i="41"/>
  <c r="H198" i="41"/>
  <c r="N198" i="41" s="1"/>
  <c r="N197" i="41"/>
  <c r="H197" i="41"/>
  <c r="O197" i="41" s="1"/>
  <c r="O196" i="41"/>
  <c r="N196" i="41"/>
  <c r="H196" i="41"/>
  <c r="H195" i="41"/>
  <c r="O195" i="41" s="1"/>
  <c r="H194" i="41"/>
  <c r="N194" i="41" s="1"/>
  <c r="O193" i="41"/>
  <c r="N193" i="41"/>
  <c r="H193" i="41"/>
  <c r="H192" i="41"/>
  <c r="N191" i="41"/>
  <c r="H191" i="41"/>
  <c r="O191" i="41" s="1"/>
  <c r="O190" i="41"/>
  <c r="H190" i="41"/>
  <c r="N190" i="41" s="1"/>
  <c r="N189" i="41"/>
  <c r="H189" i="41"/>
  <c r="O189" i="41" s="1"/>
  <c r="O188" i="41"/>
  <c r="N188" i="41"/>
  <c r="H188" i="41"/>
  <c r="H187" i="41"/>
  <c r="O187" i="41" s="1"/>
  <c r="H186" i="41"/>
  <c r="N186" i="41" s="1"/>
  <c r="O185" i="41"/>
  <c r="N185" i="41"/>
  <c r="H185" i="41"/>
  <c r="H184" i="41"/>
  <c r="N183" i="41"/>
  <c r="H183" i="41"/>
  <c r="O183" i="41" s="1"/>
  <c r="O182" i="41"/>
  <c r="H182" i="41"/>
  <c r="N182" i="41" s="1"/>
  <c r="N181" i="41"/>
  <c r="H181" i="41"/>
  <c r="O181" i="41" s="1"/>
  <c r="O180" i="41"/>
  <c r="N180" i="41"/>
  <c r="H180" i="41"/>
  <c r="H179" i="41"/>
  <c r="O179" i="41" s="1"/>
  <c r="H178" i="41"/>
  <c r="N178" i="41" s="1"/>
  <c r="O177" i="41"/>
  <c r="N177" i="41"/>
  <c r="H177" i="41"/>
  <c r="H176" i="41"/>
  <c r="N175" i="41"/>
  <c r="H175" i="41"/>
  <c r="O175" i="41" s="1"/>
  <c r="O174" i="41"/>
  <c r="H174" i="41"/>
  <c r="N174" i="41" s="1"/>
  <c r="N173" i="41"/>
  <c r="H173" i="41"/>
  <c r="O173" i="41" s="1"/>
  <c r="O172" i="41"/>
  <c r="N172" i="41"/>
  <c r="H172" i="41"/>
  <c r="H171" i="41"/>
  <c r="O171" i="41" s="1"/>
  <c r="H170" i="41"/>
  <c r="N170" i="41" s="1"/>
  <c r="O169" i="41"/>
  <c r="N169" i="41"/>
  <c r="H169" i="41"/>
  <c r="H168" i="41"/>
  <c r="N167" i="41"/>
  <c r="H167" i="41"/>
  <c r="O167" i="41" s="1"/>
  <c r="O166" i="41"/>
  <c r="H166" i="41"/>
  <c r="N166" i="41" s="1"/>
  <c r="N165" i="41"/>
  <c r="H165" i="41"/>
  <c r="O165" i="41" s="1"/>
  <c r="O164" i="41"/>
  <c r="N164" i="41"/>
  <c r="H164" i="41"/>
  <c r="H163" i="41"/>
  <c r="O163" i="41" s="1"/>
  <c r="H162" i="41"/>
  <c r="N162" i="41" s="1"/>
  <c r="O161" i="41"/>
  <c r="N161" i="41"/>
  <c r="H161" i="41"/>
  <c r="H160" i="41"/>
  <c r="N159" i="41"/>
  <c r="H159" i="41"/>
  <c r="O159" i="41" s="1"/>
  <c r="O158" i="41"/>
  <c r="H158" i="41"/>
  <c r="N158" i="41" s="1"/>
  <c r="N157" i="41"/>
  <c r="H157" i="41"/>
  <c r="O157" i="41" s="1"/>
  <c r="O156" i="41"/>
  <c r="N156" i="41"/>
  <c r="H156" i="41"/>
  <c r="H155" i="41"/>
  <c r="O155" i="41" s="1"/>
  <c r="H154" i="41"/>
  <c r="N154" i="41" s="1"/>
  <c r="O153" i="41"/>
  <c r="N153" i="41"/>
  <c r="H153" i="41"/>
  <c r="H152" i="41"/>
  <c r="N151" i="41"/>
  <c r="H151" i="41"/>
  <c r="O151" i="41" s="1"/>
  <c r="O150" i="41"/>
  <c r="H150" i="41"/>
  <c r="N150" i="41" s="1"/>
  <c r="N149" i="41"/>
  <c r="H149" i="41"/>
  <c r="O149" i="41" s="1"/>
  <c r="O148" i="41"/>
  <c r="N148" i="41"/>
  <c r="H148" i="41"/>
  <c r="H147" i="41"/>
  <c r="O147" i="41" s="1"/>
  <c r="H146" i="41"/>
  <c r="N146" i="41" s="1"/>
  <c r="O145" i="41"/>
  <c r="N145" i="41"/>
  <c r="H145" i="41"/>
  <c r="H144" i="41"/>
  <c r="N143" i="41"/>
  <c r="H143" i="41"/>
  <c r="O143" i="41" s="1"/>
  <c r="O142" i="41"/>
  <c r="H142" i="41"/>
  <c r="N142" i="41" s="1"/>
  <c r="N141" i="41"/>
  <c r="H141" i="41"/>
  <c r="O141" i="41" s="1"/>
  <c r="O140" i="41"/>
  <c r="N140" i="41"/>
  <c r="H140" i="41"/>
  <c r="H139" i="41"/>
  <c r="O139" i="41" s="1"/>
  <c r="H138" i="41"/>
  <c r="N138" i="41" s="1"/>
  <c r="O137" i="41"/>
  <c r="N137" i="41"/>
  <c r="H137" i="41"/>
  <c r="H136" i="41"/>
  <c r="N135" i="41"/>
  <c r="H135" i="41"/>
  <c r="O135" i="41" s="1"/>
  <c r="O134" i="41"/>
  <c r="H134" i="41"/>
  <c r="N134" i="41" s="1"/>
  <c r="N133" i="41"/>
  <c r="H133" i="41"/>
  <c r="O133" i="41" s="1"/>
  <c r="O132" i="41"/>
  <c r="N132" i="41"/>
  <c r="H132" i="41"/>
  <c r="H131" i="41"/>
  <c r="O131" i="41" s="1"/>
  <c r="H130" i="41"/>
  <c r="N130" i="41" s="1"/>
  <c r="O129" i="41"/>
  <c r="N129" i="41"/>
  <c r="H129" i="41"/>
  <c r="H128" i="41"/>
  <c r="N127" i="41"/>
  <c r="H127" i="41"/>
  <c r="O127" i="41" s="1"/>
  <c r="O126" i="41"/>
  <c r="H126" i="41"/>
  <c r="N126" i="41" s="1"/>
  <c r="H125" i="41"/>
  <c r="O125" i="41" s="1"/>
  <c r="O124" i="41"/>
  <c r="N124" i="41"/>
  <c r="H124" i="41"/>
  <c r="H123" i="41"/>
  <c r="O123" i="41" s="1"/>
  <c r="H122" i="41"/>
  <c r="O122" i="41" s="1"/>
  <c r="O121" i="41"/>
  <c r="N121" i="41"/>
  <c r="H121" i="41"/>
  <c r="H120" i="41"/>
  <c r="H119" i="41"/>
  <c r="O119" i="41" s="1"/>
  <c r="O118" i="41"/>
  <c r="H118" i="41"/>
  <c r="N118" i="41" s="1"/>
  <c r="H117" i="41"/>
  <c r="O117" i="41" s="1"/>
  <c r="O116" i="41"/>
  <c r="N116" i="41"/>
  <c r="H116" i="41"/>
  <c r="H115" i="41"/>
  <c r="O115" i="41" s="1"/>
  <c r="O114" i="41"/>
  <c r="N114" i="41"/>
  <c r="H114" i="41"/>
  <c r="H113" i="41"/>
  <c r="O113" i="41" s="1"/>
  <c r="H112" i="41"/>
  <c r="N112" i="41" s="1"/>
  <c r="O111" i="41"/>
  <c r="N111" i="41"/>
  <c r="H111" i="41"/>
  <c r="H110" i="41"/>
  <c r="O110" i="41" s="1"/>
  <c r="H109" i="41"/>
  <c r="O109" i="41" s="1"/>
  <c r="O108" i="41"/>
  <c r="N108" i="41"/>
  <c r="H108" i="41"/>
  <c r="H107" i="41"/>
  <c r="O107" i="41" s="1"/>
  <c r="O106" i="41"/>
  <c r="N106" i="41"/>
  <c r="H106" i="41"/>
  <c r="H105" i="41"/>
  <c r="O105" i="41" s="1"/>
  <c r="H104" i="41"/>
  <c r="N104" i="41" s="1"/>
  <c r="O103" i="41"/>
  <c r="N103" i="41"/>
  <c r="H103" i="41"/>
  <c r="H102" i="41"/>
  <c r="O102" i="41" s="1"/>
  <c r="H101" i="41"/>
  <c r="O101" i="41" s="1"/>
  <c r="O100" i="41"/>
  <c r="N100" i="41"/>
  <c r="H100" i="41"/>
  <c r="H99" i="41"/>
  <c r="O99" i="41" s="1"/>
  <c r="O98" i="41"/>
  <c r="N98" i="41"/>
  <c r="H98" i="41"/>
  <c r="H97" i="41"/>
  <c r="O97" i="41" s="1"/>
  <c r="H96" i="41"/>
  <c r="N96" i="41" s="1"/>
  <c r="O95" i="41"/>
  <c r="N95" i="41"/>
  <c r="H95" i="41"/>
  <c r="H94" i="41"/>
  <c r="O94" i="41" s="1"/>
  <c r="H93" i="41"/>
  <c r="N93" i="41" s="1"/>
  <c r="O92" i="41"/>
  <c r="N92" i="41"/>
  <c r="H92" i="41"/>
  <c r="H91" i="41"/>
  <c r="O91" i="41" s="1"/>
  <c r="O90" i="41"/>
  <c r="N90" i="41"/>
  <c r="H90" i="41"/>
  <c r="H89" i="41"/>
  <c r="O89" i="41" s="1"/>
  <c r="H88" i="41"/>
  <c r="N88" i="41" s="1"/>
  <c r="O87" i="41"/>
  <c r="N87" i="41"/>
  <c r="H87" i="41"/>
  <c r="H86" i="41"/>
  <c r="O86" i="41" s="1"/>
  <c r="H85" i="41"/>
  <c r="N85" i="41" s="1"/>
  <c r="O84" i="41"/>
  <c r="N84" i="41"/>
  <c r="H84" i="41"/>
  <c r="H83" i="41"/>
  <c r="O83" i="41" s="1"/>
  <c r="O82" i="41"/>
  <c r="N82" i="41"/>
  <c r="H82" i="41"/>
  <c r="H81" i="41"/>
  <c r="O81" i="41" s="1"/>
  <c r="H80" i="41"/>
  <c r="N80" i="41" s="1"/>
  <c r="O79" i="41"/>
  <c r="N79" i="41"/>
  <c r="H79" i="41"/>
  <c r="H78" i="41"/>
  <c r="O78" i="41" s="1"/>
  <c r="H77" i="41"/>
  <c r="N77" i="41" s="1"/>
  <c r="O76" i="41"/>
  <c r="N76" i="41"/>
  <c r="H76" i="41"/>
  <c r="H75" i="41"/>
  <c r="O75" i="41" s="1"/>
  <c r="O74" i="41"/>
  <c r="N74" i="41"/>
  <c r="H74" i="41"/>
  <c r="H73" i="41"/>
  <c r="O73" i="41" s="1"/>
  <c r="H72" i="41"/>
  <c r="N72" i="41" s="1"/>
  <c r="O71" i="41"/>
  <c r="N71" i="41"/>
  <c r="H71" i="41"/>
  <c r="H70" i="41"/>
  <c r="O70" i="41" s="1"/>
  <c r="H69" i="41"/>
  <c r="O69" i="41" s="1"/>
  <c r="O68" i="41"/>
  <c r="N68" i="41"/>
  <c r="H68" i="41"/>
  <c r="H67" i="41"/>
  <c r="O67" i="41" s="1"/>
  <c r="O66" i="41"/>
  <c r="N66" i="41"/>
  <c r="H66" i="41"/>
  <c r="H65" i="41"/>
  <c r="O65" i="41" s="1"/>
  <c r="H64" i="41"/>
  <c r="N64" i="41" s="1"/>
  <c r="O63" i="41"/>
  <c r="N63" i="41"/>
  <c r="H63" i="41"/>
  <c r="H62" i="41"/>
  <c r="O62" i="41" s="1"/>
  <c r="H61" i="41"/>
  <c r="O61" i="41" s="1"/>
  <c r="O60" i="41"/>
  <c r="N60" i="41"/>
  <c r="H60" i="41"/>
  <c r="H59" i="41"/>
  <c r="O59" i="41" s="1"/>
  <c r="O58" i="41"/>
  <c r="N58" i="41"/>
  <c r="H58" i="41"/>
  <c r="H57" i="41"/>
  <c r="O57" i="41" s="1"/>
  <c r="H56" i="41"/>
  <c r="N56" i="41" s="1"/>
  <c r="O55" i="41"/>
  <c r="N55" i="41"/>
  <c r="H55" i="41"/>
  <c r="H54" i="41"/>
  <c r="O54" i="41" s="1"/>
  <c r="H53" i="41"/>
  <c r="O53" i="41" s="1"/>
  <c r="O52" i="41"/>
  <c r="N52" i="41"/>
  <c r="H52" i="41"/>
  <c r="H51" i="41"/>
  <c r="O51" i="41" s="1"/>
  <c r="O50" i="41"/>
  <c r="N50" i="41"/>
  <c r="H50" i="41"/>
  <c r="H49" i="41"/>
  <c r="O49" i="41" s="1"/>
  <c r="H48" i="41"/>
  <c r="N48" i="41" s="1"/>
  <c r="O47" i="41"/>
  <c r="N47" i="41"/>
  <c r="H47" i="41"/>
  <c r="H46" i="41"/>
  <c r="O46" i="41" s="1"/>
  <c r="H45" i="41"/>
  <c r="N45" i="41" s="1"/>
  <c r="O44" i="41"/>
  <c r="N44" i="41"/>
  <c r="H44" i="41"/>
  <c r="H43" i="41"/>
  <c r="O43" i="41" s="1"/>
  <c r="O42" i="41"/>
  <c r="N42" i="41"/>
  <c r="H42" i="41"/>
  <c r="H41" i="41"/>
  <c r="O41" i="41" s="1"/>
  <c r="H40" i="41"/>
  <c r="N40" i="41" s="1"/>
  <c r="O39" i="41"/>
  <c r="N39" i="41"/>
  <c r="H39" i="41"/>
  <c r="H38" i="41"/>
  <c r="O38" i="41" s="1"/>
  <c r="H37" i="41"/>
  <c r="O37" i="41" s="1"/>
  <c r="O36" i="41"/>
  <c r="N36" i="41"/>
  <c r="H36" i="41"/>
  <c r="H35" i="41"/>
  <c r="O35" i="41" s="1"/>
  <c r="O34" i="41"/>
  <c r="N34" i="41"/>
  <c r="H34" i="41"/>
  <c r="H33" i="41"/>
  <c r="O33" i="41" s="1"/>
  <c r="H32" i="41"/>
  <c r="N32" i="41" s="1"/>
  <c r="O31" i="41"/>
  <c r="N31" i="41"/>
  <c r="H31" i="41"/>
  <c r="H30" i="41"/>
  <c r="O30" i="41" s="1"/>
  <c r="H29" i="41"/>
  <c r="O29" i="41" s="1"/>
  <c r="O28" i="41"/>
  <c r="N28" i="41"/>
  <c r="H28" i="41"/>
  <c r="H27" i="41"/>
  <c r="O27" i="41" s="1"/>
  <c r="O26" i="41"/>
  <c r="N26" i="41"/>
  <c r="H26" i="41"/>
  <c r="H25" i="41"/>
  <c r="O25" i="41" s="1"/>
  <c r="H24" i="41"/>
  <c r="O24" i="41" s="1"/>
  <c r="O23" i="41"/>
  <c r="N23" i="41"/>
  <c r="H23" i="41"/>
  <c r="H22" i="41"/>
  <c r="O22" i="41" s="1"/>
  <c r="H21" i="41"/>
  <c r="O21" i="41" s="1"/>
  <c r="O20" i="41"/>
  <c r="N20" i="41"/>
  <c r="H20" i="41"/>
  <c r="H19" i="41"/>
  <c r="O19" i="41" s="1"/>
  <c r="O18" i="41"/>
  <c r="N18" i="41"/>
  <c r="H18" i="41"/>
  <c r="H17" i="41"/>
  <c r="O17" i="41" s="1"/>
  <c r="H16" i="41"/>
  <c r="N16" i="41" s="1"/>
  <c r="O15" i="41"/>
  <c r="N15" i="41"/>
  <c r="H15" i="41"/>
  <c r="H14" i="41"/>
  <c r="O14" i="41" s="1"/>
  <c r="H13" i="41"/>
  <c r="N13" i="41" s="1"/>
  <c r="O12" i="41"/>
  <c r="N12" i="41"/>
  <c r="H12" i="41"/>
  <c r="H11" i="41"/>
  <c r="O11" i="41" s="1"/>
  <c r="O10" i="41"/>
  <c r="N10" i="41"/>
  <c r="H10" i="41"/>
  <c r="H9" i="41"/>
  <c r="O9" i="41" s="1"/>
  <c r="H8" i="41"/>
  <c r="N8" i="41" s="1"/>
  <c r="O7" i="41"/>
  <c r="N7" i="41"/>
  <c r="H7" i="41"/>
  <c r="H6" i="41"/>
  <c r="O6" i="41" s="1"/>
  <c r="H5" i="41"/>
  <c r="O5" i="41" s="1"/>
  <c r="O4" i="41"/>
  <c r="N4" i="41"/>
  <c r="H4" i="41"/>
  <c r="H3" i="41"/>
  <c r="O3" i="41" s="1"/>
  <c r="O2" i="41"/>
  <c r="N2" i="41"/>
  <c r="H2" i="41"/>
  <c r="H1000" i="40"/>
  <c r="O1000" i="40" s="1"/>
  <c r="H999" i="40"/>
  <c r="O999" i="40" s="1"/>
  <c r="O998" i="40"/>
  <c r="N998" i="40"/>
  <c r="H998" i="40"/>
  <c r="H997" i="40"/>
  <c r="O997" i="40" s="1"/>
  <c r="O996" i="40"/>
  <c r="N996" i="40"/>
  <c r="H996" i="40"/>
  <c r="O995" i="40"/>
  <c r="N995" i="40"/>
  <c r="H995" i="40"/>
  <c r="H994" i="40"/>
  <c r="N993" i="40"/>
  <c r="H993" i="40"/>
  <c r="O993" i="40" s="1"/>
  <c r="O992" i="40"/>
  <c r="H992" i="40"/>
  <c r="N992" i="40" s="1"/>
  <c r="H991" i="40"/>
  <c r="O991" i="40" s="1"/>
  <c r="H990" i="40"/>
  <c r="N990" i="40" s="1"/>
  <c r="H989" i="40"/>
  <c r="O989" i="40" s="1"/>
  <c r="N988" i="40"/>
  <c r="H988" i="40"/>
  <c r="O988" i="40" s="1"/>
  <c r="O987" i="40"/>
  <c r="N987" i="40"/>
  <c r="H987" i="40"/>
  <c r="H986" i="40"/>
  <c r="H985" i="40"/>
  <c r="O985" i="40" s="1"/>
  <c r="O984" i="40"/>
  <c r="H984" i="40"/>
  <c r="N984" i="40" s="1"/>
  <c r="N983" i="40"/>
  <c r="H983" i="40"/>
  <c r="O983" i="40" s="1"/>
  <c r="O982" i="40"/>
  <c r="N982" i="40"/>
  <c r="H982" i="40"/>
  <c r="H981" i="40"/>
  <c r="O981" i="40" s="1"/>
  <c r="H980" i="40"/>
  <c r="O979" i="40"/>
  <c r="N979" i="40"/>
  <c r="H979" i="40"/>
  <c r="H978" i="40"/>
  <c r="O977" i="40"/>
  <c r="H977" i="40"/>
  <c r="N977" i="40" s="1"/>
  <c r="O976" i="40"/>
  <c r="H976" i="40"/>
  <c r="N976" i="40" s="1"/>
  <c r="N975" i="40"/>
  <c r="H975" i="40"/>
  <c r="O975" i="40" s="1"/>
  <c r="N974" i="40"/>
  <c r="H974" i="40"/>
  <c r="O974" i="40" s="1"/>
  <c r="H973" i="40"/>
  <c r="O973" i="40" s="1"/>
  <c r="H972" i="40"/>
  <c r="N972" i="40" s="1"/>
  <c r="O971" i="40"/>
  <c r="N971" i="40"/>
  <c r="H971" i="40"/>
  <c r="H970" i="40"/>
  <c r="O969" i="40"/>
  <c r="N969" i="40"/>
  <c r="H969" i="40"/>
  <c r="O968" i="40"/>
  <c r="H968" i="40"/>
  <c r="N968" i="40" s="1"/>
  <c r="H967" i="40"/>
  <c r="O967" i="40" s="1"/>
  <c r="H966" i="40"/>
  <c r="H965" i="40"/>
  <c r="O965" i="40" s="1"/>
  <c r="O964" i="40"/>
  <c r="N964" i="40"/>
  <c r="H964" i="40"/>
  <c r="O963" i="40"/>
  <c r="N963" i="40"/>
  <c r="H963" i="40"/>
  <c r="H962" i="40"/>
  <c r="N961" i="40"/>
  <c r="H961" i="40"/>
  <c r="O961" i="40" s="1"/>
  <c r="O960" i="40"/>
  <c r="H960" i="40"/>
  <c r="N960" i="40" s="1"/>
  <c r="H959" i="40"/>
  <c r="O959" i="40" s="1"/>
  <c r="H958" i="40"/>
  <c r="N958" i="40" s="1"/>
  <c r="H957" i="40"/>
  <c r="O957" i="40" s="1"/>
  <c r="N956" i="40"/>
  <c r="H956" i="40"/>
  <c r="O956" i="40" s="1"/>
  <c r="O955" i="40"/>
  <c r="N955" i="40"/>
  <c r="H955" i="40"/>
  <c r="H954" i="40"/>
  <c r="H953" i="40"/>
  <c r="O953" i="40" s="1"/>
  <c r="O952" i="40"/>
  <c r="H952" i="40"/>
  <c r="N952" i="40" s="1"/>
  <c r="N951" i="40"/>
  <c r="H951" i="40"/>
  <c r="O951" i="40" s="1"/>
  <c r="O950" i="40"/>
  <c r="N950" i="40"/>
  <c r="H950" i="40"/>
  <c r="H949" i="40"/>
  <c r="O949" i="40" s="1"/>
  <c r="H948" i="40"/>
  <c r="O947" i="40"/>
  <c r="N947" i="40"/>
  <c r="H947" i="40"/>
  <c r="H946" i="40"/>
  <c r="O945" i="40"/>
  <c r="H945" i="40"/>
  <c r="N945" i="40" s="1"/>
  <c r="O944" i="40"/>
  <c r="H944" i="40"/>
  <c r="N944" i="40" s="1"/>
  <c r="N943" i="40"/>
  <c r="H943" i="40"/>
  <c r="O943" i="40" s="1"/>
  <c r="N942" i="40"/>
  <c r="H942" i="40"/>
  <c r="O942" i="40" s="1"/>
  <c r="H941" i="40"/>
  <c r="O941" i="40" s="1"/>
  <c r="H940" i="40"/>
  <c r="N940" i="40" s="1"/>
  <c r="O939" i="40"/>
  <c r="N939" i="40"/>
  <c r="H939" i="40"/>
  <c r="H938" i="40"/>
  <c r="O937" i="40"/>
  <c r="N937" i="40"/>
  <c r="H937" i="40"/>
  <c r="O936" i="40"/>
  <c r="H936" i="40"/>
  <c r="N936" i="40" s="1"/>
  <c r="H935" i="40"/>
  <c r="O935" i="40" s="1"/>
  <c r="H934" i="40"/>
  <c r="H933" i="40"/>
  <c r="O933" i="40" s="1"/>
  <c r="O932" i="40"/>
  <c r="N932" i="40"/>
  <c r="H932" i="40"/>
  <c r="O931" i="40"/>
  <c r="N931" i="40"/>
  <c r="H931" i="40"/>
  <c r="H930" i="40"/>
  <c r="N929" i="40"/>
  <c r="H929" i="40"/>
  <c r="O929" i="40" s="1"/>
  <c r="O928" i="40"/>
  <c r="H928" i="40"/>
  <c r="N928" i="40" s="1"/>
  <c r="H927" i="40"/>
  <c r="O927" i="40" s="1"/>
  <c r="H926" i="40"/>
  <c r="H925" i="40"/>
  <c r="O925" i="40" s="1"/>
  <c r="N924" i="40"/>
  <c r="H924" i="40"/>
  <c r="O924" i="40" s="1"/>
  <c r="O923" i="40"/>
  <c r="N923" i="40"/>
  <c r="H923" i="40"/>
  <c r="H922" i="40"/>
  <c r="H921" i="40"/>
  <c r="O921" i="40" s="1"/>
  <c r="O920" i="40"/>
  <c r="N920" i="40"/>
  <c r="H920" i="40"/>
  <c r="H919" i="40"/>
  <c r="H918" i="40"/>
  <c r="O918" i="40" s="1"/>
  <c r="H917" i="40"/>
  <c r="O917" i="40" s="1"/>
  <c r="O916" i="40"/>
  <c r="N916" i="40"/>
  <c r="H916" i="40"/>
  <c r="O915" i="40"/>
  <c r="N915" i="40"/>
  <c r="H915" i="40"/>
  <c r="H914" i="40"/>
  <c r="H913" i="40"/>
  <c r="O912" i="40"/>
  <c r="N912" i="40"/>
  <c r="H912" i="40"/>
  <c r="H911" i="40"/>
  <c r="O911" i="40" s="1"/>
  <c r="H910" i="40"/>
  <c r="H909" i="40"/>
  <c r="O909" i="40" s="1"/>
  <c r="O908" i="40"/>
  <c r="N908" i="40"/>
  <c r="H908" i="40"/>
  <c r="O907" i="40"/>
  <c r="N907" i="40"/>
  <c r="H907" i="40"/>
  <c r="H906" i="40"/>
  <c r="N905" i="40"/>
  <c r="H905" i="40"/>
  <c r="O905" i="40" s="1"/>
  <c r="O904" i="40"/>
  <c r="N904" i="40"/>
  <c r="H904" i="40"/>
  <c r="H903" i="40"/>
  <c r="N902" i="40"/>
  <c r="H902" i="40"/>
  <c r="O902" i="40" s="1"/>
  <c r="H901" i="40"/>
  <c r="O901" i="40" s="1"/>
  <c r="O900" i="40"/>
  <c r="H900" i="40"/>
  <c r="N900" i="40" s="1"/>
  <c r="O899" i="40"/>
  <c r="N899" i="40"/>
  <c r="H899" i="40"/>
  <c r="H898" i="40"/>
  <c r="N897" i="40"/>
  <c r="H897" i="40"/>
  <c r="O897" i="40" s="1"/>
  <c r="O896" i="40"/>
  <c r="N896" i="40"/>
  <c r="H896" i="40"/>
  <c r="N895" i="40"/>
  <c r="H895" i="40"/>
  <c r="O895" i="40" s="1"/>
  <c r="N894" i="40"/>
  <c r="H894" i="40"/>
  <c r="O894" i="40" s="1"/>
  <c r="H893" i="40"/>
  <c r="O893" i="40" s="1"/>
  <c r="H892" i="40"/>
  <c r="N892" i="40" s="1"/>
  <c r="O891" i="40"/>
  <c r="N891" i="40"/>
  <c r="H891" i="40"/>
  <c r="H890" i="40"/>
  <c r="O889" i="40"/>
  <c r="N889" i="40"/>
  <c r="H889" i="40"/>
  <c r="O888" i="40"/>
  <c r="N888" i="40"/>
  <c r="H888" i="40"/>
  <c r="N887" i="40"/>
  <c r="H887" i="40"/>
  <c r="O887" i="40" s="1"/>
  <c r="O886" i="40"/>
  <c r="N886" i="40"/>
  <c r="H886" i="40"/>
  <c r="H885" i="40"/>
  <c r="O885" i="40" s="1"/>
  <c r="H884" i="40"/>
  <c r="O884" i="40" s="1"/>
  <c r="O883" i="40"/>
  <c r="N883" i="40"/>
  <c r="H883" i="40"/>
  <c r="H882" i="40"/>
  <c r="O881" i="40"/>
  <c r="N881" i="40"/>
  <c r="H881" i="40"/>
  <c r="O880" i="40"/>
  <c r="N880" i="40"/>
  <c r="H880" i="40"/>
  <c r="N879" i="40"/>
  <c r="H879" i="40"/>
  <c r="O879" i="40" s="1"/>
  <c r="O878" i="40"/>
  <c r="N878" i="40"/>
  <c r="H878" i="40"/>
  <c r="H877" i="40"/>
  <c r="O877" i="40" s="1"/>
  <c r="H876" i="40"/>
  <c r="O875" i="40"/>
  <c r="N875" i="40"/>
  <c r="H875" i="40"/>
  <c r="H874" i="40"/>
  <c r="O873" i="40"/>
  <c r="H873" i="40"/>
  <c r="N873" i="40" s="1"/>
  <c r="O872" i="40"/>
  <c r="N872" i="40"/>
  <c r="H872" i="40"/>
  <c r="N871" i="40"/>
  <c r="H871" i="40"/>
  <c r="O871" i="40" s="1"/>
  <c r="O870" i="40"/>
  <c r="H870" i="40"/>
  <c r="N870" i="40" s="1"/>
  <c r="H869" i="40"/>
  <c r="O869" i="40" s="1"/>
  <c r="N868" i="40"/>
  <c r="H868" i="40"/>
  <c r="O868" i="40" s="1"/>
  <c r="O867" i="40"/>
  <c r="N867" i="40"/>
  <c r="H867" i="40"/>
  <c r="H866" i="40"/>
  <c r="H865" i="40"/>
  <c r="N865" i="40" s="1"/>
  <c r="O864" i="40"/>
  <c r="N864" i="40"/>
  <c r="H864" i="40"/>
  <c r="H863" i="40"/>
  <c r="O863" i="40" s="1"/>
  <c r="H862" i="40"/>
  <c r="N862" i="40" s="1"/>
  <c r="H861" i="40"/>
  <c r="O861" i="40" s="1"/>
  <c r="N860" i="40"/>
  <c r="H860" i="40"/>
  <c r="O860" i="40" s="1"/>
  <c r="O859" i="40"/>
  <c r="N859" i="40"/>
  <c r="H859" i="40"/>
  <c r="H858" i="40"/>
  <c r="H857" i="40"/>
  <c r="O857" i="40" s="1"/>
  <c r="O856" i="40"/>
  <c r="N856" i="40"/>
  <c r="H856" i="40"/>
  <c r="H855" i="40"/>
  <c r="H854" i="40"/>
  <c r="O854" i="40" s="1"/>
  <c r="H853" i="40"/>
  <c r="O853" i="40" s="1"/>
  <c r="O852" i="40"/>
  <c r="N852" i="40"/>
  <c r="H852" i="40"/>
  <c r="O851" i="40"/>
  <c r="N851" i="40"/>
  <c r="H851" i="40"/>
  <c r="H850" i="40"/>
  <c r="H849" i="40"/>
  <c r="O848" i="40"/>
  <c r="N848" i="40"/>
  <c r="H848" i="40"/>
  <c r="H847" i="40"/>
  <c r="O847" i="40" s="1"/>
  <c r="H846" i="40"/>
  <c r="H845" i="40"/>
  <c r="O845" i="40" s="1"/>
  <c r="O844" i="40"/>
  <c r="N844" i="40"/>
  <c r="H844" i="40"/>
  <c r="O843" i="40"/>
  <c r="N843" i="40"/>
  <c r="H843" i="40"/>
  <c r="H842" i="40"/>
  <c r="N841" i="40"/>
  <c r="H841" i="40"/>
  <c r="O841" i="40" s="1"/>
  <c r="O840" i="40"/>
  <c r="N840" i="40"/>
  <c r="H840" i="40"/>
  <c r="H839" i="40"/>
  <c r="N838" i="40"/>
  <c r="H838" i="40"/>
  <c r="O838" i="40" s="1"/>
  <c r="H837" i="40"/>
  <c r="O837" i="40" s="1"/>
  <c r="O836" i="40"/>
  <c r="H836" i="40"/>
  <c r="N836" i="40" s="1"/>
  <c r="O835" i="40"/>
  <c r="N835" i="40"/>
  <c r="H835" i="40"/>
  <c r="H834" i="40"/>
  <c r="N833" i="40"/>
  <c r="H833" i="40"/>
  <c r="O833" i="40" s="1"/>
  <c r="O832" i="40"/>
  <c r="N832" i="40"/>
  <c r="H832" i="40"/>
  <c r="N831" i="40"/>
  <c r="H831" i="40"/>
  <c r="O831" i="40" s="1"/>
  <c r="N830" i="40"/>
  <c r="H830" i="40"/>
  <c r="O830" i="40" s="1"/>
  <c r="H829" i="40"/>
  <c r="O829" i="40" s="1"/>
  <c r="O828" i="40"/>
  <c r="H828" i="40"/>
  <c r="N828" i="40" s="1"/>
  <c r="O827" i="40"/>
  <c r="N827" i="40"/>
  <c r="H827" i="40"/>
  <c r="H826" i="40"/>
  <c r="O825" i="40"/>
  <c r="N825" i="40"/>
  <c r="H825" i="40"/>
  <c r="O824" i="40"/>
  <c r="N824" i="40"/>
  <c r="H824" i="40"/>
  <c r="N823" i="40"/>
  <c r="H823" i="40"/>
  <c r="O823" i="40" s="1"/>
  <c r="O822" i="40"/>
  <c r="N822" i="40"/>
  <c r="H822" i="40"/>
  <c r="H821" i="40"/>
  <c r="O821" i="40" s="1"/>
  <c r="H820" i="40"/>
  <c r="O820" i="40" s="1"/>
  <c r="O819" i="40"/>
  <c r="N819" i="40"/>
  <c r="H819" i="40"/>
  <c r="H818" i="40"/>
  <c r="O817" i="40"/>
  <c r="N817" i="40"/>
  <c r="H817" i="40"/>
  <c r="O816" i="40"/>
  <c r="N816" i="40"/>
  <c r="H816" i="40"/>
  <c r="N815" i="40"/>
  <c r="H815" i="40"/>
  <c r="O815" i="40" s="1"/>
  <c r="O814" i="40"/>
  <c r="N814" i="40"/>
  <c r="H814" i="40"/>
  <c r="H813" i="40"/>
  <c r="O813" i="40" s="1"/>
  <c r="H812" i="40"/>
  <c r="O811" i="40"/>
  <c r="N811" i="40"/>
  <c r="H811" i="40"/>
  <c r="H810" i="40"/>
  <c r="O809" i="40"/>
  <c r="H809" i="40"/>
  <c r="N809" i="40" s="1"/>
  <c r="O808" i="40"/>
  <c r="N808" i="40"/>
  <c r="H808" i="40"/>
  <c r="N807" i="40"/>
  <c r="H807" i="40"/>
  <c r="O807" i="40" s="1"/>
  <c r="O806" i="40"/>
  <c r="H806" i="40"/>
  <c r="N806" i="40" s="1"/>
  <c r="H805" i="40"/>
  <c r="O805" i="40" s="1"/>
  <c r="N804" i="40"/>
  <c r="H804" i="40"/>
  <c r="O804" i="40" s="1"/>
  <c r="O803" i="40"/>
  <c r="N803" i="40"/>
  <c r="H803" i="40"/>
  <c r="H802" i="40"/>
  <c r="O801" i="40"/>
  <c r="H801" i="40"/>
  <c r="N801" i="40" s="1"/>
  <c r="O800" i="40"/>
  <c r="N800" i="40"/>
  <c r="H800" i="40"/>
  <c r="H799" i="40"/>
  <c r="O799" i="40" s="1"/>
  <c r="H798" i="40"/>
  <c r="H797" i="40"/>
  <c r="O797" i="40" s="1"/>
  <c r="N796" i="40"/>
  <c r="H796" i="40"/>
  <c r="O796" i="40" s="1"/>
  <c r="O795" i="40"/>
  <c r="N795" i="40"/>
  <c r="H795" i="40"/>
  <c r="H794" i="40"/>
  <c r="H793" i="40"/>
  <c r="O793" i="40" s="1"/>
  <c r="O792" i="40"/>
  <c r="H792" i="40"/>
  <c r="N792" i="40" s="1"/>
  <c r="N791" i="40"/>
  <c r="H791" i="40"/>
  <c r="O791" i="40" s="1"/>
  <c r="O790" i="40"/>
  <c r="N790" i="40"/>
  <c r="H790" i="40"/>
  <c r="H789" i="40"/>
  <c r="O789" i="40" s="1"/>
  <c r="H788" i="40"/>
  <c r="O787" i="40"/>
  <c r="N787" i="40"/>
  <c r="H787" i="40"/>
  <c r="H786" i="40"/>
  <c r="O785" i="40"/>
  <c r="H785" i="40"/>
  <c r="N785" i="40" s="1"/>
  <c r="O784" i="40"/>
  <c r="H784" i="40"/>
  <c r="N784" i="40" s="1"/>
  <c r="N783" i="40"/>
  <c r="H783" i="40"/>
  <c r="O783" i="40" s="1"/>
  <c r="N782" i="40"/>
  <c r="H782" i="40"/>
  <c r="O782" i="40" s="1"/>
  <c r="H781" i="40"/>
  <c r="O781" i="40" s="1"/>
  <c r="H780" i="40"/>
  <c r="O779" i="40"/>
  <c r="N779" i="40"/>
  <c r="H779" i="40"/>
  <c r="H778" i="40"/>
  <c r="O777" i="40"/>
  <c r="N777" i="40"/>
  <c r="H777" i="40"/>
  <c r="O776" i="40"/>
  <c r="H776" i="40"/>
  <c r="N776" i="40" s="1"/>
  <c r="H775" i="40"/>
  <c r="O775" i="40" s="1"/>
  <c r="H774" i="40"/>
  <c r="H773" i="40"/>
  <c r="O773" i="40" s="1"/>
  <c r="O772" i="40"/>
  <c r="N772" i="40"/>
  <c r="H772" i="40"/>
  <c r="O771" i="40"/>
  <c r="N771" i="40"/>
  <c r="H771" i="40"/>
  <c r="H770" i="40"/>
  <c r="N769" i="40"/>
  <c r="H769" i="40"/>
  <c r="O769" i="40" s="1"/>
  <c r="O768" i="40"/>
  <c r="H768" i="40"/>
  <c r="N768" i="40" s="1"/>
  <c r="H767" i="40"/>
  <c r="O767" i="40" s="1"/>
  <c r="O766" i="40"/>
  <c r="H766" i="40"/>
  <c r="N766" i="40" s="1"/>
  <c r="H765" i="40"/>
  <c r="O765" i="40" s="1"/>
  <c r="N764" i="40"/>
  <c r="H764" i="40"/>
  <c r="O764" i="40" s="1"/>
  <c r="O763" i="40"/>
  <c r="N763" i="40"/>
  <c r="H763" i="40"/>
  <c r="H762" i="40"/>
  <c r="H761" i="40"/>
  <c r="O761" i="40" s="1"/>
  <c r="O760" i="40"/>
  <c r="H760" i="40"/>
  <c r="N760" i="40" s="1"/>
  <c r="N759" i="40"/>
  <c r="H759" i="40"/>
  <c r="O759" i="40" s="1"/>
  <c r="O758" i="40"/>
  <c r="N758" i="40"/>
  <c r="H758" i="40"/>
  <c r="H757" i="40"/>
  <c r="O757" i="40" s="1"/>
  <c r="H756" i="40"/>
  <c r="O755" i="40"/>
  <c r="N755" i="40"/>
  <c r="H755" i="40"/>
  <c r="H754" i="40"/>
  <c r="O753" i="40"/>
  <c r="H753" i="40"/>
  <c r="N753" i="40" s="1"/>
  <c r="O752" i="40"/>
  <c r="H752" i="40"/>
  <c r="N752" i="40" s="1"/>
  <c r="N751" i="40"/>
  <c r="H751" i="40"/>
  <c r="O751" i="40" s="1"/>
  <c r="N750" i="40"/>
  <c r="H750" i="40"/>
  <c r="O750" i="40" s="1"/>
  <c r="H749" i="40"/>
  <c r="O749" i="40" s="1"/>
  <c r="O748" i="40"/>
  <c r="H748" i="40"/>
  <c r="N748" i="40" s="1"/>
  <c r="O747" i="40"/>
  <c r="N747" i="40"/>
  <c r="H747" i="40"/>
  <c r="H746" i="40"/>
  <c r="O745" i="40"/>
  <c r="N745" i="40"/>
  <c r="H745" i="40"/>
  <c r="O744" i="40"/>
  <c r="H744" i="40"/>
  <c r="N744" i="40" s="1"/>
  <c r="H743" i="40"/>
  <c r="O743" i="40" s="1"/>
  <c r="H742" i="40"/>
  <c r="H741" i="40"/>
  <c r="O741" i="40" s="1"/>
  <c r="O740" i="40"/>
  <c r="N740" i="40"/>
  <c r="H740" i="40"/>
  <c r="O739" i="40"/>
  <c r="N739" i="40"/>
  <c r="H739" i="40"/>
  <c r="H738" i="40"/>
  <c r="N737" i="40"/>
  <c r="H737" i="40"/>
  <c r="O737" i="40" s="1"/>
  <c r="O736" i="40"/>
  <c r="H736" i="40"/>
  <c r="N736" i="40" s="1"/>
  <c r="H735" i="40"/>
  <c r="O735" i="40" s="1"/>
  <c r="H734" i="40"/>
  <c r="N734" i="40" s="1"/>
  <c r="H733" i="40"/>
  <c r="O733" i="40" s="1"/>
  <c r="N732" i="40"/>
  <c r="H732" i="40"/>
  <c r="O732" i="40" s="1"/>
  <c r="O731" i="40"/>
  <c r="N731" i="40"/>
  <c r="H731" i="40"/>
  <c r="H730" i="40"/>
  <c r="H729" i="40"/>
  <c r="O729" i="40" s="1"/>
  <c r="O728" i="40"/>
  <c r="H728" i="40"/>
  <c r="N728" i="40" s="1"/>
  <c r="N727" i="40"/>
  <c r="H727" i="40"/>
  <c r="O727" i="40" s="1"/>
  <c r="O726" i="40"/>
  <c r="N726" i="40"/>
  <c r="H726" i="40"/>
  <c r="H725" i="40"/>
  <c r="O725" i="40" s="1"/>
  <c r="H724" i="40"/>
  <c r="O723" i="40"/>
  <c r="N723" i="40"/>
  <c r="H723" i="40"/>
  <c r="H722" i="40"/>
  <c r="O721" i="40"/>
  <c r="H721" i="40"/>
  <c r="N721" i="40" s="1"/>
  <c r="O720" i="40"/>
  <c r="H720" i="40"/>
  <c r="N720" i="40" s="1"/>
  <c r="N719" i="40"/>
  <c r="H719" i="40"/>
  <c r="O719" i="40" s="1"/>
  <c r="N718" i="40"/>
  <c r="H718" i="40"/>
  <c r="O718" i="40" s="1"/>
  <c r="H717" i="40"/>
  <c r="O717" i="40" s="1"/>
  <c r="H716" i="40"/>
  <c r="N716" i="40" s="1"/>
  <c r="O715" i="40"/>
  <c r="N715" i="40"/>
  <c r="H715" i="40"/>
  <c r="H714" i="40"/>
  <c r="O713" i="40"/>
  <c r="N713" i="40"/>
  <c r="H713" i="40"/>
  <c r="O712" i="40"/>
  <c r="N712" i="40"/>
  <c r="H712" i="40"/>
  <c r="N711" i="40"/>
  <c r="H711" i="40"/>
  <c r="O711" i="40" s="1"/>
  <c r="O710" i="40"/>
  <c r="N710" i="40"/>
  <c r="H710" i="40"/>
  <c r="H709" i="40"/>
  <c r="O709" i="40" s="1"/>
  <c r="H708" i="40"/>
  <c r="O708" i="40" s="1"/>
  <c r="O707" i="40"/>
  <c r="N707" i="40"/>
  <c r="H707" i="40"/>
  <c r="H706" i="40"/>
  <c r="O705" i="40"/>
  <c r="N705" i="40"/>
  <c r="H705" i="40"/>
  <c r="O704" i="40"/>
  <c r="N704" i="40"/>
  <c r="H704" i="40"/>
  <c r="N703" i="40"/>
  <c r="H703" i="40"/>
  <c r="O703" i="40" s="1"/>
  <c r="O702" i="40"/>
  <c r="N702" i="40"/>
  <c r="H702" i="40"/>
  <c r="H701" i="40"/>
  <c r="O701" i="40" s="1"/>
  <c r="H700" i="40"/>
  <c r="O699" i="40"/>
  <c r="N699" i="40"/>
  <c r="H699" i="40"/>
  <c r="H698" i="40"/>
  <c r="O697" i="40"/>
  <c r="H697" i="40"/>
  <c r="N697" i="40" s="1"/>
  <c r="O696" i="40"/>
  <c r="H696" i="40"/>
  <c r="N696" i="40" s="1"/>
  <c r="N695" i="40"/>
  <c r="H695" i="40"/>
  <c r="O695" i="40" s="1"/>
  <c r="N694" i="40"/>
  <c r="H694" i="40"/>
  <c r="O694" i="40" s="1"/>
  <c r="H693" i="40"/>
  <c r="O693" i="40" s="1"/>
  <c r="H692" i="40"/>
  <c r="N692" i="40" s="1"/>
  <c r="O691" i="40"/>
  <c r="N691" i="40"/>
  <c r="H691" i="40"/>
  <c r="H690" i="40"/>
  <c r="N689" i="40"/>
  <c r="H689" i="40"/>
  <c r="O689" i="40" s="1"/>
  <c r="O688" i="40"/>
  <c r="H688" i="40"/>
  <c r="N688" i="40" s="1"/>
  <c r="H687" i="40"/>
  <c r="O687" i="40" s="1"/>
  <c r="H686" i="40"/>
  <c r="H685" i="40"/>
  <c r="O685" i="40" s="1"/>
  <c r="O684" i="40"/>
  <c r="N684" i="40"/>
  <c r="H684" i="40"/>
  <c r="O683" i="40"/>
  <c r="N683" i="40"/>
  <c r="H683" i="40"/>
  <c r="H682" i="40"/>
  <c r="N681" i="40"/>
  <c r="H681" i="40"/>
  <c r="O681" i="40" s="1"/>
  <c r="O680" i="40"/>
  <c r="H680" i="40"/>
  <c r="N680" i="40" s="1"/>
  <c r="H679" i="40"/>
  <c r="O679" i="40" s="1"/>
  <c r="H678" i="40"/>
  <c r="N678" i="40" s="1"/>
  <c r="H677" i="40"/>
  <c r="O677" i="40" s="1"/>
  <c r="N676" i="40"/>
  <c r="H676" i="40"/>
  <c r="O676" i="40" s="1"/>
  <c r="O675" i="40"/>
  <c r="N675" i="40"/>
  <c r="H675" i="40"/>
  <c r="H674" i="40"/>
  <c r="H673" i="40"/>
  <c r="O673" i="40" s="1"/>
  <c r="O672" i="40"/>
  <c r="H672" i="40"/>
  <c r="N672" i="40" s="1"/>
  <c r="N671" i="40"/>
  <c r="H671" i="40"/>
  <c r="O671" i="40" s="1"/>
  <c r="O670" i="40"/>
  <c r="N670" i="40"/>
  <c r="H670" i="40"/>
  <c r="H669" i="40"/>
  <c r="O669" i="40" s="1"/>
  <c r="H668" i="40"/>
  <c r="O667" i="40"/>
  <c r="N667" i="40"/>
  <c r="H667" i="40"/>
  <c r="H666" i="40"/>
  <c r="O665" i="40"/>
  <c r="H665" i="40"/>
  <c r="N665" i="40" s="1"/>
  <c r="O664" i="40"/>
  <c r="H664" i="40"/>
  <c r="N664" i="40" s="1"/>
  <c r="N663" i="40"/>
  <c r="H663" i="40"/>
  <c r="O663" i="40" s="1"/>
  <c r="N662" i="40"/>
  <c r="H662" i="40"/>
  <c r="O662" i="40" s="1"/>
  <c r="H661" i="40"/>
  <c r="H660" i="40"/>
  <c r="O659" i="40"/>
  <c r="N659" i="40"/>
  <c r="H659" i="40"/>
  <c r="H658" i="40"/>
  <c r="N657" i="40"/>
  <c r="H657" i="40"/>
  <c r="O657" i="40" s="1"/>
  <c r="H656" i="40"/>
  <c r="N656" i="40" s="1"/>
  <c r="H655" i="40"/>
  <c r="N654" i="40"/>
  <c r="H654" i="40"/>
  <c r="O654" i="40" s="1"/>
  <c r="N653" i="40"/>
  <c r="H653" i="40"/>
  <c r="O653" i="40" s="1"/>
  <c r="N652" i="40"/>
  <c r="H652" i="40"/>
  <c r="O652" i="40" s="1"/>
  <c r="O651" i="40"/>
  <c r="N651" i="40"/>
  <c r="H651" i="40"/>
  <c r="O650" i="40"/>
  <c r="H650" i="40"/>
  <c r="N650" i="40" s="1"/>
  <c r="H649" i="40"/>
  <c r="N649" i="40" s="1"/>
  <c r="H648" i="40"/>
  <c r="O648" i="40" s="1"/>
  <c r="H647" i="40"/>
  <c r="N646" i="40"/>
  <c r="H646" i="40"/>
  <c r="O646" i="40" s="1"/>
  <c r="N645" i="40"/>
  <c r="H645" i="40"/>
  <c r="O645" i="40" s="1"/>
  <c r="N644" i="40"/>
  <c r="H644" i="40"/>
  <c r="O644" i="40" s="1"/>
  <c r="O643" i="40"/>
  <c r="N643" i="40"/>
  <c r="H643" i="40"/>
  <c r="O642" i="40"/>
  <c r="H642" i="40"/>
  <c r="N642" i="40" s="1"/>
  <c r="O641" i="40"/>
  <c r="H641" i="40"/>
  <c r="N641" i="40" s="1"/>
  <c r="H640" i="40"/>
  <c r="O640" i="40" s="1"/>
  <c r="H639" i="40"/>
  <c r="N638" i="40"/>
  <c r="H638" i="40"/>
  <c r="O638" i="40" s="1"/>
  <c r="N637" i="40"/>
  <c r="H637" i="40"/>
  <c r="O637" i="40" s="1"/>
  <c r="N636" i="40"/>
  <c r="H636" i="40"/>
  <c r="O636" i="40" s="1"/>
  <c r="O635" i="40"/>
  <c r="N635" i="40"/>
  <c r="H635" i="40"/>
  <c r="O634" i="40"/>
  <c r="H634" i="40"/>
  <c r="N634" i="40" s="1"/>
  <c r="O633" i="40"/>
  <c r="H633" i="40"/>
  <c r="N633" i="40" s="1"/>
  <c r="H632" i="40"/>
  <c r="O632" i="40" s="1"/>
  <c r="H631" i="40"/>
  <c r="N630" i="40"/>
  <c r="H630" i="40"/>
  <c r="O630" i="40" s="1"/>
  <c r="N629" i="40"/>
  <c r="H629" i="40"/>
  <c r="O629" i="40" s="1"/>
  <c r="N628" i="40"/>
  <c r="H628" i="40"/>
  <c r="O628" i="40" s="1"/>
  <c r="O627" i="40"/>
  <c r="N627" i="40"/>
  <c r="H627" i="40"/>
  <c r="O626" i="40"/>
  <c r="H626" i="40"/>
  <c r="N626" i="40" s="1"/>
  <c r="H625" i="40"/>
  <c r="H624" i="40"/>
  <c r="O624" i="40" s="1"/>
  <c r="H623" i="40"/>
  <c r="N622" i="40"/>
  <c r="H622" i="40"/>
  <c r="O622" i="40" s="1"/>
  <c r="N621" i="40"/>
  <c r="H621" i="40"/>
  <c r="O621" i="40" s="1"/>
  <c r="N620" i="40"/>
  <c r="H620" i="40"/>
  <c r="O620" i="40" s="1"/>
  <c r="O619" i="40"/>
  <c r="N619" i="40"/>
  <c r="H619" i="40"/>
  <c r="O618" i="40"/>
  <c r="H618" i="40"/>
  <c r="N618" i="40" s="1"/>
  <c r="O617" i="40"/>
  <c r="H617" i="40"/>
  <c r="N617" i="40" s="1"/>
  <c r="H616" i="40"/>
  <c r="O616" i="40" s="1"/>
  <c r="H615" i="40"/>
  <c r="N614" i="40"/>
  <c r="H614" i="40"/>
  <c r="O614" i="40" s="1"/>
  <c r="N613" i="40"/>
  <c r="H613" i="40"/>
  <c r="O613" i="40" s="1"/>
  <c r="N612" i="40"/>
  <c r="H612" i="40"/>
  <c r="O612" i="40" s="1"/>
  <c r="O611" i="40"/>
  <c r="N611" i="40"/>
  <c r="H611" i="40"/>
  <c r="O610" i="40"/>
  <c r="H610" i="40"/>
  <c r="N610" i="40" s="1"/>
  <c r="H609" i="40"/>
  <c r="H608" i="40"/>
  <c r="O608" i="40" s="1"/>
  <c r="H607" i="40"/>
  <c r="N606" i="40"/>
  <c r="H606" i="40"/>
  <c r="O606" i="40" s="1"/>
  <c r="N605" i="40"/>
  <c r="H605" i="40"/>
  <c r="O605" i="40" s="1"/>
  <c r="N604" i="40"/>
  <c r="H604" i="40"/>
  <c r="O604" i="40" s="1"/>
  <c r="O603" i="40"/>
  <c r="N603" i="40"/>
  <c r="H603" i="40"/>
  <c r="O602" i="40"/>
  <c r="H602" i="40"/>
  <c r="N602" i="40" s="1"/>
  <c r="H601" i="40"/>
  <c r="N601" i="40" s="1"/>
  <c r="H600" i="40"/>
  <c r="O600" i="40" s="1"/>
  <c r="H599" i="40"/>
  <c r="N598" i="40"/>
  <c r="H598" i="40"/>
  <c r="O598" i="40" s="1"/>
  <c r="N597" i="40"/>
  <c r="H597" i="40"/>
  <c r="O597" i="40" s="1"/>
  <c r="N596" i="40"/>
  <c r="H596" i="40"/>
  <c r="O596" i="40" s="1"/>
  <c r="O595" i="40"/>
  <c r="N595" i="40"/>
  <c r="H595" i="40"/>
  <c r="O594" i="40"/>
  <c r="H594" i="40"/>
  <c r="N594" i="40" s="1"/>
  <c r="H593" i="40"/>
  <c r="N593" i="40" s="1"/>
  <c r="H592" i="40"/>
  <c r="O592" i="40" s="1"/>
  <c r="H591" i="40"/>
  <c r="N590" i="40"/>
  <c r="H590" i="40"/>
  <c r="O590" i="40" s="1"/>
  <c r="N589" i="40"/>
  <c r="H589" i="40"/>
  <c r="O589" i="40" s="1"/>
  <c r="N588" i="40"/>
  <c r="H588" i="40"/>
  <c r="O588" i="40" s="1"/>
  <c r="O587" i="40"/>
  <c r="N587" i="40"/>
  <c r="H587" i="40"/>
  <c r="O586" i="40"/>
  <c r="H586" i="40"/>
  <c r="N586" i="40" s="1"/>
  <c r="H585" i="40"/>
  <c r="N585" i="40" s="1"/>
  <c r="H584" i="40"/>
  <c r="O584" i="40" s="1"/>
  <c r="H583" i="40"/>
  <c r="N582" i="40"/>
  <c r="H582" i="40"/>
  <c r="O582" i="40" s="1"/>
  <c r="N581" i="40"/>
  <c r="H581" i="40"/>
  <c r="O581" i="40" s="1"/>
  <c r="N580" i="40"/>
  <c r="H580" i="40"/>
  <c r="O580" i="40" s="1"/>
  <c r="O579" i="40"/>
  <c r="N579" i="40"/>
  <c r="H579" i="40"/>
  <c r="O578" i="40"/>
  <c r="H578" i="40"/>
  <c r="N578" i="40" s="1"/>
  <c r="O577" i="40"/>
  <c r="H577" i="40"/>
  <c r="N577" i="40" s="1"/>
  <c r="H576" i="40"/>
  <c r="O576" i="40" s="1"/>
  <c r="H575" i="40"/>
  <c r="N574" i="40"/>
  <c r="H574" i="40"/>
  <c r="O574" i="40" s="1"/>
  <c r="N573" i="40"/>
  <c r="H573" i="40"/>
  <c r="O573" i="40" s="1"/>
  <c r="N572" i="40"/>
  <c r="H572" i="40"/>
  <c r="O572" i="40" s="1"/>
  <c r="O571" i="40"/>
  <c r="N571" i="40"/>
  <c r="H571" i="40"/>
  <c r="O570" i="40"/>
  <c r="H570" i="40"/>
  <c r="N570" i="40" s="1"/>
  <c r="O569" i="40"/>
  <c r="H569" i="40"/>
  <c r="N569" i="40" s="1"/>
  <c r="H568" i="40"/>
  <c r="O568" i="40" s="1"/>
  <c r="H567" i="40"/>
  <c r="N566" i="40"/>
  <c r="H566" i="40"/>
  <c r="O566" i="40" s="1"/>
  <c r="N565" i="40"/>
  <c r="H565" i="40"/>
  <c r="O565" i="40" s="1"/>
  <c r="N564" i="40"/>
  <c r="H564" i="40"/>
  <c r="O564" i="40" s="1"/>
  <c r="O563" i="40"/>
  <c r="N563" i="40"/>
  <c r="H563" i="40"/>
  <c r="O562" i="40"/>
  <c r="H562" i="40"/>
  <c r="N562" i="40" s="1"/>
  <c r="H561" i="40"/>
  <c r="H560" i="40"/>
  <c r="O560" i="40" s="1"/>
  <c r="H559" i="40"/>
  <c r="N558" i="40"/>
  <c r="H558" i="40"/>
  <c r="O558" i="40" s="1"/>
  <c r="N557" i="40"/>
  <c r="H557" i="40"/>
  <c r="O557" i="40" s="1"/>
  <c r="N556" i="40"/>
  <c r="H556" i="40"/>
  <c r="O556" i="40" s="1"/>
  <c r="O555" i="40"/>
  <c r="N555" i="40"/>
  <c r="H555" i="40"/>
  <c r="O554" i="40"/>
  <c r="H554" i="40"/>
  <c r="N554" i="40" s="1"/>
  <c r="O553" i="40"/>
  <c r="H553" i="40"/>
  <c r="N553" i="40" s="1"/>
  <c r="H552" i="40"/>
  <c r="O552" i="40" s="1"/>
  <c r="H551" i="40"/>
  <c r="N550" i="40"/>
  <c r="H550" i="40"/>
  <c r="O550" i="40" s="1"/>
  <c r="N549" i="40"/>
  <c r="H549" i="40"/>
  <c r="O549" i="40" s="1"/>
  <c r="N548" i="40"/>
  <c r="H548" i="40"/>
  <c r="O548" i="40" s="1"/>
  <c r="O547" i="40"/>
  <c r="N547" i="40"/>
  <c r="H547" i="40"/>
  <c r="O546" i="40"/>
  <c r="H546" i="40"/>
  <c r="N546" i="40" s="1"/>
  <c r="H545" i="40"/>
  <c r="H544" i="40"/>
  <c r="O544" i="40" s="1"/>
  <c r="H543" i="40"/>
  <c r="N542" i="40"/>
  <c r="H542" i="40"/>
  <c r="O542" i="40" s="1"/>
  <c r="N541" i="40"/>
  <c r="H541" i="40"/>
  <c r="O541" i="40" s="1"/>
  <c r="N540" i="40"/>
  <c r="H540" i="40"/>
  <c r="O540" i="40" s="1"/>
  <c r="O539" i="40"/>
  <c r="N539" i="40"/>
  <c r="H539" i="40"/>
  <c r="O538" i="40"/>
  <c r="H538" i="40"/>
  <c r="N538" i="40" s="1"/>
  <c r="H537" i="40"/>
  <c r="N537" i="40" s="1"/>
  <c r="H536" i="40"/>
  <c r="O536" i="40" s="1"/>
  <c r="H535" i="40"/>
  <c r="N534" i="40"/>
  <c r="H534" i="40"/>
  <c r="O534" i="40" s="1"/>
  <c r="N533" i="40"/>
  <c r="H533" i="40"/>
  <c r="O533" i="40" s="1"/>
  <c r="N532" i="40"/>
  <c r="H532" i="40"/>
  <c r="O532" i="40" s="1"/>
  <c r="O531" i="40"/>
  <c r="N531" i="40"/>
  <c r="H531" i="40"/>
  <c r="O530" i="40"/>
  <c r="H530" i="40"/>
  <c r="N530" i="40" s="1"/>
  <c r="H529" i="40"/>
  <c r="N529" i="40" s="1"/>
  <c r="H528" i="40"/>
  <c r="H527" i="40"/>
  <c r="N526" i="40"/>
  <c r="H526" i="40"/>
  <c r="O526" i="40" s="1"/>
  <c r="N525" i="40"/>
  <c r="H525" i="40"/>
  <c r="O525" i="40" s="1"/>
  <c r="O524" i="40"/>
  <c r="N524" i="40"/>
  <c r="H524" i="40"/>
  <c r="O523" i="40"/>
  <c r="N523" i="40"/>
  <c r="H523" i="40"/>
  <c r="O522" i="40"/>
  <c r="H522" i="40"/>
  <c r="N522" i="40" s="1"/>
  <c r="H521" i="40"/>
  <c r="N521" i="40" s="1"/>
  <c r="H520" i="40"/>
  <c r="H519" i="40"/>
  <c r="N518" i="40"/>
  <c r="H518" i="40"/>
  <c r="O518" i="40" s="1"/>
  <c r="N517" i="40"/>
  <c r="H517" i="40"/>
  <c r="O517" i="40" s="1"/>
  <c r="O516" i="40"/>
  <c r="N516" i="40"/>
  <c r="H516" i="40"/>
  <c r="O515" i="40"/>
  <c r="N515" i="40"/>
  <c r="H515" i="40"/>
  <c r="O514" i="40"/>
  <c r="H514" i="40"/>
  <c r="N514" i="40" s="1"/>
  <c r="H513" i="40"/>
  <c r="N513" i="40" s="1"/>
  <c r="H512" i="40"/>
  <c r="H511" i="40"/>
  <c r="N510" i="40"/>
  <c r="H510" i="40"/>
  <c r="O510" i="40" s="1"/>
  <c r="O509" i="40"/>
  <c r="N509" i="40"/>
  <c r="H509" i="40"/>
  <c r="O508" i="40"/>
  <c r="N508" i="40"/>
  <c r="H508" i="40"/>
  <c r="O507" i="40"/>
  <c r="N507" i="40"/>
  <c r="H507" i="40"/>
  <c r="O506" i="40"/>
  <c r="H506" i="40"/>
  <c r="N506" i="40" s="1"/>
  <c r="H505" i="40"/>
  <c r="H504" i="40"/>
  <c r="H503" i="40"/>
  <c r="N502" i="40"/>
  <c r="H502" i="40"/>
  <c r="O502" i="40" s="1"/>
  <c r="O501" i="40"/>
  <c r="N501" i="40"/>
  <c r="H501" i="40"/>
  <c r="O500" i="40"/>
  <c r="N500" i="40"/>
  <c r="H500" i="40"/>
  <c r="O499" i="40"/>
  <c r="N499" i="40"/>
  <c r="H499" i="40"/>
  <c r="O498" i="40"/>
  <c r="H498" i="40"/>
  <c r="N498" i="40" s="1"/>
  <c r="H497" i="40"/>
  <c r="O496" i="40"/>
  <c r="H496" i="40"/>
  <c r="N496" i="40" s="1"/>
  <c r="H495" i="40"/>
  <c r="H494" i="40"/>
  <c r="O494" i="40" s="1"/>
  <c r="O493" i="40"/>
  <c r="N493" i="40"/>
  <c r="H493" i="40"/>
  <c r="N492" i="40"/>
  <c r="H492" i="40"/>
  <c r="O492" i="40" s="1"/>
  <c r="O491" i="40"/>
  <c r="N491" i="40"/>
  <c r="H491" i="40"/>
  <c r="O490" i="40"/>
  <c r="H490" i="40"/>
  <c r="N490" i="40" s="1"/>
  <c r="O489" i="40"/>
  <c r="H489" i="40"/>
  <c r="N489" i="40" s="1"/>
  <c r="O488" i="40"/>
  <c r="H488" i="40"/>
  <c r="N488" i="40" s="1"/>
  <c r="H487" i="40"/>
  <c r="H486" i="40"/>
  <c r="O485" i="40"/>
  <c r="N485" i="40"/>
  <c r="H485" i="40"/>
  <c r="N484" i="40"/>
  <c r="H484" i="40"/>
  <c r="O484" i="40" s="1"/>
  <c r="O483" i="40"/>
  <c r="N483" i="40"/>
  <c r="H483" i="40"/>
  <c r="O482" i="40"/>
  <c r="H482" i="40"/>
  <c r="N482" i="40" s="1"/>
  <c r="O481" i="40"/>
  <c r="H481" i="40"/>
  <c r="N481" i="40" s="1"/>
  <c r="H480" i="40"/>
  <c r="N480" i="40" s="1"/>
  <c r="H479" i="40"/>
  <c r="N478" i="40"/>
  <c r="H478" i="40"/>
  <c r="O478" i="40" s="1"/>
  <c r="N477" i="40"/>
  <c r="H477" i="40"/>
  <c r="O477" i="40" s="1"/>
  <c r="N476" i="40"/>
  <c r="H476" i="40"/>
  <c r="O476" i="40" s="1"/>
  <c r="H475" i="40"/>
  <c r="O474" i="40"/>
  <c r="H474" i="40"/>
  <c r="N474" i="40" s="1"/>
  <c r="O473" i="40"/>
  <c r="H473" i="40"/>
  <c r="N473" i="40" s="1"/>
  <c r="N472" i="40"/>
  <c r="H472" i="40"/>
  <c r="O472" i="40" s="1"/>
  <c r="H471" i="40"/>
  <c r="H470" i="40"/>
  <c r="O469" i="40"/>
  <c r="N469" i="40"/>
  <c r="H469" i="40"/>
  <c r="H468" i="40"/>
  <c r="N467" i="40"/>
  <c r="H467" i="40"/>
  <c r="O467" i="40" s="1"/>
  <c r="H466" i="40"/>
  <c r="O466" i="40" s="1"/>
  <c r="O465" i="40"/>
  <c r="N465" i="40"/>
  <c r="H465" i="40"/>
  <c r="O464" i="40"/>
  <c r="N464" i="40"/>
  <c r="H464" i="40"/>
  <c r="N463" i="40"/>
  <c r="H463" i="40"/>
  <c r="O463" i="40" s="1"/>
  <c r="H462" i="40"/>
  <c r="N462" i="40" s="1"/>
  <c r="O461" i="40"/>
  <c r="N461" i="40"/>
  <c r="H461" i="40"/>
  <c r="H460" i="40"/>
  <c r="N459" i="40"/>
  <c r="H459" i="40"/>
  <c r="O459" i="40" s="1"/>
  <c r="H458" i="40"/>
  <c r="O458" i="40" s="1"/>
  <c r="O457" i="40"/>
  <c r="N457" i="40"/>
  <c r="H457" i="40"/>
  <c r="O456" i="40"/>
  <c r="N456" i="40"/>
  <c r="H456" i="40"/>
  <c r="N455" i="40"/>
  <c r="H455" i="40"/>
  <c r="O455" i="40" s="1"/>
  <c r="H454" i="40"/>
  <c r="N454" i="40" s="1"/>
  <c r="O453" i="40"/>
  <c r="N453" i="40"/>
  <c r="H453" i="40"/>
  <c r="H452" i="40"/>
  <c r="N451" i="40"/>
  <c r="H451" i="40"/>
  <c r="O451" i="40" s="1"/>
  <c r="H450" i="40"/>
  <c r="O450" i="40" s="1"/>
  <c r="O449" i="40"/>
  <c r="N449" i="40"/>
  <c r="H449" i="40"/>
  <c r="O448" i="40"/>
  <c r="N448" i="40"/>
  <c r="H448" i="40"/>
  <c r="H447" i="40"/>
  <c r="O447" i="40" s="1"/>
  <c r="H446" i="40"/>
  <c r="N446" i="40" s="1"/>
  <c r="O445" i="40"/>
  <c r="N445" i="40"/>
  <c r="H445" i="40"/>
  <c r="H444" i="40"/>
  <c r="N443" i="40"/>
  <c r="H443" i="40"/>
  <c r="O443" i="40" s="1"/>
  <c r="H442" i="40"/>
  <c r="O442" i="40" s="1"/>
  <c r="O441" i="40"/>
  <c r="N441" i="40"/>
  <c r="H441" i="40"/>
  <c r="O440" i="40"/>
  <c r="N440" i="40"/>
  <c r="H440" i="40"/>
  <c r="H439" i="40"/>
  <c r="O439" i="40" s="1"/>
  <c r="H438" i="40"/>
  <c r="N438" i="40" s="1"/>
  <c r="O437" i="40"/>
  <c r="N437" i="40"/>
  <c r="H437" i="40"/>
  <c r="H436" i="40"/>
  <c r="N435" i="40"/>
  <c r="H435" i="40"/>
  <c r="O435" i="40" s="1"/>
  <c r="H434" i="40"/>
  <c r="O434" i="40" s="1"/>
  <c r="O433" i="40"/>
  <c r="N433" i="40"/>
  <c r="H433" i="40"/>
  <c r="O432" i="40"/>
  <c r="N432" i="40"/>
  <c r="H432" i="40"/>
  <c r="H431" i="40"/>
  <c r="O431" i="40" s="1"/>
  <c r="H430" i="40"/>
  <c r="N430" i="40" s="1"/>
  <c r="O429" i="40"/>
  <c r="N429" i="40"/>
  <c r="H429" i="40"/>
  <c r="H428" i="40"/>
  <c r="N427" i="40"/>
  <c r="H427" i="40"/>
  <c r="O427" i="40" s="1"/>
  <c r="H426" i="40"/>
  <c r="O426" i="40" s="1"/>
  <c r="O425" i="40"/>
  <c r="N425" i="40"/>
  <c r="H425" i="40"/>
  <c r="O424" i="40"/>
  <c r="N424" i="40"/>
  <c r="H424" i="40"/>
  <c r="H423" i="40"/>
  <c r="O423" i="40" s="1"/>
  <c r="H422" i="40"/>
  <c r="N422" i="40" s="1"/>
  <c r="O421" i="40"/>
  <c r="N421" i="40"/>
  <c r="H421" i="40"/>
  <c r="H420" i="40"/>
  <c r="N419" i="40"/>
  <c r="H419" i="40"/>
  <c r="O419" i="40" s="1"/>
  <c r="H418" i="40"/>
  <c r="O418" i="40" s="1"/>
  <c r="O417" i="40"/>
  <c r="N417" i="40"/>
  <c r="H417" i="40"/>
  <c r="O416" i="40"/>
  <c r="N416" i="40"/>
  <c r="H416" i="40"/>
  <c r="H415" i="40"/>
  <c r="O415" i="40" s="1"/>
  <c r="H414" i="40"/>
  <c r="N414" i="40" s="1"/>
  <c r="O413" i="40"/>
  <c r="N413" i="40"/>
  <c r="H413" i="40"/>
  <c r="H412" i="40"/>
  <c r="N411" i="40"/>
  <c r="H411" i="40"/>
  <c r="O411" i="40" s="1"/>
  <c r="H410" i="40"/>
  <c r="O410" i="40" s="1"/>
  <c r="O409" i="40"/>
  <c r="N409" i="40"/>
  <c r="H409" i="40"/>
  <c r="O408" i="40"/>
  <c r="N408" i="40"/>
  <c r="H408" i="40"/>
  <c r="H407" i="40"/>
  <c r="O407" i="40" s="1"/>
  <c r="H406" i="40"/>
  <c r="N406" i="40" s="1"/>
  <c r="O405" i="40"/>
  <c r="N405" i="40"/>
  <c r="H405" i="40"/>
  <c r="H404" i="40"/>
  <c r="N403" i="40"/>
  <c r="H403" i="40"/>
  <c r="O403" i="40" s="1"/>
  <c r="H402" i="40"/>
  <c r="O402" i="40" s="1"/>
  <c r="O401" i="40"/>
  <c r="N401" i="40"/>
  <c r="H401" i="40"/>
  <c r="O400" i="40"/>
  <c r="N400" i="40"/>
  <c r="H400" i="40"/>
  <c r="H399" i="40"/>
  <c r="O399" i="40" s="1"/>
  <c r="H398" i="40"/>
  <c r="N398" i="40" s="1"/>
  <c r="O397" i="40"/>
  <c r="N397" i="40"/>
  <c r="H397" i="40"/>
  <c r="H396" i="40"/>
  <c r="N395" i="40"/>
  <c r="H395" i="40"/>
  <c r="O395" i="40" s="1"/>
  <c r="O394" i="40"/>
  <c r="H394" i="40"/>
  <c r="N394" i="40" s="1"/>
  <c r="O393" i="40"/>
  <c r="N393" i="40"/>
  <c r="H393" i="40"/>
  <c r="O392" i="40"/>
  <c r="N392" i="40"/>
  <c r="H392" i="40"/>
  <c r="H391" i="40"/>
  <c r="O391" i="40" s="1"/>
  <c r="H390" i="40"/>
  <c r="N390" i="40" s="1"/>
  <c r="O389" i="40"/>
  <c r="N389" i="40"/>
  <c r="H389" i="40"/>
  <c r="H388" i="40"/>
  <c r="N387" i="40"/>
  <c r="H387" i="40"/>
  <c r="O387" i="40" s="1"/>
  <c r="O386" i="40"/>
  <c r="H386" i="40"/>
  <c r="N386" i="40" s="1"/>
  <c r="O385" i="40"/>
  <c r="N385" i="40"/>
  <c r="H385" i="40"/>
  <c r="O384" i="40"/>
  <c r="N384" i="40"/>
  <c r="H384" i="40"/>
  <c r="H383" i="40"/>
  <c r="O383" i="40" s="1"/>
  <c r="H382" i="40"/>
  <c r="N382" i="40" s="1"/>
  <c r="O381" i="40"/>
  <c r="N381" i="40"/>
  <c r="H381" i="40"/>
  <c r="H380" i="40"/>
  <c r="N379" i="40"/>
  <c r="H379" i="40"/>
  <c r="O379" i="40" s="1"/>
  <c r="O378" i="40"/>
  <c r="H378" i="40"/>
  <c r="N378" i="40" s="1"/>
  <c r="O377" i="40"/>
  <c r="N377" i="40"/>
  <c r="H377" i="40"/>
  <c r="O376" i="40"/>
  <c r="N376" i="40"/>
  <c r="H376" i="40"/>
  <c r="H375" i="40"/>
  <c r="O375" i="40" s="1"/>
  <c r="O374" i="40"/>
  <c r="H374" i="40"/>
  <c r="N374" i="40" s="1"/>
  <c r="O373" i="40"/>
  <c r="N373" i="40"/>
  <c r="H373" i="40"/>
  <c r="H372" i="40"/>
  <c r="N371" i="40"/>
  <c r="H371" i="40"/>
  <c r="O371" i="40" s="1"/>
  <c r="O370" i="40"/>
  <c r="H370" i="40"/>
  <c r="N370" i="40" s="1"/>
  <c r="O369" i="40"/>
  <c r="N369" i="40"/>
  <c r="H369" i="40"/>
  <c r="O368" i="40"/>
  <c r="N368" i="40"/>
  <c r="H368" i="40"/>
  <c r="H367" i="40"/>
  <c r="O367" i="40" s="1"/>
  <c r="O366" i="40"/>
  <c r="H366" i="40"/>
  <c r="N366" i="40" s="1"/>
  <c r="O365" i="40"/>
  <c r="N365" i="40"/>
  <c r="H365" i="40"/>
  <c r="H364" i="40"/>
  <c r="N363" i="40"/>
  <c r="H363" i="40"/>
  <c r="O363" i="40" s="1"/>
  <c r="O362" i="40"/>
  <c r="H362" i="40"/>
  <c r="N362" i="40" s="1"/>
  <c r="O361" i="40"/>
  <c r="N361" i="40"/>
  <c r="H361" i="40"/>
  <c r="O360" i="40"/>
  <c r="N360" i="40"/>
  <c r="H360" i="40"/>
  <c r="H359" i="40"/>
  <c r="O359" i="40" s="1"/>
  <c r="O358" i="40"/>
  <c r="H358" i="40"/>
  <c r="N358" i="40" s="1"/>
  <c r="O357" i="40"/>
  <c r="N357" i="40"/>
  <c r="H357" i="40"/>
  <c r="H356" i="40"/>
  <c r="N355" i="40"/>
  <c r="H355" i="40"/>
  <c r="O355" i="40" s="1"/>
  <c r="O354" i="40"/>
  <c r="H354" i="40"/>
  <c r="N354" i="40" s="1"/>
  <c r="O353" i="40"/>
  <c r="N353" i="40"/>
  <c r="H353" i="40"/>
  <c r="O352" i="40"/>
  <c r="N352" i="40"/>
  <c r="H352" i="40"/>
  <c r="H351" i="40"/>
  <c r="O351" i="40" s="1"/>
  <c r="H350" i="40"/>
  <c r="N350" i="40" s="1"/>
  <c r="O349" i="40"/>
  <c r="N349" i="40"/>
  <c r="H349" i="40"/>
  <c r="H348" i="40"/>
  <c r="N347" i="40"/>
  <c r="H347" i="40"/>
  <c r="O347" i="40" s="1"/>
  <c r="O346" i="40"/>
  <c r="H346" i="40"/>
  <c r="N346" i="40" s="1"/>
  <c r="O345" i="40"/>
  <c r="N345" i="40"/>
  <c r="H345" i="40"/>
  <c r="O344" i="40"/>
  <c r="H344" i="40"/>
  <c r="N344" i="40" s="1"/>
  <c r="H343" i="40"/>
  <c r="O343" i="40" s="1"/>
  <c r="H342" i="40"/>
  <c r="N342" i="40" s="1"/>
  <c r="O341" i="40"/>
  <c r="N341" i="40"/>
  <c r="H341" i="40"/>
  <c r="H340" i="40"/>
  <c r="N339" i="40"/>
  <c r="H339" i="40"/>
  <c r="O339" i="40" s="1"/>
  <c r="O338" i="40"/>
  <c r="H338" i="40"/>
  <c r="N338" i="40" s="1"/>
  <c r="O337" i="40"/>
  <c r="N337" i="40"/>
  <c r="H337" i="40"/>
  <c r="O336" i="40"/>
  <c r="H336" i="40"/>
  <c r="N336" i="40" s="1"/>
  <c r="H335" i="40"/>
  <c r="O335" i="40" s="1"/>
  <c r="H334" i="40"/>
  <c r="N334" i="40" s="1"/>
  <c r="O333" i="40"/>
  <c r="N333" i="40"/>
  <c r="H333" i="40"/>
  <c r="H332" i="40"/>
  <c r="N331" i="40"/>
  <c r="H331" i="40"/>
  <c r="O331" i="40" s="1"/>
  <c r="O330" i="40"/>
  <c r="H330" i="40"/>
  <c r="N330" i="40" s="1"/>
  <c r="O329" i="40"/>
  <c r="N329" i="40"/>
  <c r="H329" i="40"/>
  <c r="O328" i="40"/>
  <c r="H328" i="40"/>
  <c r="N328" i="40" s="1"/>
  <c r="H327" i="40"/>
  <c r="O327" i="40" s="1"/>
  <c r="H326" i="40"/>
  <c r="N326" i="40" s="1"/>
  <c r="O325" i="40"/>
  <c r="N325" i="40"/>
  <c r="H325" i="40"/>
  <c r="H324" i="40"/>
  <c r="N323" i="40"/>
  <c r="H323" i="40"/>
  <c r="O323" i="40" s="1"/>
  <c r="O322" i="40"/>
  <c r="H322" i="40"/>
  <c r="N322" i="40" s="1"/>
  <c r="O321" i="40"/>
  <c r="N321" i="40"/>
  <c r="H321" i="40"/>
  <c r="O320" i="40"/>
  <c r="H320" i="40"/>
  <c r="N320" i="40" s="1"/>
  <c r="H319" i="40"/>
  <c r="O319" i="40" s="1"/>
  <c r="H318" i="40"/>
  <c r="N318" i="40" s="1"/>
  <c r="O317" i="40"/>
  <c r="N317" i="40"/>
  <c r="H317" i="40"/>
  <c r="H316" i="40"/>
  <c r="N315" i="40"/>
  <c r="H315" i="40"/>
  <c r="O315" i="40" s="1"/>
  <c r="O314" i="40"/>
  <c r="H314" i="40"/>
  <c r="N314" i="40" s="1"/>
  <c r="O313" i="40"/>
  <c r="N313" i="40"/>
  <c r="H313" i="40"/>
  <c r="O312" i="40"/>
  <c r="H312" i="40"/>
  <c r="N312" i="40" s="1"/>
  <c r="H311" i="40"/>
  <c r="O311" i="40" s="1"/>
  <c r="H310" i="40"/>
  <c r="N310" i="40" s="1"/>
  <c r="O309" i="40"/>
  <c r="N309" i="40"/>
  <c r="H309" i="40"/>
  <c r="H308" i="40"/>
  <c r="N307" i="40"/>
  <c r="H307" i="40"/>
  <c r="O307" i="40" s="1"/>
  <c r="O306" i="40"/>
  <c r="H306" i="40"/>
  <c r="N306" i="40" s="1"/>
  <c r="O305" i="40"/>
  <c r="N305" i="40"/>
  <c r="H305" i="40"/>
  <c r="O304" i="40"/>
  <c r="H304" i="40"/>
  <c r="N304" i="40" s="1"/>
  <c r="H303" i="40"/>
  <c r="O303" i="40" s="1"/>
  <c r="H302" i="40"/>
  <c r="N302" i="40" s="1"/>
  <c r="O301" i="40"/>
  <c r="N301" i="40"/>
  <c r="H301" i="40"/>
  <c r="H300" i="40"/>
  <c r="N299" i="40"/>
  <c r="H299" i="40"/>
  <c r="O299" i="40" s="1"/>
  <c r="O298" i="40"/>
  <c r="H298" i="40"/>
  <c r="N298" i="40" s="1"/>
  <c r="O297" i="40"/>
  <c r="N297" i="40"/>
  <c r="H297" i="40"/>
  <c r="O296" i="40"/>
  <c r="H296" i="40"/>
  <c r="N296" i="40" s="1"/>
  <c r="H295" i="40"/>
  <c r="O295" i="40" s="1"/>
  <c r="H294" i="40"/>
  <c r="N294" i="40" s="1"/>
  <c r="O293" i="40"/>
  <c r="N293" i="40"/>
  <c r="H293" i="40"/>
  <c r="H292" i="40"/>
  <c r="N291" i="40"/>
  <c r="H291" i="40"/>
  <c r="O291" i="40" s="1"/>
  <c r="O290" i="40"/>
  <c r="H290" i="40"/>
  <c r="N290" i="40" s="1"/>
  <c r="O289" i="40"/>
  <c r="N289" i="40"/>
  <c r="H289" i="40"/>
  <c r="O288" i="40"/>
  <c r="H288" i="40"/>
  <c r="N288" i="40" s="1"/>
  <c r="H287" i="40"/>
  <c r="O287" i="40" s="1"/>
  <c r="H286" i="40"/>
  <c r="N286" i="40" s="1"/>
  <c r="O285" i="40"/>
  <c r="N285" i="40"/>
  <c r="H285" i="40"/>
  <c r="H284" i="40"/>
  <c r="N283" i="40"/>
  <c r="H283" i="40"/>
  <c r="O283" i="40" s="1"/>
  <c r="O282" i="40"/>
  <c r="H282" i="40"/>
  <c r="N282" i="40" s="1"/>
  <c r="O281" i="40"/>
  <c r="N281" i="40"/>
  <c r="H281" i="40"/>
  <c r="O280" i="40"/>
  <c r="H280" i="40"/>
  <c r="N280" i="40" s="1"/>
  <c r="H279" i="40"/>
  <c r="O279" i="40" s="1"/>
  <c r="H278" i="40"/>
  <c r="N278" i="40" s="1"/>
  <c r="O277" i="40"/>
  <c r="N277" i="40"/>
  <c r="H277" i="40"/>
  <c r="H276" i="40"/>
  <c r="N275" i="40"/>
  <c r="H275" i="40"/>
  <c r="O275" i="40" s="1"/>
  <c r="O274" i="40"/>
  <c r="H274" i="40"/>
  <c r="N274" i="40" s="1"/>
  <c r="O273" i="40"/>
  <c r="N273" i="40"/>
  <c r="H273" i="40"/>
  <c r="O272" i="40"/>
  <c r="H272" i="40"/>
  <c r="N272" i="40" s="1"/>
  <c r="H271" i="40"/>
  <c r="O271" i="40" s="1"/>
  <c r="H270" i="40"/>
  <c r="N270" i="40" s="1"/>
  <c r="O269" i="40"/>
  <c r="N269" i="40"/>
  <c r="H269" i="40"/>
  <c r="H268" i="40"/>
  <c r="N267" i="40"/>
  <c r="H267" i="40"/>
  <c r="O267" i="40" s="1"/>
  <c r="O266" i="40"/>
  <c r="H266" i="40"/>
  <c r="N266" i="40" s="1"/>
  <c r="O265" i="40"/>
  <c r="N265" i="40"/>
  <c r="H265" i="40"/>
  <c r="O264" i="40"/>
  <c r="H264" i="40"/>
  <c r="N264" i="40" s="1"/>
  <c r="H263" i="40"/>
  <c r="O263" i="40" s="1"/>
  <c r="H262" i="40"/>
  <c r="N262" i="40" s="1"/>
  <c r="O261" i="40"/>
  <c r="N261" i="40"/>
  <c r="H261" i="40"/>
  <c r="H260" i="40"/>
  <c r="N259" i="40"/>
  <c r="H259" i="40"/>
  <c r="O259" i="40" s="1"/>
  <c r="O258" i="40"/>
  <c r="H258" i="40"/>
  <c r="N258" i="40" s="1"/>
  <c r="N257" i="40"/>
  <c r="H257" i="40"/>
  <c r="O257" i="40" s="1"/>
  <c r="H256" i="40"/>
  <c r="N256" i="40" s="1"/>
  <c r="H255" i="40"/>
  <c r="O255" i="40" s="1"/>
  <c r="O254" i="40"/>
  <c r="H254" i="40"/>
  <c r="N254" i="40" s="1"/>
  <c r="O253" i="40"/>
  <c r="N253" i="40"/>
  <c r="H253" i="40"/>
  <c r="H252" i="40"/>
  <c r="N251" i="40"/>
  <c r="H251" i="40"/>
  <c r="O251" i="40" s="1"/>
  <c r="O250" i="40"/>
  <c r="H250" i="40"/>
  <c r="N250" i="40" s="1"/>
  <c r="N249" i="40"/>
  <c r="H249" i="40"/>
  <c r="O249" i="40" s="1"/>
  <c r="H248" i="40"/>
  <c r="N248" i="40" s="1"/>
  <c r="H247" i="40"/>
  <c r="O247" i="40" s="1"/>
  <c r="O246" i="40"/>
  <c r="H246" i="40"/>
  <c r="N246" i="40" s="1"/>
  <c r="O245" i="40"/>
  <c r="N245" i="40"/>
  <c r="H245" i="40"/>
  <c r="H244" i="40"/>
  <c r="N243" i="40"/>
  <c r="H243" i="40"/>
  <c r="O243" i="40" s="1"/>
  <c r="O242" i="40"/>
  <c r="H242" i="40"/>
  <c r="N242" i="40" s="1"/>
  <c r="N241" i="40"/>
  <c r="H241" i="40"/>
  <c r="O241" i="40" s="1"/>
  <c r="H240" i="40"/>
  <c r="N240" i="40" s="1"/>
  <c r="H239" i="40"/>
  <c r="O239" i="40" s="1"/>
  <c r="O238" i="40"/>
  <c r="H238" i="40"/>
  <c r="N238" i="40" s="1"/>
  <c r="O237" i="40"/>
  <c r="N237" i="40"/>
  <c r="H237" i="40"/>
  <c r="H236" i="40"/>
  <c r="N235" i="40"/>
  <c r="H235" i="40"/>
  <c r="O235" i="40" s="1"/>
  <c r="O234" i="40"/>
  <c r="H234" i="40"/>
  <c r="N234" i="40" s="1"/>
  <c r="N233" i="40"/>
  <c r="H233" i="40"/>
  <c r="O233" i="40" s="1"/>
  <c r="O232" i="40"/>
  <c r="H232" i="40"/>
  <c r="N232" i="40" s="1"/>
  <c r="N231" i="40"/>
  <c r="H231" i="40"/>
  <c r="O231" i="40" s="1"/>
  <c r="O230" i="40"/>
  <c r="H230" i="40"/>
  <c r="N230" i="40" s="1"/>
  <c r="O229" i="40"/>
  <c r="N229" i="40"/>
  <c r="H229" i="40"/>
  <c r="H228" i="40"/>
  <c r="N227" i="40"/>
  <c r="H227" i="40"/>
  <c r="O227" i="40" s="1"/>
  <c r="O226" i="40"/>
  <c r="H226" i="40"/>
  <c r="N226" i="40" s="1"/>
  <c r="N225" i="40"/>
  <c r="H225" i="40"/>
  <c r="O225" i="40" s="1"/>
  <c r="O224" i="40"/>
  <c r="H224" i="40"/>
  <c r="N224" i="40" s="1"/>
  <c r="N223" i="40"/>
  <c r="H223" i="40"/>
  <c r="O223" i="40" s="1"/>
  <c r="O222" i="40"/>
  <c r="H222" i="40"/>
  <c r="N222" i="40" s="1"/>
  <c r="O221" i="40"/>
  <c r="N221" i="40"/>
  <c r="H221" i="40"/>
  <c r="H220" i="40"/>
  <c r="N219" i="40"/>
  <c r="H219" i="40"/>
  <c r="O219" i="40" s="1"/>
  <c r="O218" i="40"/>
  <c r="H218" i="40"/>
  <c r="N218" i="40" s="1"/>
  <c r="N217" i="40"/>
  <c r="H217" i="40"/>
  <c r="O217" i="40" s="1"/>
  <c r="O216" i="40"/>
  <c r="H216" i="40"/>
  <c r="N216" i="40" s="1"/>
  <c r="N215" i="40"/>
  <c r="H215" i="40"/>
  <c r="O215" i="40" s="1"/>
  <c r="O214" i="40"/>
  <c r="H214" i="40"/>
  <c r="N214" i="40" s="1"/>
  <c r="O213" i="40"/>
  <c r="N213" i="40"/>
  <c r="H213" i="40"/>
  <c r="H212" i="40"/>
  <c r="N211" i="40"/>
  <c r="H211" i="40"/>
  <c r="O211" i="40" s="1"/>
  <c r="O210" i="40"/>
  <c r="H210" i="40"/>
  <c r="N210" i="40" s="1"/>
  <c r="N209" i="40"/>
  <c r="H209" i="40"/>
  <c r="O209" i="40" s="1"/>
  <c r="O208" i="40"/>
  <c r="H208" i="40"/>
  <c r="N208" i="40" s="1"/>
  <c r="N207" i="40"/>
  <c r="H207" i="40"/>
  <c r="O207" i="40" s="1"/>
  <c r="O206" i="40"/>
  <c r="H206" i="40"/>
  <c r="N206" i="40" s="1"/>
  <c r="O205" i="40"/>
  <c r="N205" i="40"/>
  <c r="H205" i="40"/>
  <c r="H204" i="40"/>
  <c r="N203" i="40"/>
  <c r="H203" i="40"/>
  <c r="O203" i="40" s="1"/>
  <c r="O202" i="40"/>
  <c r="H202" i="40"/>
  <c r="N202" i="40" s="1"/>
  <c r="N201" i="40"/>
  <c r="H201" i="40"/>
  <c r="O201" i="40" s="1"/>
  <c r="O200" i="40"/>
  <c r="H200" i="40"/>
  <c r="N200" i="40" s="1"/>
  <c r="N199" i="40"/>
  <c r="H199" i="40"/>
  <c r="O199" i="40" s="1"/>
  <c r="O198" i="40"/>
  <c r="H198" i="40"/>
  <c r="N198" i="40" s="1"/>
  <c r="O197" i="40"/>
  <c r="N197" i="40"/>
  <c r="H197" i="40"/>
  <c r="H196" i="40"/>
  <c r="N195" i="40"/>
  <c r="H195" i="40"/>
  <c r="O195" i="40" s="1"/>
  <c r="O194" i="40"/>
  <c r="N194" i="40"/>
  <c r="H194" i="40"/>
  <c r="N193" i="40"/>
  <c r="H193" i="40"/>
  <c r="O193" i="40" s="1"/>
  <c r="H192" i="40"/>
  <c r="N192" i="40" s="1"/>
  <c r="O191" i="40"/>
  <c r="H191" i="40"/>
  <c r="N191" i="40" s="1"/>
  <c r="O190" i="40"/>
  <c r="H190" i="40"/>
  <c r="N190" i="40" s="1"/>
  <c r="O189" i="40"/>
  <c r="N189" i="40"/>
  <c r="H189" i="40"/>
  <c r="H188" i="40"/>
  <c r="N187" i="40"/>
  <c r="H187" i="40"/>
  <c r="O187" i="40" s="1"/>
  <c r="O186" i="40"/>
  <c r="N186" i="40"/>
  <c r="H186" i="40"/>
  <c r="N185" i="40"/>
  <c r="H185" i="40"/>
  <c r="O185" i="40" s="1"/>
  <c r="H184" i="40"/>
  <c r="O184" i="40" s="1"/>
  <c r="O183" i="40"/>
  <c r="H183" i="40"/>
  <c r="N183" i="40" s="1"/>
  <c r="H182" i="40"/>
  <c r="N182" i="40" s="1"/>
  <c r="H181" i="40"/>
  <c r="O181" i="40" s="1"/>
  <c r="H180" i="40"/>
  <c r="N179" i="40"/>
  <c r="H179" i="40"/>
  <c r="O179" i="40" s="1"/>
  <c r="O178" i="40"/>
  <c r="N178" i="40"/>
  <c r="H178" i="40"/>
  <c r="H177" i="40"/>
  <c r="O177" i="40" s="1"/>
  <c r="O176" i="40"/>
  <c r="N176" i="40"/>
  <c r="H176" i="40"/>
  <c r="N175" i="40"/>
  <c r="H175" i="40"/>
  <c r="O175" i="40" s="1"/>
  <c r="H174" i="40"/>
  <c r="N174" i="40" s="1"/>
  <c r="O173" i="40"/>
  <c r="N173" i="40"/>
  <c r="H173" i="40"/>
  <c r="O172" i="40"/>
  <c r="H172" i="40"/>
  <c r="N172" i="40" s="1"/>
  <c r="O171" i="40"/>
  <c r="N171" i="40"/>
  <c r="H171" i="40"/>
  <c r="O170" i="40"/>
  <c r="H170" i="40"/>
  <c r="N170" i="40" s="1"/>
  <c r="H169" i="40"/>
  <c r="O169" i="40" s="1"/>
  <c r="O168" i="40"/>
  <c r="N168" i="40"/>
  <c r="H168" i="40"/>
  <c r="N167" i="40"/>
  <c r="H167" i="40"/>
  <c r="O167" i="40" s="1"/>
  <c r="H166" i="40"/>
  <c r="O166" i="40" s="1"/>
  <c r="O165" i="40"/>
  <c r="N165" i="40"/>
  <c r="H165" i="40"/>
  <c r="O164" i="40"/>
  <c r="H164" i="40"/>
  <c r="N164" i="40" s="1"/>
  <c r="O163" i="40"/>
  <c r="N163" i="40"/>
  <c r="H163" i="40"/>
  <c r="O162" i="40"/>
  <c r="H162" i="40"/>
  <c r="N162" i="40" s="1"/>
  <c r="H161" i="40"/>
  <c r="O161" i="40" s="1"/>
  <c r="O160" i="40"/>
  <c r="N160" i="40"/>
  <c r="H160" i="40"/>
  <c r="N159" i="40"/>
  <c r="H159" i="40"/>
  <c r="O159" i="40" s="1"/>
  <c r="H158" i="40"/>
  <c r="N158" i="40" s="1"/>
  <c r="O157" i="40"/>
  <c r="N157" i="40"/>
  <c r="H157" i="40"/>
  <c r="O156" i="40"/>
  <c r="H156" i="40"/>
  <c r="N156" i="40" s="1"/>
  <c r="O155" i="40"/>
  <c r="N155" i="40"/>
  <c r="H155" i="40"/>
  <c r="O154" i="40"/>
  <c r="H154" i="40"/>
  <c r="N154" i="40" s="1"/>
  <c r="H153" i="40"/>
  <c r="O153" i="40" s="1"/>
  <c r="O152" i="40"/>
  <c r="N152" i="40"/>
  <c r="H152" i="40"/>
  <c r="N151" i="40"/>
  <c r="H151" i="40"/>
  <c r="O151" i="40" s="1"/>
  <c r="H150" i="40"/>
  <c r="N150" i="40" s="1"/>
  <c r="O149" i="40"/>
  <c r="N149" i="40"/>
  <c r="H149" i="40"/>
  <c r="O148" i="40"/>
  <c r="H148" i="40"/>
  <c r="N148" i="40" s="1"/>
  <c r="O147" i="40"/>
  <c r="N147" i="40"/>
  <c r="H147" i="40"/>
  <c r="O146" i="40"/>
  <c r="H146" i="40"/>
  <c r="N146" i="40" s="1"/>
  <c r="H145" i="40"/>
  <c r="O145" i="40" s="1"/>
  <c r="O144" i="40"/>
  <c r="N144" i="40"/>
  <c r="H144" i="40"/>
  <c r="N143" i="40"/>
  <c r="H143" i="40"/>
  <c r="O143" i="40" s="1"/>
  <c r="H142" i="40"/>
  <c r="O142" i="40" s="1"/>
  <c r="O141" i="40"/>
  <c r="N141" i="40"/>
  <c r="H141" i="40"/>
  <c r="O140" i="40"/>
  <c r="H140" i="40"/>
  <c r="N140" i="40" s="1"/>
  <c r="O139" i="40"/>
  <c r="N139" i="40"/>
  <c r="H139" i="40"/>
  <c r="O138" i="40"/>
  <c r="H138" i="40"/>
  <c r="N138" i="40" s="1"/>
  <c r="H137" i="40"/>
  <c r="O137" i="40" s="1"/>
  <c r="O136" i="40"/>
  <c r="N136" i="40"/>
  <c r="H136" i="40"/>
  <c r="N135" i="40"/>
  <c r="H135" i="40"/>
  <c r="O135" i="40" s="1"/>
  <c r="H134" i="40"/>
  <c r="N134" i="40" s="1"/>
  <c r="O133" i="40"/>
  <c r="N133" i="40"/>
  <c r="H133" i="40"/>
  <c r="O132" i="40"/>
  <c r="H132" i="40"/>
  <c r="N132" i="40" s="1"/>
  <c r="H131" i="40"/>
  <c r="O131" i="40" s="1"/>
  <c r="H130" i="40"/>
  <c r="N130" i="40" s="1"/>
  <c r="H129" i="40"/>
  <c r="O129" i="40" s="1"/>
  <c r="H128" i="40"/>
  <c r="O128" i="40" s="1"/>
  <c r="H127" i="40"/>
  <c r="O127" i="40" s="1"/>
  <c r="H126" i="40"/>
  <c r="N126" i="40" s="1"/>
  <c r="O125" i="40"/>
  <c r="N125" i="40"/>
  <c r="H125" i="40"/>
  <c r="H124" i="40"/>
  <c r="N124" i="40" s="1"/>
  <c r="H123" i="40"/>
  <c r="O123" i="40" s="1"/>
  <c r="H122" i="40"/>
  <c r="N122" i="40" s="1"/>
  <c r="H121" i="40"/>
  <c r="O121" i="40" s="1"/>
  <c r="H120" i="40"/>
  <c r="N120" i="40" s="1"/>
  <c r="H119" i="40"/>
  <c r="O119" i="40" s="1"/>
  <c r="H118" i="40"/>
  <c r="O118" i="40" s="1"/>
  <c r="H117" i="40"/>
  <c r="O117" i="40" s="1"/>
  <c r="H116" i="40"/>
  <c r="N116" i="40" s="1"/>
  <c r="H115" i="40"/>
  <c r="N115" i="40" s="1"/>
  <c r="H114" i="40"/>
  <c r="N114" i="40" s="1"/>
  <c r="H113" i="40"/>
  <c r="O113" i="40" s="1"/>
  <c r="H112" i="40"/>
  <c r="O112" i="40" s="1"/>
  <c r="H111" i="40"/>
  <c r="O111" i="40" s="1"/>
  <c r="H110" i="40"/>
  <c r="O110" i="40" s="1"/>
  <c r="H109" i="40"/>
  <c r="N109" i="40" s="1"/>
  <c r="H108" i="40"/>
  <c r="N108" i="40" s="1"/>
  <c r="H107" i="40"/>
  <c r="N107" i="40" s="1"/>
  <c r="H106" i="40"/>
  <c r="N106" i="40" s="1"/>
  <c r="H105" i="40"/>
  <c r="O105" i="40" s="1"/>
  <c r="H104" i="40"/>
  <c r="O104" i="40" s="1"/>
  <c r="H103" i="40"/>
  <c r="O103" i="40" s="1"/>
  <c r="H102" i="40"/>
  <c r="N102" i="40" s="1"/>
  <c r="H101" i="40"/>
  <c r="N101" i="40" s="1"/>
  <c r="H100" i="40"/>
  <c r="N100" i="40" s="1"/>
  <c r="H99" i="40"/>
  <c r="N99" i="40" s="1"/>
  <c r="H98" i="40"/>
  <c r="N98" i="40" s="1"/>
  <c r="H97" i="40"/>
  <c r="O97" i="40" s="1"/>
  <c r="H96" i="40"/>
  <c r="N96" i="40" s="1"/>
  <c r="H95" i="40"/>
  <c r="O95" i="40" s="1"/>
  <c r="H94" i="40"/>
  <c r="N94" i="40" s="1"/>
  <c r="H93" i="40"/>
  <c r="N93" i="40" s="1"/>
  <c r="H92" i="40"/>
  <c r="N92" i="40" s="1"/>
  <c r="H91" i="40"/>
  <c r="O91" i="40" s="1"/>
  <c r="H90" i="40"/>
  <c r="N90" i="40" s="1"/>
  <c r="H89" i="40"/>
  <c r="O89" i="40" s="1"/>
  <c r="H88" i="40"/>
  <c r="O88" i="40" s="1"/>
  <c r="H87" i="40"/>
  <c r="O87" i="40" s="1"/>
  <c r="H86" i="40"/>
  <c r="N86" i="40" s="1"/>
  <c r="H85" i="40"/>
  <c r="O85" i="40" s="1"/>
  <c r="H84" i="40"/>
  <c r="N84" i="40" s="1"/>
  <c r="H83" i="40"/>
  <c r="O83" i="40" s="1"/>
  <c r="H82" i="40"/>
  <c r="N82" i="40" s="1"/>
  <c r="H81" i="40"/>
  <c r="O81" i="40" s="1"/>
  <c r="H80" i="40"/>
  <c r="O80" i="40" s="1"/>
  <c r="H79" i="40"/>
  <c r="O79" i="40" s="1"/>
  <c r="H78" i="40"/>
  <c r="N78" i="40" s="1"/>
  <c r="H77" i="40"/>
  <c r="O77" i="40" s="1"/>
  <c r="H76" i="40"/>
  <c r="N76" i="40" s="1"/>
  <c r="O75" i="40"/>
  <c r="H75" i="40"/>
  <c r="N75" i="40" s="1"/>
  <c r="O74" i="40"/>
  <c r="N74" i="40"/>
  <c r="H74" i="40"/>
  <c r="O73" i="40" s="1"/>
  <c r="H72" i="40"/>
  <c r="O72" i="40" s="1"/>
  <c r="H71" i="40"/>
  <c r="O71" i="40" s="1"/>
  <c r="H70" i="40"/>
  <c r="N70" i="40" s="1"/>
  <c r="O69" i="40"/>
  <c r="H69" i="40"/>
  <c r="N69" i="40" s="1"/>
  <c r="H68" i="40"/>
  <c r="N68" i="40" s="1"/>
  <c r="H67" i="40"/>
  <c r="O67" i="40" s="1"/>
  <c r="H66" i="40"/>
  <c r="N66" i="40" s="1"/>
  <c r="H65" i="40"/>
  <c r="O65" i="40" s="1"/>
  <c r="H64" i="40"/>
  <c r="O64" i="40" s="1"/>
  <c r="H63" i="40"/>
  <c r="O63" i="40" s="1"/>
  <c r="H62" i="40"/>
  <c r="N62" i="40" s="1"/>
  <c r="H61" i="40"/>
  <c r="N61" i="40" s="1"/>
  <c r="H60" i="40"/>
  <c r="N60" i="40" s="1"/>
  <c r="H59" i="40"/>
  <c r="O59" i="40" s="1"/>
  <c r="H58" i="40"/>
  <c r="N58" i="40" s="1"/>
  <c r="H57" i="40"/>
  <c r="O57" i="40" s="1"/>
  <c r="H56" i="40"/>
  <c r="O56" i="40" s="1"/>
  <c r="H55" i="40"/>
  <c r="O55" i="40" s="1"/>
  <c r="H54" i="40"/>
  <c r="O54" i="40" s="1"/>
  <c r="H53" i="40"/>
  <c r="O53" i="40" s="1"/>
  <c r="H52" i="40"/>
  <c r="N52" i="40" s="1"/>
  <c r="H51" i="40"/>
  <c r="O51" i="40" s="1"/>
  <c r="H50" i="40"/>
  <c r="N50" i="40" s="1"/>
  <c r="H49" i="40"/>
  <c r="O49" i="40" s="1"/>
  <c r="H48" i="40"/>
  <c r="O48" i="40" s="1"/>
  <c r="H47" i="40"/>
  <c r="O47" i="40" s="1"/>
  <c r="H46" i="40"/>
  <c r="O46" i="40" s="1"/>
  <c r="H45" i="40"/>
  <c r="O45" i="40" s="1"/>
  <c r="H44" i="40"/>
  <c r="N44" i="40" s="1"/>
  <c r="O43" i="40"/>
  <c r="H42" i="40"/>
  <c r="N42" i="40" s="1"/>
  <c r="H41" i="40"/>
  <c r="O41" i="40" s="1"/>
  <c r="H40" i="40"/>
  <c r="O40" i="40" s="1"/>
  <c r="H39" i="40"/>
  <c r="O39" i="40" s="1"/>
  <c r="H38" i="40"/>
  <c r="N38" i="40" s="1"/>
  <c r="H37" i="40"/>
  <c r="O37" i="40" s="1"/>
  <c r="H36" i="40"/>
  <c r="O36" i="40" s="1"/>
  <c r="H35" i="40"/>
  <c r="N35" i="40" s="1"/>
  <c r="H34" i="40"/>
  <c r="N34" i="40" s="1"/>
  <c r="H33" i="40"/>
  <c r="O33" i="40" s="1"/>
  <c r="H32" i="40"/>
  <c r="O32" i="40" s="1"/>
  <c r="H31" i="40"/>
  <c r="O31" i="40" s="1"/>
  <c r="H30" i="40"/>
  <c r="O30" i="40" s="1"/>
  <c r="H29" i="40"/>
  <c r="O29" i="40" s="1"/>
  <c r="H28" i="40"/>
  <c r="O28" i="40" s="1"/>
  <c r="H27" i="40"/>
  <c r="O27" i="40" s="1"/>
  <c r="H26" i="40"/>
  <c r="N26" i="40" s="1"/>
  <c r="H25" i="40"/>
  <c r="O25" i="40" s="1"/>
  <c r="H24" i="40"/>
  <c r="O24" i="40" s="1"/>
  <c r="H23" i="40"/>
  <c r="O23" i="40" s="1"/>
  <c r="H21" i="40"/>
  <c r="N21" i="40" s="1"/>
  <c r="H20" i="40"/>
  <c r="O20" i="40" s="1"/>
  <c r="H19" i="40"/>
  <c r="O19" i="40" s="1"/>
  <c r="H18" i="40"/>
  <c r="N18" i="40" s="1"/>
  <c r="H17" i="40"/>
  <c r="O17" i="40" s="1"/>
  <c r="H16" i="40"/>
  <c r="O16" i="40" s="1"/>
  <c r="H15" i="40"/>
  <c r="O15" i="40" s="1"/>
  <c r="H14" i="40"/>
  <c r="N14" i="40" s="1"/>
  <c r="H13" i="40"/>
  <c r="O13" i="40" s="1"/>
  <c r="H12" i="40"/>
  <c r="N12" i="40" s="1"/>
  <c r="H11" i="40"/>
  <c r="N11" i="40" s="1"/>
  <c r="H10" i="40"/>
  <c r="N10" i="40" s="1"/>
  <c r="H9" i="40"/>
  <c r="O9" i="40" s="1"/>
  <c r="H8" i="40"/>
  <c r="O8" i="40" s="1"/>
  <c r="H7" i="40"/>
  <c r="O7" i="40" s="1"/>
  <c r="H6" i="40"/>
  <c r="O6" i="40" s="1"/>
  <c r="N5" i="40"/>
  <c r="H5" i="40"/>
  <c r="O5" i="40" s="1"/>
  <c r="H4" i="40"/>
  <c r="O4" i="40" s="1"/>
  <c r="O3" i="40"/>
  <c r="N3" i="40"/>
  <c r="H3" i="40"/>
  <c r="O2" i="40"/>
  <c r="H2" i="40"/>
  <c r="N2" i="40" s="1"/>
  <c r="H1000" i="39"/>
  <c r="O999" i="39"/>
  <c r="H999" i="39"/>
  <c r="N999" i="39" s="1"/>
  <c r="O998" i="39"/>
  <c r="N998" i="39"/>
  <c r="H998" i="39"/>
  <c r="H997" i="39"/>
  <c r="O997" i="39" s="1"/>
  <c r="H996" i="39"/>
  <c r="O995" i="39"/>
  <c r="N995" i="39"/>
  <c r="H995" i="39"/>
  <c r="O994" i="39"/>
  <c r="N994" i="39"/>
  <c r="H994" i="39"/>
  <c r="N993" i="39"/>
  <c r="H993" i="39"/>
  <c r="O993" i="39" s="1"/>
  <c r="H992" i="39"/>
  <c r="O991" i="39"/>
  <c r="H991" i="39"/>
  <c r="N991" i="39" s="1"/>
  <c r="O990" i="39"/>
  <c r="N990" i="39"/>
  <c r="H990" i="39"/>
  <c r="N989" i="39"/>
  <c r="H989" i="39"/>
  <c r="O989" i="39" s="1"/>
  <c r="H988" i="39"/>
  <c r="O987" i="39"/>
  <c r="N987" i="39"/>
  <c r="H987" i="39"/>
  <c r="O986" i="39"/>
  <c r="N986" i="39"/>
  <c r="H986" i="39"/>
  <c r="H985" i="39"/>
  <c r="O985" i="39" s="1"/>
  <c r="H984" i="39"/>
  <c r="O983" i="39"/>
  <c r="H983" i="39"/>
  <c r="N983" i="39" s="1"/>
  <c r="O982" i="39"/>
  <c r="N982" i="39"/>
  <c r="H982" i="39"/>
  <c r="H981" i="39"/>
  <c r="O981" i="39" s="1"/>
  <c r="H980" i="39"/>
  <c r="O979" i="39"/>
  <c r="N979" i="39"/>
  <c r="H979" i="39"/>
  <c r="O978" i="39"/>
  <c r="N978" i="39"/>
  <c r="H978" i="39"/>
  <c r="H977" i="39"/>
  <c r="O977" i="39" s="1"/>
  <c r="H976" i="39"/>
  <c r="O975" i="39"/>
  <c r="H975" i="39"/>
  <c r="N975" i="39" s="1"/>
  <c r="O974" i="39"/>
  <c r="N974" i="39"/>
  <c r="H974" i="39"/>
  <c r="H973" i="39"/>
  <c r="O973" i="39" s="1"/>
  <c r="H972" i="39"/>
  <c r="O971" i="39"/>
  <c r="N971" i="39"/>
  <c r="H971" i="39"/>
  <c r="O970" i="39"/>
  <c r="N970" i="39"/>
  <c r="H970" i="39"/>
  <c r="H969" i="39"/>
  <c r="H968" i="39"/>
  <c r="O967" i="39"/>
  <c r="H967" i="39"/>
  <c r="N967" i="39" s="1"/>
  <c r="O966" i="39"/>
  <c r="N966" i="39"/>
  <c r="H966" i="39"/>
  <c r="H965" i="39"/>
  <c r="H964" i="39"/>
  <c r="O963" i="39"/>
  <c r="N963" i="39"/>
  <c r="H963" i="39"/>
  <c r="O962" i="39"/>
  <c r="N962" i="39"/>
  <c r="H962" i="39"/>
  <c r="N961" i="39"/>
  <c r="H961" i="39"/>
  <c r="O961" i="39" s="1"/>
  <c r="H960" i="39"/>
  <c r="O959" i="39"/>
  <c r="H959" i="39"/>
  <c r="N959" i="39" s="1"/>
  <c r="O958" i="39"/>
  <c r="N958" i="39"/>
  <c r="H958" i="39"/>
  <c r="N957" i="39"/>
  <c r="H957" i="39"/>
  <c r="O957" i="39" s="1"/>
  <c r="H956" i="39"/>
  <c r="O955" i="39"/>
  <c r="N955" i="39"/>
  <c r="H955" i="39"/>
  <c r="O954" i="39"/>
  <c r="N954" i="39"/>
  <c r="H954" i="39"/>
  <c r="H953" i="39"/>
  <c r="H952" i="39"/>
  <c r="O951" i="39"/>
  <c r="H951" i="39"/>
  <c r="N951" i="39" s="1"/>
  <c r="O950" i="39"/>
  <c r="N950" i="39"/>
  <c r="H950" i="39"/>
  <c r="H949" i="39"/>
  <c r="H948" i="39"/>
  <c r="O947" i="39"/>
  <c r="N947" i="39"/>
  <c r="H947" i="39"/>
  <c r="O946" i="39"/>
  <c r="N946" i="39"/>
  <c r="H946" i="39"/>
  <c r="H945" i="39"/>
  <c r="H944" i="39"/>
  <c r="O943" i="39"/>
  <c r="H943" i="39"/>
  <c r="N943" i="39" s="1"/>
  <c r="O942" i="39"/>
  <c r="N942" i="39"/>
  <c r="H942" i="39"/>
  <c r="H941" i="39"/>
  <c r="H940" i="39"/>
  <c r="O939" i="39"/>
  <c r="H939" i="39"/>
  <c r="N939" i="39" s="1"/>
  <c r="O938" i="39"/>
  <c r="N938" i="39"/>
  <c r="H938" i="39"/>
  <c r="H937" i="39"/>
  <c r="H936" i="39"/>
  <c r="O935" i="39"/>
  <c r="H935" i="39"/>
  <c r="N935" i="39" s="1"/>
  <c r="O934" i="39"/>
  <c r="N934" i="39"/>
  <c r="H934" i="39"/>
  <c r="H933" i="39"/>
  <c r="H932" i="39"/>
  <c r="O931" i="39"/>
  <c r="H931" i="39"/>
  <c r="N931" i="39" s="1"/>
  <c r="O930" i="39"/>
  <c r="N930" i="39"/>
  <c r="H930" i="39"/>
  <c r="H929" i="39"/>
  <c r="H928" i="39"/>
  <c r="O927" i="39"/>
  <c r="H927" i="39"/>
  <c r="N927" i="39" s="1"/>
  <c r="O926" i="39"/>
  <c r="N926" i="39"/>
  <c r="H926" i="39"/>
  <c r="H925" i="39"/>
  <c r="H924" i="39"/>
  <c r="O923" i="39"/>
  <c r="H923" i="39"/>
  <c r="N923" i="39" s="1"/>
  <c r="O922" i="39"/>
  <c r="N922" i="39"/>
  <c r="H922" i="39"/>
  <c r="H921" i="39"/>
  <c r="H920" i="39"/>
  <c r="O919" i="39"/>
  <c r="H919" i="39"/>
  <c r="N919" i="39" s="1"/>
  <c r="O918" i="39"/>
  <c r="N918" i="39"/>
  <c r="H918" i="39"/>
  <c r="H917" i="39"/>
  <c r="H916" i="39"/>
  <c r="O915" i="39"/>
  <c r="H915" i="39"/>
  <c r="N915" i="39" s="1"/>
  <c r="O914" i="39"/>
  <c r="N914" i="39"/>
  <c r="H914" i="39"/>
  <c r="H913" i="39"/>
  <c r="H912" i="39"/>
  <c r="O911" i="39"/>
  <c r="H911" i="39"/>
  <c r="N911" i="39" s="1"/>
  <c r="O910" i="39"/>
  <c r="N910" i="39"/>
  <c r="H910" i="39"/>
  <c r="H909" i="39"/>
  <c r="H908" i="39"/>
  <c r="O907" i="39"/>
  <c r="H907" i="39"/>
  <c r="N907" i="39" s="1"/>
  <c r="O906" i="39"/>
  <c r="N906" i="39"/>
  <c r="H906" i="39"/>
  <c r="H905" i="39"/>
  <c r="H904" i="39"/>
  <c r="O903" i="39"/>
  <c r="H903" i="39"/>
  <c r="N903" i="39" s="1"/>
  <c r="O902" i="39"/>
  <c r="N902" i="39"/>
  <c r="H902" i="39"/>
  <c r="H901" i="39"/>
  <c r="H900" i="39"/>
  <c r="O899" i="39"/>
  <c r="H899" i="39"/>
  <c r="N899" i="39" s="1"/>
  <c r="O898" i="39"/>
  <c r="N898" i="39"/>
  <c r="H898" i="39"/>
  <c r="H897" i="39"/>
  <c r="H896" i="39"/>
  <c r="O895" i="39"/>
  <c r="H895" i="39"/>
  <c r="N895" i="39" s="1"/>
  <c r="O894" i="39"/>
  <c r="N894" i="39"/>
  <c r="H894" i="39"/>
  <c r="H893" i="39"/>
  <c r="H892" i="39"/>
  <c r="O891" i="39"/>
  <c r="N891" i="39"/>
  <c r="H891" i="39"/>
  <c r="O890" i="39"/>
  <c r="N890" i="39"/>
  <c r="H890" i="39"/>
  <c r="H889" i="39"/>
  <c r="O889" i="39" s="1"/>
  <c r="H888" i="39"/>
  <c r="O887" i="39"/>
  <c r="H887" i="39"/>
  <c r="N887" i="39" s="1"/>
  <c r="O886" i="39"/>
  <c r="N886" i="39"/>
  <c r="H886" i="39"/>
  <c r="H885" i="39"/>
  <c r="O885" i="39" s="1"/>
  <c r="H884" i="39"/>
  <c r="O883" i="39"/>
  <c r="H883" i="39"/>
  <c r="N883" i="39" s="1"/>
  <c r="O882" i="39"/>
  <c r="N882" i="39"/>
  <c r="H882" i="39"/>
  <c r="H881" i="39"/>
  <c r="O881" i="39" s="1"/>
  <c r="H880" i="39"/>
  <c r="O879" i="39"/>
  <c r="H879" i="39"/>
  <c r="N879" i="39" s="1"/>
  <c r="O878" i="39"/>
  <c r="N878" i="39"/>
  <c r="H878" i="39"/>
  <c r="H877" i="39"/>
  <c r="O877" i="39" s="1"/>
  <c r="H876" i="39"/>
  <c r="O875" i="39"/>
  <c r="H875" i="39"/>
  <c r="N875" i="39" s="1"/>
  <c r="O874" i="39"/>
  <c r="N874" i="39"/>
  <c r="H874" i="39"/>
  <c r="H873" i="39"/>
  <c r="O873" i="39" s="1"/>
  <c r="H872" i="39"/>
  <c r="O871" i="39"/>
  <c r="H871" i="39"/>
  <c r="N871" i="39" s="1"/>
  <c r="O870" i="39"/>
  <c r="N870" i="39"/>
  <c r="H870" i="39"/>
  <c r="H869" i="39"/>
  <c r="O869" i="39" s="1"/>
  <c r="H868" i="39"/>
  <c r="O867" i="39"/>
  <c r="H867" i="39"/>
  <c r="N867" i="39" s="1"/>
  <c r="O866" i="39"/>
  <c r="N866" i="39"/>
  <c r="H866" i="39"/>
  <c r="H865" i="39"/>
  <c r="O865" i="39" s="1"/>
  <c r="H864" i="39"/>
  <c r="O863" i="39"/>
  <c r="H863" i="39"/>
  <c r="N863" i="39" s="1"/>
  <c r="O862" i="39"/>
  <c r="N862" i="39"/>
  <c r="H862" i="39"/>
  <c r="H861" i="39"/>
  <c r="O861" i="39" s="1"/>
  <c r="H860" i="39"/>
  <c r="O859" i="39"/>
  <c r="H859" i="39"/>
  <c r="N859" i="39" s="1"/>
  <c r="O858" i="39"/>
  <c r="N858" i="39"/>
  <c r="H858" i="39"/>
  <c r="H857" i="39"/>
  <c r="O857" i="39" s="1"/>
  <c r="H856" i="39"/>
  <c r="O855" i="39"/>
  <c r="H855" i="39"/>
  <c r="N855" i="39" s="1"/>
  <c r="O854" i="39"/>
  <c r="N854" i="39"/>
  <c r="H854" i="39"/>
  <c r="H853" i="39"/>
  <c r="O853" i="39" s="1"/>
  <c r="H852" i="39"/>
  <c r="O851" i="39"/>
  <c r="H851" i="39"/>
  <c r="N851" i="39" s="1"/>
  <c r="O850" i="39"/>
  <c r="N850" i="39"/>
  <c r="H850" i="39"/>
  <c r="H849" i="39"/>
  <c r="O849" i="39" s="1"/>
  <c r="H848" i="39"/>
  <c r="O847" i="39"/>
  <c r="H847" i="39"/>
  <c r="N847" i="39" s="1"/>
  <c r="O846" i="39"/>
  <c r="N846" i="39"/>
  <c r="H846" i="39"/>
  <c r="H845" i="39"/>
  <c r="O845" i="39" s="1"/>
  <c r="H844" i="39"/>
  <c r="O843" i="39"/>
  <c r="H843" i="39"/>
  <c r="N843" i="39" s="1"/>
  <c r="O842" i="39"/>
  <c r="N842" i="39"/>
  <c r="H842" i="39"/>
  <c r="H841" i="39"/>
  <c r="O841" i="39" s="1"/>
  <c r="H840" i="39"/>
  <c r="O839" i="39"/>
  <c r="H839" i="39"/>
  <c r="N839" i="39" s="1"/>
  <c r="O838" i="39"/>
  <c r="N838" i="39"/>
  <c r="H838" i="39"/>
  <c r="H837" i="39"/>
  <c r="O837" i="39" s="1"/>
  <c r="H836" i="39"/>
  <c r="O835" i="39"/>
  <c r="H835" i="39"/>
  <c r="N835" i="39" s="1"/>
  <c r="O834" i="39"/>
  <c r="N834" i="39"/>
  <c r="H834" i="39"/>
  <c r="H833" i="39"/>
  <c r="O833" i="39" s="1"/>
  <c r="H832" i="39"/>
  <c r="O831" i="39"/>
  <c r="H831" i="39"/>
  <c r="N831" i="39" s="1"/>
  <c r="O830" i="39"/>
  <c r="N830" i="39"/>
  <c r="H830" i="39"/>
  <c r="H829" i="39"/>
  <c r="O829" i="39" s="1"/>
  <c r="H828" i="39"/>
  <c r="O827" i="39"/>
  <c r="H827" i="39"/>
  <c r="N827" i="39" s="1"/>
  <c r="O826" i="39"/>
  <c r="N826" i="39"/>
  <c r="H826" i="39"/>
  <c r="H825" i="39"/>
  <c r="O825" i="39" s="1"/>
  <c r="H824" i="39"/>
  <c r="O823" i="39"/>
  <c r="H823" i="39"/>
  <c r="N823" i="39" s="1"/>
  <c r="O822" i="39"/>
  <c r="N822" i="39"/>
  <c r="H822" i="39"/>
  <c r="H821" i="39"/>
  <c r="O821" i="39" s="1"/>
  <c r="H820" i="39"/>
  <c r="O819" i="39"/>
  <c r="H819" i="39"/>
  <c r="N819" i="39" s="1"/>
  <c r="O818" i="39"/>
  <c r="N818" i="39"/>
  <c r="H818" i="39"/>
  <c r="H817" i="39"/>
  <c r="O817" i="39" s="1"/>
  <c r="H816" i="39"/>
  <c r="O815" i="39"/>
  <c r="H815" i="39"/>
  <c r="N815" i="39" s="1"/>
  <c r="O814" i="39"/>
  <c r="N814" i="39"/>
  <c r="H814" i="39"/>
  <c r="H813" i="39"/>
  <c r="O813" i="39" s="1"/>
  <c r="H812" i="39"/>
  <c r="O811" i="39"/>
  <c r="H811" i="39"/>
  <c r="N811" i="39" s="1"/>
  <c r="O810" i="39"/>
  <c r="N810" i="39"/>
  <c r="H810" i="39"/>
  <c r="H809" i="39"/>
  <c r="O809" i="39" s="1"/>
  <c r="H808" i="39"/>
  <c r="O807" i="39"/>
  <c r="H807" i="39"/>
  <c r="N807" i="39" s="1"/>
  <c r="O806" i="39"/>
  <c r="N806" i="39"/>
  <c r="H806" i="39"/>
  <c r="H805" i="39"/>
  <c r="O805" i="39" s="1"/>
  <c r="H804" i="39"/>
  <c r="O803" i="39"/>
  <c r="H803" i="39"/>
  <c r="N803" i="39" s="1"/>
  <c r="O802" i="39"/>
  <c r="N802" i="39"/>
  <c r="H802" i="39"/>
  <c r="H801" i="39"/>
  <c r="O801" i="39" s="1"/>
  <c r="H800" i="39"/>
  <c r="O799" i="39"/>
  <c r="H799" i="39"/>
  <c r="N799" i="39" s="1"/>
  <c r="O798" i="39"/>
  <c r="N798" i="39"/>
  <c r="H798" i="39"/>
  <c r="H797" i="39"/>
  <c r="O797" i="39" s="1"/>
  <c r="H796" i="39"/>
  <c r="O795" i="39"/>
  <c r="H795" i="39"/>
  <c r="N795" i="39" s="1"/>
  <c r="O794" i="39"/>
  <c r="N794" i="39"/>
  <c r="H794" i="39"/>
  <c r="H793" i="39"/>
  <c r="O793" i="39" s="1"/>
  <c r="H792" i="39"/>
  <c r="O791" i="39"/>
  <c r="H791" i="39"/>
  <c r="N791" i="39" s="1"/>
  <c r="O790" i="39"/>
  <c r="N790" i="39"/>
  <c r="H790" i="39"/>
  <c r="H789" i="39"/>
  <c r="O789" i="39" s="1"/>
  <c r="H788" i="39"/>
  <c r="O787" i="39"/>
  <c r="H787" i="39"/>
  <c r="N787" i="39" s="1"/>
  <c r="O786" i="39"/>
  <c r="N786" i="39"/>
  <c r="H786" i="39"/>
  <c r="H785" i="39"/>
  <c r="O785" i="39" s="1"/>
  <c r="H784" i="39"/>
  <c r="O783" i="39"/>
  <c r="H783" i="39"/>
  <c r="N783" i="39" s="1"/>
  <c r="O782" i="39"/>
  <c r="N782" i="39"/>
  <c r="H782" i="39"/>
  <c r="H781" i="39"/>
  <c r="O781" i="39" s="1"/>
  <c r="H780" i="39"/>
  <c r="O779" i="39"/>
  <c r="H779" i="39"/>
  <c r="N779" i="39" s="1"/>
  <c r="O778" i="39"/>
  <c r="N778" i="39"/>
  <c r="H778" i="39"/>
  <c r="H777" i="39"/>
  <c r="O777" i="39" s="1"/>
  <c r="H776" i="39"/>
  <c r="O775" i="39"/>
  <c r="H775" i="39"/>
  <c r="N775" i="39" s="1"/>
  <c r="O774" i="39"/>
  <c r="N774" i="39"/>
  <c r="H774" i="39"/>
  <c r="H773" i="39"/>
  <c r="O773" i="39" s="1"/>
  <c r="H772" i="39"/>
  <c r="O771" i="39"/>
  <c r="H771" i="39"/>
  <c r="N771" i="39" s="1"/>
  <c r="O770" i="39"/>
  <c r="N770" i="39"/>
  <c r="H770" i="39"/>
  <c r="H769" i="39"/>
  <c r="O769" i="39" s="1"/>
  <c r="H768" i="39"/>
  <c r="O767" i="39"/>
  <c r="H767" i="39"/>
  <c r="N767" i="39" s="1"/>
  <c r="O766" i="39"/>
  <c r="N766" i="39"/>
  <c r="H766" i="39"/>
  <c r="H765" i="39"/>
  <c r="O765" i="39" s="1"/>
  <c r="H764" i="39"/>
  <c r="O763" i="39"/>
  <c r="H763" i="39"/>
  <c r="N763" i="39" s="1"/>
  <c r="O762" i="39"/>
  <c r="N762" i="39"/>
  <c r="H762" i="39"/>
  <c r="H761" i="39"/>
  <c r="O761" i="39" s="1"/>
  <c r="H760" i="39"/>
  <c r="O759" i="39"/>
  <c r="H759" i="39"/>
  <c r="N759" i="39" s="1"/>
  <c r="O758" i="39"/>
  <c r="N758" i="39"/>
  <c r="H758" i="39"/>
  <c r="H757" i="39"/>
  <c r="O757" i="39" s="1"/>
  <c r="H756" i="39"/>
  <c r="O755" i="39"/>
  <c r="H755" i="39"/>
  <c r="N755" i="39" s="1"/>
  <c r="O754" i="39"/>
  <c r="N754" i="39"/>
  <c r="H754" i="39"/>
  <c r="H753" i="39"/>
  <c r="O753" i="39" s="1"/>
  <c r="H752" i="39"/>
  <c r="O751" i="39"/>
  <c r="H751" i="39"/>
  <c r="N751" i="39" s="1"/>
  <c r="O750" i="39"/>
  <c r="N750" i="39"/>
  <c r="H750" i="39"/>
  <c r="H749" i="39"/>
  <c r="O749" i="39" s="1"/>
  <c r="H748" i="39"/>
  <c r="O747" i="39"/>
  <c r="H747" i="39"/>
  <c r="N747" i="39" s="1"/>
  <c r="O746" i="39"/>
  <c r="N746" i="39"/>
  <c r="H746" i="39"/>
  <c r="H745" i="39"/>
  <c r="O745" i="39" s="1"/>
  <c r="H744" i="39"/>
  <c r="O743" i="39"/>
  <c r="H743" i="39"/>
  <c r="N743" i="39" s="1"/>
  <c r="O742" i="39"/>
  <c r="N742" i="39"/>
  <c r="H742" i="39"/>
  <c r="H741" i="39"/>
  <c r="O741" i="39" s="1"/>
  <c r="H740" i="39"/>
  <c r="O739" i="39"/>
  <c r="H739" i="39"/>
  <c r="N739" i="39" s="1"/>
  <c r="O738" i="39"/>
  <c r="N738" i="39"/>
  <c r="H738" i="39"/>
  <c r="H737" i="39"/>
  <c r="O737" i="39" s="1"/>
  <c r="H736" i="39"/>
  <c r="O735" i="39"/>
  <c r="H735" i="39"/>
  <c r="N735" i="39" s="1"/>
  <c r="O734" i="39"/>
  <c r="N734" i="39"/>
  <c r="H734" i="39"/>
  <c r="H733" i="39"/>
  <c r="O733" i="39" s="1"/>
  <c r="H732" i="39"/>
  <c r="O731" i="39"/>
  <c r="H731" i="39"/>
  <c r="N731" i="39" s="1"/>
  <c r="O730" i="39"/>
  <c r="N730" i="39"/>
  <c r="H730" i="39"/>
  <c r="H729" i="39"/>
  <c r="O729" i="39" s="1"/>
  <c r="H728" i="39"/>
  <c r="O727" i="39"/>
  <c r="H727" i="39"/>
  <c r="N727" i="39" s="1"/>
  <c r="O726" i="39"/>
  <c r="N726" i="39"/>
  <c r="H726" i="39"/>
  <c r="H725" i="39"/>
  <c r="O725" i="39" s="1"/>
  <c r="H724" i="39"/>
  <c r="O723" i="39"/>
  <c r="H723" i="39"/>
  <c r="N723" i="39" s="1"/>
  <c r="O722" i="39"/>
  <c r="N722" i="39"/>
  <c r="H722" i="39"/>
  <c r="H721" i="39"/>
  <c r="O721" i="39" s="1"/>
  <c r="H720" i="39"/>
  <c r="O719" i="39"/>
  <c r="H719" i="39"/>
  <c r="N719" i="39" s="1"/>
  <c r="O718" i="39"/>
  <c r="N718" i="39"/>
  <c r="H718" i="39"/>
  <c r="H717" i="39"/>
  <c r="O717" i="39" s="1"/>
  <c r="H716" i="39"/>
  <c r="O715" i="39"/>
  <c r="H715" i="39"/>
  <c r="N715" i="39" s="1"/>
  <c r="O714" i="39"/>
  <c r="N714" i="39"/>
  <c r="H714" i="39"/>
  <c r="H713" i="39"/>
  <c r="O713" i="39" s="1"/>
  <c r="H712" i="39"/>
  <c r="O711" i="39"/>
  <c r="H711" i="39"/>
  <c r="N711" i="39" s="1"/>
  <c r="O710" i="39"/>
  <c r="N710" i="39"/>
  <c r="H710" i="39"/>
  <c r="H709" i="39"/>
  <c r="O709" i="39" s="1"/>
  <c r="H708" i="39"/>
  <c r="O707" i="39"/>
  <c r="H707" i="39"/>
  <c r="N707" i="39" s="1"/>
  <c r="O706" i="39"/>
  <c r="N706" i="39"/>
  <c r="H706" i="39"/>
  <c r="H705" i="39"/>
  <c r="O705" i="39" s="1"/>
  <c r="H704" i="39"/>
  <c r="O703" i="39"/>
  <c r="H703" i="39"/>
  <c r="N703" i="39" s="1"/>
  <c r="O702" i="39"/>
  <c r="N702" i="39"/>
  <c r="H702" i="39"/>
  <c r="H701" i="39"/>
  <c r="O701" i="39" s="1"/>
  <c r="H700" i="39"/>
  <c r="O699" i="39"/>
  <c r="H699" i="39"/>
  <c r="N699" i="39" s="1"/>
  <c r="O698" i="39"/>
  <c r="N698" i="39"/>
  <c r="H698" i="39"/>
  <c r="H697" i="39"/>
  <c r="O697" i="39" s="1"/>
  <c r="H696" i="39"/>
  <c r="O695" i="39"/>
  <c r="H695" i="39"/>
  <c r="N695" i="39" s="1"/>
  <c r="O694" i="39"/>
  <c r="N694" i="39"/>
  <c r="H694" i="39"/>
  <c r="H693" i="39"/>
  <c r="O693" i="39" s="1"/>
  <c r="H692" i="39"/>
  <c r="O691" i="39"/>
  <c r="H691" i="39"/>
  <c r="N691" i="39" s="1"/>
  <c r="O690" i="39"/>
  <c r="N690" i="39"/>
  <c r="H690" i="39"/>
  <c r="H689" i="39"/>
  <c r="O689" i="39" s="1"/>
  <c r="H688" i="39"/>
  <c r="O687" i="39"/>
  <c r="H687" i="39"/>
  <c r="N687" i="39" s="1"/>
  <c r="O686" i="39"/>
  <c r="N686" i="39"/>
  <c r="H686" i="39"/>
  <c r="H685" i="39"/>
  <c r="O685" i="39" s="1"/>
  <c r="H684" i="39"/>
  <c r="O683" i="39"/>
  <c r="H683" i="39"/>
  <c r="N683" i="39" s="1"/>
  <c r="O682" i="39"/>
  <c r="N682" i="39"/>
  <c r="H682" i="39"/>
  <c r="H681" i="39"/>
  <c r="O681" i="39" s="1"/>
  <c r="H680" i="39"/>
  <c r="O679" i="39"/>
  <c r="H679" i="39"/>
  <c r="N679" i="39" s="1"/>
  <c r="O678" i="39"/>
  <c r="N678" i="39"/>
  <c r="H678" i="39"/>
  <c r="H677" i="39"/>
  <c r="O677" i="39" s="1"/>
  <c r="H676" i="39"/>
  <c r="O675" i="39"/>
  <c r="H675" i="39"/>
  <c r="N675" i="39" s="1"/>
  <c r="O674" i="39"/>
  <c r="N674" i="39"/>
  <c r="H674" i="39"/>
  <c r="H673" i="39"/>
  <c r="O673" i="39" s="1"/>
  <c r="H672" i="39"/>
  <c r="O671" i="39"/>
  <c r="H671" i="39"/>
  <c r="N671" i="39" s="1"/>
  <c r="O670" i="39"/>
  <c r="N670" i="39"/>
  <c r="H670" i="39"/>
  <c r="H669" i="39"/>
  <c r="O669" i="39" s="1"/>
  <c r="H668" i="39"/>
  <c r="O667" i="39"/>
  <c r="H667" i="39"/>
  <c r="N667" i="39" s="1"/>
  <c r="O666" i="39"/>
  <c r="N666" i="39"/>
  <c r="H666" i="39"/>
  <c r="H665" i="39"/>
  <c r="O665" i="39" s="1"/>
  <c r="H664" i="39"/>
  <c r="O663" i="39"/>
  <c r="H663" i="39"/>
  <c r="N663" i="39" s="1"/>
  <c r="O662" i="39"/>
  <c r="N662" i="39"/>
  <c r="H662" i="39"/>
  <c r="O661" i="39"/>
  <c r="N661" i="39"/>
  <c r="H661" i="39"/>
  <c r="H660" i="39"/>
  <c r="N660" i="39" s="1"/>
  <c r="H659" i="39"/>
  <c r="O658" i="39"/>
  <c r="N658" i="39"/>
  <c r="H658" i="39"/>
  <c r="H657" i="39"/>
  <c r="H656" i="39"/>
  <c r="O656" i="39" s="1"/>
  <c r="O655" i="39"/>
  <c r="H655" i="39"/>
  <c r="N655" i="39" s="1"/>
  <c r="O654" i="39"/>
  <c r="N654" i="39"/>
  <c r="H654" i="39"/>
  <c r="O653" i="39"/>
  <c r="H653" i="39"/>
  <c r="N653" i="39" s="1"/>
  <c r="H652" i="39"/>
  <c r="O652" i="39" s="1"/>
  <c r="O651" i="39"/>
  <c r="H651" i="39"/>
  <c r="N651" i="39" s="1"/>
  <c r="O650" i="39"/>
  <c r="N650" i="39"/>
  <c r="H650" i="39"/>
  <c r="H649" i="39"/>
  <c r="H648" i="39"/>
  <c r="O648" i="39" s="1"/>
  <c r="O647" i="39"/>
  <c r="H647" i="39"/>
  <c r="N647" i="39" s="1"/>
  <c r="O646" i="39"/>
  <c r="N646" i="39"/>
  <c r="H646" i="39"/>
  <c r="H645" i="39"/>
  <c r="O645" i="39" s="1"/>
  <c r="H644" i="39"/>
  <c r="O644" i="39" s="1"/>
  <c r="H643" i="39"/>
  <c r="N643" i="39" s="1"/>
  <c r="O642" i="39"/>
  <c r="N642" i="39"/>
  <c r="H642" i="39"/>
  <c r="H641" i="39"/>
  <c r="H640" i="39"/>
  <c r="O639" i="39"/>
  <c r="H639" i="39"/>
  <c r="N639" i="39" s="1"/>
  <c r="O638" i="39"/>
  <c r="N638" i="39"/>
  <c r="H638" i="39"/>
  <c r="H637" i="39"/>
  <c r="H636" i="39"/>
  <c r="O636" i="39" s="1"/>
  <c r="H635" i="39"/>
  <c r="O634" i="39"/>
  <c r="N634" i="39"/>
  <c r="H634" i="39"/>
  <c r="H633" i="39"/>
  <c r="N632" i="39"/>
  <c r="H632" i="39"/>
  <c r="O632" i="39" s="1"/>
  <c r="O631" i="39"/>
  <c r="H631" i="39"/>
  <c r="N631" i="39" s="1"/>
  <c r="O630" i="39"/>
  <c r="N630" i="39"/>
  <c r="H630" i="39"/>
  <c r="O629" i="39"/>
  <c r="N629" i="39"/>
  <c r="H629" i="39"/>
  <c r="H628" i="39"/>
  <c r="O628" i="39" s="1"/>
  <c r="H627" i="39"/>
  <c r="N627" i="39" s="1"/>
  <c r="O626" i="39"/>
  <c r="N626" i="39"/>
  <c r="H626" i="39"/>
  <c r="H625" i="39"/>
  <c r="H624" i="39"/>
  <c r="O624" i="39" s="1"/>
  <c r="O623" i="39"/>
  <c r="H623" i="39"/>
  <c r="N623" i="39" s="1"/>
  <c r="O622" i="39"/>
  <c r="N622" i="39"/>
  <c r="H622" i="39"/>
  <c r="O621" i="39"/>
  <c r="H621" i="39"/>
  <c r="N621" i="39" s="1"/>
  <c r="H620" i="39"/>
  <c r="O620" i="39" s="1"/>
  <c r="O619" i="39"/>
  <c r="H619" i="39"/>
  <c r="N619" i="39" s="1"/>
  <c r="O618" i="39"/>
  <c r="N618" i="39"/>
  <c r="H618" i="39"/>
  <c r="H617" i="39"/>
  <c r="H616" i="39"/>
  <c r="O615" i="39"/>
  <c r="H615" i="39"/>
  <c r="N615" i="39" s="1"/>
  <c r="O614" i="39"/>
  <c r="N614" i="39"/>
  <c r="H614" i="39"/>
  <c r="H613" i="39"/>
  <c r="H612" i="39"/>
  <c r="O612" i="39" s="1"/>
  <c r="H611" i="39"/>
  <c r="N611" i="39" s="1"/>
  <c r="O610" i="39"/>
  <c r="N610" i="39"/>
  <c r="H610" i="39"/>
  <c r="H609" i="39"/>
  <c r="N608" i="39"/>
  <c r="H608" i="39"/>
  <c r="O608" i="39" s="1"/>
  <c r="O607" i="39"/>
  <c r="H607" i="39"/>
  <c r="N607" i="39" s="1"/>
  <c r="O606" i="39"/>
  <c r="N606" i="39"/>
  <c r="H606" i="39"/>
  <c r="H605" i="39"/>
  <c r="O605" i="39" s="1"/>
  <c r="H604" i="39"/>
  <c r="O604" i="39" s="1"/>
  <c r="H603" i="39"/>
  <c r="N603" i="39" s="1"/>
  <c r="O602" i="39"/>
  <c r="N602" i="39"/>
  <c r="H602" i="39"/>
  <c r="H601" i="39"/>
  <c r="N600" i="39"/>
  <c r="H600" i="39"/>
  <c r="O600" i="39" s="1"/>
  <c r="O599" i="39"/>
  <c r="H599" i="39"/>
  <c r="N599" i="39" s="1"/>
  <c r="O598" i="39"/>
  <c r="N598" i="39"/>
  <c r="H598" i="39"/>
  <c r="O597" i="39"/>
  <c r="N597" i="39"/>
  <c r="H597" i="39"/>
  <c r="H596" i="39"/>
  <c r="O596" i="39" s="1"/>
  <c r="H595" i="39"/>
  <c r="O594" i="39"/>
  <c r="N594" i="39"/>
  <c r="H594" i="39"/>
  <c r="H593" i="39"/>
  <c r="H592" i="39"/>
  <c r="O592" i="39" s="1"/>
  <c r="O591" i="39"/>
  <c r="H591" i="39"/>
  <c r="N591" i="39" s="1"/>
  <c r="O590" i="39"/>
  <c r="N590" i="39"/>
  <c r="H590" i="39"/>
  <c r="O589" i="39"/>
  <c r="H589" i="39"/>
  <c r="N589" i="39" s="1"/>
  <c r="H588" i="39"/>
  <c r="O588" i="39" s="1"/>
  <c r="O587" i="39"/>
  <c r="H587" i="39"/>
  <c r="N587" i="39" s="1"/>
  <c r="O586" i="39"/>
  <c r="N586" i="39"/>
  <c r="H586" i="39"/>
  <c r="H585" i="39"/>
  <c r="H584" i="39"/>
  <c r="O584" i="39" s="1"/>
  <c r="O583" i="39"/>
  <c r="H583" i="39"/>
  <c r="N583" i="39" s="1"/>
  <c r="O582" i="39"/>
  <c r="N582" i="39"/>
  <c r="H582" i="39"/>
  <c r="H581" i="39"/>
  <c r="O581" i="39" s="1"/>
  <c r="H580" i="39"/>
  <c r="O580" i="39" s="1"/>
  <c r="H579" i="39"/>
  <c r="N579" i="39" s="1"/>
  <c r="O578" i="39"/>
  <c r="N578" i="39"/>
  <c r="H578" i="39"/>
  <c r="H577" i="39"/>
  <c r="H576" i="39"/>
  <c r="O575" i="39"/>
  <c r="H575" i="39"/>
  <c r="N575" i="39" s="1"/>
  <c r="O574" i="39"/>
  <c r="N574" i="39"/>
  <c r="H574" i="39"/>
  <c r="H573" i="39"/>
  <c r="H572" i="39"/>
  <c r="O572" i="39" s="1"/>
  <c r="H571" i="39"/>
  <c r="O570" i="39"/>
  <c r="N570" i="39"/>
  <c r="H570" i="39"/>
  <c r="H569" i="39"/>
  <c r="N568" i="39"/>
  <c r="H568" i="39"/>
  <c r="O568" i="39" s="1"/>
  <c r="O567" i="39"/>
  <c r="H567" i="39"/>
  <c r="N567" i="39" s="1"/>
  <c r="O566" i="39"/>
  <c r="N566" i="39"/>
  <c r="H566" i="39"/>
  <c r="O565" i="39"/>
  <c r="N565" i="39"/>
  <c r="H565" i="39"/>
  <c r="H564" i="39"/>
  <c r="O564" i="39" s="1"/>
  <c r="O563" i="39"/>
  <c r="H563" i="39"/>
  <c r="N563" i="39" s="1"/>
  <c r="O562" i="39"/>
  <c r="N562" i="39"/>
  <c r="H562" i="39"/>
  <c r="H561" i="39"/>
  <c r="H560" i="39"/>
  <c r="O560" i="39" s="1"/>
  <c r="O559" i="39"/>
  <c r="H559" i="39"/>
  <c r="N559" i="39" s="1"/>
  <c r="O558" i="39"/>
  <c r="N558" i="39"/>
  <c r="H558" i="39"/>
  <c r="O557" i="39"/>
  <c r="H557" i="39"/>
  <c r="N557" i="39" s="1"/>
  <c r="H556" i="39"/>
  <c r="O556" i="39" s="1"/>
  <c r="O555" i="39"/>
  <c r="H555" i="39"/>
  <c r="N555" i="39" s="1"/>
  <c r="O554" i="39"/>
  <c r="N554" i="39"/>
  <c r="H554" i="39"/>
  <c r="H553" i="39"/>
  <c r="H552" i="39"/>
  <c r="O551" i="39"/>
  <c r="H551" i="39"/>
  <c r="N551" i="39" s="1"/>
  <c r="O550" i="39"/>
  <c r="N550" i="39"/>
  <c r="H550" i="39"/>
  <c r="H549" i="39"/>
  <c r="H548" i="39"/>
  <c r="O548" i="39" s="1"/>
  <c r="H547" i="39"/>
  <c r="N547" i="39" s="1"/>
  <c r="O546" i="39"/>
  <c r="N546" i="39"/>
  <c r="H546" i="39"/>
  <c r="H545" i="39"/>
  <c r="H544" i="39"/>
  <c r="O544" i="39" s="1"/>
  <c r="O543" i="39"/>
  <c r="H543" i="39"/>
  <c r="N543" i="39" s="1"/>
  <c r="O542" i="39"/>
  <c r="N542" i="39"/>
  <c r="H542" i="39"/>
  <c r="N541" i="39"/>
  <c r="H541" i="39"/>
  <c r="O541" i="39" s="1"/>
  <c r="H540" i="39"/>
  <c r="O540" i="39" s="1"/>
  <c r="H539" i="39"/>
  <c r="N539" i="39" s="1"/>
  <c r="O538" i="39"/>
  <c r="N538" i="39"/>
  <c r="H538" i="39"/>
  <c r="H537" i="39"/>
  <c r="N536" i="39"/>
  <c r="H536" i="39"/>
  <c r="O536" i="39" s="1"/>
  <c r="O535" i="39"/>
  <c r="H535" i="39"/>
  <c r="N535" i="39" s="1"/>
  <c r="O534" i="39"/>
  <c r="N534" i="39"/>
  <c r="H534" i="39"/>
  <c r="O533" i="39"/>
  <c r="N533" i="39"/>
  <c r="H533" i="39"/>
  <c r="H532" i="39"/>
  <c r="O532" i="39" s="1"/>
  <c r="H531" i="39"/>
  <c r="O530" i="39"/>
  <c r="N530" i="39"/>
  <c r="H530" i="39"/>
  <c r="H529" i="39"/>
  <c r="H528" i="39"/>
  <c r="O528" i="39" s="1"/>
  <c r="O527" i="39"/>
  <c r="H527" i="39"/>
  <c r="N527" i="39" s="1"/>
  <c r="O526" i="39"/>
  <c r="N526" i="39"/>
  <c r="H526" i="39"/>
  <c r="O525" i="39"/>
  <c r="H525" i="39"/>
  <c r="N525" i="39" s="1"/>
  <c r="H524" i="39"/>
  <c r="O524" i="39" s="1"/>
  <c r="O523" i="39"/>
  <c r="H523" i="39"/>
  <c r="N523" i="39" s="1"/>
  <c r="O522" i="39"/>
  <c r="N522" i="39"/>
  <c r="H522" i="39"/>
  <c r="H521" i="39"/>
  <c r="O521" i="39" s="1"/>
  <c r="H520" i="39"/>
  <c r="O519" i="39"/>
  <c r="H519" i="39"/>
  <c r="N519" i="39" s="1"/>
  <c r="O518" i="39"/>
  <c r="N518" i="39"/>
  <c r="H518" i="39"/>
  <c r="H517" i="39"/>
  <c r="H516" i="39"/>
  <c r="H515" i="39"/>
  <c r="O514" i="39"/>
  <c r="N514" i="39"/>
  <c r="H514" i="39"/>
  <c r="H513" i="39"/>
  <c r="H512" i="39"/>
  <c r="O512" i="39" s="1"/>
  <c r="O511" i="39"/>
  <c r="H511" i="39"/>
  <c r="N511" i="39" s="1"/>
  <c r="O510" i="39"/>
  <c r="N510" i="39"/>
  <c r="H510" i="39"/>
  <c r="O509" i="39"/>
  <c r="H509" i="39"/>
  <c r="N509" i="39" s="1"/>
  <c r="H508" i="39"/>
  <c r="O507" i="39"/>
  <c r="H507" i="39"/>
  <c r="N507" i="39" s="1"/>
  <c r="O506" i="39"/>
  <c r="N506" i="39"/>
  <c r="H506" i="39"/>
  <c r="H505" i="39"/>
  <c r="O505" i="39" s="1"/>
  <c r="H504" i="39"/>
  <c r="O504" i="39" s="1"/>
  <c r="O503" i="39"/>
  <c r="H503" i="39"/>
  <c r="N503" i="39" s="1"/>
  <c r="O502" i="39"/>
  <c r="N502" i="39"/>
  <c r="H502" i="39"/>
  <c r="H501" i="39"/>
  <c r="O501" i="39" s="1"/>
  <c r="H500" i="39"/>
  <c r="H499" i="39"/>
  <c r="N499" i="39" s="1"/>
  <c r="O498" i="39"/>
  <c r="N498" i="39"/>
  <c r="H498" i="39"/>
  <c r="H497" i="39"/>
  <c r="O497" i="39" s="1"/>
  <c r="H496" i="39"/>
  <c r="O496" i="39" s="1"/>
  <c r="O495" i="39"/>
  <c r="H495" i="39"/>
  <c r="N495" i="39" s="1"/>
  <c r="O494" i="39"/>
  <c r="N494" i="39"/>
  <c r="H494" i="39"/>
  <c r="O493" i="39"/>
  <c r="H493" i="39"/>
  <c r="N493" i="39" s="1"/>
  <c r="H492" i="39"/>
  <c r="O491" i="39"/>
  <c r="H491" i="39"/>
  <c r="N491" i="39" s="1"/>
  <c r="O490" i="39"/>
  <c r="N490" i="39"/>
  <c r="H490" i="39"/>
  <c r="H489" i="39"/>
  <c r="O489" i="39" s="1"/>
  <c r="H488" i="39"/>
  <c r="O487" i="39"/>
  <c r="H487" i="39"/>
  <c r="N487" i="39" s="1"/>
  <c r="O486" i="39"/>
  <c r="N486" i="39"/>
  <c r="H486" i="39"/>
  <c r="H485" i="39"/>
  <c r="H484" i="39"/>
  <c r="H483" i="39"/>
  <c r="O482" i="39"/>
  <c r="N482" i="39"/>
  <c r="H482" i="39"/>
  <c r="H481" i="39"/>
  <c r="H480" i="39"/>
  <c r="O480" i="39" s="1"/>
  <c r="O479" i="39"/>
  <c r="H479" i="39"/>
  <c r="N479" i="39" s="1"/>
  <c r="O478" i="39"/>
  <c r="N478" i="39"/>
  <c r="H478" i="39"/>
  <c r="O477" i="39"/>
  <c r="H477" i="39"/>
  <c r="N477" i="39" s="1"/>
  <c r="H476" i="39"/>
  <c r="O475" i="39"/>
  <c r="H475" i="39"/>
  <c r="N475" i="39" s="1"/>
  <c r="O474" i="39"/>
  <c r="N474" i="39"/>
  <c r="H474" i="39"/>
  <c r="H473" i="39"/>
  <c r="O473" i="39" s="1"/>
  <c r="N472" i="39"/>
  <c r="H472" i="39"/>
  <c r="O472" i="39" s="1"/>
  <c r="O471" i="39"/>
  <c r="H471" i="39"/>
  <c r="N471" i="39" s="1"/>
  <c r="O470" i="39"/>
  <c r="N470" i="39"/>
  <c r="H470" i="39"/>
  <c r="H469" i="39"/>
  <c r="O469" i="39" s="1"/>
  <c r="H468" i="39"/>
  <c r="H467" i="39"/>
  <c r="N467" i="39" s="1"/>
  <c r="O466" i="39"/>
  <c r="N466" i="39"/>
  <c r="H466" i="39"/>
  <c r="N465" i="39"/>
  <c r="H465" i="39"/>
  <c r="O465" i="39" s="1"/>
  <c r="H464" i="39"/>
  <c r="O464" i="39" s="1"/>
  <c r="O463" i="39"/>
  <c r="H463" i="39"/>
  <c r="N463" i="39" s="1"/>
  <c r="O462" i="39"/>
  <c r="N462" i="39"/>
  <c r="H462" i="39"/>
  <c r="O461" i="39"/>
  <c r="H461" i="39"/>
  <c r="N461" i="39" s="1"/>
  <c r="H460" i="39"/>
  <c r="O459" i="39"/>
  <c r="H459" i="39"/>
  <c r="N459" i="39" s="1"/>
  <c r="O458" i="39"/>
  <c r="N458" i="39"/>
  <c r="H458" i="39"/>
  <c r="H457" i="39"/>
  <c r="O457" i="39" s="1"/>
  <c r="H456" i="39"/>
  <c r="O455" i="39"/>
  <c r="H455" i="39"/>
  <c r="N455" i="39" s="1"/>
  <c r="O454" i="39"/>
  <c r="N454" i="39"/>
  <c r="H454" i="39"/>
  <c r="H453" i="39"/>
  <c r="H452" i="39"/>
  <c r="H451" i="39"/>
  <c r="O450" i="39"/>
  <c r="N450" i="39"/>
  <c r="H450" i="39"/>
  <c r="H449" i="39"/>
  <c r="H448" i="39"/>
  <c r="O448" i="39" s="1"/>
  <c r="O447" i="39"/>
  <c r="H447" i="39"/>
  <c r="N447" i="39" s="1"/>
  <c r="O446" i="39"/>
  <c r="N446" i="39"/>
  <c r="H446" i="39"/>
  <c r="O445" i="39"/>
  <c r="H445" i="39"/>
  <c r="N445" i="39" s="1"/>
  <c r="H444" i="39"/>
  <c r="O443" i="39"/>
  <c r="H443" i="39"/>
  <c r="N443" i="39" s="1"/>
  <c r="O442" i="39"/>
  <c r="N442" i="39"/>
  <c r="H442" i="39"/>
  <c r="H441" i="39"/>
  <c r="O441" i="39" s="1"/>
  <c r="H440" i="39"/>
  <c r="O440" i="39" s="1"/>
  <c r="O439" i="39"/>
  <c r="H439" i="39"/>
  <c r="N439" i="39" s="1"/>
  <c r="O438" i="39"/>
  <c r="N438" i="39"/>
  <c r="H438" i="39"/>
  <c r="N437" i="39"/>
  <c r="H437" i="39"/>
  <c r="O437" i="39" s="1"/>
  <c r="H436" i="39"/>
  <c r="H435" i="39"/>
  <c r="N435" i="39" s="1"/>
  <c r="O434" i="39"/>
  <c r="N434" i="39"/>
  <c r="H434" i="39"/>
  <c r="N433" i="39"/>
  <c r="H433" i="39"/>
  <c r="O433" i="39" s="1"/>
  <c r="H432" i="39"/>
  <c r="O432" i="39" s="1"/>
  <c r="O431" i="39"/>
  <c r="H431" i="39"/>
  <c r="N431" i="39" s="1"/>
  <c r="O430" i="39"/>
  <c r="N430" i="39"/>
  <c r="H430" i="39"/>
  <c r="O429" i="39"/>
  <c r="H429" i="39"/>
  <c r="N429" i="39" s="1"/>
  <c r="H428" i="39"/>
  <c r="O427" i="39"/>
  <c r="H427" i="39"/>
  <c r="N427" i="39" s="1"/>
  <c r="O426" i="39"/>
  <c r="N426" i="39"/>
  <c r="H426" i="39"/>
  <c r="H425" i="39"/>
  <c r="O425" i="39" s="1"/>
  <c r="H424" i="39"/>
  <c r="O423" i="39"/>
  <c r="H423" i="39"/>
  <c r="N423" i="39" s="1"/>
  <c r="O422" i="39"/>
  <c r="N422" i="39"/>
  <c r="H422" i="39"/>
  <c r="H421" i="39"/>
  <c r="H420" i="39"/>
  <c r="H419" i="39"/>
  <c r="O418" i="39"/>
  <c r="N418" i="39"/>
  <c r="H418" i="39"/>
  <c r="H417" i="39"/>
  <c r="H416" i="39"/>
  <c r="O416" i="39" s="1"/>
  <c r="O415" i="39"/>
  <c r="H415" i="39"/>
  <c r="N415" i="39" s="1"/>
  <c r="O414" i="39"/>
  <c r="N414" i="39"/>
  <c r="H414" i="39"/>
  <c r="O413" i="39"/>
  <c r="H413" i="39"/>
  <c r="N413" i="39" s="1"/>
  <c r="H412" i="39"/>
  <c r="O411" i="39"/>
  <c r="H411" i="39"/>
  <c r="N411" i="39" s="1"/>
  <c r="O410" i="39"/>
  <c r="N410" i="39"/>
  <c r="H410" i="39"/>
  <c r="H409" i="39"/>
  <c r="O409" i="39" s="1"/>
  <c r="N408" i="39"/>
  <c r="H408" i="39"/>
  <c r="O408" i="39" s="1"/>
  <c r="O407" i="39"/>
  <c r="H407" i="39"/>
  <c r="N407" i="39" s="1"/>
  <c r="O406" i="39"/>
  <c r="N406" i="39"/>
  <c r="H406" i="39"/>
  <c r="H405" i="39"/>
  <c r="O405" i="39" s="1"/>
  <c r="H404" i="39"/>
  <c r="O404" i="39" s="1"/>
  <c r="O403" i="39"/>
  <c r="H403" i="39"/>
  <c r="N403" i="39" s="1"/>
  <c r="O402" i="39"/>
  <c r="N402" i="39"/>
  <c r="H402" i="39"/>
  <c r="H401" i="39"/>
  <c r="H400" i="39"/>
  <c r="O399" i="39"/>
  <c r="H399" i="39"/>
  <c r="N399" i="39" s="1"/>
  <c r="O398" i="39"/>
  <c r="N398" i="39"/>
  <c r="H398" i="39"/>
  <c r="H397" i="39"/>
  <c r="O397" i="39" s="1"/>
  <c r="H396" i="39"/>
  <c r="O396" i="39" s="1"/>
  <c r="O395" i="39"/>
  <c r="H395" i="39"/>
  <c r="N395" i="39" s="1"/>
  <c r="O394" i="39"/>
  <c r="N394" i="39"/>
  <c r="H394" i="39"/>
  <c r="H393" i="39"/>
  <c r="H392" i="39"/>
  <c r="O391" i="39"/>
  <c r="H391" i="39"/>
  <c r="N391" i="39" s="1"/>
  <c r="O390" i="39"/>
  <c r="N390" i="39"/>
  <c r="H390" i="39"/>
  <c r="H389" i="39"/>
  <c r="O389" i="39" s="1"/>
  <c r="H388" i="39"/>
  <c r="O388" i="39" s="1"/>
  <c r="O387" i="39"/>
  <c r="H387" i="39"/>
  <c r="N387" i="39" s="1"/>
  <c r="O386" i="39"/>
  <c r="N386" i="39"/>
  <c r="H386" i="39"/>
  <c r="H385" i="39"/>
  <c r="H384" i="39"/>
  <c r="O383" i="39"/>
  <c r="H383" i="39"/>
  <c r="N383" i="39" s="1"/>
  <c r="O382" i="39"/>
  <c r="N382" i="39"/>
  <c r="H382" i="39"/>
  <c r="N381" i="39"/>
  <c r="H381" i="39"/>
  <c r="O381" i="39" s="1"/>
  <c r="H380" i="39"/>
  <c r="O380" i="39" s="1"/>
  <c r="O379" i="39"/>
  <c r="H379" i="39"/>
  <c r="N379" i="39" s="1"/>
  <c r="O378" i="39"/>
  <c r="N378" i="39"/>
  <c r="H378" i="39"/>
  <c r="H377" i="39"/>
  <c r="H376" i="39"/>
  <c r="O375" i="39"/>
  <c r="H375" i="39"/>
  <c r="N375" i="39" s="1"/>
  <c r="O374" i="39"/>
  <c r="N374" i="39"/>
  <c r="H374" i="39"/>
  <c r="N373" i="39"/>
  <c r="H373" i="39"/>
  <c r="O373" i="39" s="1"/>
  <c r="H372" i="39"/>
  <c r="O372" i="39" s="1"/>
  <c r="O371" i="39"/>
  <c r="H371" i="39"/>
  <c r="N371" i="39" s="1"/>
  <c r="O370" i="39"/>
  <c r="N370" i="39"/>
  <c r="H370" i="39"/>
  <c r="H369" i="39"/>
  <c r="H368" i="39"/>
  <c r="O367" i="39"/>
  <c r="H367" i="39"/>
  <c r="N367" i="39" s="1"/>
  <c r="O366" i="39"/>
  <c r="N366" i="39"/>
  <c r="H366" i="39"/>
  <c r="N365" i="39"/>
  <c r="H365" i="39"/>
  <c r="O365" i="39" s="1"/>
  <c r="H364" i="39"/>
  <c r="O364" i="39" s="1"/>
  <c r="O363" i="39"/>
  <c r="H363" i="39"/>
  <c r="N363" i="39" s="1"/>
  <c r="O362" i="39"/>
  <c r="N362" i="39"/>
  <c r="H362" i="39"/>
  <c r="H361" i="39"/>
  <c r="H360" i="39"/>
  <c r="O359" i="39"/>
  <c r="H359" i="39"/>
  <c r="N359" i="39" s="1"/>
  <c r="O358" i="39"/>
  <c r="N358" i="39"/>
  <c r="H358" i="39"/>
  <c r="H357" i="39"/>
  <c r="O357" i="39" s="1"/>
  <c r="H356" i="39"/>
  <c r="O356" i="39" s="1"/>
  <c r="O355" i="39"/>
  <c r="H355" i="39"/>
  <c r="N355" i="39" s="1"/>
  <c r="O354" i="39"/>
  <c r="N354" i="39"/>
  <c r="H354" i="39"/>
  <c r="H353" i="39"/>
  <c r="H352" i="39"/>
  <c r="O351" i="39"/>
  <c r="H351" i="39"/>
  <c r="N351" i="39" s="1"/>
  <c r="O350" i="39"/>
  <c r="N350" i="39"/>
  <c r="H350" i="39"/>
  <c r="N349" i="39"/>
  <c r="H349" i="39"/>
  <c r="O349" i="39" s="1"/>
  <c r="H348" i="39"/>
  <c r="O348" i="39" s="1"/>
  <c r="O347" i="39"/>
  <c r="H347" i="39"/>
  <c r="N347" i="39" s="1"/>
  <c r="O346" i="39"/>
  <c r="N346" i="39"/>
  <c r="H346" i="39"/>
  <c r="H345" i="39"/>
  <c r="H344" i="39"/>
  <c r="O343" i="39"/>
  <c r="H343" i="39"/>
  <c r="N343" i="39" s="1"/>
  <c r="O342" i="39"/>
  <c r="N342" i="39"/>
  <c r="H342" i="39"/>
  <c r="H341" i="39"/>
  <c r="O341" i="39" s="1"/>
  <c r="H340" i="39"/>
  <c r="O340" i="39" s="1"/>
  <c r="O339" i="39"/>
  <c r="H339" i="39"/>
  <c r="N339" i="39" s="1"/>
  <c r="O338" i="39"/>
  <c r="N338" i="39"/>
  <c r="H338" i="39"/>
  <c r="H337" i="39"/>
  <c r="H336" i="39"/>
  <c r="O335" i="39"/>
  <c r="H335" i="39"/>
  <c r="N335" i="39" s="1"/>
  <c r="O334" i="39"/>
  <c r="N334" i="39"/>
  <c r="H334" i="39"/>
  <c r="H333" i="39"/>
  <c r="O333" i="39" s="1"/>
  <c r="H332" i="39"/>
  <c r="O332" i="39" s="1"/>
  <c r="O331" i="39"/>
  <c r="H331" i="39"/>
  <c r="N331" i="39" s="1"/>
  <c r="O330" i="39"/>
  <c r="N330" i="39"/>
  <c r="H330" i="39"/>
  <c r="H329" i="39"/>
  <c r="H328" i="39"/>
  <c r="O327" i="39"/>
  <c r="H327" i="39"/>
  <c r="N327" i="39" s="1"/>
  <c r="O326" i="39"/>
  <c r="N326" i="39"/>
  <c r="H326" i="39"/>
  <c r="H325" i="39"/>
  <c r="O325" i="39" s="1"/>
  <c r="H324" i="39"/>
  <c r="O324" i="39" s="1"/>
  <c r="O323" i="39"/>
  <c r="H323" i="39"/>
  <c r="N323" i="39" s="1"/>
  <c r="O322" i="39"/>
  <c r="N322" i="39"/>
  <c r="H322" i="39"/>
  <c r="H321" i="39"/>
  <c r="H320" i="39"/>
  <c r="O319" i="39"/>
  <c r="H319" i="39"/>
  <c r="N319" i="39" s="1"/>
  <c r="O318" i="39"/>
  <c r="N318" i="39"/>
  <c r="H318" i="39"/>
  <c r="N317" i="39"/>
  <c r="H317" i="39"/>
  <c r="O317" i="39" s="1"/>
  <c r="H316" i="39"/>
  <c r="O316" i="39" s="1"/>
  <c r="O315" i="39"/>
  <c r="H315" i="39"/>
  <c r="N315" i="39" s="1"/>
  <c r="O314" i="39"/>
  <c r="N314" i="39"/>
  <c r="H314" i="39"/>
  <c r="H313" i="39"/>
  <c r="H312" i="39"/>
  <c r="O311" i="39"/>
  <c r="H311" i="39"/>
  <c r="N311" i="39" s="1"/>
  <c r="O310" i="39"/>
  <c r="N310" i="39"/>
  <c r="H310" i="39"/>
  <c r="N309" i="39"/>
  <c r="H309" i="39"/>
  <c r="O309" i="39" s="1"/>
  <c r="H308" i="39"/>
  <c r="O308" i="39" s="1"/>
  <c r="O307" i="39"/>
  <c r="H307" i="39"/>
  <c r="N307" i="39" s="1"/>
  <c r="O306" i="39"/>
  <c r="N306" i="39"/>
  <c r="H306" i="39"/>
  <c r="H305" i="39"/>
  <c r="H304" i="39"/>
  <c r="O303" i="39"/>
  <c r="H303" i="39"/>
  <c r="N303" i="39" s="1"/>
  <c r="O302" i="39"/>
  <c r="N302" i="39"/>
  <c r="H302" i="39"/>
  <c r="N301" i="39"/>
  <c r="H301" i="39"/>
  <c r="O301" i="39" s="1"/>
  <c r="H300" i="39"/>
  <c r="O300" i="39" s="1"/>
  <c r="O299" i="39"/>
  <c r="H299" i="39"/>
  <c r="N299" i="39" s="1"/>
  <c r="O298" i="39"/>
  <c r="N298" i="39"/>
  <c r="H298" i="39"/>
  <c r="H297" i="39"/>
  <c r="H296" i="39"/>
  <c r="O295" i="39"/>
  <c r="H295" i="39"/>
  <c r="N295" i="39" s="1"/>
  <c r="O294" i="39"/>
  <c r="N294" i="39"/>
  <c r="H294" i="39"/>
  <c r="H293" i="39"/>
  <c r="O293" i="39" s="1"/>
  <c r="H292" i="39"/>
  <c r="O292" i="39" s="1"/>
  <c r="O291" i="39"/>
  <c r="H291" i="39"/>
  <c r="N291" i="39" s="1"/>
  <c r="O290" i="39"/>
  <c r="N290" i="39"/>
  <c r="H290" i="39"/>
  <c r="H289" i="39"/>
  <c r="H288" i="39"/>
  <c r="O287" i="39"/>
  <c r="H287" i="39"/>
  <c r="N287" i="39" s="1"/>
  <c r="O286" i="39"/>
  <c r="N286" i="39"/>
  <c r="H286" i="39"/>
  <c r="N285" i="39"/>
  <c r="H285" i="39"/>
  <c r="O285" i="39" s="1"/>
  <c r="H284" i="39"/>
  <c r="O284" i="39" s="1"/>
  <c r="O283" i="39"/>
  <c r="H283" i="39"/>
  <c r="N283" i="39" s="1"/>
  <c r="O282" i="39"/>
  <c r="N282" i="39"/>
  <c r="H282" i="39"/>
  <c r="H281" i="39"/>
  <c r="H280" i="39"/>
  <c r="O279" i="39"/>
  <c r="H279" i="39"/>
  <c r="N279" i="39" s="1"/>
  <c r="O278" i="39"/>
  <c r="N278" i="39"/>
  <c r="H278" i="39"/>
  <c r="H277" i="39"/>
  <c r="O277" i="39" s="1"/>
  <c r="H276" i="39"/>
  <c r="O276" i="39" s="1"/>
  <c r="O275" i="39"/>
  <c r="H275" i="39"/>
  <c r="N275" i="39" s="1"/>
  <c r="O274" i="39"/>
  <c r="N274" i="39"/>
  <c r="H274" i="39"/>
  <c r="H273" i="39"/>
  <c r="H272" i="39"/>
  <c r="O271" i="39"/>
  <c r="H271" i="39"/>
  <c r="N271" i="39" s="1"/>
  <c r="O270" i="39"/>
  <c r="N270" i="39"/>
  <c r="H270" i="39"/>
  <c r="H269" i="39"/>
  <c r="O269" i="39" s="1"/>
  <c r="H268" i="39"/>
  <c r="O268" i="39" s="1"/>
  <c r="O267" i="39"/>
  <c r="H267" i="39"/>
  <c r="N267" i="39" s="1"/>
  <c r="O266" i="39"/>
  <c r="N266" i="39"/>
  <c r="H266" i="39"/>
  <c r="H265" i="39"/>
  <c r="H264" i="39"/>
  <c r="O263" i="39"/>
  <c r="H263" i="39"/>
  <c r="N263" i="39" s="1"/>
  <c r="O262" i="39"/>
  <c r="N262" i="39"/>
  <c r="H262" i="39"/>
  <c r="H261" i="39"/>
  <c r="O261" i="39" s="1"/>
  <c r="H260" i="39"/>
  <c r="O260" i="39" s="1"/>
  <c r="O259" i="39"/>
  <c r="H259" i="39"/>
  <c r="N259" i="39" s="1"/>
  <c r="O258" i="39"/>
  <c r="N258" i="39"/>
  <c r="H258" i="39"/>
  <c r="H257" i="39"/>
  <c r="H256" i="39"/>
  <c r="O255" i="39"/>
  <c r="H255" i="39"/>
  <c r="N255" i="39" s="1"/>
  <c r="O254" i="39"/>
  <c r="N254" i="39"/>
  <c r="H254" i="39"/>
  <c r="N253" i="39"/>
  <c r="H253" i="39"/>
  <c r="O253" i="39" s="1"/>
  <c r="H252" i="39"/>
  <c r="O252" i="39" s="1"/>
  <c r="O251" i="39"/>
  <c r="H251" i="39"/>
  <c r="N251" i="39" s="1"/>
  <c r="O250" i="39"/>
  <c r="N250" i="39"/>
  <c r="H250" i="39"/>
  <c r="H249" i="39"/>
  <c r="H248" i="39"/>
  <c r="O247" i="39"/>
  <c r="H247" i="39"/>
  <c r="N247" i="39" s="1"/>
  <c r="O246" i="39"/>
  <c r="N246" i="39"/>
  <c r="H246" i="39"/>
  <c r="N245" i="39"/>
  <c r="H245" i="39"/>
  <c r="O245" i="39" s="1"/>
  <c r="H244" i="39"/>
  <c r="O244" i="39" s="1"/>
  <c r="O243" i="39"/>
  <c r="H243" i="39"/>
  <c r="N243" i="39" s="1"/>
  <c r="O242" i="39"/>
  <c r="N242" i="39"/>
  <c r="H242" i="39"/>
  <c r="H241" i="39"/>
  <c r="H240" i="39"/>
  <c r="O239" i="39"/>
  <c r="H239" i="39"/>
  <c r="N239" i="39" s="1"/>
  <c r="O238" i="39"/>
  <c r="N238" i="39"/>
  <c r="H238" i="39"/>
  <c r="N237" i="39"/>
  <c r="H237" i="39"/>
  <c r="O237" i="39" s="1"/>
  <c r="H236" i="39"/>
  <c r="O236" i="39" s="1"/>
  <c r="O235" i="39"/>
  <c r="H235" i="39"/>
  <c r="N235" i="39" s="1"/>
  <c r="O234" i="39"/>
  <c r="N234" i="39"/>
  <c r="H234" i="39"/>
  <c r="H233" i="39"/>
  <c r="H232" i="39"/>
  <c r="O231" i="39"/>
  <c r="H231" i="39"/>
  <c r="N231" i="39" s="1"/>
  <c r="O230" i="39"/>
  <c r="N230" i="39"/>
  <c r="H230" i="39"/>
  <c r="H229" i="39"/>
  <c r="O229" i="39" s="1"/>
  <c r="H228" i="39"/>
  <c r="O228" i="39" s="1"/>
  <c r="O227" i="39"/>
  <c r="H227" i="39"/>
  <c r="N227" i="39" s="1"/>
  <c r="O226" i="39"/>
  <c r="N226" i="39"/>
  <c r="H226" i="39"/>
  <c r="H225" i="39"/>
  <c r="H224" i="39"/>
  <c r="O223" i="39"/>
  <c r="H223" i="39"/>
  <c r="N223" i="39" s="1"/>
  <c r="O222" i="39"/>
  <c r="N222" i="39"/>
  <c r="H222" i="39"/>
  <c r="N221" i="39"/>
  <c r="H221" i="39"/>
  <c r="O221" i="39" s="1"/>
  <c r="H220" i="39"/>
  <c r="O220" i="39" s="1"/>
  <c r="O219" i="39"/>
  <c r="H219" i="39"/>
  <c r="N219" i="39" s="1"/>
  <c r="O218" i="39"/>
  <c r="N218" i="39"/>
  <c r="H218" i="39"/>
  <c r="H217" i="39"/>
  <c r="H216" i="39"/>
  <c r="O215" i="39"/>
  <c r="H215" i="39"/>
  <c r="N215" i="39" s="1"/>
  <c r="O214" i="39"/>
  <c r="N214" i="39"/>
  <c r="H214" i="39"/>
  <c r="H213" i="39"/>
  <c r="O213" i="39" s="1"/>
  <c r="H212" i="39"/>
  <c r="O212" i="39" s="1"/>
  <c r="O211" i="39"/>
  <c r="H211" i="39"/>
  <c r="N211" i="39" s="1"/>
  <c r="O210" i="39"/>
  <c r="N210" i="39"/>
  <c r="H210" i="39"/>
  <c r="H209" i="39"/>
  <c r="H208" i="39"/>
  <c r="O207" i="39"/>
  <c r="H207" i="39"/>
  <c r="N207" i="39" s="1"/>
  <c r="O206" i="39"/>
  <c r="N206" i="39"/>
  <c r="H206" i="39"/>
  <c r="H205" i="39"/>
  <c r="O205" i="39" s="1"/>
  <c r="H204" i="39"/>
  <c r="O204" i="39" s="1"/>
  <c r="O203" i="39"/>
  <c r="H203" i="39"/>
  <c r="N203" i="39" s="1"/>
  <c r="O202" i="39"/>
  <c r="N202" i="39"/>
  <c r="H202" i="39"/>
  <c r="H201" i="39"/>
  <c r="H200" i="39"/>
  <c r="O199" i="39"/>
  <c r="H199" i="39"/>
  <c r="N199" i="39" s="1"/>
  <c r="O198" i="39"/>
  <c r="N198" i="39"/>
  <c r="H198" i="39"/>
  <c r="H197" i="39"/>
  <c r="O197" i="39" s="1"/>
  <c r="H196" i="39"/>
  <c r="O196" i="39" s="1"/>
  <c r="O195" i="39"/>
  <c r="H195" i="39"/>
  <c r="N195" i="39" s="1"/>
  <c r="O194" i="39"/>
  <c r="N194" i="39"/>
  <c r="H194" i="39"/>
  <c r="H193" i="39"/>
  <c r="H192" i="39"/>
  <c r="O191" i="39"/>
  <c r="H191" i="39"/>
  <c r="N191" i="39" s="1"/>
  <c r="O190" i="39"/>
  <c r="N190" i="39"/>
  <c r="H190" i="39"/>
  <c r="N189" i="39"/>
  <c r="H189" i="39"/>
  <c r="O189" i="39" s="1"/>
  <c r="H188" i="39"/>
  <c r="O188" i="39" s="1"/>
  <c r="O187" i="39"/>
  <c r="H187" i="39"/>
  <c r="N187" i="39" s="1"/>
  <c r="O186" i="39"/>
  <c r="N186" i="39"/>
  <c r="H186" i="39"/>
  <c r="H185" i="39"/>
  <c r="H184" i="39"/>
  <c r="O183" i="39"/>
  <c r="H183" i="39"/>
  <c r="N183" i="39" s="1"/>
  <c r="O182" i="39"/>
  <c r="N182" i="39"/>
  <c r="H182" i="39"/>
  <c r="N181" i="39"/>
  <c r="H181" i="39"/>
  <c r="O181" i="39" s="1"/>
  <c r="H180" i="39"/>
  <c r="O180" i="39" s="1"/>
  <c r="O179" i="39"/>
  <c r="H179" i="39"/>
  <c r="N179" i="39" s="1"/>
  <c r="O178" i="39"/>
  <c r="N178" i="39"/>
  <c r="H178" i="39"/>
  <c r="H177" i="39"/>
  <c r="H176" i="39"/>
  <c r="O175" i="39"/>
  <c r="H175" i="39"/>
  <c r="N175" i="39" s="1"/>
  <c r="O174" i="39"/>
  <c r="N174" i="39"/>
  <c r="H174" i="39"/>
  <c r="N173" i="39"/>
  <c r="H173" i="39"/>
  <c r="O173" i="39" s="1"/>
  <c r="H172" i="39"/>
  <c r="O172" i="39" s="1"/>
  <c r="O171" i="39"/>
  <c r="H171" i="39"/>
  <c r="N171" i="39" s="1"/>
  <c r="O170" i="39"/>
  <c r="N170" i="39"/>
  <c r="H170" i="39"/>
  <c r="H169" i="39"/>
  <c r="H168" i="39"/>
  <c r="O167" i="39"/>
  <c r="H167" i="39"/>
  <c r="N167" i="39" s="1"/>
  <c r="O166" i="39"/>
  <c r="N166" i="39"/>
  <c r="H166" i="39"/>
  <c r="H165" i="39"/>
  <c r="O165" i="39" s="1"/>
  <c r="H164" i="39"/>
  <c r="O164" i="39" s="1"/>
  <c r="O163" i="39"/>
  <c r="H163" i="39"/>
  <c r="N163" i="39" s="1"/>
  <c r="O162" i="39"/>
  <c r="N162" i="39"/>
  <c r="H162" i="39"/>
  <c r="H161" i="39"/>
  <c r="H160" i="39"/>
  <c r="O159" i="39"/>
  <c r="H159" i="39"/>
  <c r="N159" i="39" s="1"/>
  <c r="O158" i="39"/>
  <c r="N158" i="39"/>
  <c r="H158" i="39"/>
  <c r="N157" i="39"/>
  <c r="H157" i="39"/>
  <c r="O157" i="39" s="1"/>
  <c r="H156" i="39"/>
  <c r="O156" i="39" s="1"/>
  <c r="O155" i="39"/>
  <c r="H155" i="39"/>
  <c r="N155" i="39" s="1"/>
  <c r="O154" i="39"/>
  <c r="N154" i="39"/>
  <c r="H154" i="39"/>
  <c r="H153" i="39"/>
  <c r="H152" i="39"/>
  <c r="O152" i="39" s="1"/>
  <c r="O151" i="39"/>
  <c r="H151" i="39"/>
  <c r="N151" i="39" s="1"/>
  <c r="O150" i="39"/>
  <c r="N150" i="39"/>
  <c r="H150" i="39"/>
  <c r="O149" i="39"/>
  <c r="H149" i="39"/>
  <c r="N149" i="39" s="1"/>
  <c r="H148" i="39"/>
  <c r="O148" i="39" s="1"/>
  <c r="O147" i="39"/>
  <c r="H147" i="39"/>
  <c r="N147" i="39" s="1"/>
  <c r="O146" i="39"/>
  <c r="N146" i="39"/>
  <c r="H146" i="39"/>
  <c r="H145" i="39"/>
  <c r="N144" i="39"/>
  <c r="H144" i="39"/>
  <c r="O144" i="39" s="1"/>
  <c r="O143" i="39"/>
  <c r="H143" i="39"/>
  <c r="N143" i="39" s="1"/>
  <c r="O142" i="39"/>
  <c r="N142" i="39"/>
  <c r="H142" i="39"/>
  <c r="N141" i="39"/>
  <c r="H141" i="39"/>
  <c r="O141" i="39" s="1"/>
  <c r="H140" i="39"/>
  <c r="O140" i="39" s="1"/>
  <c r="H139" i="39"/>
  <c r="N139" i="39" s="1"/>
  <c r="O138" i="39"/>
  <c r="N138" i="39"/>
  <c r="H138" i="39"/>
  <c r="H137" i="39"/>
  <c r="N136" i="39"/>
  <c r="H136" i="39"/>
  <c r="O136" i="39" s="1"/>
  <c r="O135" i="39"/>
  <c r="H135" i="39"/>
  <c r="N135" i="39" s="1"/>
  <c r="O134" i="39"/>
  <c r="N134" i="39"/>
  <c r="H134" i="39"/>
  <c r="O133" i="39"/>
  <c r="N133" i="39"/>
  <c r="H133" i="39"/>
  <c r="H132" i="39"/>
  <c r="O132" i="39" s="1"/>
  <c r="H131" i="39"/>
  <c r="N131" i="39" s="1"/>
  <c r="O130" i="39"/>
  <c r="N130" i="39"/>
  <c r="H130" i="39"/>
  <c r="H129" i="39"/>
  <c r="N128" i="39"/>
  <c r="H128" i="39"/>
  <c r="O128" i="39" s="1"/>
  <c r="O127" i="39"/>
  <c r="H127" i="39"/>
  <c r="N127" i="39" s="1"/>
  <c r="O126" i="39"/>
  <c r="N126" i="39"/>
  <c r="H126" i="39"/>
  <c r="O125" i="39"/>
  <c r="N125" i="39"/>
  <c r="H125" i="39"/>
  <c r="H124" i="39"/>
  <c r="O124" i="39" s="1"/>
  <c r="H123" i="39"/>
  <c r="N123" i="39" s="1"/>
  <c r="O122" i="39"/>
  <c r="N122" i="39"/>
  <c r="H122" i="39"/>
  <c r="H121" i="39"/>
  <c r="H120" i="39"/>
  <c r="O120" i="39" s="1"/>
  <c r="O119" i="39"/>
  <c r="H119" i="39"/>
  <c r="N119" i="39" s="1"/>
  <c r="O118" i="39"/>
  <c r="N118" i="39"/>
  <c r="H118" i="39"/>
  <c r="H117" i="39"/>
  <c r="O117" i="39" s="1"/>
  <c r="H116" i="39"/>
  <c r="O116" i="39" s="1"/>
  <c r="O115" i="39"/>
  <c r="H115" i="39"/>
  <c r="N115" i="39" s="1"/>
  <c r="O114" i="39"/>
  <c r="N114" i="39"/>
  <c r="H114" i="39"/>
  <c r="H113" i="39"/>
  <c r="H112" i="39"/>
  <c r="O112" i="39" s="1"/>
  <c r="O111" i="39"/>
  <c r="H111" i="39"/>
  <c r="N111" i="39" s="1"/>
  <c r="O110" i="39"/>
  <c r="N110" i="39"/>
  <c r="H110" i="39"/>
  <c r="H109" i="39"/>
  <c r="N109" i="39" s="1"/>
  <c r="H108" i="39"/>
  <c r="O108" i="39" s="1"/>
  <c r="H107" i="39"/>
  <c r="N107" i="39" s="1"/>
  <c r="O106" i="39"/>
  <c r="N106" i="39"/>
  <c r="H106" i="39"/>
  <c r="H105" i="39"/>
  <c r="H104" i="39"/>
  <c r="O104" i="39" s="1"/>
  <c r="O103" i="39"/>
  <c r="H103" i="39"/>
  <c r="N103" i="39" s="1"/>
  <c r="O102" i="39"/>
  <c r="N102" i="39"/>
  <c r="H102" i="39"/>
  <c r="H101" i="39"/>
  <c r="O101" i="39" s="1"/>
  <c r="H100" i="39"/>
  <c r="O100" i="39" s="1"/>
  <c r="O99" i="39"/>
  <c r="H99" i="39"/>
  <c r="N99" i="39" s="1"/>
  <c r="O98" i="39"/>
  <c r="N98" i="39"/>
  <c r="H98" i="39"/>
  <c r="H97" i="39"/>
  <c r="N96" i="39"/>
  <c r="H96" i="39"/>
  <c r="O96" i="39" s="1"/>
  <c r="O95" i="39"/>
  <c r="H95" i="39"/>
  <c r="N95" i="39" s="1"/>
  <c r="O94" i="39"/>
  <c r="N94" i="39"/>
  <c r="H94" i="39"/>
  <c r="O93" i="39"/>
  <c r="N93" i="39"/>
  <c r="H93" i="39"/>
  <c r="H92" i="39"/>
  <c r="O92" i="39" s="1"/>
  <c r="O91" i="39"/>
  <c r="H91" i="39"/>
  <c r="N91" i="39" s="1"/>
  <c r="O90" i="39"/>
  <c r="N90" i="39"/>
  <c r="H90" i="39"/>
  <c r="H89" i="39"/>
  <c r="H88" i="39"/>
  <c r="O88" i="39" s="1"/>
  <c r="O87" i="39"/>
  <c r="H87" i="39"/>
  <c r="N87" i="39" s="1"/>
  <c r="O86" i="39"/>
  <c r="N86" i="39"/>
  <c r="H86" i="39"/>
  <c r="O85" i="39"/>
  <c r="H85" i="39"/>
  <c r="N85" i="39" s="1"/>
  <c r="H84" i="39"/>
  <c r="O84" i="39" s="1"/>
  <c r="O83" i="39"/>
  <c r="H83" i="39"/>
  <c r="N83" i="39" s="1"/>
  <c r="O82" i="39"/>
  <c r="N82" i="39"/>
  <c r="H82" i="39"/>
  <c r="H81" i="39"/>
  <c r="N80" i="39"/>
  <c r="H80" i="39"/>
  <c r="O80" i="39" s="1"/>
  <c r="O79" i="39"/>
  <c r="H79" i="39"/>
  <c r="N79" i="39" s="1"/>
  <c r="O78" i="39"/>
  <c r="N78" i="39"/>
  <c r="H78" i="39"/>
  <c r="N77" i="39"/>
  <c r="H77" i="39"/>
  <c r="O77" i="39" s="1"/>
  <c r="H76" i="39"/>
  <c r="O76" i="39" s="1"/>
  <c r="H75" i="39"/>
  <c r="N75" i="39" s="1"/>
  <c r="O74" i="39"/>
  <c r="N74" i="39"/>
  <c r="H74" i="39"/>
  <c r="H73" i="39"/>
  <c r="N72" i="39"/>
  <c r="H72" i="39"/>
  <c r="O72" i="39" s="1"/>
  <c r="O71" i="39"/>
  <c r="H71" i="39"/>
  <c r="N71" i="39" s="1"/>
  <c r="O70" i="39"/>
  <c r="N70" i="39"/>
  <c r="H70" i="39"/>
  <c r="O69" i="39"/>
  <c r="N69" i="39"/>
  <c r="H69" i="39"/>
  <c r="H68" i="39"/>
  <c r="O68" i="39" s="1"/>
  <c r="H67" i="39"/>
  <c r="N67" i="39" s="1"/>
  <c r="O66" i="39"/>
  <c r="N66" i="39"/>
  <c r="H66" i="39"/>
  <c r="H65" i="39"/>
  <c r="H64" i="39"/>
  <c r="O64" i="39" s="1"/>
  <c r="O63" i="39"/>
  <c r="H63" i="39"/>
  <c r="N63" i="39" s="1"/>
  <c r="H62" i="39"/>
  <c r="O62" i="39" s="1"/>
  <c r="H61" i="39"/>
  <c r="O61" i="39" s="1"/>
  <c r="H60" i="39"/>
  <c r="O60" i="39" s="1"/>
  <c r="H59" i="39"/>
  <c r="N59" i="39" s="1"/>
  <c r="H58" i="39"/>
  <c r="H57" i="39"/>
  <c r="H56" i="39"/>
  <c r="O56" i="39" s="1"/>
  <c r="H55" i="39"/>
  <c r="N55" i="39" s="1"/>
  <c r="H54" i="39"/>
  <c r="H53" i="39"/>
  <c r="O53" i="39" s="1"/>
  <c r="H52" i="39"/>
  <c r="O52" i="39" s="1"/>
  <c r="O51" i="39"/>
  <c r="H51" i="39"/>
  <c r="N51" i="39" s="1"/>
  <c r="O50" i="39"/>
  <c r="N50" i="39"/>
  <c r="H50" i="39"/>
  <c r="H49" i="39"/>
  <c r="H48" i="39"/>
  <c r="O48" i="39" s="1"/>
  <c r="O47" i="39"/>
  <c r="H47" i="39"/>
  <c r="N47" i="39" s="1"/>
  <c r="O46" i="39"/>
  <c r="N46" i="39"/>
  <c r="H46" i="39"/>
  <c r="H45" i="39"/>
  <c r="O45" i="39" s="1"/>
  <c r="H44" i="39"/>
  <c r="O44" i="39" s="1"/>
  <c r="H43" i="39"/>
  <c r="N43" i="39" s="1"/>
  <c r="O42" i="39"/>
  <c r="N42" i="39"/>
  <c r="H42" i="39"/>
  <c r="H41" i="39"/>
  <c r="H40" i="39"/>
  <c r="O40" i="39" s="1"/>
  <c r="H39" i="39"/>
  <c r="N39" i="39" s="1"/>
  <c r="N38" i="39"/>
  <c r="H38" i="39"/>
  <c r="O38" i="39" s="1"/>
  <c r="H37" i="39"/>
  <c r="O37" i="39" s="1"/>
  <c r="H36" i="39"/>
  <c r="O36" i="39" s="1"/>
  <c r="O35" i="39"/>
  <c r="H35" i="39"/>
  <c r="N35" i="39" s="1"/>
  <c r="H34" i="39"/>
  <c r="O34" i="39" s="1"/>
  <c r="H33" i="39"/>
  <c r="H32" i="39"/>
  <c r="O32" i="39" s="1"/>
  <c r="O31" i="39"/>
  <c r="H31" i="39"/>
  <c r="N31" i="39" s="1"/>
  <c r="O30" i="39"/>
  <c r="N30" i="39"/>
  <c r="H30" i="39"/>
  <c r="H29" i="39"/>
  <c r="O29" i="39" s="1"/>
  <c r="H28" i="39"/>
  <c r="O28" i="39" s="1"/>
  <c r="H27" i="39"/>
  <c r="N27" i="39" s="1"/>
  <c r="H26" i="39"/>
  <c r="O26" i="39" s="1"/>
  <c r="H25" i="39"/>
  <c r="H24" i="39"/>
  <c r="O24" i="39" s="1"/>
  <c r="O23" i="39"/>
  <c r="H23" i="39"/>
  <c r="N23" i="39" s="1"/>
  <c r="O22" i="39"/>
  <c r="H22" i="39"/>
  <c r="N22" i="39" s="1"/>
  <c r="H21" i="39"/>
  <c r="N21" i="39" s="1"/>
  <c r="H20" i="39"/>
  <c r="O20" i="39" s="1"/>
  <c r="O19" i="39"/>
  <c r="H19" i="39"/>
  <c r="N19" i="39" s="1"/>
  <c r="O18" i="39"/>
  <c r="H18" i="39"/>
  <c r="N18" i="39" s="1"/>
  <c r="H17" i="39"/>
  <c r="H16" i="39"/>
  <c r="O16" i="39" s="1"/>
  <c r="O15" i="39"/>
  <c r="H15" i="39"/>
  <c r="N15" i="39" s="1"/>
  <c r="O14" i="39"/>
  <c r="H14" i="39"/>
  <c r="N14" i="39" s="1"/>
  <c r="H13" i="39"/>
  <c r="O13" i="39" s="1"/>
  <c r="H12" i="39"/>
  <c r="O12" i="39" s="1"/>
  <c r="H11" i="39"/>
  <c r="N11" i="39" s="1"/>
  <c r="O10" i="39"/>
  <c r="N10" i="39"/>
  <c r="H10" i="39"/>
  <c r="H9" i="39"/>
  <c r="H8" i="39"/>
  <c r="O8" i="39" s="1"/>
  <c r="H7" i="39"/>
  <c r="N7" i="39" s="1"/>
  <c r="O6" i="39"/>
  <c r="N6" i="39"/>
  <c r="H6" i="39"/>
  <c r="H5" i="39"/>
  <c r="O5" i="39" s="1"/>
  <c r="H4" i="39"/>
  <c r="O4" i="39" s="1"/>
  <c r="H3" i="39"/>
  <c r="N3" i="39" s="1"/>
  <c r="O2" i="39"/>
  <c r="N2" i="39"/>
  <c r="H2" i="39"/>
  <c r="H1000" i="38"/>
  <c r="O1000" i="38" s="1"/>
  <c r="O999" i="38"/>
  <c r="H999" i="38"/>
  <c r="N999" i="38" s="1"/>
  <c r="O998" i="38"/>
  <c r="N998" i="38"/>
  <c r="H998" i="38"/>
  <c r="H997" i="38"/>
  <c r="N996" i="38"/>
  <c r="H996" i="38"/>
  <c r="O996" i="38" s="1"/>
  <c r="O995" i="38"/>
  <c r="N995" i="38"/>
  <c r="H995" i="38"/>
  <c r="O994" i="38"/>
  <c r="N994" i="38"/>
  <c r="H994" i="38"/>
  <c r="O993" i="38"/>
  <c r="N993" i="38"/>
  <c r="H993" i="38"/>
  <c r="H992" i="38"/>
  <c r="O992" i="38" s="1"/>
  <c r="H991" i="38"/>
  <c r="O990" i="38"/>
  <c r="N990" i="38"/>
  <c r="H990" i="38"/>
  <c r="H989" i="38"/>
  <c r="H988" i="38"/>
  <c r="O988" i="38" s="1"/>
  <c r="O987" i="38"/>
  <c r="N987" i="38"/>
  <c r="H987" i="38"/>
  <c r="O986" i="38"/>
  <c r="N986" i="38"/>
  <c r="H986" i="38"/>
  <c r="O985" i="38"/>
  <c r="N985" i="38"/>
  <c r="H985" i="38"/>
  <c r="H984" i="38"/>
  <c r="O984" i="38" s="1"/>
  <c r="H983" i="38"/>
  <c r="N983" i="38" s="1"/>
  <c r="O982" i="38"/>
  <c r="N982" i="38"/>
  <c r="H982" i="38"/>
  <c r="H981" i="38"/>
  <c r="H980" i="38"/>
  <c r="O979" i="38"/>
  <c r="N979" i="38"/>
  <c r="H979" i="38"/>
  <c r="O978" i="38"/>
  <c r="N978" i="38"/>
  <c r="H978" i="38"/>
  <c r="H977" i="38"/>
  <c r="O977" i="38" s="1"/>
  <c r="H976" i="38"/>
  <c r="O976" i="38" s="1"/>
  <c r="O975" i="38"/>
  <c r="H975" i="38"/>
  <c r="N975" i="38" s="1"/>
  <c r="O974" i="38"/>
  <c r="N974" i="38"/>
  <c r="H974" i="38"/>
  <c r="H973" i="38"/>
  <c r="N972" i="38"/>
  <c r="H972" i="38"/>
  <c r="O972" i="38" s="1"/>
  <c r="O971" i="38"/>
  <c r="N971" i="38"/>
  <c r="H971" i="38"/>
  <c r="O970" i="38"/>
  <c r="N970" i="38"/>
  <c r="H970" i="38"/>
  <c r="O969" i="38"/>
  <c r="H969" i="38"/>
  <c r="N969" i="38" s="1"/>
  <c r="H968" i="38"/>
  <c r="O968" i="38" s="1"/>
  <c r="H967" i="38"/>
  <c r="N967" i="38" s="1"/>
  <c r="O966" i="38"/>
  <c r="N966" i="38"/>
  <c r="H966" i="38"/>
  <c r="H965" i="38"/>
  <c r="N964" i="38"/>
  <c r="H964" i="38"/>
  <c r="O964" i="38" s="1"/>
  <c r="O963" i="38"/>
  <c r="N963" i="38"/>
  <c r="H963" i="38"/>
  <c r="O962" i="38"/>
  <c r="N962" i="38"/>
  <c r="H962" i="38"/>
  <c r="O961" i="38"/>
  <c r="N961" i="38"/>
  <c r="H961" i="38"/>
  <c r="H960" i="38"/>
  <c r="O960" i="38" s="1"/>
  <c r="H959" i="38"/>
  <c r="O958" i="38"/>
  <c r="N958" i="38"/>
  <c r="H958" i="38"/>
  <c r="H957" i="38"/>
  <c r="H956" i="38"/>
  <c r="O956" i="38" s="1"/>
  <c r="O955" i="38"/>
  <c r="N955" i="38"/>
  <c r="H955" i="38"/>
  <c r="O954" i="38"/>
  <c r="N954" i="38"/>
  <c r="H954" i="38"/>
  <c r="O953" i="38"/>
  <c r="N953" i="38"/>
  <c r="H953" i="38"/>
  <c r="H952" i="38"/>
  <c r="O952" i="38" s="1"/>
  <c r="H951" i="38"/>
  <c r="N951" i="38" s="1"/>
  <c r="O950" i="38"/>
  <c r="N950" i="38"/>
  <c r="H950" i="38"/>
  <c r="H949" i="38"/>
  <c r="H948" i="38"/>
  <c r="O947" i="38"/>
  <c r="N947" i="38"/>
  <c r="H947" i="38"/>
  <c r="O946" i="38"/>
  <c r="N946" i="38"/>
  <c r="H946" i="38"/>
  <c r="H945" i="38"/>
  <c r="O945" i="38" s="1"/>
  <c r="H944" i="38"/>
  <c r="O944" i="38" s="1"/>
  <c r="O943" i="38"/>
  <c r="H943" i="38"/>
  <c r="N943" i="38" s="1"/>
  <c r="O942" i="38"/>
  <c r="N942" i="38"/>
  <c r="H942" i="38"/>
  <c r="H941" i="38"/>
  <c r="H940" i="38"/>
  <c r="O939" i="38"/>
  <c r="N939" i="38"/>
  <c r="H939" i="38"/>
  <c r="O938" i="38"/>
  <c r="N938" i="38"/>
  <c r="H938" i="38"/>
  <c r="N937" i="38"/>
  <c r="H937" i="38"/>
  <c r="O937" i="38" s="1"/>
  <c r="H936" i="38"/>
  <c r="O936" i="38" s="1"/>
  <c r="H935" i="38"/>
  <c r="N935" i="38" s="1"/>
  <c r="O934" i="38"/>
  <c r="N934" i="38"/>
  <c r="H934" i="38"/>
  <c r="H933" i="38"/>
  <c r="N932" i="38"/>
  <c r="H932" i="38"/>
  <c r="O932" i="38" s="1"/>
  <c r="O931" i="38"/>
  <c r="H931" i="38"/>
  <c r="N931" i="38" s="1"/>
  <c r="O930" i="38"/>
  <c r="N930" i="38"/>
  <c r="H930" i="38"/>
  <c r="O929" i="38"/>
  <c r="N929" i="38"/>
  <c r="H929" i="38"/>
  <c r="H928" i="38"/>
  <c r="O928" i="38" s="1"/>
  <c r="O927" i="38"/>
  <c r="H927" i="38"/>
  <c r="N927" i="38" s="1"/>
  <c r="O926" i="38"/>
  <c r="N926" i="38"/>
  <c r="H926" i="38"/>
  <c r="H925" i="38"/>
  <c r="N924" i="38"/>
  <c r="H924" i="38"/>
  <c r="O924" i="38" s="1"/>
  <c r="O923" i="38"/>
  <c r="H923" i="38"/>
  <c r="N923" i="38" s="1"/>
  <c r="N922" i="38"/>
  <c r="H922" i="38"/>
  <c r="O922" i="38" s="1"/>
  <c r="O921" i="38"/>
  <c r="N921" i="38"/>
  <c r="H921" i="38"/>
  <c r="H920" i="38"/>
  <c r="O920" i="38" s="1"/>
  <c r="O919" i="38"/>
  <c r="H919" i="38"/>
  <c r="N919" i="38" s="1"/>
  <c r="O918" i="38"/>
  <c r="N918" i="38"/>
  <c r="H918" i="38"/>
  <c r="H917" i="38"/>
  <c r="N916" i="38"/>
  <c r="H916" i="38"/>
  <c r="O916" i="38" s="1"/>
  <c r="O915" i="38"/>
  <c r="H915" i="38"/>
  <c r="N915" i="38" s="1"/>
  <c r="N914" i="38"/>
  <c r="H914" i="38"/>
  <c r="O914" i="38" s="1"/>
  <c r="O913" i="38"/>
  <c r="N913" i="38"/>
  <c r="H913" i="38"/>
  <c r="N912" i="38"/>
  <c r="H912" i="38"/>
  <c r="O912" i="38" s="1"/>
  <c r="H911" i="38"/>
  <c r="O910" i="38"/>
  <c r="N910" i="38"/>
  <c r="H910" i="38"/>
  <c r="H909" i="38"/>
  <c r="H908" i="38"/>
  <c r="O908" i="38" s="1"/>
  <c r="O907" i="38"/>
  <c r="H907" i="38"/>
  <c r="N907" i="38" s="1"/>
  <c r="N906" i="38"/>
  <c r="H906" i="38"/>
  <c r="O906" i="38" s="1"/>
  <c r="O905" i="38"/>
  <c r="N905" i="38"/>
  <c r="H905" i="38"/>
  <c r="N904" i="38"/>
  <c r="H904" i="38"/>
  <c r="O904" i="38" s="1"/>
  <c r="H903" i="38"/>
  <c r="N903" i="38" s="1"/>
  <c r="O902" i="38"/>
  <c r="N902" i="38"/>
  <c r="H902" i="38"/>
  <c r="H901" i="38"/>
  <c r="N900" i="38"/>
  <c r="H900" i="38"/>
  <c r="O900" i="38" s="1"/>
  <c r="O899" i="38"/>
  <c r="H899" i="38"/>
  <c r="N899" i="38" s="1"/>
  <c r="N898" i="38"/>
  <c r="H898" i="38"/>
  <c r="O898" i="38" s="1"/>
  <c r="O897" i="38"/>
  <c r="H897" i="38"/>
  <c r="N897" i="38" s="1"/>
  <c r="N896" i="38"/>
  <c r="H896" i="38"/>
  <c r="O896" i="38" s="1"/>
  <c r="H895" i="38"/>
  <c r="N895" i="38" s="1"/>
  <c r="O894" i="38"/>
  <c r="N894" i="38"/>
  <c r="H894" i="38"/>
  <c r="H893" i="38"/>
  <c r="H892" i="38"/>
  <c r="O891" i="38"/>
  <c r="H891" i="38"/>
  <c r="N891" i="38" s="1"/>
  <c r="N890" i="38"/>
  <c r="H890" i="38"/>
  <c r="O890" i="38" s="1"/>
  <c r="O889" i="38"/>
  <c r="N889" i="38"/>
  <c r="H889" i="38"/>
  <c r="N888" i="38"/>
  <c r="H888" i="38"/>
  <c r="O888" i="38" s="1"/>
  <c r="H887" i="38"/>
  <c r="N887" i="38" s="1"/>
  <c r="O886" i="38"/>
  <c r="N886" i="38"/>
  <c r="H886" i="38"/>
  <c r="H885" i="38"/>
  <c r="N884" i="38"/>
  <c r="H884" i="38"/>
  <c r="O884" i="38" s="1"/>
  <c r="O883" i="38"/>
  <c r="H883" i="38"/>
  <c r="N883" i="38" s="1"/>
  <c r="N882" i="38"/>
  <c r="H882" i="38"/>
  <c r="O882" i="38" s="1"/>
  <c r="H881" i="38"/>
  <c r="N880" i="38"/>
  <c r="H880" i="38"/>
  <c r="O880" i="38" s="1"/>
  <c r="O879" i="38"/>
  <c r="H879" i="38"/>
  <c r="N879" i="38" s="1"/>
  <c r="O878" i="38"/>
  <c r="N878" i="38"/>
  <c r="H878" i="38"/>
  <c r="H877" i="38"/>
  <c r="H876" i="38"/>
  <c r="O876" i="38" s="1"/>
  <c r="O875" i="38"/>
  <c r="H875" i="38"/>
  <c r="N875" i="38" s="1"/>
  <c r="N874" i="38"/>
  <c r="H874" i="38"/>
  <c r="O874" i="38" s="1"/>
  <c r="H873" i="38"/>
  <c r="O873" i="38" s="1"/>
  <c r="N872" i="38"/>
  <c r="H872" i="38"/>
  <c r="O872" i="38" s="1"/>
  <c r="O871" i="38"/>
  <c r="H871" i="38"/>
  <c r="N871" i="38" s="1"/>
  <c r="O870" i="38"/>
  <c r="N870" i="38"/>
  <c r="H870" i="38"/>
  <c r="H869" i="38"/>
  <c r="H868" i="38"/>
  <c r="O868" i="38" s="1"/>
  <c r="O867" i="38"/>
  <c r="H867" i="38"/>
  <c r="N867" i="38" s="1"/>
  <c r="N866" i="38"/>
  <c r="H866" i="38"/>
  <c r="O866" i="38" s="1"/>
  <c r="H865" i="38"/>
  <c r="N864" i="38"/>
  <c r="H864" i="38"/>
  <c r="O864" i="38" s="1"/>
  <c r="H863" i="38"/>
  <c r="N863" i="38" s="1"/>
  <c r="O862" i="38"/>
  <c r="N862" i="38"/>
  <c r="H862" i="38"/>
  <c r="H861" i="38"/>
  <c r="N860" i="38"/>
  <c r="H860" i="38"/>
  <c r="O860" i="38" s="1"/>
  <c r="O859" i="38"/>
  <c r="H859" i="38"/>
  <c r="N859" i="38" s="1"/>
  <c r="N858" i="38"/>
  <c r="H858" i="38"/>
  <c r="O858" i="38" s="1"/>
  <c r="H857" i="38"/>
  <c r="N856" i="38"/>
  <c r="H856" i="38"/>
  <c r="O856" i="38" s="1"/>
  <c r="O855" i="38"/>
  <c r="H855" i="38"/>
  <c r="N855" i="38" s="1"/>
  <c r="O854" i="38"/>
  <c r="N854" i="38"/>
  <c r="H854" i="38"/>
  <c r="H853" i="38"/>
  <c r="N852" i="38"/>
  <c r="H852" i="38"/>
  <c r="O852" i="38" s="1"/>
  <c r="O851" i="38"/>
  <c r="H851" i="38"/>
  <c r="N851" i="38" s="1"/>
  <c r="N850" i="38"/>
  <c r="H850" i="38"/>
  <c r="O850" i="38" s="1"/>
  <c r="O849" i="38"/>
  <c r="N849" i="38"/>
  <c r="H849" i="38"/>
  <c r="N848" i="38"/>
  <c r="H848" i="38"/>
  <c r="O848" i="38" s="1"/>
  <c r="H847" i="38"/>
  <c r="O846" i="38"/>
  <c r="N846" i="38"/>
  <c r="H846" i="38"/>
  <c r="H845" i="38"/>
  <c r="H844" i="38"/>
  <c r="O844" i="38" s="1"/>
  <c r="O843" i="38"/>
  <c r="H843" i="38"/>
  <c r="N843" i="38" s="1"/>
  <c r="N842" i="38"/>
  <c r="H842" i="38"/>
  <c r="O842" i="38" s="1"/>
  <c r="O841" i="38"/>
  <c r="N841" i="38"/>
  <c r="H841" i="38"/>
  <c r="N840" i="38"/>
  <c r="H840" i="38"/>
  <c r="O840" i="38" s="1"/>
  <c r="H839" i="38"/>
  <c r="N839" i="38" s="1"/>
  <c r="O838" i="38"/>
  <c r="N838" i="38"/>
  <c r="H838" i="38"/>
  <c r="H837" i="38"/>
  <c r="N836" i="38"/>
  <c r="H836" i="38"/>
  <c r="O836" i="38" s="1"/>
  <c r="O835" i="38"/>
  <c r="H835" i="38"/>
  <c r="N835" i="38" s="1"/>
  <c r="N834" i="38"/>
  <c r="H834" i="38"/>
  <c r="O834" i="38" s="1"/>
  <c r="O833" i="38"/>
  <c r="H833" i="38"/>
  <c r="N833" i="38" s="1"/>
  <c r="N832" i="38"/>
  <c r="H832" i="38"/>
  <c r="O832" i="38" s="1"/>
  <c r="H831" i="38"/>
  <c r="N831" i="38" s="1"/>
  <c r="O830" i="38"/>
  <c r="N830" i="38"/>
  <c r="H830" i="38"/>
  <c r="H829" i="38"/>
  <c r="H828" i="38"/>
  <c r="O827" i="38"/>
  <c r="H827" i="38"/>
  <c r="N827" i="38" s="1"/>
  <c r="N826" i="38"/>
  <c r="H826" i="38"/>
  <c r="O826" i="38" s="1"/>
  <c r="O825" i="38"/>
  <c r="N825" i="38"/>
  <c r="H825" i="38"/>
  <c r="N824" i="38"/>
  <c r="H824" i="38"/>
  <c r="O824" i="38" s="1"/>
  <c r="H823" i="38"/>
  <c r="N823" i="38" s="1"/>
  <c r="O822" i="38"/>
  <c r="N822" i="38"/>
  <c r="H822" i="38"/>
  <c r="H821" i="38"/>
  <c r="N820" i="38"/>
  <c r="H820" i="38"/>
  <c r="O820" i="38" s="1"/>
  <c r="O819" i="38"/>
  <c r="H819" i="38"/>
  <c r="N819" i="38" s="1"/>
  <c r="N818" i="38"/>
  <c r="H818" i="38"/>
  <c r="O818" i="38" s="1"/>
  <c r="H817" i="38"/>
  <c r="H816" i="38"/>
  <c r="O816" i="38" s="1"/>
  <c r="O815" i="38"/>
  <c r="H815" i="38"/>
  <c r="N815" i="38" s="1"/>
  <c r="O814" i="38"/>
  <c r="N814" i="38"/>
  <c r="H814" i="38"/>
  <c r="H813" i="38"/>
  <c r="H812" i="38"/>
  <c r="O811" i="38"/>
  <c r="H811" i="38"/>
  <c r="N811" i="38" s="1"/>
  <c r="N810" i="38"/>
  <c r="H810" i="38"/>
  <c r="O810" i="38" s="1"/>
  <c r="H809" i="38"/>
  <c r="H808" i="38"/>
  <c r="O808" i="38" s="1"/>
  <c r="H807" i="38"/>
  <c r="O806" i="38"/>
  <c r="N806" i="38"/>
  <c r="H806" i="38"/>
  <c r="H805" i="38"/>
  <c r="N804" i="38"/>
  <c r="H804" i="38"/>
  <c r="O804" i="38" s="1"/>
  <c r="O803" i="38"/>
  <c r="H803" i="38"/>
  <c r="N803" i="38" s="1"/>
  <c r="N802" i="38"/>
  <c r="H802" i="38"/>
  <c r="O802" i="38" s="1"/>
  <c r="H801" i="38"/>
  <c r="H800" i="38"/>
  <c r="O800" i="38" s="1"/>
  <c r="H799" i="38"/>
  <c r="N799" i="38" s="1"/>
  <c r="O798" i="38"/>
  <c r="N798" i="38"/>
  <c r="H798" i="38"/>
  <c r="H797" i="38"/>
  <c r="H796" i="38"/>
  <c r="O796" i="38" s="1"/>
  <c r="O795" i="38"/>
  <c r="H795" i="38"/>
  <c r="N795" i="38" s="1"/>
  <c r="N794" i="38"/>
  <c r="H794" i="38"/>
  <c r="O794" i="38" s="1"/>
  <c r="H793" i="38"/>
  <c r="N792" i="38"/>
  <c r="H792" i="38"/>
  <c r="O792" i="38" s="1"/>
  <c r="O791" i="38"/>
  <c r="H791" i="38"/>
  <c r="N791" i="38" s="1"/>
  <c r="O790" i="38"/>
  <c r="N790" i="38"/>
  <c r="H790" i="38"/>
  <c r="H789" i="38"/>
  <c r="N788" i="38"/>
  <c r="H788" i="38"/>
  <c r="O788" i="38" s="1"/>
  <c r="O787" i="38"/>
  <c r="H787" i="38"/>
  <c r="N787" i="38" s="1"/>
  <c r="N786" i="38"/>
  <c r="H786" i="38"/>
  <c r="O786" i="38" s="1"/>
  <c r="H785" i="38"/>
  <c r="O785" i="38" s="1"/>
  <c r="N784" i="38"/>
  <c r="H784" i="38"/>
  <c r="O784" i="38" s="1"/>
  <c r="O783" i="38"/>
  <c r="H783" i="38"/>
  <c r="N783" i="38" s="1"/>
  <c r="O782" i="38"/>
  <c r="N782" i="38"/>
  <c r="H782" i="38"/>
  <c r="H781" i="38"/>
  <c r="N780" i="38"/>
  <c r="H780" i="38"/>
  <c r="O780" i="38" s="1"/>
  <c r="O779" i="38"/>
  <c r="H779" i="38"/>
  <c r="N779" i="38" s="1"/>
  <c r="N778" i="38"/>
  <c r="H778" i="38"/>
  <c r="O778" i="38" s="1"/>
  <c r="H777" i="38"/>
  <c r="O777" i="38" s="1"/>
  <c r="N776" i="38"/>
  <c r="H776" i="38"/>
  <c r="O776" i="38" s="1"/>
  <c r="O775" i="38"/>
  <c r="H775" i="38"/>
  <c r="N775" i="38" s="1"/>
  <c r="O774" i="38"/>
  <c r="N774" i="38"/>
  <c r="H774" i="38"/>
  <c r="H773" i="38"/>
  <c r="N772" i="38"/>
  <c r="H772" i="38"/>
  <c r="O772" i="38" s="1"/>
  <c r="O771" i="38"/>
  <c r="H771" i="38"/>
  <c r="N771" i="38" s="1"/>
  <c r="N770" i="38"/>
  <c r="H770" i="38"/>
  <c r="O770" i="38" s="1"/>
  <c r="O769" i="38"/>
  <c r="N769" i="38"/>
  <c r="H769" i="38"/>
  <c r="N768" i="38"/>
  <c r="H768" i="38"/>
  <c r="O768" i="38" s="1"/>
  <c r="O767" i="38"/>
  <c r="H767" i="38"/>
  <c r="N767" i="38" s="1"/>
  <c r="O766" i="38"/>
  <c r="N766" i="38"/>
  <c r="H766" i="38"/>
  <c r="H765" i="38"/>
  <c r="N764" i="38"/>
  <c r="H764" i="38"/>
  <c r="O764" i="38" s="1"/>
  <c r="O763" i="38"/>
  <c r="H763" i="38"/>
  <c r="N763" i="38" s="1"/>
  <c r="N762" i="38"/>
  <c r="H762" i="38"/>
  <c r="O762" i="38" s="1"/>
  <c r="O761" i="38"/>
  <c r="N761" i="38"/>
  <c r="H761" i="38"/>
  <c r="N760" i="38"/>
  <c r="H760" i="38"/>
  <c r="O760" i="38" s="1"/>
  <c r="H759" i="38"/>
  <c r="O758" i="38"/>
  <c r="N758" i="38"/>
  <c r="H758" i="38"/>
  <c r="H757" i="38"/>
  <c r="N756" i="38"/>
  <c r="H756" i="38"/>
  <c r="O756" i="38" s="1"/>
  <c r="O755" i="38"/>
  <c r="H755" i="38"/>
  <c r="N755" i="38" s="1"/>
  <c r="N754" i="38"/>
  <c r="H754" i="38"/>
  <c r="O754" i="38" s="1"/>
  <c r="O753" i="38"/>
  <c r="N753" i="38"/>
  <c r="H753" i="38"/>
  <c r="N752" i="38"/>
  <c r="H752" i="38"/>
  <c r="O752" i="38" s="1"/>
  <c r="H751" i="38"/>
  <c r="O750" i="38"/>
  <c r="N750" i="38"/>
  <c r="H750" i="38"/>
  <c r="H749" i="38"/>
  <c r="N748" i="38"/>
  <c r="H748" i="38"/>
  <c r="O748" i="38" s="1"/>
  <c r="O747" i="38"/>
  <c r="H747" i="38"/>
  <c r="N747" i="38" s="1"/>
  <c r="N746" i="38"/>
  <c r="H746" i="38"/>
  <c r="O746" i="38" s="1"/>
  <c r="O745" i="38"/>
  <c r="N745" i="38"/>
  <c r="H745" i="38"/>
  <c r="N744" i="38"/>
  <c r="H744" i="38"/>
  <c r="O744" i="38" s="1"/>
  <c r="O743" i="38"/>
  <c r="H743" i="38"/>
  <c r="N743" i="38" s="1"/>
  <c r="O742" i="38"/>
  <c r="N742" i="38"/>
  <c r="H742" i="38"/>
  <c r="H741" i="38"/>
  <c r="H740" i="38"/>
  <c r="O739" i="38"/>
  <c r="H739" i="38"/>
  <c r="N739" i="38" s="1"/>
  <c r="N738" i="38"/>
  <c r="H738" i="38"/>
  <c r="O738" i="38" s="1"/>
  <c r="O737" i="38"/>
  <c r="N737" i="38"/>
  <c r="H737" i="38"/>
  <c r="N736" i="38"/>
  <c r="H736" i="38"/>
  <c r="O736" i="38" s="1"/>
  <c r="O735" i="38"/>
  <c r="H735" i="38"/>
  <c r="N735" i="38" s="1"/>
  <c r="O734" i="38"/>
  <c r="N734" i="38"/>
  <c r="H734" i="38"/>
  <c r="H733" i="38"/>
  <c r="H732" i="38"/>
  <c r="O732" i="38" s="1"/>
  <c r="O731" i="38"/>
  <c r="H731" i="38"/>
  <c r="N731" i="38" s="1"/>
  <c r="N730" i="38"/>
  <c r="H730" i="38"/>
  <c r="O730" i="38" s="1"/>
  <c r="H729" i="38"/>
  <c r="N728" i="38"/>
  <c r="H728" i="38"/>
  <c r="O728" i="38" s="1"/>
  <c r="O727" i="38"/>
  <c r="H727" i="38"/>
  <c r="N727" i="38" s="1"/>
  <c r="O726" i="38"/>
  <c r="N726" i="38"/>
  <c r="H726" i="38"/>
  <c r="H725" i="38"/>
  <c r="H724" i="38"/>
  <c r="O724" i="38" s="1"/>
  <c r="O723" i="38"/>
  <c r="H723" i="38"/>
  <c r="N723" i="38" s="1"/>
  <c r="N722" i="38"/>
  <c r="H722" i="38"/>
  <c r="O722" i="38" s="1"/>
  <c r="H721" i="38"/>
  <c r="O721" i="38" s="1"/>
  <c r="N720" i="38"/>
  <c r="H720" i="38"/>
  <c r="O720" i="38" s="1"/>
  <c r="O719" i="38"/>
  <c r="H719" i="38"/>
  <c r="N719" i="38" s="1"/>
  <c r="O718" i="38"/>
  <c r="N718" i="38"/>
  <c r="H718" i="38"/>
  <c r="H717" i="38"/>
  <c r="H716" i="38"/>
  <c r="O716" i="38" s="1"/>
  <c r="O715" i="38"/>
  <c r="H715" i="38"/>
  <c r="N715" i="38" s="1"/>
  <c r="N714" i="38"/>
  <c r="H714" i="38"/>
  <c r="O714" i="38" s="1"/>
  <c r="O713" i="38"/>
  <c r="N713" i="38"/>
  <c r="H713" i="38"/>
  <c r="N712" i="38"/>
  <c r="H712" i="38"/>
  <c r="O712" i="38" s="1"/>
  <c r="O711" i="38"/>
  <c r="H711" i="38"/>
  <c r="N711" i="38" s="1"/>
  <c r="O710" i="38"/>
  <c r="N710" i="38"/>
  <c r="H710" i="38"/>
  <c r="H709" i="38"/>
  <c r="N708" i="38"/>
  <c r="H708" i="38"/>
  <c r="O708" i="38" s="1"/>
  <c r="O707" i="38"/>
  <c r="H707" i="38"/>
  <c r="N707" i="38" s="1"/>
  <c r="N706" i="38"/>
  <c r="H706" i="38"/>
  <c r="O706" i="38" s="1"/>
  <c r="O705" i="38"/>
  <c r="H705" i="38"/>
  <c r="N705" i="38" s="1"/>
  <c r="N704" i="38"/>
  <c r="H704" i="38"/>
  <c r="O704" i="38" s="1"/>
  <c r="O703" i="38"/>
  <c r="H703" i="38"/>
  <c r="N703" i="38" s="1"/>
  <c r="O702" i="38"/>
  <c r="N702" i="38"/>
  <c r="H702" i="38"/>
  <c r="H701" i="38"/>
  <c r="N700" i="38"/>
  <c r="H700" i="38"/>
  <c r="O700" i="38" s="1"/>
  <c r="O699" i="38"/>
  <c r="H699" i="38"/>
  <c r="N699" i="38" s="1"/>
  <c r="N698" i="38"/>
  <c r="H698" i="38"/>
  <c r="O698" i="38" s="1"/>
  <c r="O697" i="38"/>
  <c r="N697" i="38"/>
  <c r="H697" i="38"/>
  <c r="N696" i="38"/>
  <c r="H696" i="38"/>
  <c r="O696" i="38" s="1"/>
  <c r="H695" i="38"/>
  <c r="O694" i="38"/>
  <c r="N694" i="38"/>
  <c r="H694" i="38"/>
  <c r="H693" i="38"/>
  <c r="N692" i="38"/>
  <c r="H692" i="38"/>
  <c r="O692" i="38" s="1"/>
  <c r="O691" i="38"/>
  <c r="H691" i="38"/>
  <c r="N691" i="38" s="1"/>
  <c r="N690" i="38"/>
  <c r="H690" i="38"/>
  <c r="O690" i="38" s="1"/>
  <c r="O689" i="38"/>
  <c r="N689" i="38"/>
  <c r="H689" i="38"/>
  <c r="N688" i="38"/>
  <c r="H688" i="38"/>
  <c r="O688" i="38" s="1"/>
  <c r="O687" i="38"/>
  <c r="H687" i="38"/>
  <c r="N687" i="38" s="1"/>
  <c r="O686" i="38"/>
  <c r="N686" i="38"/>
  <c r="H686" i="38"/>
  <c r="H685" i="38"/>
  <c r="N684" i="38"/>
  <c r="H684" i="38"/>
  <c r="O684" i="38" s="1"/>
  <c r="O683" i="38"/>
  <c r="H683" i="38"/>
  <c r="N683" i="38" s="1"/>
  <c r="N682" i="38"/>
  <c r="H682" i="38"/>
  <c r="O682" i="38" s="1"/>
  <c r="O681" i="38"/>
  <c r="N681" i="38"/>
  <c r="H681" i="38"/>
  <c r="N680" i="38"/>
  <c r="H680" i="38"/>
  <c r="O680" i="38" s="1"/>
  <c r="H679" i="38"/>
  <c r="N679" i="38" s="1"/>
  <c r="O678" i="38"/>
  <c r="N678" i="38"/>
  <c r="H678" i="38"/>
  <c r="H677" i="38"/>
  <c r="H676" i="38"/>
  <c r="O675" i="38"/>
  <c r="H675" i="38"/>
  <c r="N675" i="38" s="1"/>
  <c r="N674" i="38"/>
  <c r="H674" i="38"/>
  <c r="O674" i="38" s="1"/>
  <c r="O673" i="38"/>
  <c r="N673" i="38"/>
  <c r="H673" i="38"/>
  <c r="N672" i="38"/>
  <c r="H672" i="38"/>
  <c r="O672" i="38" s="1"/>
  <c r="H671" i="38"/>
  <c r="N671" i="38" s="1"/>
  <c r="O670" i="38"/>
  <c r="N670" i="38"/>
  <c r="H670" i="38"/>
  <c r="H669" i="38"/>
  <c r="H668" i="38"/>
  <c r="O668" i="38" s="1"/>
  <c r="O667" i="38"/>
  <c r="H667" i="38"/>
  <c r="N667" i="38" s="1"/>
  <c r="N666" i="38"/>
  <c r="H666" i="38"/>
  <c r="O666" i="38" s="1"/>
  <c r="H665" i="38"/>
  <c r="N664" i="38"/>
  <c r="H664" i="38"/>
  <c r="O664" i="38" s="1"/>
  <c r="O663" i="38"/>
  <c r="H663" i="38"/>
  <c r="N663" i="38" s="1"/>
  <c r="O662" i="38"/>
  <c r="N662" i="38"/>
  <c r="H662" i="38"/>
  <c r="H661" i="38"/>
  <c r="O660" i="38"/>
  <c r="N660" i="38"/>
  <c r="H660" i="38"/>
  <c r="O659" i="38"/>
  <c r="N659" i="38"/>
  <c r="H659" i="38"/>
  <c r="H658" i="38"/>
  <c r="O657" i="38"/>
  <c r="N657" i="38"/>
  <c r="H657" i="38"/>
  <c r="O656" i="38"/>
  <c r="N656" i="38"/>
  <c r="H656" i="38"/>
  <c r="N655" i="38"/>
  <c r="H655" i="38"/>
  <c r="O655" i="38" s="1"/>
  <c r="O654" i="38"/>
  <c r="N654" i="38"/>
  <c r="H654" i="38"/>
  <c r="H653" i="38"/>
  <c r="H652" i="38"/>
  <c r="O651" i="38"/>
  <c r="N651" i="38"/>
  <c r="H651" i="38"/>
  <c r="N650" i="38"/>
  <c r="H650" i="38"/>
  <c r="O650" i="38" s="1"/>
  <c r="O649" i="38"/>
  <c r="N649" i="38"/>
  <c r="H649" i="38"/>
  <c r="O648" i="38"/>
  <c r="H648" i="38"/>
  <c r="N648" i="38" s="1"/>
  <c r="O647" i="38"/>
  <c r="N647" i="38"/>
  <c r="H647" i="38"/>
  <c r="O646" i="38"/>
  <c r="N646" i="38"/>
  <c r="H646" i="38"/>
  <c r="H645" i="38"/>
  <c r="O644" i="38"/>
  <c r="H644" i="38"/>
  <c r="N644" i="38" s="1"/>
  <c r="O643" i="38"/>
  <c r="N643" i="38"/>
  <c r="H643" i="38"/>
  <c r="N642" i="38"/>
  <c r="H642" i="38"/>
  <c r="O642" i="38" s="1"/>
  <c r="O641" i="38"/>
  <c r="N641" i="38"/>
  <c r="H641" i="38"/>
  <c r="O640" i="38"/>
  <c r="H640" i="38"/>
  <c r="N640" i="38" s="1"/>
  <c r="H639" i="38"/>
  <c r="O639" i="38" s="1"/>
  <c r="O638" i="38"/>
  <c r="N638" i="38"/>
  <c r="H638" i="38"/>
  <c r="H637" i="38"/>
  <c r="H636" i="38"/>
  <c r="O635" i="38"/>
  <c r="N635" i="38"/>
  <c r="H635" i="38"/>
  <c r="N634" i="38"/>
  <c r="H634" i="38"/>
  <c r="O634" i="38" s="1"/>
  <c r="O633" i="38"/>
  <c r="N633" i="38"/>
  <c r="H633" i="38"/>
  <c r="O632" i="38"/>
  <c r="H632" i="38"/>
  <c r="N632" i="38" s="1"/>
  <c r="O631" i="38"/>
  <c r="N631" i="38"/>
  <c r="H631" i="38"/>
  <c r="O630" i="38"/>
  <c r="H630" i="38"/>
  <c r="N630" i="38" s="1"/>
  <c r="H629" i="38"/>
  <c r="O628" i="38"/>
  <c r="N628" i="38"/>
  <c r="H628" i="38"/>
  <c r="O627" i="38"/>
  <c r="N627" i="38"/>
  <c r="H627" i="38"/>
  <c r="H626" i="38"/>
  <c r="O625" i="38"/>
  <c r="N625" i="38"/>
  <c r="H625" i="38"/>
  <c r="O624" i="38"/>
  <c r="N624" i="38"/>
  <c r="H624" i="38"/>
  <c r="N623" i="38"/>
  <c r="H623" i="38"/>
  <c r="O623" i="38" s="1"/>
  <c r="O622" i="38"/>
  <c r="H622" i="38"/>
  <c r="N622" i="38" s="1"/>
  <c r="H621" i="38"/>
  <c r="H620" i="38"/>
  <c r="O620" i="38" s="1"/>
  <c r="O619" i="38"/>
  <c r="N619" i="38"/>
  <c r="H619" i="38"/>
  <c r="H618" i="38"/>
  <c r="O618" i="38" s="1"/>
  <c r="O617" i="38"/>
  <c r="N617" i="38"/>
  <c r="H617" i="38"/>
  <c r="O616" i="38"/>
  <c r="N616" i="38"/>
  <c r="H616" i="38"/>
  <c r="O615" i="38"/>
  <c r="N615" i="38"/>
  <c r="H615" i="38"/>
  <c r="O614" i="38"/>
  <c r="H614" i="38"/>
  <c r="N614" i="38" s="1"/>
  <c r="H613" i="38"/>
  <c r="O612" i="38"/>
  <c r="N612" i="38"/>
  <c r="H612" i="38"/>
  <c r="O611" i="38"/>
  <c r="N611" i="38"/>
  <c r="H611" i="38"/>
  <c r="H610" i="38"/>
  <c r="O609" i="38"/>
  <c r="N609" i="38"/>
  <c r="H609" i="38"/>
  <c r="O608" i="38"/>
  <c r="H608" i="38"/>
  <c r="N608" i="38" s="1"/>
  <c r="H607" i="38"/>
  <c r="O606" i="38"/>
  <c r="H606" i="38"/>
  <c r="N606" i="38" s="1"/>
  <c r="H605" i="38"/>
  <c r="O604" i="38"/>
  <c r="H604" i="38"/>
  <c r="N604" i="38" s="1"/>
  <c r="O603" i="38"/>
  <c r="N603" i="38"/>
  <c r="H603" i="38"/>
  <c r="N602" i="38"/>
  <c r="H602" i="38"/>
  <c r="O602" i="38" s="1"/>
  <c r="O601" i="38"/>
  <c r="N601" i="38"/>
  <c r="H601" i="38"/>
  <c r="O600" i="38"/>
  <c r="H600" i="38"/>
  <c r="N600" i="38" s="1"/>
  <c r="O599" i="38"/>
  <c r="N599" i="38"/>
  <c r="H599" i="38"/>
  <c r="O598" i="38"/>
  <c r="H598" i="38"/>
  <c r="N598" i="38" s="1"/>
  <c r="H597" i="38"/>
  <c r="O596" i="38"/>
  <c r="H596" i="38"/>
  <c r="N596" i="38" s="1"/>
  <c r="O595" i="38"/>
  <c r="N595" i="38"/>
  <c r="H595" i="38"/>
  <c r="H594" i="38"/>
  <c r="O594" i="38" s="1"/>
  <c r="O593" i="38"/>
  <c r="N593" i="38"/>
  <c r="H593" i="38"/>
  <c r="O592" i="38"/>
  <c r="H592" i="38"/>
  <c r="N592" i="38" s="1"/>
  <c r="O591" i="38"/>
  <c r="H591" i="38"/>
  <c r="N591" i="38" s="1"/>
  <c r="O590" i="38"/>
  <c r="H590" i="38"/>
  <c r="N590" i="38" s="1"/>
  <c r="H589" i="38"/>
  <c r="O588" i="38"/>
  <c r="H588" i="38"/>
  <c r="N588" i="38" s="1"/>
  <c r="O587" i="38"/>
  <c r="N587" i="38"/>
  <c r="H587" i="38"/>
  <c r="H586" i="38"/>
  <c r="O586" i="38" s="1"/>
  <c r="O585" i="38"/>
  <c r="N585" i="38"/>
  <c r="H585" i="38"/>
  <c r="O584" i="38"/>
  <c r="H584" i="38"/>
  <c r="N584" i="38" s="1"/>
  <c r="H583" i="38"/>
  <c r="O583" i="38" s="1"/>
  <c r="O582" i="38"/>
  <c r="N582" i="38"/>
  <c r="H582" i="38"/>
  <c r="H581" i="38"/>
  <c r="H580" i="38"/>
  <c r="O580" i="38" s="1"/>
  <c r="O579" i="38"/>
  <c r="N579" i="38"/>
  <c r="H579" i="38"/>
  <c r="N578" i="38"/>
  <c r="H578" i="38"/>
  <c r="O578" i="38" s="1"/>
  <c r="O577" i="38"/>
  <c r="N577" i="38"/>
  <c r="H577" i="38"/>
  <c r="O576" i="38"/>
  <c r="H576" i="38"/>
  <c r="N576" i="38" s="1"/>
  <c r="O575" i="38"/>
  <c r="N575" i="38"/>
  <c r="H575" i="38"/>
  <c r="O574" i="38"/>
  <c r="H574" i="38"/>
  <c r="N574" i="38" s="1"/>
  <c r="H573" i="38"/>
  <c r="O572" i="38"/>
  <c r="N572" i="38"/>
  <c r="H572" i="38"/>
  <c r="O571" i="38"/>
  <c r="N571" i="38"/>
  <c r="H571" i="38"/>
  <c r="H570" i="38"/>
  <c r="O570" i="38" s="1"/>
  <c r="O569" i="38"/>
  <c r="N569" i="38"/>
  <c r="H569" i="38"/>
  <c r="O568" i="38"/>
  <c r="H568" i="38"/>
  <c r="N568" i="38" s="1"/>
  <c r="H567" i="38"/>
  <c r="O567" i="38" s="1"/>
  <c r="O566" i="38"/>
  <c r="H566" i="38"/>
  <c r="N566" i="38" s="1"/>
  <c r="H565" i="38"/>
  <c r="O564" i="38"/>
  <c r="H564" i="38"/>
  <c r="N564" i="38" s="1"/>
  <c r="O563" i="38"/>
  <c r="N563" i="38"/>
  <c r="H563" i="38"/>
  <c r="N562" i="38"/>
  <c r="H562" i="38"/>
  <c r="O562" i="38" s="1"/>
  <c r="O561" i="38"/>
  <c r="N561" i="38"/>
  <c r="H561" i="38"/>
  <c r="O560" i="38"/>
  <c r="H560" i="38"/>
  <c r="N560" i="38" s="1"/>
  <c r="O559" i="38"/>
  <c r="N559" i="38"/>
  <c r="H559" i="38"/>
  <c r="O558" i="38"/>
  <c r="H558" i="38"/>
  <c r="N558" i="38" s="1"/>
  <c r="H557" i="38"/>
  <c r="O556" i="38"/>
  <c r="H556" i="38"/>
  <c r="N556" i="38" s="1"/>
  <c r="O555" i="38"/>
  <c r="N555" i="38"/>
  <c r="H555" i="38"/>
  <c r="H554" i="38"/>
  <c r="O554" i="38" s="1"/>
  <c r="O553" i="38"/>
  <c r="N553" i="38"/>
  <c r="H553" i="38"/>
  <c r="O552" i="38"/>
  <c r="H552" i="38"/>
  <c r="N552" i="38" s="1"/>
  <c r="O551" i="38"/>
  <c r="H551" i="38"/>
  <c r="N551" i="38" s="1"/>
  <c r="O550" i="38"/>
  <c r="N550" i="38"/>
  <c r="H550" i="38"/>
  <c r="H549" i="38"/>
  <c r="O548" i="38"/>
  <c r="N548" i="38"/>
  <c r="H548" i="38"/>
  <c r="O547" i="38"/>
  <c r="H547" i="38"/>
  <c r="N547" i="38" s="1"/>
  <c r="H546" i="38"/>
  <c r="O546" i="38" s="1"/>
  <c r="O545" i="38"/>
  <c r="N545" i="38"/>
  <c r="H545" i="38"/>
  <c r="H544" i="38"/>
  <c r="O544" i="38" s="1"/>
  <c r="H543" i="38"/>
  <c r="O543" i="38" s="1"/>
  <c r="O542" i="38"/>
  <c r="H542" i="38"/>
  <c r="N542" i="38" s="1"/>
  <c r="H541" i="38"/>
  <c r="O540" i="38"/>
  <c r="H540" i="38"/>
  <c r="N540" i="38" s="1"/>
  <c r="H539" i="38"/>
  <c r="O539" i="38" s="1"/>
  <c r="H538" i="38"/>
  <c r="O538" i="38" s="1"/>
  <c r="O537" i="38"/>
  <c r="N537" i="38"/>
  <c r="H537" i="38"/>
  <c r="H536" i="38"/>
  <c r="O536" i="38" s="1"/>
  <c r="N535" i="38"/>
  <c r="H535" i="38"/>
  <c r="O535" i="38" s="1"/>
  <c r="O534" i="38"/>
  <c r="H534" i="38"/>
  <c r="N534" i="38" s="1"/>
  <c r="H533" i="38"/>
  <c r="O532" i="38"/>
  <c r="H532" i="38"/>
  <c r="N532" i="38" s="1"/>
  <c r="H531" i="38"/>
  <c r="O531" i="38" s="1"/>
  <c r="N530" i="38"/>
  <c r="H530" i="38"/>
  <c r="O530" i="38" s="1"/>
  <c r="O529" i="38"/>
  <c r="N529" i="38"/>
  <c r="H529" i="38"/>
  <c r="H528" i="38"/>
  <c r="O528" i="38" s="1"/>
  <c r="H527" i="38"/>
  <c r="O527" i="38" s="1"/>
  <c r="O526" i="38"/>
  <c r="H526" i="38"/>
  <c r="N526" i="38" s="1"/>
  <c r="H525" i="38"/>
  <c r="O524" i="38"/>
  <c r="H524" i="38"/>
  <c r="N524" i="38" s="1"/>
  <c r="H523" i="38"/>
  <c r="O523" i="38" s="1"/>
  <c r="H522" i="38"/>
  <c r="O522" i="38" s="1"/>
  <c r="O521" i="38"/>
  <c r="N521" i="38"/>
  <c r="H521" i="38"/>
  <c r="H520" i="38"/>
  <c r="O520" i="38" s="1"/>
  <c r="H519" i="38"/>
  <c r="O519" i="38" s="1"/>
  <c r="O518" i="38"/>
  <c r="H518" i="38"/>
  <c r="N518" i="38" s="1"/>
  <c r="H517" i="38"/>
  <c r="O516" i="38"/>
  <c r="H516" i="38"/>
  <c r="N516" i="38" s="1"/>
  <c r="H515" i="38"/>
  <c r="O515" i="38" s="1"/>
  <c r="H514" i="38"/>
  <c r="O514" i="38" s="1"/>
  <c r="O513" i="38"/>
  <c r="N513" i="38"/>
  <c r="H513" i="38"/>
  <c r="H512" i="38"/>
  <c r="O512" i="38" s="1"/>
  <c r="H511" i="38"/>
  <c r="O511" i="38" s="1"/>
  <c r="O510" i="38"/>
  <c r="H510" i="38"/>
  <c r="N510" i="38" s="1"/>
  <c r="H509" i="38"/>
  <c r="O508" i="38"/>
  <c r="N508" i="38"/>
  <c r="H508" i="38"/>
  <c r="H507" i="38"/>
  <c r="O507" i="38" s="1"/>
  <c r="N506" i="38"/>
  <c r="H506" i="38"/>
  <c r="O506" i="38" s="1"/>
  <c r="O505" i="38"/>
  <c r="N505" i="38"/>
  <c r="H505" i="38"/>
  <c r="H504" i="38"/>
  <c r="O504" i="38" s="1"/>
  <c r="H503" i="38"/>
  <c r="O503" i="38" s="1"/>
  <c r="O502" i="38"/>
  <c r="H502" i="38"/>
  <c r="N502" i="38" s="1"/>
  <c r="H501" i="38"/>
  <c r="O500" i="38"/>
  <c r="N500" i="38"/>
  <c r="H500" i="38"/>
  <c r="H499" i="38"/>
  <c r="O499" i="38" s="1"/>
  <c r="H498" i="38"/>
  <c r="O498" i="38" s="1"/>
  <c r="O497" i="38"/>
  <c r="N497" i="38"/>
  <c r="H497" i="38"/>
  <c r="N496" i="38"/>
  <c r="H496" i="38"/>
  <c r="O496" i="38" s="1"/>
  <c r="H495" i="38"/>
  <c r="N495" i="38" s="1"/>
  <c r="O494" i="38"/>
  <c r="H494" i="38"/>
  <c r="N494" i="38" s="1"/>
  <c r="H493" i="38"/>
  <c r="H492" i="38"/>
  <c r="H491" i="38"/>
  <c r="O491" i="38" s="1"/>
  <c r="H490" i="38"/>
  <c r="O490" i="38" s="1"/>
  <c r="O489" i="38"/>
  <c r="N489" i="38"/>
  <c r="H489" i="38"/>
  <c r="H488" i="38"/>
  <c r="O488" i="38" s="1"/>
  <c r="O487" i="38"/>
  <c r="N487" i="38"/>
  <c r="H487" i="38"/>
  <c r="O486" i="38"/>
  <c r="H486" i="38"/>
  <c r="N486" i="38" s="1"/>
  <c r="H485" i="38"/>
  <c r="H484" i="38"/>
  <c r="H483" i="38"/>
  <c r="O483" i="38" s="1"/>
  <c r="H482" i="38"/>
  <c r="O482" i="38" s="1"/>
  <c r="O481" i="38"/>
  <c r="N481" i="38"/>
  <c r="H481" i="38"/>
  <c r="H480" i="38"/>
  <c r="O480" i="38" s="1"/>
  <c r="O479" i="38"/>
  <c r="H479" i="38"/>
  <c r="N479" i="38" s="1"/>
  <c r="O478" i="38"/>
  <c r="H478" i="38"/>
  <c r="N478" i="38" s="1"/>
  <c r="H477" i="38"/>
  <c r="H476" i="38"/>
  <c r="H475" i="38"/>
  <c r="O475" i="38" s="1"/>
  <c r="N474" i="38"/>
  <c r="H474" i="38"/>
  <c r="O474" i="38" s="1"/>
  <c r="O473" i="38"/>
  <c r="N473" i="38"/>
  <c r="H473" i="38"/>
  <c r="H472" i="38"/>
  <c r="O472" i="38" s="1"/>
  <c r="O471" i="38"/>
  <c r="H471" i="38"/>
  <c r="N471" i="38" s="1"/>
  <c r="O470" i="38"/>
  <c r="H470" i="38"/>
  <c r="N470" i="38" s="1"/>
  <c r="H469" i="38"/>
  <c r="H468" i="38"/>
  <c r="H467" i="38"/>
  <c r="O467" i="38" s="1"/>
  <c r="N466" i="38"/>
  <c r="H466" i="38"/>
  <c r="O466" i="38" s="1"/>
  <c r="O465" i="38"/>
  <c r="N465" i="38"/>
  <c r="H465" i="38"/>
  <c r="H464" i="38"/>
  <c r="O464" i="38" s="1"/>
  <c r="H463" i="38"/>
  <c r="N463" i="38" s="1"/>
  <c r="O462" i="38"/>
  <c r="H462" i="38"/>
  <c r="N462" i="38" s="1"/>
  <c r="H461" i="38"/>
  <c r="H460" i="38"/>
  <c r="H459" i="38"/>
  <c r="O459" i="38" s="1"/>
  <c r="H458" i="38"/>
  <c r="O458" i="38" s="1"/>
  <c r="O457" i="38"/>
  <c r="N457" i="38"/>
  <c r="H457" i="38"/>
  <c r="H456" i="38"/>
  <c r="O456" i="38" s="1"/>
  <c r="O455" i="38"/>
  <c r="N455" i="38"/>
  <c r="H455" i="38"/>
  <c r="O454" i="38"/>
  <c r="H454" i="38"/>
  <c r="N454" i="38" s="1"/>
  <c r="H453" i="38"/>
  <c r="H452" i="38"/>
  <c r="H451" i="38"/>
  <c r="O451" i="38" s="1"/>
  <c r="H450" i="38"/>
  <c r="O450" i="38" s="1"/>
  <c r="O449" i="38"/>
  <c r="N449" i="38"/>
  <c r="H449" i="38"/>
  <c r="H448" i="38"/>
  <c r="O448" i="38" s="1"/>
  <c r="O447" i="38"/>
  <c r="H447" i="38"/>
  <c r="N447" i="38" s="1"/>
  <c r="O446" i="38"/>
  <c r="H446" i="38"/>
  <c r="N446" i="38" s="1"/>
  <c r="H445" i="38"/>
  <c r="H444" i="38"/>
  <c r="H443" i="38"/>
  <c r="O443" i="38" s="1"/>
  <c r="N442" i="38"/>
  <c r="H442" i="38"/>
  <c r="O442" i="38" s="1"/>
  <c r="O441" i="38"/>
  <c r="N441" i="38"/>
  <c r="H441" i="38"/>
  <c r="H440" i="38"/>
  <c r="O440" i="38" s="1"/>
  <c r="O439" i="38"/>
  <c r="H439" i="38"/>
  <c r="N439" i="38" s="1"/>
  <c r="O438" i="38"/>
  <c r="H438" i="38"/>
  <c r="N438" i="38" s="1"/>
  <c r="H437" i="38"/>
  <c r="H436" i="38"/>
  <c r="H435" i="38"/>
  <c r="O435" i="38" s="1"/>
  <c r="N434" i="38"/>
  <c r="H434" i="38"/>
  <c r="O434" i="38" s="1"/>
  <c r="O433" i="38"/>
  <c r="N433" i="38"/>
  <c r="H433" i="38"/>
  <c r="N432" i="38"/>
  <c r="H432" i="38"/>
  <c r="O432" i="38" s="1"/>
  <c r="O431" i="38"/>
  <c r="N431" i="38"/>
  <c r="H431" i="38"/>
  <c r="O430" i="38"/>
  <c r="H430" i="38"/>
  <c r="N430" i="38" s="1"/>
  <c r="H429" i="38"/>
  <c r="N428" i="38"/>
  <c r="H428" i="38"/>
  <c r="O428" i="38" s="1"/>
  <c r="H427" i="38"/>
  <c r="O427" i="38" s="1"/>
  <c r="N426" i="38"/>
  <c r="H426" i="38"/>
  <c r="O426" i="38" s="1"/>
  <c r="O425" i="38"/>
  <c r="N425" i="38"/>
  <c r="H425" i="38"/>
  <c r="H424" i="38"/>
  <c r="O424" i="38" s="1"/>
  <c r="H423" i="38"/>
  <c r="N423" i="38" s="1"/>
  <c r="O422" i="38"/>
  <c r="H422" i="38"/>
  <c r="N422" i="38" s="1"/>
  <c r="H421" i="38"/>
  <c r="H420" i="38"/>
  <c r="O420" i="38" s="1"/>
  <c r="H419" i="38"/>
  <c r="O419" i="38" s="1"/>
  <c r="O418" i="38"/>
  <c r="H418" i="38"/>
  <c r="N418" i="38" s="1"/>
  <c r="O417" i="38"/>
  <c r="N417" i="38"/>
  <c r="H417" i="38"/>
  <c r="H416" i="38"/>
  <c r="O415" i="38"/>
  <c r="N415" i="38"/>
  <c r="H415" i="38"/>
  <c r="O414" i="38"/>
  <c r="H414" i="38"/>
  <c r="N414" i="38" s="1"/>
  <c r="N413" i="38"/>
  <c r="H413" i="38"/>
  <c r="O413" i="38" s="1"/>
  <c r="O412" i="38"/>
  <c r="N412" i="38"/>
  <c r="H412" i="38"/>
  <c r="O411" i="38"/>
  <c r="N411" i="38"/>
  <c r="H411" i="38"/>
  <c r="O410" i="38"/>
  <c r="H410" i="38"/>
  <c r="N410" i="38" s="1"/>
  <c r="O409" i="38"/>
  <c r="H409" i="38"/>
  <c r="N409" i="38" s="1"/>
  <c r="H408" i="38"/>
  <c r="O407" i="38"/>
  <c r="H407" i="38"/>
  <c r="N407" i="38" s="1"/>
  <c r="O406" i="38"/>
  <c r="N406" i="38"/>
  <c r="H406" i="38"/>
  <c r="H405" i="38"/>
  <c r="O405" i="38" s="1"/>
  <c r="O404" i="38"/>
  <c r="N404" i="38"/>
  <c r="H404" i="38"/>
  <c r="O403" i="38"/>
  <c r="N403" i="38"/>
  <c r="H403" i="38"/>
  <c r="H402" i="38"/>
  <c r="N402" i="38" s="1"/>
  <c r="O401" i="38"/>
  <c r="H401" i="38"/>
  <c r="N401" i="38" s="1"/>
  <c r="H400" i="38"/>
  <c r="O399" i="38"/>
  <c r="N399" i="38"/>
  <c r="H399" i="38"/>
  <c r="O398" i="38"/>
  <c r="N398" i="38"/>
  <c r="H398" i="38"/>
  <c r="N397" i="38"/>
  <c r="H397" i="38"/>
  <c r="O397" i="38" s="1"/>
  <c r="O396" i="38"/>
  <c r="N396" i="38"/>
  <c r="H396" i="38"/>
  <c r="O395" i="38"/>
  <c r="N395" i="38"/>
  <c r="H395" i="38"/>
  <c r="O394" i="38"/>
  <c r="H394" i="38"/>
  <c r="N394" i="38" s="1"/>
  <c r="O393" i="38"/>
  <c r="H393" i="38"/>
  <c r="N393" i="38" s="1"/>
  <c r="H392" i="38"/>
  <c r="O391" i="38"/>
  <c r="H391" i="38"/>
  <c r="N391" i="38" s="1"/>
  <c r="O390" i="38"/>
  <c r="N390" i="38"/>
  <c r="H390" i="38"/>
  <c r="H389" i="38"/>
  <c r="O389" i="38" s="1"/>
  <c r="O388" i="38"/>
  <c r="N388" i="38"/>
  <c r="H388" i="38"/>
  <c r="O387" i="38"/>
  <c r="N387" i="38"/>
  <c r="H387" i="38"/>
  <c r="H386" i="38"/>
  <c r="N386" i="38" s="1"/>
  <c r="O385" i="38"/>
  <c r="H385" i="38"/>
  <c r="N385" i="38" s="1"/>
  <c r="H384" i="38"/>
  <c r="O383" i="38"/>
  <c r="N383" i="38"/>
  <c r="H383" i="38"/>
  <c r="O382" i="38"/>
  <c r="N382" i="38"/>
  <c r="H382" i="38"/>
  <c r="N381" i="38"/>
  <c r="H381" i="38"/>
  <c r="O381" i="38" s="1"/>
  <c r="O380" i="38"/>
  <c r="N380" i="38"/>
  <c r="H380" i="38"/>
  <c r="O379" i="38"/>
  <c r="N379" i="38"/>
  <c r="H379" i="38"/>
  <c r="O378" i="38"/>
  <c r="H378" i="38"/>
  <c r="N378" i="38" s="1"/>
  <c r="O377" i="38"/>
  <c r="H377" i="38"/>
  <c r="N377" i="38" s="1"/>
  <c r="H376" i="38"/>
  <c r="O375" i="38"/>
  <c r="H375" i="38"/>
  <c r="N375" i="38" s="1"/>
  <c r="O374" i="38"/>
  <c r="N374" i="38"/>
  <c r="H374" i="38"/>
  <c r="H373" i="38"/>
  <c r="O373" i="38" s="1"/>
  <c r="O372" i="38"/>
  <c r="N372" i="38"/>
  <c r="H372" i="38"/>
  <c r="O371" i="38"/>
  <c r="N371" i="38"/>
  <c r="H371" i="38"/>
  <c r="H370" i="38"/>
  <c r="N370" i="38" s="1"/>
  <c r="O369" i="38"/>
  <c r="H369" i="38"/>
  <c r="N369" i="38" s="1"/>
  <c r="H368" i="38"/>
  <c r="O367" i="38"/>
  <c r="N367" i="38"/>
  <c r="H367" i="38"/>
  <c r="O366" i="38"/>
  <c r="N366" i="38"/>
  <c r="H366" i="38"/>
  <c r="N365" i="38"/>
  <c r="H365" i="38"/>
  <c r="O365" i="38" s="1"/>
  <c r="O364" i="38"/>
  <c r="N364" i="38"/>
  <c r="H364" i="38"/>
  <c r="O363" i="38"/>
  <c r="N363" i="38"/>
  <c r="H363" i="38"/>
  <c r="O362" i="38"/>
  <c r="H362" i="38"/>
  <c r="N362" i="38" s="1"/>
  <c r="O361" i="38"/>
  <c r="H361" i="38"/>
  <c r="N361" i="38" s="1"/>
  <c r="H360" i="38"/>
  <c r="O359" i="38"/>
  <c r="H359" i="38"/>
  <c r="N359" i="38" s="1"/>
  <c r="O358" i="38"/>
  <c r="N358" i="38"/>
  <c r="H358" i="38"/>
  <c r="H357" i="38"/>
  <c r="O357" i="38" s="1"/>
  <c r="O356" i="38"/>
  <c r="N356" i="38"/>
  <c r="H356" i="38"/>
  <c r="O355" i="38"/>
  <c r="N355" i="38"/>
  <c r="H355" i="38"/>
  <c r="H354" i="38"/>
  <c r="N354" i="38" s="1"/>
  <c r="O353" i="38"/>
  <c r="H353" i="38"/>
  <c r="N353" i="38" s="1"/>
  <c r="H352" i="38"/>
  <c r="O351" i="38"/>
  <c r="N351" i="38"/>
  <c r="H351" i="38"/>
  <c r="O350" i="38"/>
  <c r="N350" i="38"/>
  <c r="H350" i="38"/>
  <c r="N349" i="38"/>
  <c r="H349" i="38"/>
  <c r="O349" i="38" s="1"/>
  <c r="O348" i="38"/>
  <c r="N348" i="38"/>
  <c r="H348" i="38"/>
  <c r="O347" i="38"/>
  <c r="N347" i="38"/>
  <c r="H347" i="38"/>
  <c r="O346" i="38"/>
  <c r="H346" i="38"/>
  <c r="N346" i="38" s="1"/>
  <c r="O345" i="38"/>
  <c r="H345" i="38"/>
  <c r="N345" i="38" s="1"/>
  <c r="H344" i="38"/>
  <c r="O343" i="38"/>
  <c r="H343" i="38"/>
  <c r="N343" i="38" s="1"/>
  <c r="O342" i="38"/>
  <c r="N342" i="38"/>
  <c r="H342" i="38"/>
  <c r="H341" i="38"/>
  <c r="O341" i="38" s="1"/>
  <c r="O340" i="38"/>
  <c r="N340" i="38"/>
  <c r="H340" i="38"/>
  <c r="O339" i="38"/>
  <c r="N339" i="38"/>
  <c r="H339" i="38"/>
  <c r="H338" i="38"/>
  <c r="O338" i="38" s="1"/>
  <c r="O337" i="38"/>
  <c r="H337" i="38"/>
  <c r="N337" i="38" s="1"/>
  <c r="H336" i="38"/>
  <c r="O335" i="38"/>
  <c r="N335" i="38"/>
  <c r="H335" i="38"/>
  <c r="O334" i="38"/>
  <c r="N334" i="38"/>
  <c r="H334" i="38"/>
  <c r="N333" i="38"/>
  <c r="H333" i="38"/>
  <c r="O333" i="38" s="1"/>
  <c r="O332" i="38"/>
  <c r="N332" i="38"/>
  <c r="H332" i="38"/>
  <c r="O331" i="38"/>
  <c r="N331" i="38"/>
  <c r="H331" i="38"/>
  <c r="O330" i="38"/>
  <c r="H330" i="38"/>
  <c r="N330" i="38" s="1"/>
  <c r="O329" i="38"/>
  <c r="H329" i="38"/>
  <c r="N329" i="38" s="1"/>
  <c r="H328" i="38"/>
  <c r="O327" i="38"/>
  <c r="H327" i="38"/>
  <c r="N327" i="38" s="1"/>
  <c r="O326" i="38"/>
  <c r="N326" i="38"/>
  <c r="H326" i="38"/>
  <c r="H325" i="38"/>
  <c r="O325" i="38" s="1"/>
  <c r="O324" i="38"/>
  <c r="N324" i="38"/>
  <c r="H324" i="38"/>
  <c r="O323" i="38"/>
  <c r="N323" i="38"/>
  <c r="H323" i="38"/>
  <c r="H322" i="38"/>
  <c r="N322" i="38" s="1"/>
  <c r="O321" i="38"/>
  <c r="H321" i="38"/>
  <c r="N321" i="38" s="1"/>
  <c r="H320" i="38"/>
  <c r="O319" i="38"/>
  <c r="N319" i="38"/>
  <c r="H319" i="38"/>
  <c r="O318" i="38"/>
  <c r="N318" i="38"/>
  <c r="H318" i="38"/>
  <c r="N317" i="38"/>
  <c r="H317" i="38"/>
  <c r="O317" i="38" s="1"/>
  <c r="O316" i="38"/>
  <c r="N316" i="38"/>
  <c r="H316" i="38"/>
  <c r="O315" i="38"/>
  <c r="N315" i="38"/>
  <c r="H315" i="38"/>
  <c r="O314" i="38"/>
  <c r="H314" i="38"/>
  <c r="N314" i="38" s="1"/>
  <c r="O313" i="38"/>
  <c r="H313" i="38"/>
  <c r="N313" i="38" s="1"/>
  <c r="H312" i="38"/>
  <c r="O311" i="38"/>
  <c r="H311" i="38"/>
  <c r="N311" i="38" s="1"/>
  <c r="O310" i="38"/>
  <c r="N310" i="38"/>
  <c r="H310" i="38"/>
  <c r="H309" i="38"/>
  <c r="O309" i="38" s="1"/>
  <c r="O308" i="38"/>
  <c r="N308" i="38"/>
  <c r="H308" i="38"/>
  <c r="O307" i="38"/>
  <c r="N307" i="38"/>
  <c r="H307" i="38"/>
  <c r="H306" i="38"/>
  <c r="N306" i="38" s="1"/>
  <c r="O305" i="38"/>
  <c r="H305" i="38"/>
  <c r="N305" i="38" s="1"/>
  <c r="H304" i="38"/>
  <c r="O303" i="38"/>
  <c r="N303" i="38"/>
  <c r="H303" i="38"/>
  <c r="O302" i="38"/>
  <c r="N302" i="38"/>
  <c r="H302" i="38"/>
  <c r="N301" i="38"/>
  <c r="H301" i="38"/>
  <c r="O301" i="38" s="1"/>
  <c r="O300" i="38"/>
  <c r="N300" i="38"/>
  <c r="H300" i="38"/>
  <c r="O299" i="38"/>
  <c r="N299" i="38"/>
  <c r="H299" i="38"/>
  <c r="O298" i="38"/>
  <c r="H298" i="38"/>
  <c r="N298" i="38" s="1"/>
  <c r="O297" i="38"/>
  <c r="H297" i="38"/>
  <c r="N297" i="38" s="1"/>
  <c r="H296" i="38"/>
  <c r="O295" i="38"/>
  <c r="H295" i="38"/>
  <c r="N295" i="38" s="1"/>
  <c r="O294" i="38"/>
  <c r="N294" i="38"/>
  <c r="H294" i="38"/>
  <c r="H293" i="38"/>
  <c r="O293" i="38" s="1"/>
  <c r="O292" i="38"/>
  <c r="N292" i="38"/>
  <c r="H292" i="38"/>
  <c r="O291" i="38"/>
  <c r="N291" i="38"/>
  <c r="H291" i="38"/>
  <c r="H290" i="38"/>
  <c r="N290" i="38" s="1"/>
  <c r="O289" i="38"/>
  <c r="H289" i="38"/>
  <c r="N289" i="38" s="1"/>
  <c r="H288" i="38"/>
  <c r="O287" i="38"/>
  <c r="N287" i="38"/>
  <c r="H287" i="38"/>
  <c r="O286" i="38"/>
  <c r="N286" i="38"/>
  <c r="H286" i="38"/>
  <c r="N285" i="38"/>
  <c r="H285" i="38"/>
  <c r="O285" i="38" s="1"/>
  <c r="O284" i="38"/>
  <c r="N284" i="38"/>
  <c r="H284" i="38"/>
  <c r="O283" i="38"/>
  <c r="N283" i="38"/>
  <c r="H283" i="38"/>
  <c r="O282" i="38"/>
  <c r="H282" i="38"/>
  <c r="N282" i="38" s="1"/>
  <c r="O281" i="38"/>
  <c r="H281" i="38"/>
  <c r="N281" i="38" s="1"/>
  <c r="H280" i="38"/>
  <c r="O279" i="38"/>
  <c r="H279" i="38"/>
  <c r="N279" i="38" s="1"/>
  <c r="O278" i="38"/>
  <c r="N278" i="38"/>
  <c r="H278" i="38"/>
  <c r="H277" i="38"/>
  <c r="O277" i="38" s="1"/>
  <c r="O276" i="38"/>
  <c r="N276" i="38"/>
  <c r="H276" i="38"/>
  <c r="O275" i="38"/>
  <c r="N275" i="38"/>
  <c r="H275" i="38"/>
  <c r="H274" i="38"/>
  <c r="N274" i="38" s="1"/>
  <c r="O273" i="38"/>
  <c r="H273" i="38"/>
  <c r="N273" i="38" s="1"/>
  <c r="H272" i="38"/>
  <c r="O271" i="38"/>
  <c r="N271" i="38"/>
  <c r="H271" i="38"/>
  <c r="O270" i="38"/>
  <c r="N270" i="38"/>
  <c r="H270" i="38"/>
  <c r="N269" i="38"/>
  <c r="H269" i="38"/>
  <c r="O269" i="38" s="1"/>
  <c r="O268" i="38"/>
  <c r="N268" i="38"/>
  <c r="H268" i="38"/>
  <c r="O267" i="38"/>
  <c r="N267" i="38"/>
  <c r="H267" i="38"/>
  <c r="O266" i="38"/>
  <c r="H266" i="38"/>
  <c r="N266" i="38" s="1"/>
  <c r="O265" i="38"/>
  <c r="H265" i="38"/>
  <c r="N265" i="38" s="1"/>
  <c r="H264" i="38"/>
  <c r="O263" i="38"/>
  <c r="H263" i="38"/>
  <c r="N263" i="38" s="1"/>
  <c r="O262" i="38"/>
  <c r="N262" i="38"/>
  <c r="H262" i="38"/>
  <c r="H261" i="38"/>
  <c r="O261" i="38" s="1"/>
  <c r="O260" i="38"/>
  <c r="N260" i="38"/>
  <c r="H260" i="38"/>
  <c r="O259" i="38"/>
  <c r="N259" i="38"/>
  <c r="H259" i="38"/>
  <c r="H258" i="38"/>
  <c r="N258" i="38" s="1"/>
  <c r="O257" i="38"/>
  <c r="H257" i="38"/>
  <c r="N257" i="38" s="1"/>
  <c r="H256" i="38"/>
  <c r="O255" i="38"/>
  <c r="N255" i="38"/>
  <c r="H255" i="38"/>
  <c r="O254" i="38"/>
  <c r="N254" i="38"/>
  <c r="H254" i="38"/>
  <c r="N253" i="38"/>
  <c r="H253" i="38"/>
  <c r="O253" i="38" s="1"/>
  <c r="O252" i="38"/>
  <c r="N252" i="38"/>
  <c r="H252" i="38"/>
  <c r="O251" i="38"/>
  <c r="N251" i="38"/>
  <c r="H251" i="38"/>
  <c r="O250" i="38"/>
  <c r="H250" i="38"/>
  <c r="N250" i="38" s="1"/>
  <c r="O249" i="38"/>
  <c r="H249" i="38"/>
  <c r="N249" i="38" s="1"/>
  <c r="H248" i="38"/>
  <c r="O247" i="38"/>
  <c r="H247" i="38"/>
  <c r="N247" i="38" s="1"/>
  <c r="O246" i="38"/>
  <c r="N246" i="38"/>
  <c r="H246" i="38"/>
  <c r="H245" i="38"/>
  <c r="O245" i="38" s="1"/>
  <c r="O244" i="38"/>
  <c r="N244" i="38"/>
  <c r="H244" i="38"/>
  <c r="O243" i="38"/>
  <c r="N243" i="38"/>
  <c r="H243" i="38"/>
  <c r="H242" i="38"/>
  <c r="N242" i="38" s="1"/>
  <c r="O241" i="38"/>
  <c r="H241" i="38"/>
  <c r="N241" i="38" s="1"/>
  <c r="H240" i="38"/>
  <c r="O239" i="38"/>
  <c r="N239" i="38"/>
  <c r="H239" i="38"/>
  <c r="O238" i="38"/>
  <c r="N238" i="38"/>
  <c r="H238" i="38"/>
  <c r="N237" i="38"/>
  <c r="H237" i="38"/>
  <c r="O237" i="38" s="1"/>
  <c r="O236" i="38"/>
  <c r="N236" i="38"/>
  <c r="H236" i="38"/>
  <c r="O235" i="38"/>
  <c r="N235" i="38"/>
  <c r="H235" i="38"/>
  <c r="O234" i="38"/>
  <c r="N234" i="38"/>
  <c r="H234" i="38"/>
  <c r="O233" i="38"/>
  <c r="H233" i="38"/>
  <c r="N233" i="38" s="1"/>
  <c r="H232" i="38"/>
  <c r="O231" i="38"/>
  <c r="H231" i="38"/>
  <c r="N231" i="38" s="1"/>
  <c r="O230" i="38"/>
  <c r="N230" i="38"/>
  <c r="H230" i="38"/>
  <c r="H229" i="38"/>
  <c r="O229" i="38" s="1"/>
  <c r="O228" i="38"/>
  <c r="N228" i="38"/>
  <c r="H228" i="38"/>
  <c r="O227" i="38"/>
  <c r="N227" i="38"/>
  <c r="H227" i="38"/>
  <c r="H226" i="38"/>
  <c r="N226" i="38" s="1"/>
  <c r="O225" i="38"/>
  <c r="H225" i="38"/>
  <c r="N225" i="38" s="1"/>
  <c r="H224" i="38"/>
  <c r="O223" i="38"/>
  <c r="N223" i="38"/>
  <c r="H223" i="38"/>
  <c r="O222" i="38"/>
  <c r="N222" i="38"/>
  <c r="H222" i="38"/>
  <c r="N221" i="38"/>
  <c r="H221" i="38"/>
  <c r="O221" i="38" s="1"/>
  <c r="O220" i="38"/>
  <c r="N220" i="38"/>
  <c r="H220" i="38"/>
  <c r="O219" i="38"/>
  <c r="N219" i="38"/>
  <c r="H219" i="38"/>
  <c r="O218" i="38"/>
  <c r="N218" i="38"/>
  <c r="H218" i="38"/>
  <c r="O217" i="38"/>
  <c r="H217" i="38"/>
  <c r="N217" i="38" s="1"/>
  <c r="H216" i="38"/>
  <c r="O215" i="38"/>
  <c r="H215" i="38"/>
  <c r="N215" i="38" s="1"/>
  <c r="O214" i="38"/>
  <c r="N214" i="38"/>
  <c r="H214" i="38"/>
  <c r="H213" i="38"/>
  <c r="O213" i="38" s="1"/>
  <c r="O212" i="38"/>
  <c r="N212" i="38"/>
  <c r="H212" i="38"/>
  <c r="O211" i="38"/>
  <c r="N211" i="38"/>
  <c r="H211" i="38"/>
  <c r="H210" i="38"/>
  <c r="N210" i="38" s="1"/>
  <c r="O209" i="38"/>
  <c r="H209" i="38"/>
  <c r="N209" i="38" s="1"/>
  <c r="H208" i="38"/>
  <c r="O207" i="38"/>
  <c r="N207" i="38"/>
  <c r="H207" i="38"/>
  <c r="O206" i="38"/>
  <c r="N206" i="38"/>
  <c r="H206" i="38"/>
  <c r="N205" i="38"/>
  <c r="H205" i="38"/>
  <c r="O205" i="38" s="1"/>
  <c r="O204" i="38"/>
  <c r="N204" i="38"/>
  <c r="H204" i="38"/>
  <c r="O203" i="38"/>
  <c r="N203" i="38"/>
  <c r="H203" i="38"/>
  <c r="O202" i="38"/>
  <c r="N202" i="38"/>
  <c r="H202" i="38"/>
  <c r="O201" i="38"/>
  <c r="H201" i="38"/>
  <c r="N201" i="38" s="1"/>
  <c r="H200" i="38"/>
  <c r="O199" i="38"/>
  <c r="H199" i="38"/>
  <c r="N199" i="38" s="1"/>
  <c r="O198" i="38"/>
  <c r="N198" i="38"/>
  <c r="H198" i="38"/>
  <c r="H197" i="38"/>
  <c r="O197" i="38" s="1"/>
  <c r="O196" i="38"/>
  <c r="N196" i="38"/>
  <c r="H196" i="38"/>
  <c r="O195" i="38"/>
  <c r="N195" i="38"/>
  <c r="H195" i="38"/>
  <c r="H194" i="38"/>
  <c r="N194" i="38" s="1"/>
  <c r="O193" i="38"/>
  <c r="H193" i="38"/>
  <c r="N193" i="38" s="1"/>
  <c r="H192" i="38"/>
  <c r="O191" i="38"/>
  <c r="N191" i="38"/>
  <c r="H191" i="38"/>
  <c r="O190" i="38"/>
  <c r="N190" i="38"/>
  <c r="H190" i="38"/>
  <c r="N189" i="38"/>
  <c r="H189" i="38"/>
  <c r="O189" i="38" s="1"/>
  <c r="O188" i="38"/>
  <c r="N188" i="38"/>
  <c r="H188" i="38"/>
  <c r="O187" i="38"/>
  <c r="N187" i="38"/>
  <c r="H187" i="38"/>
  <c r="O186" i="38"/>
  <c r="N186" i="38"/>
  <c r="H186" i="38"/>
  <c r="O185" i="38"/>
  <c r="H185" i="38"/>
  <c r="N185" i="38" s="1"/>
  <c r="H184" i="38"/>
  <c r="O183" i="38"/>
  <c r="H183" i="38"/>
  <c r="N183" i="38" s="1"/>
  <c r="O182" i="38"/>
  <c r="N182" i="38"/>
  <c r="H182" i="38"/>
  <c r="H181" i="38"/>
  <c r="O181" i="38" s="1"/>
  <c r="O180" i="38"/>
  <c r="N180" i="38"/>
  <c r="H180" i="38"/>
  <c r="O179" i="38"/>
  <c r="N179" i="38"/>
  <c r="H179" i="38"/>
  <c r="H178" i="38"/>
  <c r="N178" i="38" s="1"/>
  <c r="O177" i="38"/>
  <c r="H177" i="38"/>
  <c r="N177" i="38" s="1"/>
  <c r="H176" i="38"/>
  <c r="O175" i="38"/>
  <c r="N175" i="38"/>
  <c r="H175" i="38"/>
  <c r="O174" i="38"/>
  <c r="N174" i="38"/>
  <c r="H174" i="38"/>
  <c r="N173" i="38"/>
  <c r="H173" i="38"/>
  <c r="O173" i="38" s="1"/>
  <c r="O172" i="38"/>
  <c r="N172" i="38"/>
  <c r="H172" i="38"/>
  <c r="O171" i="38"/>
  <c r="N171" i="38"/>
  <c r="H171" i="38"/>
  <c r="O170" i="38"/>
  <c r="N170" i="38"/>
  <c r="H170" i="38"/>
  <c r="O169" i="38"/>
  <c r="H169" i="38"/>
  <c r="N169" i="38" s="1"/>
  <c r="H168" i="38"/>
  <c r="O167" i="38"/>
  <c r="H167" i="38"/>
  <c r="N167" i="38" s="1"/>
  <c r="O166" i="38"/>
  <c r="N166" i="38"/>
  <c r="H166" i="38"/>
  <c r="H165" i="38"/>
  <c r="O165" i="38" s="1"/>
  <c r="O164" i="38"/>
  <c r="N164" i="38"/>
  <c r="H164" i="38"/>
  <c r="O163" i="38"/>
  <c r="N163" i="38"/>
  <c r="H163" i="38"/>
  <c r="H162" i="38"/>
  <c r="N162" i="38" s="1"/>
  <c r="O161" i="38"/>
  <c r="H161" i="38"/>
  <c r="N161" i="38" s="1"/>
  <c r="H160" i="38"/>
  <c r="O159" i="38"/>
  <c r="N159" i="38"/>
  <c r="H159" i="38"/>
  <c r="O158" i="38"/>
  <c r="N158" i="38"/>
  <c r="H158" i="38"/>
  <c r="N157" i="38"/>
  <c r="H157" i="38"/>
  <c r="O157" i="38" s="1"/>
  <c r="O156" i="38"/>
  <c r="N156" i="38"/>
  <c r="H156" i="38"/>
  <c r="O155" i="38"/>
  <c r="N155" i="38"/>
  <c r="H155" i="38"/>
  <c r="O154" i="38"/>
  <c r="N154" i="38"/>
  <c r="H154" i="38"/>
  <c r="O153" i="38"/>
  <c r="H153" i="38"/>
  <c r="N153" i="38" s="1"/>
  <c r="H152" i="38"/>
  <c r="O151" i="38"/>
  <c r="H151" i="38"/>
  <c r="N151" i="38" s="1"/>
  <c r="O150" i="38"/>
  <c r="N150" i="38"/>
  <c r="H150" i="38"/>
  <c r="H149" i="38"/>
  <c r="O149" i="38" s="1"/>
  <c r="O148" i="38"/>
  <c r="N148" i="38"/>
  <c r="H148" i="38"/>
  <c r="O147" i="38"/>
  <c r="N147" i="38"/>
  <c r="H147" i="38"/>
  <c r="H146" i="38"/>
  <c r="N146" i="38" s="1"/>
  <c r="O145" i="38"/>
  <c r="H145" i="38"/>
  <c r="N145" i="38" s="1"/>
  <c r="H144" i="38"/>
  <c r="O143" i="38"/>
  <c r="N143" i="38"/>
  <c r="H143" i="38"/>
  <c r="O142" i="38"/>
  <c r="N142" i="38"/>
  <c r="H142" i="38"/>
  <c r="N141" i="38"/>
  <c r="H141" i="38"/>
  <c r="O141" i="38" s="1"/>
  <c r="O140" i="38"/>
  <c r="N140" i="38"/>
  <c r="H140" i="38"/>
  <c r="O139" i="38"/>
  <c r="N139" i="38"/>
  <c r="H139" i="38"/>
  <c r="O138" i="38"/>
  <c r="N138" i="38"/>
  <c r="H138" i="38"/>
  <c r="O137" i="38"/>
  <c r="H137" i="38"/>
  <c r="N137" i="38" s="1"/>
  <c r="H136" i="38"/>
  <c r="O135" i="38"/>
  <c r="H135" i="38"/>
  <c r="N135" i="38" s="1"/>
  <c r="O134" i="38"/>
  <c r="N134" i="38"/>
  <c r="H134" i="38"/>
  <c r="H133" i="38"/>
  <c r="O133" i="38" s="1"/>
  <c r="O132" i="38"/>
  <c r="N132" i="38"/>
  <c r="H132" i="38"/>
  <c r="O131" i="38"/>
  <c r="N131" i="38"/>
  <c r="H131" i="38"/>
  <c r="H130" i="38"/>
  <c r="N130" i="38" s="1"/>
  <c r="O129" i="38"/>
  <c r="H129" i="38"/>
  <c r="N129" i="38" s="1"/>
  <c r="H128" i="38"/>
  <c r="O127" i="38"/>
  <c r="N127" i="38"/>
  <c r="H127" i="38"/>
  <c r="O126" i="38"/>
  <c r="N126" i="38"/>
  <c r="H126" i="38"/>
  <c r="N125" i="38"/>
  <c r="H125" i="38"/>
  <c r="O125" i="38" s="1"/>
  <c r="O124" i="38"/>
  <c r="N124" i="38"/>
  <c r="H124" i="38"/>
  <c r="O123" i="38"/>
  <c r="N123" i="38"/>
  <c r="H123" i="38"/>
  <c r="O122" i="38"/>
  <c r="N122" i="38"/>
  <c r="H122" i="38"/>
  <c r="O121" i="38"/>
  <c r="H121" i="38"/>
  <c r="N121" i="38" s="1"/>
  <c r="H120" i="38"/>
  <c r="O119" i="38"/>
  <c r="H119" i="38"/>
  <c r="N119" i="38" s="1"/>
  <c r="O118" i="38"/>
  <c r="N118" i="38"/>
  <c r="H118" i="38"/>
  <c r="H117" i="38"/>
  <c r="O117" i="38" s="1"/>
  <c r="O116" i="38"/>
  <c r="N116" i="38"/>
  <c r="H116" i="38"/>
  <c r="O115" i="38"/>
  <c r="N115" i="38"/>
  <c r="H115" i="38"/>
  <c r="H114" i="38"/>
  <c r="N114" i="38" s="1"/>
  <c r="O113" i="38"/>
  <c r="H113" i="38"/>
  <c r="N113" i="38" s="1"/>
  <c r="H112" i="38"/>
  <c r="O111" i="38"/>
  <c r="N111" i="38"/>
  <c r="H111" i="38"/>
  <c r="O110" i="38"/>
  <c r="N110" i="38"/>
  <c r="H110" i="38"/>
  <c r="N109" i="38"/>
  <c r="H109" i="38"/>
  <c r="O109" i="38" s="1"/>
  <c r="O108" i="38"/>
  <c r="N108" i="38"/>
  <c r="H108" i="38"/>
  <c r="O107" i="38"/>
  <c r="N107" i="38"/>
  <c r="H107" i="38"/>
  <c r="O106" i="38"/>
  <c r="N106" i="38"/>
  <c r="H106" i="38"/>
  <c r="O105" i="38"/>
  <c r="H105" i="38"/>
  <c r="N105" i="38" s="1"/>
  <c r="H104" i="38"/>
  <c r="O103" i="38"/>
  <c r="H103" i="38"/>
  <c r="N103" i="38" s="1"/>
  <c r="O102" i="38"/>
  <c r="N102" i="38"/>
  <c r="H102" i="38"/>
  <c r="H101" i="38"/>
  <c r="O101" i="38" s="1"/>
  <c r="O100" i="38"/>
  <c r="N100" i="38"/>
  <c r="H100" i="38"/>
  <c r="O99" i="38"/>
  <c r="N99" i="38"/>
  <c r="H99" i="38"/>
  <c r="H98" i="38"/>
  <c r="N98" i="38" s="1"/>
  <c r="O97" i="38"/>
  <c r="H97" i="38"/>
  <c r="N97" i="38" s="1"/>
  <c r="H96" i="38"/>
  <c r="O95" i="38"/>
  <c r="N95" i="38"/>
  <c r="H95" i="38"/>
  <c r="O94" i="38"/>
  <c r="N94" i="38"/>
  <c r="H94" i="38"/>
  <c r="N93" i="38"/>
  <c r="H93" i="38"/>
  <c r="O93" i="38" s="1"/>
  <c r="O92" i="38"/>
  <c r="N92" i="38"/>
  <c r="H92" i="38"/>
  <c r="O91" i="38"/>
  <c r="N91" i="38"/>
  <c r="H91" i="38"/>
  <c r="O90" i="38"/>
  <c r="N90" i="38"/>
  <c r="H90" i="38"/>
  <c r="O89" i="38"/>
  <c r="H89" i="38"/>
  <c r="N89" i="38" s="1"/>
  <c r="H88" i="38"/>
  <c r="O87" i="38"/>
  <c r="H87" i="38"/>
  <c r="N87" i="38" s="1"/>
  <c r="O86" i="38"/>
  <c r="N86" i="38"/>
  <c r="H86" i="38"/>
  <c r="H85" i="38"/>
  <c r="O85" i="38" s="1"/>
  <c r="O84" i="38"/>
  <c r="N84" i="38"/>
  <c r="H84" i="38"/>
  <c r="O83" i="38"/>
  <c r="N83" i="38"/>
  <c r="H83" i="38"/>
  <c r="H82" i="38"/>
  <c r="O82" i="38" s="1"/>
  <c r="O81" i="38"/>
  <c r="H81" i="38"/>
  <c r="N81" i="38" s="1"/>
  <c r="H80" i="38"/>
  <c r="O79" i="38"/>
  <c r="N79" i="38"/>
  <c r="H79" i="38"/>
  <c r="O78" i="38"/>
  <c r="N78" i="38"/>
  <c r="H78" i="38"/>
  <c r="N77" i="38"/>
  <c r="H77" i="38"/>
  <c r="O77" i="38" s="1"/>
  <c r="O76" i="38"/>
  <c r="N76" i="38"/>
  <c r="H76" i="38"/>
  <c r="O75" i="38"/>
  <c r="N75" i="38"/>
  <c r="H75" i="38"/>
  <c r="O74" i="38"/>
  <c r="N74" i="38"/>
  <c r="H74" i="38"/>
  <c r="O73" i="38"/>
  <c r="H73" i="38"/>
  <c r="N73" i="38" s="1"/>
  <c r="H72" i="38"/>
  <c r="O71" i="38"/>
  <c r="H71" i="38"/>
  <c r="N71" i="38" s="1"/>
  <c r="O70" i="38"/>
  <c r="N70" i="38"/>
  <c r="H70" i="38"/>
  <c r="H69" i="38"/>
  <c r="O69" i="38" s="1"/>
  <c r="O68" i="38"/>
  <c r="N68" i="38"/>
  <c r="H68" i="38"/>
  <c r="O67" i="38"/>
  <c r="N67" i="38"/>
  <c r="H67" i="38"/>
  <c r="H66" i="38"/>
  <c r="N66" i="38" s="1"/>
  <c r="O65" i="38"/>
  <c r="H65" i="38"/>
  <c r="N65" i="38" s="1"/>
  <c r="H64" i="38"/>
  <c r="O63" i="38"/>
  <c r="N63" i="38"/>
  <c r="H63" i="38"/>
  <c r="O62" i="38"/>
  <c r="N62" i="38"/>
  <c r="H62" i="38"/>
  <c r="N61" i="38"/>
  <c r="H61" i="38"/>
  <c r="O61" i="38" s="1"/>
  <c r="O60" i="38"/>
  <c r="N60" i="38"/>
  <c r="H60" i="38"/>
  <c r="O59" i="38"/>
  <c r="N59" i="38"/>
  <c r="H59" i="38"/>
  <c r="O58" i="38"/>
  <c r="N58" i="38"/>
  <c r="H58" i="38"/>
  <c r="O57" i="38"/>
  <c r="H57" i="38"/>
  <c r="N57" i="38" s="1"/>
  <c r="H56" i="38"/>
  <c r="O55" i="38"/>
  <c r="H55" i="38"/>
  <c r="N55" i="38" s="1"/>
  <c r="O54" i="38"/>
  <c r="N54" i="38"/>
  <c r="H54" i="38"/>
  <c r="H53" i="38"/>
  <c r="O53" i="38" s="1"/>
  <c r="O52" i="38"/>
  <c r="N52" i="38"/>
  <c r="H52" i="38"/>
  <c r="O51" i="38"/>
  <c r="N51" i="38"/>
  <c r="H51" i="38"/>
  <c r="H50" i="38"/>
  <c r="O50" i="38" s="1"/>
  <c r="O49" i="38"/>
  <c r="H49" i="38"/>
  <c r="N49" i="38" s="1"/>
  <c r="H48" i="38"/>
  <c r="O47" i="38"/>
  <c r="N47" i="38"/>
  <c r="H47" i="38"/>
  <c r="O46" i="38"/>
  <c r="N46" i="38"/>
  <c r="H46" i="38"/>
  <c r="N45" i="38"/>
  <c r="H45" i="38"/>
  <c r="O45" i="38" s="1"/>
  <c r="O44" i="38"/>
  <c r="N44" i="38"/>
  <c r="H44" i="38"/>
  <c r="O43" i="38"/>
  <c r="N43" i="38"/>
  <c r="H43" i="38"/>
  <c r="O42" i="38"/>
  <c r="N42" i="38"/>
  <c r="H42" i="38"/>
  <c r="O41" i="38"/>
  <c r="H41" i="38"/>
  <c r="N41" i="38" s="1"/>
  <c r="H40" i="38"/>
  <c r="O39" i="38"/>
  <c r="H39" i="38"/>
  <c r="N39" i="38" s="1"/>
  <c r="O38" i="38"/>
  <c r="N38" i="38"/>
  <c r="H38" i="38"/>
  <c r="H37" i="38"/>
  <c r="O37" i="38" s="1"/>
  <c r="O36" i="38"/>
  <c r="N36" i="38"/>
  <c r="H36" i="38"/>
  <c r="O35" i="38"/>
  <c r="N35" i="38"/>
  <c r="H35" i="38"/>
  <c r="H34" i="38"/>
  <c r="O34" i="38" s="1"/>
  <c r="O33" i="38"/>
  <c r="H33" i="38"/>
  <c r="N33" i="38" s="1"/>
  <c r="H32" i="38"/>
  <c r="H31" i="38"/>
  <c r="O31" i="38" s="1"/>
  <c r="H30" i="38"/>
  <c r="N30" i="38" s="1"/>
  <c r="H29" i="38"/>
  <c r="O29" i="38" s="1"/>
  <c r="H28" i="38"/>
  <c r="O28" i="38" s="1"/>
  <c r="H27" i="38"/>
  <c r="N27" i="38" s="1"/>
  <c r="H26" i="38"/>
  <c r="O26" i="38" s="1"/>
  <c r="H25" i="38"/>
  <c r="N25" i="38" s="1"/>
  <c r="H24" i="38"/>
  <c r="H23" i="38"/>
  <c r="N23" i="38" s="1"/>
  <c r="H22" i="38"/>
  <c r="O22" i="38" s="1"/>
  <c r="H21" i="38"/>
  <c r="O21" i="38" s="1"/>
  <c r="H20" i="38"/>
  <c r="O20" i="38" s="1"/>
  <c r="H19" i="38"/>
  <c r="O19" i="38" s="1"/>
  <c r="H18" i="38"/>
  <c r="N18" i="38" s="1"/>
  <c r="H17" i="38"/>
  <c r="N17" i="38" s="1"/>
  <c r="H16" i="38"/>
  <c r="O15" i="38"/>
  <c r="H15" i="38"/>
  <c r="N15" i="38" s="1"/>
  <c r="O14" i="38"/>
  <c r="N14" i="38"/>
  <c r="H14" i="38"/>
  <c r="H13" i="38"/>
  <c r="O13" i="38" s="1"/>
  <c r="O12" i="38"/>
  <c r="H12" i="38"/>
  <c r="N12" i="38" s="1"/>
  <c r="O11" i="38"/>
  <c r="N11" i="38"/>
  <c r="H11" i="38"/>
  <c r="O10" i="38"/>
  <c r="N10" i="38"/>
  <c r="H10" i="38"/>
  <c r="H9" i="38"/>
  <c r="N9" i="38" s="1"/>
  <c r="H8" i="38"/>
  <c r="O7" i="38"/>
  <c r="H7" i="38"/>
  <c r="N7" i="38" s="1"/>
  <c r="O6" i="38"/>
  <c r="N6" i="38"/>
  <c r="H6" i="38"/>
  <c r="H5" i="38"/>
  <c r="O5" i="38" s="1"/>
  <c r="H4" i="38"/>
  <c r="O4" i="38" s="1"/>
  <c r="H3" i="38"/>
  <c r="O3" i="38" s="1"/>
  <c r="H2" i="38"/>
  <c r="N2" i="38" s="1"/>
  <c r="H17" i="37"/>
  <c r="H999" i="37"/>
  <c r="O999" i="37" s="1"/>
  <c r="H998" i="37"/>
  <c r="H997" i="37"/>
  <c r="O997" i="37" s="1"/>
  <c r="H996" i="37"/>
  <c r="O996" i="37" s="1"/>
  <c r="H995" i="37"/>
  <c r="O995" i="37" s="1"/>
  <c r="H994" i="37"/>
  <c r="O994" i="37" s="1"/>
  <c r="H993" i="37"/>
  <c r="O993" i="37" s="1"/>
  <c r="H992" i="37"/>
  <c r="H991" i="37"/>
  <c r="O991" i="37" s="1"/>
  <c r="H990" i="37"/>
  <c r="H989" i="37"/>
  <c r="O989" i="37" s="1"/>
  <c r="H988" i="37"/>
  <c r="O988" i="37" s="1"/>
  <c r="H987" i="37"/>
  <c r="O987" i="37" s="1"/>
  <c r="H986" i="37"/>
  <c r="N986" i="37" s="1"/>
  <c r="H985" i="37"/>
  <c r="O985" i="37" s="1"/>
  <c r="H984" i="37"/>
  <c r="H983" i="37"/>
  <c r="O983" i="37" s="1"/>
  <c r="H982" i="37"/>
  <c r="H981" i="37"/>
  <c r="O981" i="37" s="1"/>
  <c r="H980" i="37"/>
  <c r="O980" i="37" s="1"/>
  <c r="H979" i="37"/>
  <c r="O979" i="37" s="1"/>
  <c r="H978" i="37"/>
  <c r="O978" i="37" s="1"/>
  <c r="H977" i="37"/>
  <c r="O977" i="37" s="1"/>
  <c r="H976" i="37"/>
  <c r="N976" i="37" s="1"/>
  <c r="H975" i="37"/>
  <c r="O975" i="37" s="1"/>
  <c r="H974" i="37"/>
  <c r="H973" i="37"/>
  <c r="O973" i="37" s="1"/>
  <c r="H972" i="37"/>
  <c r="O972" i="37" s="1"/>
  <c r="H971" i="37"/>
  <c r="O971" i="37" s="1"/>
  <c r="H970" i="37"/>
  <c r="O970" i="37" s="1"/>
  <c r="H969" i="37"/>
  <c r="O969" i="37" s="1"/>
  <c r="H968" i="37"/>
  <c r="N968" i="37" s="1"/>
  <c r="H967" i="37"/>
  <c r="O967" i="37" s="1"/>
  <c r="H966" i="37"/>
  <c r="N965" i="37"/>
  <c r="H965" i="37"/>
  <c r="O965" i="37" s="1"/>
  <c r="H964" i="37"/>
  <c r="O964" i="37" s="1"/>
  <c r="H963" i="37"/>
  <c r="O963" i="37" s="1"/>
  <c r="H962" i="37"/>
  <c r="O962" i="37" s="1"/>
  <c r="H961" i="37"/>
  <c r="O961" i="37" s="1"/>
  <c r="H960" i="37"/>
  <c r="N960" i="37" s="1"/>
  <c r="H959" i="37"/>
  <c r="O959" i="37" s="1"/>
  <c r="H958" i="37"/>
  <c r="H957" i="37"/>
  <c r="O957" i="37" s="1"/>
  <c r="H956" i="37"/>
  <c r="O956" i="37" s="1"/>
  <c r="H955" i="37"/>
  <c r="O955" i="37" s="1"/>
  <c r="H954" i="37"/>
  <c r="O954" i="37" s="1"/>
  <c r="H953" i="37"/>
  <c r="O953" i="37" s="1"/>
  <c r="H952" i="37"/>
  <c r="N952" i="37" s="1"/>
  <c r="H951" i="37"/>
  <c r="O951" i="37" s="1"/>
  <c r="H950" i="37"/>
  <c r="N949" i="37"/>
  <c r="H949" i="37"/>
  <c r="O949" i="37" s="1"/>
  <c r="H948" i="37"/>
  <c r="O948" i="37" s="1"/>
  <c r="H947" i="37"/>
  <c r="O947" i="37" s="1"/>
  <c r="H946" i="37"/>
  <c r="N946" i="37" s="1"/>
  <c r="H945" i="37"/>
  <c r="N945" i="37" s="1"/>
  <c r="H944" i="37"/>
  <c r="N944" i="37" s="1"/>
  <c r="H943" i="37"/>
  <c r="O943" i="37" s="1"/>
  <c r="H942" i="37"/>
  <c r="H941" i="37"/>
  <c r="O941" i="37" s="1"/>
  <c r="H940" i="37"/>
  <c r="O940" i="37" s="1"/>
  <c r="H939" i="37"/>
  <c r="O939" i="37" s="1"/>
  <c r="H938" i="37"/>
  <c r="N938" i="37" s="1"/>
  <c r="H937" i="37"/>
  <c r="O937" i="37" s="1"/>
  <c r="H936" i="37"/>
  <c r="H935" i="37"/>
  <c r="O935" i="37" s="1"/>
  <c r="H934" i="37"/>
  <c r="H933" i="37"/>
  <c r="O933" i="37" s="1"/>
  <c r="H932" i="37"/>
  <c r="O932" i="37" s="1"/>
  <c r="H931" i="37"/>
  <c r="O931" i="37" s="1"/>
  <c r="H930" i="37"/>
  <c r="N930" i="37" s="1"/>
  <c r="H929" i="37"/>
  <c r="O929" i="37" s="1"/>
  <c r="H928" i="37"/>
  <c r="N928" i="37" s="1"/>
  <c r="H927" i="37"/>
  <c r="O927" i="37" s="1"/>
  <c r="H926" i="37"/>
  <c r="H925" i="37"/>
  <c r="O925" i="37" s="1"/>
  <c r="H924" i="37"/>
  <c r="O924" i="37" s="1"/>
  <c r="H923" i="37"/>
  <c r="O923" i="37" s="1"/>
  <c r="H922" i="37"/>
  <c r="N922" i="37" s="1"/>
  <c r="H921" i="37"/>
  <c r="O921" i="37" s="1"/>
  <c r="H920" i="37"/>
  <c r="N920" i="37" s="1"/>
  <c r="H919" i="37"/>
  <c r="O919" i="37" s="1"/>
  <c r="H918" i="37"/>
  <c r="H917" i="37"/>
  <c r="O917" i="37" s="1"/>
  <c r="H916" i="37"/>
  <c r="O916" i="37" s="1"/>
  <c r="H915" i="37"/>
  <c r="O915" i="37" s="1"/>
  <c r="H914" i="37"/>
  <c r="N914" i="37" s="1"/>
  <c r="H913" i="37"/>
  <c r="O913" i="37" s="1"/>
  <c r="H912" i="37"/>
  <c r="N912" i="37" s="1"/>
  <c r="H911" i="37"/>
  <c r="O911" i="37" s="1"/>
  <c r="H910" i="37"/>
  <c r="H909" i="37"/>
  <c r="O909" i="37" s="1"/>
  <c r="H908" i="37"/>
  <c r="O908" i="37" s="1"/>
  <c r="H907" i="37"/>
  <c r="O907" i="37" s="1"/>
  <c r="H906" i="37"/>
  <c r="N906" i="37" s="1"/>
  <c r="H905" i="37"/>
  <c r="O905" i="37" s="1"/>
  <c r="H904" i="37"/>
  <c r="N904" i="37" s="1"/>
  <c r="H903" i="37"/>
  <c r="O903" i="37" s="1"/>
  <c r="H902" i="37"/>
  <c r="H901" i="37"/>
  <c r="O901" i="37" s="1"/>
  <c r="N900" i="37"/>
  <c r="H900" i="37"/>
  <c r="O900" i="37" s="1"/>
  <c r="H899" i="37"/>
  <c r="O899" i="37" s="1"/>
  <c r="H898" i="37"/>
  <c r="N898" i="37" s="1"/>
  <c r="H897" i="37"/>
  <c r="O897" i="37" s="1"/>
  <c r="H896" i="37"/>
  <c r="H895" i="37"/>
  <c r="O895" i="37" s="1"/>
  <c r="H894" i="37"/>
  <c r="H893" i="37"/>
  <c r="O893" i="37" s="1"/>
  <c r="H892" i="37"/>
  <c r="O892" i="37" s="1"/>
  <c r="H891" i="37"/>
  <c r="O891" i="37" s="1"/>
  <c r="H890" i="37"/>
  <c r="N890" i="37" s="1"/>
  <c r="H889" i="37"/>
  <c r="O889" i="37" s="1"/>
  <c r="H888" i="37"/>
  <c r="H887" i="37"/>
  <c r="O887" i="37" s="1"/>
  <c r="H886" i="37"/>
  <c r="H885" i="37"/>
  <c r="O885" i="37" s="1"/>
  <c r="H884" i="37"/>
  <c r="O884" i="37" s="1"/>
  <c r="H883" i="37"/>
  <c r="O883" i="37" s="1"/>
  <c r="H882" i="37"/>
  <c r="N882" i="37" s="1"/>
  <c r="H881" i="37"/>
  <c r="O881" i="37" s="1"/>
  <c r="H880" i="37"/>
  <c r="N880" i="37" s="1"/>
  <c r="H879" i="37"/>
  <c r="O879" i="37" s="1"/>
  <c r="H878" i="37"/>
  <c r="H877" i="37"/>
  <c r="O877" i="37" s="1"/>
  <c r="H876" i="37"/>
  <c r="N876" i="37" s="1"/>
  <c r="H875" i="37"/>
  <c r="O875" i="37" s="1"/>
  <c r="H874" i="37"/>
  <c r="N874" i="37" s="1"/>
  <c r="H873" i="37"/>
  <c r="O873" i="37" s="1"/>
  <c r="H872" i="37"/>
  <c r="N872" i="37" s="1"/>
  <c r="H871" i="37"/>
  <c r="O871" i="37" s="1"/>
  <c r="H870" i="37"/>
  <c r="H869" i="37"/>
  <c r="O869" i="37" s="1"/>
  <c r="H868" i="37"/>
  <c r="O868" i="37" s="1"/>
  <c r="H867" i="37"/>
  <c r="O867" i="37" s="1"/>
  <c r="H866" i="37"/>
  <c r="N866" i="37" s="1"/>
  <c r="H865" i="37"/>
  <c r="O865" i="37" s="1"/>
  <c r="H864" i="37"/>
  <c r="H863" i="37"/>
  <c r="O863" i="37" s="1"/>
  <c r="H862" i="37"/>
  <c r="N861" i="37"/>
  <c r="H861" i="37"/>
  <c r="O861" i="37" s="1"/>
  <c r="H860" i="37"/>
  <c r="O860" i="37" s="1"/>
  <c r="H859" i="37"/>
  <c r="O859" i="37" s="1"/>
  <c r="H858" i="37"/>
  <c r="N858" i="37" s="1"/>
  <c r="H857" i="37"/>
  <c r="O857" i="37" s="1"/>
  <c r="H856" i="37"/>
  <c r="N856" i="37" s="1"/>
  <c r="H855" i="37"/>
  <c r="O855" i="37" s="1"/>
  <c r="H854" i="37"/>
  <c r="H853" i="37"/>
  <c r="O853" i="37" s="1"/>
  <c r="H852" i="37"/>
  <c r="O852" i="37" s="1"/>
  <c r="H851" i="37"/>
  <c r="O851" i="37" s="1"/>
  <c r="H850" i="37"/>
  <c r="N850" i="37" s="1"/>
  <c r="H849" i="37"/>
  <c r="O849" i="37" s="1"/>
  <c r="H848" i="37"/>
  <c r="N848" i="37" s="1"/>
  <c r="H847" i="37"/>
  <c r="O847" i="37" s="1"/>
  <c r="H846" i="37"/>
  <c r="H845" i="37"/>
  <c r="O845" i="37" s="1"/>
  <c r="H844" i="37"/>
  <c r="O844" i="37" s="1"/>
  <c r="H843" i="37"/>
  <c r="O843" i="37" s="1"/>
  <c r="H842" i="37"/>
  <c r="N842" i="37" s="1"/>
  <c r="H841" i="37"/>
  <c r="O841" i="37" s="1"/>
  <c r="H840" i="37"/>
  <c r="H839" i="37"/>
  <c r="O839" i="37" s="1"/>
  <c r="H838" i="37"/>
  <c r="H837" i="37"/>
  <c r="O837" i="37" s="1"/>
  <c r="H836" i="37"/>
  <c r="O836" i="37" s="1"/>
  <c r="H835" i="37"/>
  <c r="O835" i="37" s="1"/>
  <c r="H834" i="37"/>
  <c r="N834" i="37" s="1"/>
  <c r="H833" i="37"/>
  <c r="O833" i="37" s="1"/>
  <c r="H832" i="37"/>
  <c r="N832" i="37" s="1"/>
  <c r="H831" i="37"/>
  <c r="O831" i="37" s="1"/>
  <c r="H830" i="37"/>
  <c r="H829" i="37"/>
  <c r="O829" i="37" s="1"/>
  <c r="H828" i="37"/>
  <c r="O828" i="37" s="1"/>
  <c r="H827" i="37"/>
  <c r="O827" i="37" s="1"/>
  <c r="H826" i="37"/>
  <c r="N826" i="37" s="1"/>
  <c r="H825" i="37"/>
  <c r="N825" i="37" s="1"/>
  <c r="H824" i="37"/>
  <c r="N824" i="37" s="1"/>
  <c r="H823" i="37"/>
  <c r="O823" i="37" s="1"/>
  <c r="H822" i="37"/>
  <c r="H821" i="37"/>
  <c r="O821" i="37" s="1"/>
  <c r="H820" i="37"/>
  <c r="O820" i="37" s="1"/>
  <c r="N819" i="37"/>
  <c r="H819" i="37"/>
  <c r="O819" i="37" s="1"/>
  <c r="H818" i="37"/>
  <c r="N818" i="37" s="1"/>
  <c r="H817" i="37"/>
  <c r="O817" i="37" s="1"/>
  <c r="H816" i="37"/>
  <c r="N816" i="37" s="1"/>
  <c r="H815" i="37"/>
  <c r="O815" i="37" s="1"/>
  <c r="H814" i="37"/>
  <c r="H813" i="37"/>
  <c r="O813" i="37" s="1"/>
  <c r="H812" i="37"/>
  <c r="O812" i="37" s="1"/>
  <c r="H811" i="37"/>
  <c r="O811" i="37" s="1"/>
  <c r="H810" i="37"/>
  <c r="N810" i="37" s="1"/>
  <c r="H809" i="37"/>
  <c r="O809" i="37" s="1"/>
  <c r="H808" i="37"/>
  <c r="H807" i="37"/>
  <c r="O807" i="37" s="1"/>
  <c r="H806" i="37"/>
  <c r="H805" i="37"/>
  <c r="O805" i="37" s="1"/>
  <c r="H804" i="37"/>
  <c r="O804" i="37" s="1"/>
  <c r="H803" i="37"/>
  <c r="O803" i="37" s="1"/>
  <c r="H802" i="37"/>
  <c r="N802" i="37" s="1"/>
  <c r="H801" i="37"/>
  <c r="O801" i="37" s="1"/>
  <c r="H800" i="37"/>
  <c r="N800" i="37" s="1"/>
  <c r="H799" i="37"/>
  <c r="O799" i="37" s="1"/>
  <c r="H798" i="37"/>
  <c r="H797" i="37"/>
  <c r="O797" i="37" s="1"/>
  <c r="H796" i="37"/>
  <c r="O796" i="37" s="1"/>
  <c r="H795" i="37"/>
  <c r="O795" i="37" s="1"/>
  <c r="H794" i="37"/>
  <c r="N794" i="37" s="1"/>
  <c r="H793" i="37"/>
  <c r="O793" i="37" s="1"/>
  <c r="H792" i="37"/>
  <c r="N792" i="37" s="1"/>
  <c r="H791" i="37"/>
  <c r="O791" i="37" s="1"/>
  <c r="H790" i="37"/>
  <c r="H789" i="37"/>
  <c r="O789" i="37" s="1"/>
  <c r="H788" i="37"/>
  <c r="N788" i="37" s="1"/>
  <c r="H787" i="37"/>
  <c r="O787" i="37" s="1"/>
  <c r="H786" i="37"/>
  <c r="N786" i="37" s="1"/>
  <c r="H785" i="37"/>
  <c r="O785" i="37" s="1"/>
  <c r="H784" i="37"/>
  <c r="N784" i="37" s="1"/>
  <c r="H783" i="37"/>
  <c r="O783" i="37" s="1"/>
  <c r="H782" i="37"/>
  <c r="H781" i="37"/>
  <c r="O781" i="37" s="1"/>
  <c r="O780" i="37"/>
  <c r="H780" i="37"/>
  <c r="N780" i="37" s="1"/>
  <c r="H779" i="37"/>
  <c r="O779" i="37" s="1"/>
  <c r="H778" i="37"/>
  <c r="N778" i="37" s="1"/>
  <c r="H777" i="37"/>
  <c r="O777" i="37" s="1"/>
  <c r="H776" i="37"/>
  <c r="N776" i="37" s="1"/>
  <c r="H775" i="37"/>
  <c r="O775" i="37" s="1"/>
  <c r="H774" i="37"/>
  <c r="H773" i="37"/>
  <c r="O773" i="37" s="1"/>
  <c r="H772" i="37"/>
  <c r="N772" i="37" s="1"/>
  <c r="H771" i="37"/>
  <c r="O771" i="37" s="1"/>
  <c r="H770" i="37"/>
  <c r="N770" i="37" s="1"/>
  <c r="O769" i="37"/>
  <c r="H769" i="37"/>
  <c r="N769" i="37" s="1"/>
  <c r="H768" i="37"/>
  <c r="H767" i="37"/>
  <c r="O767" i="37" s="1"/>
  <c r="H766" i="37"/>
  <c r="H765" i="37"/>
  <c r="O765" i="37" s="1"/>
  <c r="O764" i="37"/>
  <c r="H764" i="37"/>
  <c r="N764" i="37" s="1"/>
  <c r="H763" i="37"/>
  <c r="O763" i="37" s="1"/>
  <c r="H762" i="37"/>
  <c r="N762" i="37" s="1"/>
  <c r="H761" i="37"/>
  <c r="O761" i="37" s="1"/>
  <c r="H760" i="37"/>
  <c r="N760" i="37" s="1"/>
  <c r="N759" i="37"/>
  <c r="H759" i="37"/>
  <c r="O759" i="37" s="1"/>
  <c r="H758" i="37"/>
  <c r="H757" i="37"/>
  <c r="O757" i="37" s="1"/>
  <c r="H756" i="37"/>
  <c r="N756" i="37" s="1"/>
  <c r="H755" i="37"/>
  <c r="O755" i="37" s="1"/>
  <c r="H754" i="37"/>
  <c r="N754" i="37" s="1"/>
  <c r="H753" i="37"/>
  <c r="O753" i="37" s="1"/>
  <c r="H752" i="37"/>
  <c r="N752" i="37" s="1"/>
  <c r="H751" i="37"/>
  <c r="O751" i="37" s="1"/>
  <c r="H750" i="37"/>
  <c r="H749" i="37"/>
  <c r="O749" i="37" s="1"/>
  <c r="H748" i="37"/>
  <c r="N748" i="37" s="1"/>
  <c r="H747" i="37"/>
  <c r="O747" i="37" s="1"/>
  <c r="H746" i="37"/>
  <c r="N746" i="37" s="1"/>
  <c r="H745" i="37"/>
  <c r="O745" i="37" s="1"/>
  <c r="H744" i="37"/>
  <c r="N744" i="37" s="1"/>
  <c r="H743" i="37"/>
  <c r="O743" i="37" s="1"/>
  <c r="H742" i="37"/>
  <c r="H741" i="37"/>
  <c r="O741" i="37" s="1"/>
  <c r="H740" i="37"/>
  <c r="N740" i="37" s="1"/>
  <c r="H739" i="37"/>
  <c r="O739" i="37" s="1"/>
  <c r="H738" i="37"/>
  <c r="N738" i="37" s="1"/>
  <c r="H737" i="37"/>
  <c r="O737" i="37" s="1"/>
  <c r="H736" i="37"/>
  <c r="N735" i="37"/>
  <c r="H735" i="37"/>
  <c r="O735" i="37" s="1"/>
  <c r="H734" i="37"/>
  <c r="H733" i="37"/>
  <c r="O733" i="37" s="1"/>
  <c r="H732" i="37"/>
  <c r="N732" i="37" s="1"/>
  <c r="H731" i="37"/>
  <c r="O731" i="37" s="1"/>
  <c r="H730" i="37"/>
  <c r="N730" i="37" s="1"/>
  <c r="H729" i="37"/>
  <c r="O729" i="37" s="1"/>
  <c r="H728" i="37"/>
  <c r="H727" i="37"/>
  <c r="O727" i="37" s="1"/>
  <c r="H726" i="37"/>
  <c r="N725" i="37"/>
  <c r="H725" i="37"/>
  <c r="O725" i="37" s="1"/>
  <c r="H724" i="37"/>
  <c r="N724" i="37" s="1"/>
  <c r="H723" i="37"/>
  <c r="O723" i="37" s="1"/>
  <c r="H722" i="37"/>
  <c r="N722" i="37" s="1"/>
  <c r="H721" i="37"/>
  <c r="O721" i="37" s="1"/>
  <c r="H720" i="37"/>
  <c r="N720" i="37" s="1"/>
  <c r="H719" i="37"/>
  <c r="O719" i="37" s="1"/>
  <c r="H718" i="37"/>
  <c r="H717" i="37"/>
  <c r="O717" i="37" s="1"/>
  <c r="H716" i="37"/>
  <c r="N716" i="37" s="1"/>
  <c r="H715" i="37"/>
  <c r="O715" i="37" s="1"/>
  <c r="H714" i="37"/>
  <c r="N714" i="37" s="1"/>
  <c r="H713" i="37"/>
  <c r="O713" i="37" s="1"/>
  <c r="H712" i="37"/>
  <c r="N712" i="37" s="1"/>
  <c r="H711" i="37"/>
  <c r="O711" i="37" s="1"/>
  <c r="H710" i="37"/>
  <c r="H709" i="37"/>
  <c r="O709" i="37" s="1"/>
  <c r="H708" i="37"/>
  <c r="O708" i="37" s="1"/>
  <c r="H707" i="37"/>
  <c r="N707" i="37" s="1"/>
  <c r="H706" i="37"/>
  <c r="N706" i="37" s="1"/>
  <c r="H705" i="37"/>
  <c r="O705" i="37" s="1"/>
  <c r="H704" i="37"/>
  <c r="N704" i="37" s="1"/>
  <c r="H703" i="37"/>
  <c r="O703" i="37" s="1"/>
  <c r="H702" i="37"/>
  <c r="H701" i="37"/>
  <c r="O701" i="37" s="1"/>
  <c r="H700" i="37"/>
  <c r="N700" i="37" s="1"/>
  <c r="H699" i="37"/>
  <c r="O699" i="37" s="1"/>
  <c r="O698" i="37"/>
  <c r="H698" i="37"/>
  <c r="N698" i="37" s="1"/>
  <c r="H697" i="37"/>
  <c r="O697" i="37" s="1"/>
  <c r="H696" i="37"/>
  <c r="H695" i="37"/>
  <c r="O695" i="37" s="1"/>
  <c r="H694" i="37"/>
  <c r="H693" i="37"/>
  <c r="O693" i="37" s="1"/>
  <c r="H692" i="37"/>
  <c r="N692" i="37" s="1"/>
  <c r="H691" i="37"/>
  <c r="O691" i="37" s="1"/>
  <c r="H690" i="37"/>
  <c r="N690" i="37" s="1"/>
  <c r="H689" i="37"/>
  <c r="O689" i="37" s="1"/>
  <c r="H688" i="37"/>
  <c r="H687" i="37"/>
  <c r="O687" i="37" s="1"/>
  <c r="H686" i="37"/>
  <c r="H685" i="37"/>
  <c r="O685" i="37" s="1"/>
  <c r="H684" i="37"/>
  <c r="N684" i="37" s="1"/>
  <c r="N683" i="37"/>
  <c r="H683" i="37"/>
  <c r="O683" i="37" s="1"/>
  <c r="H682" i="37"/>
  <c r="N682" i="37" s="1"/>
  <c r="H681" i="37"/>
  <c r="O681" i="37" s="1"/>
  <c r="H680" i="37"/>
  <c r="N680" i="37" s="1"/>
  <c r="H679" i="37"/>
  <c r="O679" i="37" s="1"/>
  <c r="H678" i="37"/>
  <c r="H677" i="37"/>
  <c r="O677" i="37" s="1"/>
  <c r="H676" i="37"/>
  <c r="N676" i="37" s="1"/>
  <c r="H675" i="37"/>
  <c r="O675" i="37" s="1"/>
  <c r="H674" i="37"/>
  <c r="N674" i="37" s="1"/>
  <c r="H673" i="37"/>
  <c r="O673" i="37" s="1"/>
  <c r="H672" i="37"/>
  <c r="N672" i="37" s="1"/>
  <c r="H671" i="37"/>
  <c r="O671" i="37" s="1"/>
  <c r="H670" i="37"/>
  <c r="H669" i="37"/>
  <c r="O669" i="37" s="1"/>
  <c r="H668" i="37"/>
  <c r="N668" i="37" s="1"/>
  <c r="H667" i="37"/>
  <c r="O667" i="37" s="1"/>
  <c r="H666" i="37"/>
  <c r="N666" i="37" s="1"/>
  <c r="H665" i="37"/>
  <c r="O665" i="37" s="1"/>
  <c r="H664" i="37"/>
  <c r="N664" i="37" s="1"/>
  <c r="H663" i="37"/>
  <c r="O663" i="37" s="1"/>
  <c r="H662" i="37"/>
  <c r="H661" i="37"/>
  <c r="O661" i="37" s="1"/>
  <c r="H660" i="37"/>
  <c r="N660" i="37" s="1"/>
  <c r="H659" i="37"/>
  <c r="O659" i="37" s="1"/>
  <c r="H658" i="37"/>
  <c r="H657" i="37"/>
  <c r="O657" i="37" s="1"/>
  <c r="H656" i="37"/>
  <c r="H655" i="37"/>
  <c r="O655" i="37" s="1"/>
  <c r="H654" i="37"/>
  <c r="H653" i="37"/>
  <c r="O653" i="37" s="1"/>
  <c r="H652" i="37"/>
  <c r="N652" i="37" s="1"/>
  <c r="H651" i="37"/>
  <c r="O651" i="37" s="1"/>
  <c r="H650" i="37"/>
  <c r="H649" i="37"/>
  <c r="H648" i="37"/>
  <c r="O648" i="37" s="1"/>
  <c r="H647" i="37"/>
  <c r="O647" i="37" s="1"/>
  <c r="H646" i="37"/>
  <c r="O646" i="37" s="1"/>
  <c r="H645" i="37"/>
  <c r="N645" i="37" s="1"/>
  <c r="H644" i="37"/>
  <c r="O644" i="37" s="1"/>
  <c r="H643" i="37"/>
  <c r="N643" i="37" s="1"/>
  <c r="H642" i="37"/>
  <c r="H641" i="37"/>
  <c r="N641" i="37" s="1"/>
  <c r="H640" i="37"/>
  <c r="O640" i="37" s="1"/>
  <c r="H639" i="37"/>
  <c r="H638" i="37"/>
  <c r="O638" i="37" s="1"/>
  <c r="H637" i="37"/>
  <c r="N637" i="37" s="1"/>
  <c r="H636" i="37"/>
  <c r="O636" i="37" s="1"/>
  <c r="H635" i="37"/>
  <c r="N635" i="37" s="1"/>
  <c r="H634" i="37"/>
  <c r="H633" i="37"/>
  <c r="N633" i="37" s="1"/>
  <c r="H632" i="37"/>
  <c r="O632" i="37" s="1"/>
  <c r="H631" i="37"/>
  <c r="O631" i="37" s="1"/>
  <c r="H630" i="37"/>
  <c r="O630" i="37" s="1"/>
  <c r="H629" i="37"/>
  <c r="N629" i="37" s="1"/>
  <c r="H628" i="37"/>
  <c r="O628" i="37" s="1"/>
  <c r="H627" i="37"/>
  <c r="N627" i="37" s="1"/>
  <c r="H626" i="37"/>
  <c r="H625" i="37"/>
  <c r="N625" i="37" s="1"/>
  <c r="H624" i="37"/>
  <c r="O624" i="37" s="1"/>
  <c r="H623" i="37"/>
  <c r="O623" i="37" s="1"/>
  <c r="H622" i="37"/>
  <c r="O622" i="37" s="1"/>
  <c r="H621" i="37"/>
  <c r="N621" i="37" s="1"/>
  <c r="H620" i="37"/>
  <c r="O620" i="37" s="1"/>
  <c r="H619" i="37"/>
  <c r="N619" i="37" s="1"/>
  <c r="H618" i="37"/>
  <c r="H617" i="37"/>
  <c r="N617" i="37" s="1"/>
  <c r="H616" i="37"/>
  <c r="O616" i="37" s="1"/>
  <c r="H615" i="37"/>
  <c r="H614" i="37"/>
  <c r="O614" i="37" s="1"/>
  <c r="H613" i="37"/>
  <c r="N613" i="37" s="1"/>
  <c r="H612" i="37"/>
  <c r="O612" i="37" s="1"/>
  <c r="H611" i="37"/>
  <c r="N611" i="37" s="1"/>
  <c r="H610" i="37"/>
  <c r="H609" i="37"/>
  <c r="H608" i="37"/>
  <c r="O608" i="37" s="1"/>
  <c r="H607" i="37"/>
  <c r="O607" i="37" s="1"/>
  <c r="H606" i="37"/>
  <c r="O606" i="37" s="1"/>
  <c r="H605" i="37"/>
  <c r="N605" i="37" s="1"/>
  <c r="H604" i="37"/>
  <c r="O604" i="37" s="1"/>
  <c r="H603" i="37"/>
  <c r="N603" i="37" s="1"/>
  <c r="H602" i="37"/>
  <c r="H601" i="37"/>
  <c r="N601" i="37" s="1"/>
  <c r="H600" i="37"/>
  <c r="O600" i="37" s="1"/>
  <c r="H599" i="37"/>
  <c r="O599" i="37" s="1"/>
  <c r="H598" i="37"/>
  <c r="O598" i="37" s="1"/>
  <c r="H597" i="37"/>
  <c r="N597" i="37" s="1"/>
  <c r="H596" i="37"/>
  <c r="N596" i="37" s="1"/>
  <c r="H595" i="37"/>
  <c r="N595" i="37" s="1"/>
  <c r="H594" i="37"/>
  <c r="H593" i="37"/>
  <c r="N593" i="37" s="1"/>
  <c r="H592" i="37"/>
  <c r="O592" i="37" s="1"/>
  <c r="H591" i="37"/>
  <c r="O591" i="37" s="1"/>
  <c r="H590" i="37"/>
  <c r="O590" i="37" s="1"/>
  <c r="H589" i="37"/>
  <c r="N589" i="37" s="1"/>
  <c r="H588" i="37"/>
  <c r="O588" i="37" s="1"/>
  <c r="H587" i="37"/>
  <c r="N587" i="37" s="1"/>
  <c r="H586" i="37"/>
  <c r="H585" i="37"/>
  <c r="H584" i="37"/>
  <c r="O584" i="37" s="1"/>
  <c r="H583" i="37"/>
  <c r="O583" i="37" s="1"/>
  <c r="H582" i="37"/>
  <c r="O582" i="37" s="1"/>
  <c r="H581" i="37"/>
  <c r="N581" i="37" s="1"/>
  <c r="H580" i="37"/>
  <c r="N580" i="37" s="1"/>
  <c r="H579" i="37"/>
  <c r="N579" i="37" s="1"/>
  <c r="H578" i="37"/>
  <c r="H577" i="37"/>
  <c r="N577" i="37" s="1"/>
  <c r="H576" i="37"/>
  <c r="O576" i="37" s="1"/>
  <c r="H575" i="37"/>
  <c r="H574" i="37"/>
  <c r="O574" i="37" s="1"/>
  <c r="H573" i="37"/>
  <c r="N573" i="37" s="1"/>
  <c r="H572" i="37"/>
  <c r="N572" i="37" s="1"/>
  <c r="H571" i="37"/>
  <c r="N571" i="37" s="1"/>
  <c r="H570" i="37"/>
  <c r="H569" i="37"/>
  <c r="N569" i="37" s="1"/>
  <c r="H568" i="37"/>
  <c r="O568" i="37" s="1"/>
  <c r="H567" i="37"/>
  <c r="O567" i="37" s="1"/>
  <c r="H566" i="37"/>
  <c r="O566" i="37" s="1"/>
  <c r="H565" i="37"/>
  <c r="N565" i="37" s="1"/>
  <c r="H564" i="37"/>
  <c r="O564" i="37" s="1"/>
  <c r="H563" i="37"/>
  <c r="N563" i="37" s="1"/>
  <c r="H562" i="37"/>
  <c r="H561" i="37"/>
  <c r="N561" i="37" s="1"/>
  <c r="H560" i="37"/>
  <c r="O560" i="37" s="1"/>
  <c r="H559" i="37"/>
  <c r="O559" i="37" s="1"/>
  <c r="H558" i="37"/>
  <c r="N558" i="37" s="1"/>
  <c r="H557" i="37"/>
  <c r="N557" i="37" s="1"/>
  <c r="H556" i="37"/>
  <c r="N556" i="37" s="1"/>
  <c r="H555" i="37"/>
  <c r="N555" i="37" s="1"/>
  <c r="H554" i="37"/>
  <c r="H553" i="37"/>
  <c r="N553" i="37" s="1"/>
  <c r="H552" i="37"/>
  <c r="O552" i="37" s="1"/>
  <c r="H551" i="37"/>
  <c r="H550" i="37"/>
  <c r="O550" i="37" s="1"/>
  <c r="H549" i="37"/>
  <c r="N549" i="37" s="1"/>
  <c r="H548" i="37"/>
  <c r="O548" i="37" s="1"/>
  <c r="H547" i="37"/>
  <c r="N547" i="37" s="1"/>
  <c r="H546" i="37"/>
  <c r="H545" i="37"/>
  <c r="H544" i="37"/>
  <c r="O544" i="37" s="1"/>
  <c r="H543" i="37"/>
  <c r="O543" i="37" s="1"/>
  <c r="H542" i="37"/>
  <c r="O542" i="37" s="1"/>
  <c r="H541" i="37"/>
  <c r="N541" i="37" s="1"/>
  <c r="H540" i="37"/>
  <c r="O540" i="37" s="1"/>
  <c r="H539" i="37"/>
  <c r="N539" i="37" s="1"/>
  <c r="H538" i="37"/>
  <c r="H537" i="37"/>
  <c r="N537" i="37" s="1"/>
  <c r="H536" i="37"/>
  <c r="O536" i="37" s="1"/>
  <c r="H535" i="37"/>
  <c r="O535" i="37" s="1"/>
  <c r="H534" i="37"/>
  <c r="O534" i="37" s="1"/>
  <c r="H533" i="37"/>
  <c r="N533" i="37" s="1"/>
  <c r="H532" i="37"/>
  <c r="O532" i="37" s="1"/>
  <c r="H531" i="37"/>
  <c r="N531" i="37" s="1"/>
  <c r="H530" i="37"/>
  <c r="H529" i="37"/>
  <c r="N529" i="37" s="1"/>
  <c r="H528" i="37"/>
  <c r="O528" i="37" s="1"/>
  <c r="H527" i="37"/>
  <c r="O527" i="37" s="1"/>
  <c r="H526" i="37"/>
  <c r="O526" i="37" s="1"/>
  <c r="H525" i="37"/>
  <c r="N525" i="37" s="1"/>
  <c r="H524" i="37"/>
  <c r="O524" i="37" s="1"/>
  <c r="H523" i="37"/>
  <c r="N523" i="37" s="1"/>
  <c r="H522" i="37"/>
  <c r="H521" i="37"/>
  <c r="H520" i="37"/>
  <c r="O520" i="37" s="1"/>
  <c r="H519" i="37"/>
  <c r="O519" i="37" s="1"/>
  <c r="H518" i="37"/>
  <c r="O518" i="37" s="1"/>
  <c r="H517" i="37"/>
  <c r="N517" i="37" s="1"/>
  <c r="H516" i="37"/>
  <c r="O516" i="37" s="1"/>
  <c r="H515" i="37"/>
  <c r="N515" i="37" s="1"/>
  <c r="H514" i="37"/>
  <c r="H513" i="37"/>
  <c r="N513" i="37" s="1"/>
  <c r="H512" i="37"/>
  <c r="O512" i="37" s="1"/>
  <c r="H511" i="37"/>
  <c r="H510" i="37"/>
  <c r="O510" i="37" s="1"/>
  <c r="H509" i="37"/>
  <c r="N509" i="37" s="1"/>
  <c r="H508" i="37"/>
  <c r="O508" i="37" s="1"/>
  <c r="H507" i="37"/>
  <c r="N507" i="37" s="1"/>
  <c r="H506" i="37"/>
  <c r="H505" i="37"/>
  <c r="N505" i="37" s="1"/>
  <c r="H504" i="37"/>
  <c r="O504" i="37" s="1"/>
  <c r="H503" i="37"/>
  <c r="O503" i="37" s="1"/>
  <c r="H502" i="37"/>
  <c r="N502" i="37" s="1"/>
  <c r="H501" i="37"/>
  <c r="N501" i="37" s="1"/>
  <c r="H500" i="37"/>
  <c r="O500" i="37" s="1"/>
  <c r="H499" i="37"/>
  <c r="N499" i="37" s="1"/>
  <c r="H498" i="37"/>
  <c r="O497" i="37"/>
  <c r="H497" i="37"/>
  <c r="N497" i="37" s="1"/>
  <c r="H496" i="37"/>
  <c r="O496" i="37" s="1"/>
  <c r="H495" i="37"/>
  <c r="O495" i="37" s="1"/>
  <c r="H494" i="37"/>
  <c r="O494" i="37" s="1"/>
  <c r="H493" i="37"/>
  <c r="N493" i="37" s="1"/>
  <c r="H492" i="37"/>
  <c r="O492" i="37" s="1"/>
  <c r="H491" i="37"/>
  <c r="N491" i="37" s="1"/>
  <c r="H490" i="37"/>
  <c r="H489" i="37"/>
  <c r="N489" i="37" s="1"/>
  <c r="H488" i="37"/>
  <c r="O488" i="37" s="1"/>
  <c r="H487" i="37"/>
  <c r="H486" i="37"/>
  <c r="O486" i="37" s="1"/>
  <c r="H485" i="37"/>
  <c r="N485" i="37" s="1"/>
  <c r="H484" i="37"/>
  <c r="O484" i="37" s="1"/>
  <c r="H483" i="37"/>
  <c r="N483" i="37" s="1"/>
  <c r="H482" i="37"/>
  <c r="H481" i="37"/>
  <c r="H480" i="37"/>
  <c r="O480" i="37" s="1"/>
  <c r="H479" i="37"/>
  <c r="O479" i="37" s="1"/>
  <c r="H478" i="37"/>
  <c r="O478" i="37" s="1"/>
  <c r="H477" i="37"/>
  <c r="N477" i="37" s="1"/>
  <c r="H476" i="37"/>
  <c r="O476" i="37" s="1"/>
  <c r="H475" i="37"/>
  <c r="N475" i="37" s="1"/>
  <c r="H474" i="37"/>
  <c r="H473" i="37"/>
  <c r="N473" i="37" s="1"/>
  <c r="H472" i="37"/>
  <c r="O472" i="37" s="1"/>
  <c r="H471" i="37"/>
  <c r="O471" i="37" s="1"/>
  <c r="H470" i="37"/>
  <c r="O470" i="37" s="1"/>
  <c r="H469" i="37"/>
  <c r="N469" i="37" s="1"/>
  <c r="H468" i="37"/>
  <c r="N468" i="37" s="1"/>
  <c r="H467" i="37"/>
  <c r="N467" i="37" s="1"/>
  <c r="H466" i="37"/>
  <c r="H465" i="37"/>
  <c r="N465" i="37" s="1"/>
  <c r="H464" i="37"/>
  <c r="O464" i="37" s="1"/>
  <c r="H463" i="37"/>
  <c r="O463" i="37" s="1"/>
  <c r="H462" i="37"/>
  <c r="O462" i="37" s="1"/>
  <c r="H461" i="37"/>
  <c r="N461" i="37" s="1"/>
  <c r="H460" i="37"/>
  <c r="O460" i="37" s="1"/>
  <c r="H459" i="37"/>
  <c r="N459" i="37" s="1"/>
  <c r="H458" i="37"/>
  <c r="H457" i="37"/>
  <c r="N457" i="37" s="1"/>
  <c r="H456" i="37"/>
  <c r="O456" i="37" s="1"/>
  <c r="H455" i="37"/>
  <c r="O455" i="37" s="1"/>
  <c r="H454" i="37"/>
  <c r="O454" i="37" s="1"/>
  <c r="H453" i="37"/>
  <c r="N453" i="37" s="1"/>
  <c r="H452" i="37"/>
  <c r="O452" i="37" s="1"/>
  <c r="H451" i="37"/>
  <c r="H450" i="37"/>
  <c r="H449" i="37"/>
  <c r="N449" i="37" s="1"/>
  <c r="H448" i="37"/>
  <c r="O448" i="37" s="1"/>
  <c r="H447" i="37"/>
  <c r="O447" i="37" s="1"/>
  <c r="H446" i="37"/>
  <c r="O446" i="37" s="1"/>
  <c r="H445" i="37"/>
  <c r="N445" i="37" s="1"/>
  <c r="H444" i="37"/>
  <c r="O444" i="37" s="1"/>
  <c r="H443" i="37"/>
  <c r="N443" i="37" s="1"/>
  <c r="H442" i="37"/>
  <c r="H441" i="37"/>
  <c r="N441" i="37" s="1"/>
  <c r="H440" i="37"/>
  <c r="O440" i="37" s="1"/>
  <c r="H439" i="37"/>
  <c r="O439" i="37" s="1"/>
  <c r="H438" i="37"/>
  <c r="O438" i="37" s="1"/>
  <c r="H437" i="37"/>
  <c r="N437" i="37" s="1"/>
  <c r="H436" i="37"/>
  <c r="N436" i="37" s="1"/>
  <c r="H435" i="37"/>
  <c r="N435" i="37" s="1"/>
  <c r="H434" i="37"/>
  <c r="H433" i="37"/>
  <c r="N433" i="37" s="1"/>
  <c r="H432" i="37"/>
  <c r="N432" i="37" s="1"/>
  <c r="H431" i="37"/>
  <c r="O431" i="37" s="1"/>
  <c r="H430" i="37"/>
  <c r="O430" i="37" s="1"/>
  <c r="H429" i="37"/>
  <c r="N429" i="37" s="1"/>
  <c r="H428" i="37"/>
  <c r="O428" i="37" s="1"/>
  <c r="H427" i="37"/>
  <c r="H426" i="37"/>
  <c r="H425" i="37"/>
  <c r="H424" i="37"/>
  <c r="O424" i="37" s="1"/>
  <c r="H423" i="37"/>
  <c r="O423" i="37" s="1"/>
  <c r="H422" i="37"/>
  <c r="O422" i="37" s="1"/>
  <c r="H421" i="37"/>
  <c r="N421" i="37" s="1"/>
  <c r="H420" i="37"/>
  <c r="O420" i="37" s="1"/>
  <c r="H419" i="37"/>
  <c r="N419" i="37" s="1"/>
  <c r="H418" i="37"/>
  <c r="H417" i="37"/>
  <c r="N417" i="37" s="1"/>
  <c r="H416" i="37"/>
  <c r="N416" i="37" s="1"/>
  <c r="H415" i="37"/>
  <c r="O415" i="37" s="1"/>
  <c r="H414" i="37"/>
  <c r="O414" i="37" s="1"/>
  <c r="H413" i="37"/>
  <c r="N413" i="37" s="1"/>
  <c r="H412" i="37"/>
  <c r="O412" i="37" s="1"/>
  <c r="H411" i="37"/>
  <c r="H410" i="37"/>
  <c r="H409" i="37"/>
  <c r="N409" i="37" s="1"/>
  <c r="H408" i="37"/>
  <c r="O408" i="37" s="1"/>
  <c r="H407" i="37"/>
  <c r="O407" i="37" s="1"/>
  <c r="H406" i="37"/>
  <c r="O406" i="37" s="1"/>
  <c r="H405" i="37"/>
  <c r="N405" i="37" s="1"/>
  <c r="H404" i="37"/>
  <c r="O404" i="37" s="1"/>
  <c r="H403" i="37"/>
  <c r="N403" i="37" s="1"/>
  <c r="H402" i="37"/>
  <c r="H401" i="37"/>
  <c r="N401" i="37" s="1"/>
  <c r="H400" i="37"/>
  <c r="O400" i="37" s="1"/>
  <c r="H399" i="37"/>
  <c r="O399" i="37" s="1"/>
  <c r="H398" i="37"/>
  <c r="O398" i="37" s="1"/>
  <c r="H397" i="37"/>
  <c r="N397" i="37" s="1"/>
  <c r="H396" i="37"/>
  <c r="O396" i="37" s="1"/>
  <c r="H395" i="37"/>
  <c r="N395" i="37" s="1"/>
  <c r="H394" i="37"/>
  <c r="H393" i="37"/>
  <c r="N393" i="37" s="1"/>
  <c r="H392" i="37"/>
  <c r="O392" i="37" s="1"/>
  <c r="H391" i="37"/>
  <c r="O391" i="37" s="1"/>
  <c r="H390" i="37"/>
  <c r="O390" i="37" s="1"/>
  <c r="H389" i="37"/>
  <c r="N389" i="37" s="1"/>
  <c r="H388" i="37"/>
  <c r="O388" i="37" s="1"/>
  <c r="H387" i="37"/>
  <c r="N387" i="37" s="1"/>
  <c r="H386" i="37"/>
  <c r="H385" i="37"/>
  <c r="N385" i="37" s="1"/>
  <c r="H384" i="37"/>
  <c r="O384" i="37" s="1"/>
  <c r="H383" i="37"/>
  <c r="O383" i="37" s="1"/>
  <c r="H382" i="37"/>
  <c r="O382" i="37" s="1"/>
  <c r="H381" i="37"/>
  <c r="N381" i="37" s="1"/>
  <c r="H380" i="37"/>
  <c r="O380" i="37" s="1"/>
  <c r="H379" i="37"/>
  <c r="H378" i="37"/>
  <c r="H377" i="37"/>
  <c r="H376" i="37"/>
  <c r="O376" i="37" s="1"/>
  <c r="H375" i="37"/>
  <c r="O375" i="37" s="1"/>
  <c r="H374" i="37"/>
  <c r="O374" i="37" s="1"/>
  <c r="O373" i="37"/>
  <c r="H373" i="37"/>
  <c r="N373" i="37" s="1"/>
  <c r="H372" i="37"/>
  <c r="O372" i="37" s="1"/>
  <c r="H371" i="37"/>
  <c r="N371" i="37" s="1"/>
  <c r="H370" i="37"/>
  <c r="H369" i="37"/>
  <c r="N369" i="37" s="1"/>
  <c r="H368" i="37"/>
  <c r="O368" i="37" s="1"/>
  <c r="H367" i="37"/>
  <c r="H366" i="37"/>
  <c r="O366" i="37" s="1"/>
  <c r="H365" i="37"/>
  <c r="N365" i="37" s="1"/>
  <c r="H364" i="37"/>
  <c r="O364" i="37" s="1"/>
  <c r="H363" i="37"/>
  <c r="N363" i="37" s="1"/>
  <c r="H362" i="37"/>
  <c r="H361" i="37"/>
  <c r="N361" i="37" s="1"/>
  <c r="H360" i="37"/>
  <c r="O360" i="37" s="1"/>
  <c r="H359" i="37"/>
  <c r="H358" i="37"/>
  <c r="O358" i="37" s="1"/>
  <c r="H357" i="37"/>
  <c r="N357" i="37" s="1"/>
  <c r="H356" i="37"/>
  <c r="O356" i="37" s="1"/>
  <c r="H355" i="37"/>
  <c r="N355" i="37" s="1"/>
  <c r="H354" i="37"/>
  <c r="H353" i="37"/>
  <c r="N353" i="37" s="1"/>
  <c r="H352" i="37"/>
  <c r="O352" i="37" s="1"/>
  <c r="H351" i="37"/>
  <c r="H350" i="37"/>
  <c r="O350" i="37" s="1"/>
  <c r="H349" i="37"/>
  <c r="N349" i="37" s="1"/>
  <c r="H348" i="37"/>
  <c r="O348" i="37" s="1"/>
  <c r="H347" i="37"/>
  <c r="N347" i="37" s="1"/>
  <c r="H346" i="37"/>
  <c r="H345" i="37"/>
  <c r="N345" i="37" s="1"/>
  <c r="H344" i="37"/>
  <c r="O344" i="37" s="1"/>
  <c r="H343" i="37"/>
  <c r="H342" i="37"/>
  <c r="O342" i="37" s="1"/>
  <c r="H341" i="37"/>
  <c r="N341" i="37" s="1"/>
  <c r="H340" i="37"/>
  <c r="O340" i="37" s="1"/>
  <c r="H339" i="37"/>
  <c r="N339" i="37" s="1"/>
  <c r="H338" i="37"/>
  <c r="H337" i="37"/>
  <c r="N337" i="37" s="1"/>
  <c r="H336" i="37"/>
  <c r="O336" i="37" s="1"/>
  <c r="H335" i="37"/>
  <c r="H334" i="37"/>
  <c r="O334" i="37" s="1"/>
  <c r="H333" i="37"/>
  <c r="N333" i="37" s="1"/>
  <c r="H332" i="37"/>
  <c r="O332" i="37" s="1"/>
  <c r="H331" i="37"/>
  <c r="O331" i="37" s="1"/>
  <c r="H330" i="37"/>
  <c r="N330" i="37" s="1"/>
  <c r="H329" i="37"/>
  <c r="H328" i="37"/>
  <c r="N328" i="37" s="1"/>
  <c r="H327" i="37"/>
  <c r="O327" i="37" s="1"/>
  <c r="H326" i="37"/>
  <c r="O326" i="37" s="1"/>
  <c r="H325" i="37"/>
  <c r="O325" i="37" s="1"/>
  <c r="H324" i="37"/>
  <c r="O324" i="37" s="1"/>
  <c r="H323" i="37"/>
  <c r="O323" i="37" s="1"/>
  <c r="H322" i="37"/>
  <c r="N322" i="37" s="1"/>
  <c r="H321" i="37"/>
  <c r="H320" i="37"/>
  <c r="N320" i="37" s="1"/>
  <c r="H319" i="37"/>
  <c r="O319" i="37" s="1"/>
  <c r="H318" i="37"/>
  <c r="O318" i="37" s="1"/>
  <c r="H317" i="37"/>
  <c r="O317" i="37" s="1"/>
  <c r="H316" i="37"/>
  <c r="O316" i="37" s="1"/>
  <c r="H315" i="37"/>
  <c r="O315" i="37" s="1"/>
  <c r="H314" i="37"/>
  <c r="N314" i="37" s="1"/>
  <c r="H313" i="37"/>
  <c r="N312" i="37"/>
  <c r="H311" i="37"/>
  <c r="O311" i="37" s="1"/>
  <c r="H310" i="37"/>
  <c r="O310" i="37" s="1"/>
  <c r="H309" i="37"/>
  <c r="O309" i="37" s="1"/>
  <c r="H308" i="37"/>
  <c r="O308" i="37" s="1"/>
  <c r="H307" i="37"/>
  <c r="O307" i="37" s="1"/>
  <c r="H306" i="37"/>
  <c r="N306" i="37" s="1"/>
  <c r="H305" i="37"/>
  <c r="H304" i="37"/>
  <c r="N304" i="37" s="1"/>
  <c r="H303" i="37"/>
  <c r="O303" i="37" s="1"/>
  <c r="H302" i="37"/>
  <c r="O302" i="37" s="1"/>
  <c r="H301" i="37"/>
  <c r="O301" i="37" s="1"/>
  <c r="H300" i="37"/>
  <c r="O300" i="37" s="1"/>
  <c r="H299" i="37"/>
  <c r="O299" i="37" s="1"/>
  <c r="H298" i="37"/>
  <c r="N298" i="37" s="1"/>
  <c r="H297" i="37"/>
  <c r="H296" i="37"/>
  <c r="N296" i="37" s="1"/>
  <c r="H295" i="37"/>
  <c r="O295" i="37" s="1"/>
  <c r="H294" i="37"/>
  <c r="O294" i="37" s="1"/>
  <c r="H293" i="37"/>
  <c r="O293" i="37" s="1"/>
  <c r="H292" i="37"/>
  <c r="O292" i="37" s="1"/>
  <c r="H291" i="37"/>
  <c r="O291" i="37" s="1"/>
  <c r="H290" i="37"/>
  <c r="N290" i="37" s="1"/>
  <c r="H289" i="37"/>
  <c r="H288" i="37"/>
  <c r="N288" i="37" s="1"/>
  <c r="H287" i="37"/>
  <c r="O287" i="37" s="1"/>
  <c r="H286" i="37"/>
  <c r="O286" i="37" s="1"/>
  <c r="H285" i="37"/>
  <c r="O285" i="37" s="1"/>
  <c r="H284" i="37"/>
  <c r="O284" i="37" s="1"/>
  <c r="H283" i="37"/>
  <c r="O283" i="37" s="1"/>
  <c r="H282" i="37"/>
  <c r="N282" i="37" s="1"/>
  <c r="H281" i="37"/>
  <c r="H280" i="37"/>
  <c r="N280" i="37" s="1"/>
  <c r="H279" i="37"/>
  <c r="O279" i="37" s="1"/>
  <c r="H278" i="37"/>
  <c r="O278" i="37" s="1"/>
  <c r="H277" i="37"/>
  <c r="O277" i="37" s="1"/>
  <c r="H276" i="37"/>
  <c r="O276" i="37" s="1"/>
  <c r="H275" i="37"/>
  <c r="O275" i="37" s="1"/>
  <c r="H274" i="37"/>
  <c r="N274" i="37" s="1"/>
  <c r="H273" i="37"/>
  <c r="H272" i="37"/>
  <c r="N272" i="37" s="1"/>
  <c r="H271" i="37"/>
  <c r="O271" i="37" s="1"/>
  <c r="H270" i="37"/>
  <c r="O270" i="37" s="1"/>
  <c r="H269" i="37"/>
  <c r="O269" i="37" s="1"/>
  <c r="H268" i="37"/>
  <c r="O268" i="37" s="1"/>
  <c r="H267" i="37"/>
  <c r="O267" i="37" s="1"/>
  <c r="H266" i="37"/>
  <c r="N266" i="37" s="1"/>
  <c r="H265" i="37"/>
  <c r="H264" i="37"/>
  <c r="N264" i="37" s="1"/>
  <c r="H263" i="37"/>
  <c r="O263" i="37" s="1"/>
  <c r="H262" i="37"/>
  <c r="O262" i="37" s="1"/>
  <c r="H261" i="37"/>
  <c r="O261" i="37" s="1"/>
  <c r="H260" i="37"/>
  <c r="O260" i="37" s="1"/>
  <c r="H259" i="37"/>
  <c r="O259" i="37" s="1"/>
  <c r="H258" i="37"/>
  <c r="N258" i="37" s="1"/>
  <c r="H257" i="37"/>
  <c r="H256" i="37"/>
  <c r="N256" i="37" s="1"/>
  <c r="H255" i="37"/>
  <c r="O255" i="37" s="1"/>
  <c r="H254" i="37"/>
  <c r="O254" i="37" s="1"/>
  <c r="H253" i="37"/>
  <c r="O253" i="37" s="1"/>
  <c r="H252" i="37"/>
  <c r="O252" i="37" s="1"/>
  <c r="H251" i="37"/>
  <c r="O251" i="37" s="1"/>
  <c r="H250" i="37"/>
  <c r="N250" i="37" s="1"/>
  <c r="H249" i="37"/>
  <c r="H248" i="37"/>
  <c r="N248" i="37" s="1"/>
  <c r="H247" i="37"/>
  <c r="O247" i="37" s="1"/>
  <c r="H246" i="37"/>
  <c r="O246" i="37" s="1"/>
  <c r="H245" i="37"/>
  <c r="O245" i="37" s="1"/>
  <c r="H244" i="37"/>
  <c r="O244" i="37" s="1"/>
  <c r="H243" i="37"/>
  <c r="N243" i="37" s="1"/>
  <c r="H242" i="37"/>
  <c r="N242" i="37" s="1"/>
  <c r="H241" i="37"/>
  <c r="H240" i="37"/>
  <c r="N240" i="37" s="1"/>
  <c r="H239" i="37"/>
  <c r="O239" i="37" s="1"/>
  <c r="H238" i="37"/>
  <c r="O238" i="37" s="1"/>
  <c r="H237" i="37"/>
  <c r="O237" i="37" s="1"/>
  <c r="H236" i="37"/>
  <c r="O236" i="37" s="1"/>
  <c r="H235" i="37"/>
  <c r="O235" i="37" s="1"/>
  <c r="H234" i="37"/>
  <c r="N234" i="37" s="1"/>
  <c r="H233" i="37"/>
  <c r="H232" i="37"/>
  <c r="N232" i="37" s="1"/>
  <c r="H231" i="37"/>
  <c r="O231" i="37" s="1"/>
  <c r="H230" i="37"/>
  <c r="O230" i="37" s="1"/>
  <c r="H229" i="37"/>
  <c r="O229" i="37" s="1"/>
  <c r="H228" i="37"/>
  <c r="O228" i="37" s="1"/>
  <c r="H227" i="37"/>
  <c r="O227" i="37" s="1"/>
  <c r="H226" i="37"/>
  <c r="N226" i="37" s="1"/>
  <c r="H225" i="37"/>
  <c r="H224" i="37"/>
  <c r="N224" i="37" s="1"/>
  <c r="H223" i="37"/>
  <c r="O223" i="37" s="1"/>
  <c r="H222" i="37"/>
  <c r="O222" i="37" s="1"/>
  <c r="H221" i="37"/>
  <c r="O221" i="37" s="1"/>
  <c r="H220" i="37"/>
  <c r="O220" i="37" s="1"/>
  <c r="H219" i="37"/>
  <c r="O219" i="37" s="1"/>
  <c r="H218" i="37"/>
  <c r="N218" i="37" s="1"/>
  <c r="H217" i="37"/>
  <c r="H216" i="37"/>
  <c r="N216" i="37" s="1"/>
  <c r="H215" i="37"/>
  <c r="O215" i="37" s="1"/>
  <c r="H214" i="37"/>
  <c r="O214" i="37" s="1"/>
  <c r="H213" i="37"/>
  <c r="O213" i="37" s="1"/>
  <c r="H212" i="37"/>
  <c r="O212" i="37" s="1"/>
  <c r="H211" i="37"/>
  <c r="O211" i="37" s="1"/>
  <c r="H210" i="37"/>
  <c r="N210" i="37" s="1"/>
  <c r="H209" i="37"/>
  <c r="H208" i="37"/>
  <c r="N208" i="37" s="1"/>
  <c r="H207" i="37"/>
  <c r="O207" i="37" s="1"/>
  <c r="H206" i="37"/>
  <c r="O206" i="37" s="1"/>
  <c r="H205" i="37"/>
  <c r="O205" i="37" s="1"/>
  <c r="H204" i="37"/>
  <c r="O204" i="37" s="1"/>
  <c r="H203" i="37"/>
  <c r="O203" i="37" s="1"/>
  <c r="H202" i="37"/>
  <c r="N202" i="37" s="1"/>
  <c r="H201" i="37"/>
  <c r="H200" i="37"/>
  <c r="N200" i="37" s="1"/>
  <c r="H199" i="37"/>
  <c r="O199" i="37" s="1"/>
  <c r="H198" i="37"/>
  <c r="O198" i="37" s="1"/>
  <c r="H197" i="37"/>
  <c r="O197" i="37" s="1"/>
  <c r="H196" i="37"/>
  <c r="O196" i="37" s="1"/>
  <c r="H195" i="37"/>
  <c r="O195" i="37" s="1"/>
  <c r="H194" i="37"/>
  <c r="N194" i="37" s="1"/>
  <c r="H193" i="37"/>
  <c r="H192" i="37"/>
  <c r="N192" i="37" s="1"/>
  <c r="H191" i="37"/>
  <c r="O191" i="37" s="1"/>
  <c r="H190" i="37"/>
  <c r="O190" i="37" s="1"/>
  <c r="H189" i="37"/>
  <c r="O189" i="37" s="1"/>
  <c r="H188" i="37"/>
  <c r="O188" i="37" s="1"/>
  <c r="H187" i="37"/>
  <c r="O187" i="37" s="1"/>
  <c r="H186" i="37"/>
  <c r="N186" i="37" s="1"/>
  <c r="H185" i="37"/>
  <c r="H184" i="37"/>
  <c r="N184" i="37" s="1"/>
  <c r="H183" i="37"/>
  <c r="O183" i="37" s="1"/>
  <c r="H182" i="37"/>
  <c r="O182" i="37" s="1"/>
  <c r="H181" i="37"/>
  <c r="O181" i="37" s="1"/>
  <c r="H180" i="37"/>
  <c r="O180" i="37" s="1"/>
  <c r="H179" i="37"/>
  <c r="O179" i="37" s="1"/>
  <c r="H178" i="37"/>
  <c r="N178" i="37" s="1"/>
  <c r="H177" i="37"/>
  <c r="H176" i="37"/>
  <c r="N176" i="37" s="1"/>
  <c r="H175" i="37"/>
  <c r="O175" i="37" s="1"/>
  <c r="H174" i="37"/>
  <c r="O174" i="37" s="1"/>
  <c r="H173" i="37"/>
  <c r="O173" i="37" s="1"/>
  <c r="H172" i="37"/>
  <c r="O172" i="37" s="1"/>
  <c r="H171" i="37"/>
  <c r="O171" i="37" s="1"/>
  <c r="H170" i="37"/>
  <c r="N170" i="37" s="1"/>
  <c r="H169" i="37"/>
  <c r="H168" i="37"/>
  <c r="N168" i="37" s="1"/>
  <c r="H167" i="37"/>
  <c r="O167" i="37" s="1"/>
  <c r="H166" i="37"/>
  <c r="O166" i="37" s="1"/>
  <c r="H165" i="37"/>
  <c r="O165" i="37" s="1"/>
  <c r="H164" i="37"/>
  <c r="O164" i="37" s="1"/>
  <c r="H163" i="37"/>
  <c r="N163" i="37" s="1"/>
  <c r="H162" i="37"/>
  <c r="N162" i="37" s="1"/>
  <c r="H161" i="37"/>
  <c r="H160" i="37"/>
  <c r="N160" i="37" s="1"/>
  <c r="H159" i="37"/>
  <c r="O159" i="37" s="1"/>
  <c r="H158" i="37"/>
  <c r="O158" i="37" s="1"/>
  <c r="H157" i="37"/>
  <c r="O157" i="37" s="1"/>
  <c r="H156" i="37"/>
  <c r="O156" i="37" s="1"/>
  <c r="H155" i="37"/>
  <c r="O155" i="37" s="1"/>
  <c r="H154" i="37"/>
  <c r="N154" i="37" s="1"/>
  <c r="H153" i="37"/>
  <c r="H152" i="37"/>
  <c r="N152" i="37" s="1"/>
  <c r="H151" i="37"/>
  <c r="O151" i="37" s="1"/>
  <c r="H150" i="37"/>
  <c r="O150" i="37" s="1"/>
  <c r="H149" i="37"/>
  <c r="O149" i="37" s="1"/>
  <c r="H148" i="37"/>
  <c r="O148" i="37" s="1"/>
  <c r="H147" i="37"/>
  <c r="N147" i="37" s="1"/>
  <c r="H146" i="37"/>
  <c r="N146" i="37" s="1"/>
  <c r="H145" i="37"/>
  <c r="H144" i="37"/>
  <c r="N144" i="37" s="1"/>
  <c r="H143" i="37"/>
  <c r="O143" i="37" s="1"/>
  <c r="H142" i="37"/>
  <c r="O142" i="37" s="1"/>
  <c r="H141" i="37"/>
  <c r="O141" i="37" s="1"/>
  <c r="H140" i="37"/>
  <c r="N140" i="37" s="1"/>
  <c r="H139" i="37"/>
  <c r="O139" i="37" s="1"/>
  <c r="H138" i="37"/>
  <c r="N138" i="37" s="1"/>
  <c r="H137" i="37"/>
  <c r="H136" i="37"/>
  <c r="N136" i="37" s="1"/>
  <c r="H135" i="37"/>
  <c r="O135" i="37" s="1"/>
  <c r="H134" i="37"/>
  <c r="O134" i="37" s="1"/>
  <c r="H133" i="37"/>
  <c r="O133" i="37" s="1"/>
  <c r="H132" i="37"/>
  <c r="N132" i="37" s="1"/>
  <c r="H131" i="37"/>
  <c r="O131" i="37" s="1"/>
  <c r="H130" i="37"/>
  <c r="N130" i="37" s="1"/>
  <c r="H129" i="37"/>
  <c r="H128" i="37"/>
  <c r="N128" i="37" s="1"/>
  <c r="H127" i="37"/>
  <c r="O127" i="37" s="1"/>
  <c r="H126" i="37"/>
  <c r="O126" i="37" s="1"/>
  <c r="H125" i="37"/>
  <c r="O125" i="37" s="1"/>
  <c r="H124" i="37"/>
  <c r="N124" i="37" s="1"/>
  <c r="H123" i="37"/>
  <c r="O123" i="37" s="1"/>
  <c r="H122" i="37"/>
  <c r="N122" i="37" s="1"/>
  <c r="H121" i="37"/>
  <c r="H119" i="37"/>
  <c r="O119" i="37" s="1"/>
  <c r="H118" i="37"/>
  <c r="O118" i="37" s="1"/>
  <c r="H117" i="37"/>
  <c r="O117" i="37" s="1"/>
  <c r="H116" i="37"/>
  <c r="N116" i="37" s="1"/>
  <c r="H115" i="37"/>
  <c r="O115" i="37" s="1"/>
  <c r="H114" i="37"/>
  <c r="N114" i="37" s="1"/>
  <c r="H113" i="37"/>
  <c r="H112" i="37"/>
  <c r="N112" i="37" s="1"/>
  <c r="H111" i="37"/>
  <c r="O111" i="37" s="1"/>
  <c r="H110" i="37"/>
  <c r="O110" i="37" s="1"/>
  <c r="H109" i="37"/>
  <c r="O109" i="37" s="1"/>
  <c r="H108" i="37"/>
  <c r="N108" i="37" s="1"/>
  <c r="H107" i="37"/>
  <c r="O107" i="37" s="1"/>
  <c r="H106" i="37"/>
  <c r="N106" i="37" s="1"/>
  <c r="H105" i="37"/>
  <c r="H104" i="37"/>
  <c r="N104" i="37" s="1"/>
  <c r="H103" i="37"/>
  <c r="O103" i="37" s="1"/>
  <c r="H102" i="37"/>
  <c r="O102" i="37" s="1"/>
  <c r="H101" i="37"/>
  <c r="O101" i="37" s="1"/>
  <c r="H100" i="37"/>
  <c r="N100" i="37" s="1"/>
  <c r="H99" i="37"/>
  <c r="O99" i="37" s="1"/>
  <c r="H98" i="37"/>
  <c r="N98" i="37" s="1"/>
  <c r="H97" i="37"/>
  <c r="H96" i="37"/>
  <c r="N96" i="37" s="1"/>
  <c r="H95" i="37"/>
  <c r="O95" i="37" s="1"/>
  <c r="H94" i="37"/>
  <c r="O94" i="37" s="1"/>
  <c r="H93" i="37"/>
  <c r="O93" i="37" s="1"/>
  <c r="H92" i="37"/>
  <c r="N92" i="37" s="1"/>
  <c r="H91" i="37"/>
  <c r="O91" i="37" s="1"/>
  <c r="H90" i="37"/>
  <c r="N90" i="37" s="1"/>
  <c r="H89" i="37"/>
  <c r="H88" i="37"/>
  <c r="N88" i="37" s="1"/>
  <c r="H87" i="37"/>
  <c r="N87" i="37" s="1"/>
  <c r="H86" i="37"/>
  <c r="O86" i="37" s="1"/>
  <c r="H85" i="37"/>
  <c r="O85" i="37" s="1"/>
  <c r="H84" i="37"/>
  <c r="N84" i="37" s="1"/>
  <c r="H83" i="37"/>
  <c r="N83" i="37" s="1"/>
  <c r="H82" i="37"/>
  <c r="N82" i="37" s="1"/>
  <c r="H81" i="37"/>
  <c r="H80" i="37"/>
  <c r="N80" i="37" s="1"/>
  <c r="H79" i="37"/>
  <c r="O79" i="37" s="1"/>
  <c r="H78" i="37"/>
  <c r="O78" i="37" s="1"/>
  <c r="H77" i="37"/>
  <c r="O77" i="37" s="1"/>
  <c r="H76" i="37"/>
  <c r="N76" i="37" s="1"/>
  <c r="H75" i="37"/>
  <c r="O75" i="37" s="1"/>
  <c r="H74" i="37"/>
  <c r="N74" i="37" s="1"/>
  <c r="H73" i="37"/>
  <c r="H72" i="37"/>
  <c r="N72" i="37" s="1"/>
  <c r="H71" i="37"/>
  <c r="O71" i="37" s="1"/>
  <c r="H70" i="37"/>
  <c r="O70" i="37" s="1"/>
  <c r="H69" i="37"/>
  <c r="O69" i="37" s="1"/>
  <c r="H68" i="37"/>
  <c r="O68" i="37" s="1"/>
  <c r="H67" i="37"/>
  <c r="N67" i="37" s="1"/>
  <c r="H66" i="37"/>
  <c r="H65" i="37"/>
  <c r="N65" i="37" s="1"/>
  <c r="H64" i="37"/>
  <c r="O64" i="37" s="1"/>
  <c r="H63" i="37"/>
  <c r="O63" i="37" s="1"/>
  <c r="H62" i="37"/>
  <c r="O62" i="37" s="1"/>
  <c r="H61" i="37"/>
  <c r="N61" i="37" s="1"/>
  <c r="H60" i="37"/>
  <c r="N60" i="37" s="1"/>
  <c r="H59" i="37"/>
  <c r="N59" i="37" s="1"/>
  <c r="H58" i="37"/>
  <c r="H57" i="37"/>
  <c r="N57" i="37" s="1"/>
  <c r="H56" i="37"/>
  <c r="O56" i="37" s="1"/>
  <c r="H55" i="37"/>
  <c r="O55" i="37" s="1"/>
  <c r="H54" i="37"/>
  <c r="O54" i="37" s="1"/>
  <c r="H53" i="37"/>
  <c r="O53" i="37" s="1"/>
  <c r="H52" i="37"/>
  <c r="O52" i="37" s="1"/>
  <c r="H51" i="37"/>
  <c r="N51" i="37" s="1"/>
  <c r="H50" i="37"/>
  <c r="H49" i="37"/>
  <c r="N49" i="37" s="1"/>
  <c r="H48" i="37"/>
  <c r="O48" i="37" s="1"/>
  <c r="H47" i="37"/>
  <c r="O47" i="37" s="1"/>
  <c r="H46" i="37"/>
  <c r="O46" i="37" s="1"/>
  <c r="H45" i="37"/>
  <c r="N45" i="37" s="1"/>
  <c r="H44" i="37"/>
  <c r="N44" i="37" s="1"/>
  <c r="H43" i="37"/>
  <c r="N43" i="37" s="1"/>
  <c r="H42" i="37"/>
  <c r="H41" i="37"/>
  <c r="N41" i="37" s="1"/>
  <c r="H40" i="37"/>
  <c r="O40" i="37" s="1"/>
  <c r="H39" i="37"/>
  <c r="O39" i="37" s="1"/>
  <c r="H38" i="37"/>
  <c r="O38" i="37" s="1"/>
  <c r="H37" i="37"/>
  <c r="N37" i="37" s="1"/>
  <c r="H36" i="37"/>
  <c r="O36" i="37" s="1"/>
  <c r="H35" i="37"/>
  <c r="N35" i="37" s="1"/>
  <c r="H34" i="37"/>
  <c r="H33" i="37"/>
  <c r="N33" i="37" s="1"/>
  <c r="H32" i="37"/>
  <c r="O32" i="37" s="1"/>
  <c r="H31" i="37"/>
  <c r="N31" i="37" s="1"/>
  <c r="H30" i="37"/>
  <c r="O30" i="37" s="1"/>
  <c r="H29" i="37"/>
  <c r="N29" i="37" s="1"/>
  <c r="H28" i="37"/>
  <c r="O28" i="37" s="1"/>
  <c r="H27" i="37"/>
  <c r="N27" i="37" s="1"/>
  <c r="H26" i="37"/>
  <c r="O26" i="37" s="1"/>
  <c r="H25" i="37"/>
  <c r="N25" i="37" s="1"/>
  <c r="H24" i="37"/>
  <c r="O24" i="37" s="1"/>
  <c r="H23" i="37"/>
  <c r="N23" i="37" s="1"/>
  <c r="H22" i="37"/>
  <c r="O22" i="37" s="1"/>
  <c r="H21" i="37"/>
  <c r="N21" i="37" s="1"/>
  <c r="H20" i="37"/>
  <c r="O20" i="37" s="1"/>
  <c r="H19" i="37"/>
  <c r="N19" i="37" s="1"/>
  <c r="H18" i="37"/>
  <c r="O18" i="37" s="1"/>
  <c r="N17" i="37"/>
  <c r="H16" i="37"/>
  <c r="O16" i="37" s="1"/>
  <c r="H15" i="37"/>
  <c r="N15" i="37" s="1"/>
  <c r="H14" i="37"/>
  <c r="O14" i="37" s="1"/>
  <c r="H13" i="37"/>
  <c r="N13" i="37" s="1"/>
  <c r="H12" i="37"/>
  <c r="O12" i="37" s="1"/>
  <c r="H11" i="37"/>
  <c r="N11" i="37" s="1"/>
  <c r="H10" i="37"/>
  <c r="O10" i="37" s="1"/>
  <c r="H9" i="37"/>
  <c r="O9" i="37" s="1"/>
  <c r="H8" i="37"/>
  <c r="O8" i="37" s="1"/>
  <c r="H7" i="37"/>
  <c r="N7" i="37" s="1"/>
  <c r="H6" i="37"/>
  <c r="O6" i="37" s="1"/>
  <c r="H5" i="37"/>
  <c r="N5" i="37" s="1"/>
  <c r="H4" i="37"/>
  <c r="O4" i="37" s="1"/>
  <c r="H3" i="37"/>
  <c r="N3" i="37" s="1"/>
  <c r="H2" i="37"/>
  <c r="O2" i="37" s="1"/>
  <c r="H5" i="33"/>
  <c r="O5" i="33" s="1"/>
  <c r="H9" i="33"/>
  <c r="O9" i="33" s="1"/>
  <c r="H3" i="33"/>
  <c r="N3" i="33" s="1"/>
  <c r="H4" i="33"/>
  <c r="N4" i="33" s="1"/>
  <c r="H6" i="33"/>
  <c r="O6" i="33" s="1"/>
  <c r="H7" i="33"/>
  <c r="O7" i="33" s="1"/>
  <c r="H8" i="33"/>
  <c r="O8" i="33" s="1"/>
  <c r="H10" i="33"/>
  <c r="O10" i="33" s="1"/>
  <c r="H11" i="33"/>
  <c r="O11" i="33" s="1"/>
  <c r="H12" i="33"/>
  <c r="N12" i="33" s="1"/>
  <c r="H13" i="33"/>
  <c r="N13" i="33" s="1"/>
  <c r="H14" i="33"/>
  <c r="O14" i="33" s="1"/>
  <c r="O15" i="33"/>
  <c r="O16" i="33"/>
  <c r="H17" i="33"/>
  <c r="O17" i="33" s="1"/>
  <c r="H18" i="33"/>
  <c r="O18" i="33" s="1"/>
  <c r="H19" i="33"/>
  <c r="O19" i="33" s="1"/>
  <c r="H20" i="33"/>
  <c r="O20" i="33" s="1"/>
  <c r="H21" i="33"/>
  <c r="O21" i="33" s="1"/>
  <c r="H22" i="33"/>
  <c r="O22" i="33" s="1"/>
  <c r="H23" i="33"/>
  <c r="N23" i="33" s="1"/>
  <c r="H24" i="33"/>
  <c r="N24" i="33" s="1"/>
  <c r="H25" i="33"/>
  <c r="O25" i="33" s="1"/>
  <c r="H26" i="33"/>
  <c r="O26" i="33" s="1"/>
  <c r="H27" i="33"/>
  <c r="O27" i="33" s="1"/>
  <c r="H28" i="33"/>
  <c r="O28" i="33" s="1"/>
  <c r="H29" i="33"/>
  <c r="O29" i="33" s="1"/>
  <c r="H30" i="33"/>
  <c r="O30" i="33" s="1"/>
  <c r="H31" i="33"/>
  <c r="N31" i="33" s="1"/>
  <c r="H32" i="33"/>
  <c r="N32" i="33" s="1"/>
  <c r="H33" i="33"/>
  <c r="O33" i="33" s="1"/>
  <c r="H34" i="33"/>
  <c r="O34" i="33" s="1"/>
  <c r="H35" i="33"/>
  <c r="O35" i="33" s="1"/>
  <c r="H36" i="33"/>
  <c r="O36" i="33" s="1"/>
  <c r="H37" i="33"/>
  <c r="O37" i="33" s="1"/>
  <c r="H38" i="33"/>
  <c r="O38" i="33" s="1"/>
  <c r="H39" i="33"/>
  <c r="N39" i="33" s="1"/>
  <c r="H40" i="33"/>
  <c r="N40" i="33" s="1"/>
  <c r="H41" i="33"/>
  <c r="O41" i="33" s="1"/>
  <c r="H42" i="33"/>
  <c r="O42" i="33" s="1"/>
  <c r="H43" i="33"/>
  <c r="O43" i="33" s="1"/>
  <c r="H44" i="33"/>
  <c r="O44" i="33" s="1"/>
  <c r="H45" i="33"/>
  <c r="O45" i="33" s="1"/>
  <c r="H46" i="33"/>
  <c r="O46" i="33" s="1"/>
  <c r="H47" i="33"/>
  <c r="O47" i="33" s="1"/>
  <c r="H48" i="33"/>
  <c r="N48" i="33" s="1"/>
  <c r="H49" i="33"/>
  <c r="N49" i="33" s="1"/>
  <c r="H50" i="33"/>
  <c r="O50" i="33" s="1"/>
  <c r="H51" i="33"/>
  <c r="O51" i="33" s="1"/>
  <c r="H52" i="33"/>
  <c r="O52" i="33" s="1"/>
  <c r="H53" i="33"/>
  <c r="O53" i="33" s="1"/>
  <c r="H54" i="33"/>
  <c r="O54" i="33" s="1"/>
  <c r="H55" i="33"/>
  <c r="O55" i="33" s="1"/>
  <c r="H56" i="33"/>
  <c r="N56" i="33" s="1"/>
  <c r="H57" i="33"/>
  <c r="N57" i="33" s="1"/>
  <c r="H58" i="33"/>
  <c r="O58" i="33" s="1"/>
  <c r="H59" i="33"/>
  <c r="O59" i="33" s="1"/>
  <c r="H60" i="33"/>
  <c r="O60" i="33" s="1"/>
  <c r="H61" i="33"/>
  <c r="O61" i="33" s="1"/>
  <c r="H62" i="33"/>
  <c r="O62" i="33" s="1"/>
  <c r="H63" i="33"/>
  <c r="O63" i="33" s="1"/>
  <c r="H64" i="33"/>
  <c r="N64" i="33" s="1"/>
  <c r="H65" i="33"/>
  <c r="N65" i="33" s="1"/>
  <c r="H66" i="33"/>
  <c r="O66" i="33" s="1"/>
  <c r="H67" i="33"/>
  <c r="O67" i="33" s="1"/>
  <c r="H68" i="33"/>
  <c r="O68" i="33" s="1"/>
  <c r="H69" i="33"/>
  <c r="N69" i="33" s="1"/>
  <c r="H70" i="33"/>
  <c r="N70" i="33" s="1"/>
  <c r="H71" i="33"/>
  <c r="O71" i="33" s="1"/>
  <c r="H72" i="33"/>
  <c r="N72" i="33" s="1"/>
  <c r="H73" i="33"/>
  <c r="N73" i="33" s="1"/>
  <c r="H74" i="33"/>
  <c r="N74" i="33" s="1"/>
  <c r="H75" i="33"/>
  <c r="O75" i="33" s="1"/>
  <c r="H76" i="33"/>
  <c r="O76" i="33" s="1"/>
  <c r="H77" i="33"/>
  <c r="N77" i="33" s="1"/>
  <c r="H78" i="33"/>
  <c r="N78" i="33" s="1"/>
  <c r="H79" i="33"/>
  <c r="O79" i="33" s="1"/>
  <c r="H80" i="33"/>
  <c r="N80" i="33" s="1"/>
  <c r="H81" i="33"/>
  <c r="N81" i="33" s="1"/>
  <c r="H82" i="33"/>
  <c r="O82" i="33" s="1"/>
  <c r="H83" i="33"/>
  <c r="O83" i="33" s="1"/>
  <c r="H84" i="33"/>
  <c r="O84" i="33" s="1"/>
  <c r="H85" i="33"/>
  <c r="N85" i="33" s="1"/>
  <c r="H86" i="33"/>
  <c r="O86" i="33" s="1"/>
  <c r="H87" i="33"/>
  <c r="O87" i="33" s="1"/>
  <c r="H88" i="33"/>
  <c r="N88" i="33" s="1"/>
  <c r="H89" i="33"/>
  <c r="N89" i="33" s="1"/>
  <c r="H90" i="33"/>
  <c r="N90" i="33" s="1"/>
  <c r="H91" i="33"/>
  <c r="O91" i="33" s="1"/>
  <c r="H92" i="33"/>
  <c r="O92" i="33" s="1"/>
  <c r="H93" i="33"/>
  <c r="N93" i="33" s="1"/>
  <c r="H94" i="33"/>
  <c r="N94" i="33" s="1"/>
  <c r="H95" i="33"/>
  <c r="O95" i="33" s="1"/>
  <c r="H96" i="33"/>
  <c r="N96" i="33" s="1"/>
  <c r="H97" i="33"/>
  <c r="N97" i="33" s="1"/>
  <c r="H98" i="33"/>
  <c r="N98" i="33" s="1"/>
  <c r="H99" i="33"/>
  <c r="O99" i="33" s="1"/>
  <c r="H100" i="33"/>
  <c r="O100" i="33" s="1"/>
  <c r="H101" i="33"/>
  <c r="N101" i="33" s="1"/>
  <c r="H102" i="33"/>
  <c r="N102" i="33" s="1"/>
  <c r="H103" i="33"/>
  <c r="O103" i="33" s="1"/>
  <c r="H104" i="33"/>
  <c r="N104" i="33" s="1"/>
  <c r="H105" i="33"/>
  <c r="N105" i="33" s="1"/>
  <c r="H106" i="33"/>
  <c r="O106" i="33" s="1"/>
  <c r="H107" i="33"/>
  <c r="O107" i="33" s="1"/>
  <c r="H108" i="33"/>
  <c r="O108" i="33" s="1"/>
  <c r="H109" i="33"/>
  <c r="O109" i="33" s="1"/>
  <c r="H110" i="33"/>
  <c r="N110" i="33" s="1"/>
  <c r="H111" i="33"/>
  <c r="O111" i="33" s="1"/>
  <c r="H112" i="33"/>
  <c r="N112" i="33" s="1"/>
  <c r="H113" i="33"/>
  <c r="O113" i="33" s="1"/>
  <c r="H114" i="33"/>
  <c r="O114" i="33" s="1"/>
  <c r="H115" i="33"/>
  <c r="O115" i="33" s="1"/>
  <c r="H116" i="33"/>
  <c r="O116" i="33" s="1"/>
  <c r="H117" i="33"/>
  <c r="N117" i="33" s="1"/>
  <c r="H118" i="33"/>
  <c r="O118" i="33" s="1"/>
  <c r="H119" i="33"/>
  <c r="O119" i="33" s="1"/>
  <c r="H120" i="33"/>
  <c r="N120" i="33" s="1"/>
  <c r="H121" i="33"/>
  <c r="N121" i="33" s="1"/>
  <c r="H122" i="33"/>
  <c r="N122" i="33" s="1"/>
  <c r="H123" i="33"/>
  <c r="O123" i="33" s="1"/>
  <c r="H124" i="33"/>
  <c r="O124" i="33" s="1"/>
  <c r="H125" i="33"/>
  <c r="N125" i="33" s="1"/>
  <c r="H126" i="33"/>
  <c r="N126" i="33" s="1"/>
  <c r="H127" i="33"/>
  <c r="O127" i="33" s="1"/>
  <c r="H128" i="33"/>
  <c r="N128" i="33" s="1"/>
  <c r="H129" i="33"/>
  <c r="N129" i="33" s="1"/>
  <c r="H130" i="33"/>
  <c r="N130" i="33" s="1"/>
  <c r="H131" i="33"/>
  <c r="O131" i="33" s="1"/>
  <c r="H132" i="33"/>
  <c r="O132" i="33" s="1"/>
  <c r="H133" i="33"/>
  <c r="N133" i="33" s="1"/>
  <c r="H134" i="33"/>
  <c r="N134" i="33" s="1"/>
  <c r="H135" i="33"/>
  <c r="O135" i="33" s="1"/>
  <c r="H136" i="33"/>
  <c r="N136" i="33" s="1"/>
  <c r="H137" i="33"/>
  <c r="N137" i="33" s="1"/>
  <c r="H138" i="33"/>
  <c r="N138" i="33" s="1"/>
  <c r="H139" i="33"/>
  <c r="O139" i="33" s="1"/>
  <c r="H140" i="33"/>
  <c r="O140" i="33" s="1"/>
  <c r="H141" i="33"/>
  <c r="N141" i="33" s="1"/>
  <c r="H142" i="33"/>
  <c r="O142" i="33" s="1"/>
  <c r="H143" i="33"/>
  <c r="O143" i="33" s="1"/>
  <c r="H144" i="33"/>
  <c r="O144" i="33" s="1"/>
  <c r="H145" i="33"/>
  <c r="N145" i="33" s="1"/>
  <c r="H146" i="33"/>
  <c r="O146" i="33" s="1"/>
  <c r="H147" i="33"/>
  <c r="O147" i="33" s="1"/>
  <c r="H148" i="33"/>
  <c r="O148" i="33" s="1"/>
  <c r="H149" i="33"/>
  <c r="O149" i="33" s="1"/>
  <c r="H150" i="33"/>
  <c r="N150" i="33" s="1"/>
  <c r="H151" i="33"/>
  <c r="O151" i="33" s="1"/>
  <c r="H152" i="33"/>
  <c r="N152" i="33" s="1"/>
  <c r="H153" i="33"/>
  <c r="N153" i="33" s="1"/>
  <c r="H154" i="33"/>
  <c r="N154" i="33" s="1"/>
  <c r="H155" i="33"/>
  <c r="O155" i="33" s="1"/>
  <c r="H156" i="33"/>
  <c r="O156" i="33" s="1"/>
  <c r="H157" i="33"/>
  <c r="O157" i="33" s="1"/>
  <c r="H158" i="33"/>
  <c r="N158" i="33" s="1"/>
  <c r="H159" i="33"/>
  <c r="N159" i="33" s="1"/>
  <c r="H160" i="33"/>
  <c r="O160" i="33" s="1"/>
  <c r="H161" i="33"/>
  <c r="N161" i="33" s="1"/>
  <c r="H162" i="33"/>
  <c r="N162" i="33" s="1"/>
  <c r="H163" i="33"/>
  <c r="N163" i="33" s="1"/>
  <c r="H164" i="33"/>
  <c r="O164" i="33" s="1"/>
  <c r="H165" i="33"/>
  <c r="O165" i="33" s="1"/>
  <c r="H166" i="33"/>
  <c r="O166" i="33" s="1"/>
  <c r="H167" i="33"/>
  <c r="O167" i="33" s="1"/>
  <c r="H168" i="33"/>
  <c r="O168" i="33" s="1"/>
  <c r="H169" i="33"/>
  <c r="O169" i="33" s="1"/>
  <c r="H170" i="33"/>
  <c r="N170" i="33" s="1"/>
  <c r="H171" i="33"/>
  <c r="N171" i="33" s="1"/>
  <c r="H172" i="33"/>
  <c r="N172" i="33" s="1"/>
  <c r="H173" i="33"/>
  <c r="O173" i="33" s="1"/>
  <c r="H174" i="33"/>
  <c r="O174" i="33" s="1"/>
  <c r="H175" i="33"/>
  <c r="N175" i="33" s="1"/>
  <c r="H176" i="33"/>
  <c r="N176" i="33" s="1"/>
  <c r="H177" i="33"/>
  <c r="O177" i="33" s="1"/>
  <c r="H178" i="33"/>
  <c r="N178" i="33" s="1"/>
  <c r="H179" i="33"/>
  <c r="N179" i="33" s="1"/>
  <c r="H180" i="33"/>
  <c r="N180" i="33" s="1"/>
  <c r="H181" i="33"/>
  <c r="O181" i="33" s="1"/>
  <c r="H182" i="33"/>
  <c r="O182" i="33" s="1"/>
  <c r="H183" i="33"/>
  <c r="O183" i="33" s="1"/>
  <c r="H184" i="33"/>
  <c r="N184" i="33" s="1"/>
  <c r="H185" i="33"/>
  <c r="O185" i="33" s="1"/>
  <c r="H186" i="33"/>
  <c r="O186" i="33" s="1"/>
  <c r="H187" i="33"/>
  <c r="N187" i="33" s="1"/>
  <c r="H188" i="33"/>
  <c r="N188" i="33" s="1"/>
  <c r="H189" i="33"/>
  <c r="O189" i="33" s="1"/>
  <c r="H190" i="33"/>
  <c r="O190" i="33" s="1"/>
  <c r="H191" i="33"/>
  <c r="O191" i="33" s="1"/>
  <c r="H192" i="33"/>
  <c r="N192" i="33" s="1"/>
  <c r="H193" i="33"/>
  <c r="N193" i="33" s="1"/>
  <c r="H194" i="33"/>
  <c r="O194" i="33" s="1"/>
  <c r="H195" i="33"/>
  <c r="N195" i="33" s="1"/>
  <c r="H196" i="33"/>
  <c r="N196" i="33" s="1"/>
  <c r="H197" i="33"/>
  <c r="N197" i="33" s="1"/>
  <c r="H198" i="33"/>
  <c r="O198" i="33" s="1"/>
  <c r="H199" i="33"/>
  <c r="N199" i="33" s="1"/>
  <c r="H200" i="33"/>
  <c r="N200" i="33" s="1"/>
  <c r="H201" i="33"/>
  <c r="N201" i="33" s="1"/>
  <c r="H202" i="33"/>
  <c r="O202" i="33" s="1"/>
  <c r="H203" i="33"/>
  <c r="N203" i="33" s="1"/>
  <c r="H204" i="33"/>
  <c r="N204" i="33" s="1"/>
  <c r="H205" i="33"/>
  <c r="N205" i="33" s="1"/>
  <c r="H206" i="33"/>
  <c r="O206" i="33" s="1"/>
  <c r="H207" i="33"/>
  <c r="O207" i="33" s="1"/>
  <c r="H208" i="33"/>
  <c r="N208" i="33" s="1"/>
  <c r="H209" i="33"/>
  <c r="N209" i="33" s="1"/>
  <c r="H210" i="33"/>
  <c r="O210" i="33" s="1"/>
  <c r="H211" i="33"/>
  <c r="N211" i="33" s="1"/>
  <c r="H212" i="33"/>
  <c r="N212" i="33" s="1"/>
  <c r="H213" i="33"/>
  <c r="N213" i="33" s="1"/>
  <c r="H214" i="33"/>
  <c r="O214" i="33" s="1"/>
  <c r="H215" i="33"/>
  <c r="O215" i="33" s="1"/>
  <c r="H216" i="33"/>
  <c r="O216" i="33" s="1"/>
  <c r="H217" i="33"/>
  <c r="N217" i="33" s="1"/>
  <c r="H218" i="33"/>
  <c r="O218" i="33" s="1"/>
  <c r="H219" i="33"/>
  <c r="N219" i="33" s="1"/>
  <c r="H220" i="33"/>
  <c r="N220" i="33" s="1"/>
  <c r="H221" i="33"/>
  <c r="N221" i="33" s="1"/>
  <c r="H222" i="33"/>
  <c r="O222" i="33" s="1"/>
  <c r="H223" i="33"/>
  <c r="O223" i="33" s="1"/>
  <c r="H224" i="33"/>
  <c r="O224" i="33" s="1"/>
  <c r="H225" i="33"/>
  <c r="O225" i="33" s="1"/>
  <c r="H226" i="33"/>
  <c r="O226" i="33" s="1"/>
  <c r="H227" i="33"/>
  <c r="N227" i="33" s="1"/>
  <c r="H228" i="33"/>
  <c r="N228" i="33" s="1"/>
  <c r="H229" i="33"/>
  <c r="N229" i="33" s="1"/>
  <c r="H230" i="33"/>
  <c r="O230" i="33" s="1"/>
  <c r="H231" i="33"/>
  <c r="O231" i="33" s="1"/>
  <c r="H232" i="33"/>
  <c r="O232" i="33" s="1"/>
  <c r="H233" i="33"/>
  <c r="O233" i="33" s="1"/>
  <c r="H234" i="33"/>
  <c r="O234" i="33" s="1"/>
  <c r="H235" i="33"/>
  <c r="N235" i="33" s="1"/>
  <c r="H236" i="33"/>
  <c r="N236" i="33" s="1"/>
  <c r="H237" i="33"/>
  <c r="O237" i="33" s="1"/>
  <c r="H238" i="33"/>
  <c r="O238" i="33" s="1"/>
  <c r="H239" i="33"/>
  <c r="O239" i="33" s="1"/>
  <c r="H240" i="33"/>
  <c r="N240" i="33" s="1"/>
  <c r="H241" i="33"/>
  <c r="N241" i="33" s="1"/>
  <c r="H242" i="33"/>
  <c r="O242" i="33" s="1"/>
  <c r="H243" i="33"/>
  <c r="N243" i="33" s="1"/>
  <c r="H244" i="33"/>
  <c r="N244" i="33" s="1"/>
  <c r="H245" i="33"/>
  <c r="N245" i="33" s="1"/>
  <c r="H246" i="33"/>
  <c r="O246" i="33" s="1"/>
  <c r="H247" i="33"/>
  <c r="O247" i="33" s="1"/>
  <c r="H248" i="33"/>
  <c r="O248" i="33" s="1"/>
  <c r="H249" i="33"/>
  <c r="N249" i="33" s="1"/>
  <c r="H250" i="33"/>
  <c r="O250" i="33" s="1"/>
  <c r="H251" i="33"/>
  <c r="N251" i="33" s="1"/>
  <c r="H252" i="33"/>
  <c r="N252" i="33" s="1"/>
  <c r="H253" i="33"/>
  <c r="N253" i="33" s="1"/>
  <c r="H254" i="33"/>
  <c r="O254" i="33" s="1"/>
  <c r="H255" i="33"/>
  <c r="O255" i="33" s="1"/>
  <c r="H256" i="33"/>
  <c r="N256" i="33" s="1"/>
  <c r="H257" i="33"/>
  <c r="O257" i="33" s="1"/>
  <c r="H258" i="33"/>
  <c r="O258" i="33" s="1"/>
  <c r="H259" i="33"/>
  <c r="N259" i="33" s="1"/>
  <c r="H260" i="33"/>
  <c r="N260" i="33" s="1"/>
  <c r="H261" i="33"/>
  <c r="N261" i="33" s="1"/>
  <c r="H262" i="33"/>
  <c r="O262" i="33" s="1"/>
  <c r="H263" i="33"/>
  <c r="O263" i="33" s="1"/>
  <c r="H264" i="33"/>
  <c r="N264" i="33" s="1"/>
  <c r="H265" i="33"/>
  <c r="N265" i="33" s="1"/>
  <c r="H266" i="33"/>
  <c r="O266" i="33" s="1"/>
  <c r="H267" i="33"/>
  <c r="N267" i="33" s="1"/>
  <c r="H268" i="33"/>
  <c r="N268" i="33" s="1"/>
  <c r="H269" i="33"/>
  <c r="N269" i="33" s="1"/>
  <c r="H270" i="33"/>
  <c r="O270" i="33" s="1"/>
  <c r="H271" i="33"/>
  <c r="O271" i="33" s="1"/>
  <c r="H272" i="33"/>
  <c r="O272" i="33" s="1"/>
  <c r="H273" i="33"/>
  <c r="N273" i="33" s="1"/>
  <c r="H274" i="33"/>
  <c r="O274" i="33" s="1"/>
  <c r="H275" i="33"/>
  <c r="N275" i="33" s="1"/>
  <c r="H276" i="33"/>
  <c r="N276" i="33" s="1"/>
  <c r="H277" i="33"/>
  <c r="N277" i="33" s="1"/>
  <c r="H278" i="33"/>
  <c r="O278" i="33" s="1"/>
  <c r="H279" i="33"/>
  <c r="O279" i="33" s="1"/>
  <c r="H280" i="33"/>
  <c r="N280" i="33" s="1"/>
  <c r="H281" i="33"/>
  <c r="O281" i="33" s="1"/>
  <c r="H282" i="33"/>
  <c r="O282" i="33" s="1"/>
  <c r="H283" i="33"/>
  <c r="N283" i="33" s="1"/>
  <c r="H284" i="33"/>
  <c r="N284" i="33" s="1"/>
  <c r="H285" i="33"/>
  <c r="N285" i="33" s="1"/>
  <c r="H286" i="33"/>
  <c r="O286" i="33" s="1"/>
  <c r="H287" i="33"/>
  <c r="O287" i="33" s="1"/>
  <c r="H288" i="33"/>
  <c r="N288" i="33" s="1"/>
  <c r="H289" i="33"/>
  <c r="N289" i="33" s="1"/>
  <c r="H290" i="33"/>
  <c r="O290" i="33" s="1"/>
  <c r="H291" i="33"/>
  <c r="N291" i="33" s="1"/>
  <c r="H292" i="33"/>
  <c r="N292" i="33" s="1"/>
  <c r="H293" i="33"/>
  <c r="O293" i="33" s="1"/>
  <c r="H294" i="33"/>
  <c r="O294" i="33" s="1"/>
  <c r="H295" i="33"/>
  <c r="O295" i="33" s="1"/>
  <c r="H296" i="33"/>
  <c r="O296" i="33" s="1"/>
  <c r="H297" i="33"/>
  <c r="O297" i="33" s="1"/>
  <c r="H298" i="33"/>
  <c r="O298" i="33" s="1"/>
  <c r="H299" i="33"/>
  <c r="O299" i="33" s="1"/>
  <c r="H300" i="33"/>
  <c r="O300" i="33" s="1"/>
  <c r="H301" i="33"/>
  <c r="N301" i="33" s="1"/>
  <c r="H302" i="33"/>
  <c r="N302" i="33" s="1"/>
  <c r="H303" i="33"/>
  <c r="N303" i="33" s="1"/>
  <c r="H304" i="33"/>
  <c r="O304" i="33" s="1"/>
  <c r="H305" i="33"/>
  <c r="O305" i="33" s="1"/>
  <c r="H306" i="33"/>
  <c r="N306" i="33" s="1"/>
  <c r="H307" i="33"/>
  <c r="N307" i="33" s="1"/>
  <c r="H308" i="33"/>
  <c r="O308" i="33" s="1"/>
  <c r="H309" i="33"/>
  <c r="N309" i="33" s="1"/>
  <c r="H310" i="33"/>
  <c r="N310" i="33" s="1"/>
  <c r="H311" i="33"/>
  <c r="O311" i="33" s="1"/>
  <c r="H312" i="33"/>
  <c r="O312" i="33" s="1"/>
  <c r="H313" i="33"/>
  <c r="O313" i="33" s="1"/>
  <c r="H314" i="33"/>
  <c r="O314" i="33" s="1"/>
  <c r="H315" i="33"/>
  <c r="O315" i="33" s="1"/>
  <c r="H316" i="33"/>
  <c r="N316" i="33" s="1"/>
  <c r="H317" i="33"/>
  <c r="O317" i="33" s="1"/>
  <c r="H318" i="33"/>
  <c r="N318" i="33" s="1"/>
  <c r="H319" i="33"/>
  <c r="N319" i="33" s="1"/>
  <c r="H320" i="33"/>
  <c r="N320" i="33" s="1"/>
  <c r="H321" i="33"/>
  <c r="O321" i="33" s="1"/>
  <c r="H322" i="33"/>
  <c r="O322" i="33" s="1"/>
  <c r="H323" i="33"/>
  <c r="O323" i="33" s="1"/>
  <c r="H324" i="33"/>
  <c r="N324" i="33" s="1"/>
  <c r="H325" i="33"/>
  <c r="N325" i="33" s="1"/>
  <c r="H326" i="33"/>
  <c r="O326" i="33" s="1"/>
  <c r="H327" i="33"/>
  <c r="N327" i="33" s="1"/>
  <c r="H328" i="33"/>
  <c r="N328" i="33" s="1"/>
  <c r="H329" i="33"/>
  <c r="N329" i="33" s="1"/>
  <c r="H330" i="33"/>
  <c r="O330" i="33" s="1"/>
  <c r="H331" i="33"/>
  <c r="O331" i="33" s="1"/>
  <c r="H332" i="33"/>
  <c r="O332" i="33" s="1"/>
  <c r="H333" i="33"/>
  <c r="N333" i="33" s="1"/>
  <c r="H334" i="33"/>
  <c r="O334" i="33" s="1"/>
  <c r="H335" i="33"/>
  <c r="N335" i="33" s="1"/>
  <c r="H336" i="33"/>
  <c r="N336" i="33" s="1"/>
  <c r="H337" i="33"/>
  <c r="N337" i="33" s="1"/>
  <c r="H338" i="33"/>
  <c r="O338" i="33" s="1"/>
  <c r="H339" i="33"/>
  <c r="N339" i="33" s="1"/>
  <c r="H340" i="33"/>
  <c r="O340" i="33" s="1"/>
  <c r="H341" i="33"/>
  <c r="N341" i="33" s="1"/>
  <c r="H342" i="33"/>
  <c r="O342" i="33" s="1"/>
  <c r="H343" i="33"/>
  <c r="N343" i="33" s="1"/>
  <c r="H344" i="33"/>
  <c r="N344" i="33" s="1"/>
  <c r="H345" i="33"/>
  <c r="N345" i="33" s="1"/>
  <c r="H346" i="33"/>
  <c r="O346" i="33" s="1"/>
  <c r="H347" i="33"/>
  <c r="O347" i="33" s="1"/>
  <c r="H348" i="33"/>
  <c r="O348" i="33" s="1"/>
  <c r="H349" i="33"/>
  <c r="O349" i="33" s="1"/>
  <c r="H350" i="33"/>
  <c r="O350" i="33" s="1"/>
  <c r="H351" i="33"/>
  <c r="N351" i="33" s="1"/>
  <c r="H352" i="33"/>
  <c r="N352" i="33" s="1"/>
  <c r="H353" i="33"/>
  <c r="N353" i="33" s="1"/>
  <c r="H354" i="33"/>
  <c r="O354" i="33" s="1"/>
  <c r="H355" i="33"/>
  <c r="O355" i="33" s="1"/>
  <c r="H356" i="33"/>
  <c r="O356" i="33" s="1"/>
  <c r="H357" i="33"/>
  <c r="O357" i="33" s="1"/>
  <c r="H358" i="33"/>
  <c r="O358" i="33" s="1"/>
  <c r="H359" i="33"/>
  <c r="N359" i="33" s="1"/>
  <c r="H360" i="33"/>
  <c r="N360" i="33" s="1"/>
  <c r="H361" i="33"/>
  <c r="O361" i="33" s="1"/>
  <c r="H362" i="33"/>
  <c r="O362" i="33" s="1"/>
  <c r="H363" i="33"/>
  <c r="O363" i="33" s="1"/>
  <c r="H364" i="33"/>
  <c r="O364" i="33" s="1"/>
  <c r="H365" i="33"/>
  <c r="O365" i="33" s="1"/>
  <c r="H366" i="33"/>
  <c r="O366" i="33" s="1"/>
  <c r="H367" i="33"/>
  <c r="N367" i="33" s="1"/>
  <c r="H368" i="33"/>
  <c r="N368" i="33" s="1"/>
  <c r="H369" i="33"/>
  <c r="N369" i="33" s="1"/>
  <c r="H370" i="33"/>
  <c r="O370" i="33" s="1"/>
  <c r="H371" i="33"/>
  <c r="O371" i="33" s="1"/>
  <c r="H372" i="33"/>
  <c r="N372" i="33" s="1"/>
  <c r="H373" i="33"/>
  <c r="N373" i="33" s="1"/>
  <c r="H374" i="33"/>
  <c r="O374" i="33" s="1"/>
  <c r="H375" i="33"/>
  <c r="N375" i="33" s="1"/>
  <c r="H376" i="33"/>
  <c r="N376" i="33" s="1"/>
  <c r="H377" i="33"/>
  <c r="N377" i="33" s="1"/>
  <c r="H378" i="33"/>
  <c r="O378" i="33" s="1"/>
  <c r="H379" i="33"/>
  <c r="O379" i="33" s="1"/>
  <c r="H380" i="33"/>
  <c r="N380" i="33" s="1"/>
  <c r="H381" i="33"/>
  <c r="N381" i="33" s="1"/>
  <c r="H382" i="33"/>
  <c r="O382" i="33" s="1"/>
  <c r="H383" i="33"/>
  <c r="N383" i="33" s="1"/>
  <c r="H384" i="33"/>
  <c r="N384" i="33" s="1"/>
  <c r="H385" i="33"/>
  <c r="N385" i="33" s="1"/>
  <c r="H386" i="33"/>
  <c r="O386" i="33" s="1"/>
  <c r="H387" i="33"/>
  <c r="O387" i="33" s="1"/>
  <c r="H388" i="33"/>
  <c r="O388" i="33" s="1"/>
  <c r="H389" i="33"/>
  <c r="N389" i="33" s="1"/>
  <c r="H390" i="33"/>
  <c r="N390" i="33" s="1"/>
  <c r="H391" i="33"/>
  <c r="O391" i="33" s="1"/>
  <c r="H392" i="33"/>
  <c r="N392" i="33" s="1"/>
  <c r="H393" i="33"/>
  <c r="N393" i="33" s="1"/>
  <c r="H394" i="33"/>
  <c r="N394" i="33" s="1"/>
  <c r="H395" i="33"/>
  <c r="O395" i="33" s="1"/>
  <c r="H396" i="33"/>
  <c r="O396" i="33" s="1"/>
  <c r="H397" i="33"/>
  <c r="O397" i="33" s="1"/>
  <c r="H398" i="33"/>
  <c r="N398" i="33" s="1"/>
  <c r="H399" i="33"/>
  <c r="O399" i="33" s="1"/>
  <c r="H400" i="33"/>
  <c r="N400" i="33" s="1"/>
  <c r="H401" i="33"/>
  <c r="N401" i="33" s="1"/>
  <c r="H402" i="33"/>
  <c r="N402" i="33" s="1"/>
  <c r="H403" i="33"/>
  <c r="O403" i="33" s="1"/>
  <c r="H404" i="33"/>
  <c r="O404" i="33" s="1"/>
  <c r="H405" i="33"/>
  <c r="O405" i="33" s="1"/>
  <c r="H406" i="33"/>
  <c r="O406" i="33" s="1"/>
  <c r="H407" i="33"/>
  <c r="O407" i="33" s="1"/>
  <c r="H408" i="33"/>
  <c r="N408" i="33" s="1"/>
  <c r="H409" i="33"/>
  <c r="N409" i="33" s="1"/>
  <c r="H410" i="33"/>
  <c r="N410" i="33" s="1"/>
  <c r="H411" i="33"/>
  <c r="O411" i="33" s="1"/>
  <c r="H412" i="33"/>
  <c r="O412" i="33" s="1"/>
  <c r="H413" i="33"/>
  <c r="O413" i="33" s="1"/>
  <c r="H414" i="33"/>
  <c r="N414" i="33" s="1"/>
  <c r="H415" i="33"/>
  <c r="N415" i="33" s="1"/>
  <c r="H416" i="33"/>
  <c r="O416" i="33" s="1"/>
  <c r="H417" i="33"/>
  <c r="N417" i="33" s="1"/>
  <c r="H418" i="33"/>
  <c r="N418" i="33" s="1"/>
  <c r="H419" i="33"/>
  <c r="N419" i="33" s="1"/>
  <c r="H420" i="33"/>
  <c r="O420" i="33" s="1"/>
  <c r="H421" i="33"/>
  <c r="O421" i="33" s="1"/>
  <c r="H422" i="33"/>
  <c r="O422" i="33" s="1"/>
  <c r="H423" i="33"/>
  <c r="O423" i="33" s="1"/>
  <c r="H424" i="33"/>
  <c r="O424" i="33" s="1"/>
  <c r="H425" i="33"/>
  <c r="O425" i="33" s="1"/>
  <c r="H426" i="33"/>
  <c r="N426" i="33" s="1"/>
  <c r="H427" i="33"/>
  <c r="N427" i="33" s="1"/>
  <c r="H428" i="33"/>
  <c r="N428" i="33" s="1"/>
  <c r="H429" i="33"/>
  <c r="O429" i="33" s="1"/>
  <c r="H430" i="33"/>
  <c r="O430" i="33" s="1"/>
  <c r="H431" i="33"/>
  <c r="N431" i="33" s="1"/>
  <c r="H432" i="33"/>
  <c r="N432" i="33" s="1"/>
  <c r="H433" i="33"/>
  <c r="O433" i="33" s="1"/>
  <c r="H434" i="33"/>
  <c r="O434" i="33" s="1"/>
  <c r="H435" i="33"/>
  <c r="N435" i="33" s="1"/>
  <c r="H436" i="33"/>
  <c r="O436" i="33" s="1"/>
  <c r="H437" i="33"/>
  <c r="O437" i="33" s="1"/>
  <c r="H438" i="33"/>
  <c r="O438" i="33" s="1"/>
  <c r="H439" i="33"/>
  <c r="O439" i="33" s="1"/>
  <c r="H440" i="33"/>
  <c r="N440" i="33" s="1"/>
  <c r="H441" i="33"/>
  <c r="N441" i="33" s="1"/>
  <c r="H442" i="33"/>
  <c r="O442" i="33" s="1"/>
  <c r="H443" i="33"/>
  <c r="N443" i="33" s="1"/>
  <c r="H444" i="33"/>
  <c r="N444" i="33" s="1"/>
  <c r="H445" i="33"/>
  <c r="N445" i="33" s="1"/>
  <c r="H446" i="33"/>
  <c r="O446" i="33" s="1"/>
  <c r="H447" i="33"/>
  <c r="O447" i="33" s="1"/>
  <c r="H448" i="33"/>
  <c r="N448" i="33" s="1"/>
  <c r="H449" i="33"/>
  <c r="N449" i="33" s="1"/>
  <c r="H450" i="33"/>
  <c r="O450" i="33" s="1"/>
  <c r="H451" i="33"/>
  <c r="N451" i="33" s="1"/>
  <c r="H452" i="33"/>
  <c r="N452" i="33" s="1"/>
  <c r="H453" i="33"/>
  <c r="N453" i="33" s="1"/>
  <c r="H454" i="33"/>
  <c r="O454" i="33" s="1"/>
  <c r="H455" i="33"/>
  <c r="O455" i="33" s="1"/>
  <c r="H456" i="33"/>
  <c r="O456" i="33" s="1"/>
  <c r="H457" i="33"/>
  <c r="N457" i="33" s="1"/>
  <c r="H458" i="33"/>
  <c r="O458" i="33" s="1"/>
  <c r="H459" i="33"/>
  <c r="N459" i="33" s="1"/>
  <c r="H460" i="33"/>
  <c r="N460" i="33" s="1"/>
  <c r="H461" i="33"/>
  <c r="N461" i="33" s="1"/>
  <c r="H462" i="33"/>
  <c r="O462" i="33" s="1"/>
  <c r="H463" i="33"/>
  <c r="O463" i="33" s="1"/>
  <c r="H464" i="33"/>
  <c r="O464" i="33" s="1"/>
  <c r="H465" i="33"/>
  <c r="O465" i="33" s="1"/>
  <c r="H466" i="33"/>
  <c r="N466" i="33" s="1"/>
  <c r="H467" i="33"/>
  <c r="O467" i="33" s="1"/>
  <c r="H468" i="33"/>
  <c r="N468" i="33" s="1"/>
  <c r="H469" i="33"/>
  <c r="N469" i="33" s="1"/>
  <c r="H470" i="33"/>
  <c r="N470" i="33" s="1"/>
  <c r="H471" i="33"/>
  <c r="O471" i="33" s="1"/>
  <c r="H472" i="33"/>
  <c r="O472" i="33" s="1"/>
  <c r="H473" i="33"/>
  <c r="O473" i="33" s="1"/>
  <c r="H474" i="33"/>
  <c r="N474" i="33" s="1"/>
  <c r="H475" i="33"/>
  <c r="O475" i="33" s="1"/>
  <c r="H476" i="33"/>
  <c r="N476" i="33" s="1"/>
  <c r="H477" i="33"/>
  <c r="N477" i="33" s="1"/>
  <c r="H478" i="33"/>
  <c r="O478" i="33" s="1"/>
  <c r="H479" i="33"/>
  <c r="O479" i="33" s="1"/>
  <c r="H480" i="33"/>
  <c r="O480" i="33" s="1"/>
  <c r="H481" i="33"/>
  <c r="O481" i="33" s="1"/>
  <c r="H482" i="33"/>
  <c r="O482" i="33" s="1"/>
  <c r="H483" i="33"/>
  <c r="N483" i="33" s="1"/>
  <c r="H484" i="33"/>
  <c r="O484" i="33" s="1"/>
  <c r="H485" i="33"/>
  <c r="N485" i="33" s="1"/>
  <c r="H486" i="33"/>
  <c r="N486" i="33" s="1"/>
  <c r="H487" i="33"/>
  <c r="O487" i="33" s="1"/>
  <c r="H488" i="33"/>
  <c r="O488" i="33" s="1"/>
  <c r="H489" i="33"/>
  <c r="O489" i="33" s="1"/>
  <c r="H490" i="33"/>
  <c r="O490" i="33" s="1"/>
  <c r="H491" i="33"/>
  <c r="O491" i="33" s="1"/>
  <c r="H492" i="33"/>
  <c r="O492" i="33" s="1"/>
  <c r="H493" i="33"/>
  <c r="N493" i="33" s="1"/>
  <c r="H494" i="33"/>
  <c r="N494" i="33" s="1"/>
  <c r="H495" i="33"/>
  <c r="N495" i="33" s="1"/>
  <c r="H496" i="33"/>
  <c r="O496" i="33" s="1"/>
  <c r="H497" i="33"/>
  <c r="N497" i="33" s="1"/>
  <c r="H498" i="33"/>
  <c r="O498" i="33" s="1"/>
  <c r="H499" i="33"/>
  <c r="N499" i="33" s="1"/>
  <c r="H500" i="33"/>
  <c r="O500" i="33" s="1"/>
  <c r="H501" i="33"/>
  <c r="N501" i="33" s="1"/>
  <c r="H502" i="33"/>
  <c r="N502" i="33" s="1"/>
  <c r="H503" i="33"/>
  <c r="O503" i="33" s="1"/>
  <c r="H504" i="33"/>
  <c r="N504" i="33" s="1"/>
  <c r="H505" i="33"/>
  <c r="O505" i="33" s="1"/>
  <c r="H506" i="33"/>
  <c r="O506" i="33" s="1"/>
  <c r="H507" i="33"/>
  <c r="N507" i="33" s="1"/>
  <c r="H508" i="33"/>
  <c r="N508" i="33" s="1"/>
  <c r="H509" i="33"/>
  <c r="O509" i="33" s="1"/>
  <c r="H510" i="33"/>
  <c r="N510" i="33" s="1"/>
  <c r="H511" i="33"/>
  <c r="N511" i="33" s="1"/>
  <c r="H512" i="33"/>
  <c r="N512" i="33" s="1"/>
  <c r="H513" i="33"/>
  <c r="O513" i="33" s="1"/>
  <c r="H514" i="33"/>
  <c r="O514" i="33" s="1"/>
  <c r="H515" i="33"/>
  <c r="O515" i="33" s="1"/>
  <c r="H516" i="33"/>
  <c r="N516" i="33" s="1"/>
  <c r="H517" i="33"/>
  <c r="N517" i="33" s="1"/>
  <c r="H518" i="33"/>
  <c r="O518" i="33" s="1"/>
  <c r="H519" i="33"/>
  <c r="N519" i="33" s="1"/>
  <c r="H520" i="33"/>
  <c r="N520" i="33" s="1"/>
  <c r="H521" i="33"/>
  <c r="N521" i="33" s="1"/>
  <c r="H522" i="33"/>
  <c r="O522" i="33" s="1"/>
  <c r="H523" i="33"/>
  <c r="O523" i="33" s="1"/>
  <c r="H524" i="33"/>
  <c r="O524" i="33" s="1"/>
  <c r="H525" i="33"/>
  <c r="N525" i="33" s="1"/>
  <c r="H526" i="33"/>
  <c r="O526" i="33" s="1"/>
  <c r="H527" i="33"/>
  <c r="N527" i="33" s="1"/>
  <c r="H528" i="33"/>
  <c r="N528" i="33" s="1"/>
  <c r="H529" i="33"/>
  <c r="N529" i="33" s="1"/>
  <c r="H530" i="33"/>
  <c r="O530" i="33" s="1"/>
  <c r="H531" i="33"/>
  <c r="O531" i="33" s="1"/>
  <c r="H532" i="33"/>
  <c r="N532" i="33" s="1"/>
  <c r="H533" i="33"/>
  <c r="O533" i="33" s="1"/>
  <c r="H534" i="33"/>
  <c r="O534" i="33" s="1"/>
  <c r="H535" i="33"/>
  <c r="N535" i="33" s="1"/>
  <c r="H536" i="33"/>
  <c r="N536" i="33" s="1"/>
  <c r="H537" i="33"/>
  <c r="O537" i="33" s="1"/>
  <c r="H538" i="33"/>
  <c r="N538" i="33" s="1"/>
  <c r="H539" i="33"/>
  <c r="O539" i="33" s="1"/>
  <c r="H540" i="33"/>
  <c r="O540" i="33" s="1"/>
  <c r="H541" i="33"/>
  <c r="O541" i="33" s="1"/>
  <c r="H542" i="33"/>
  <c r="N542" i="33" s="1"/>
  <c r="H543" i="33"/>
  <c r="O543" i="33" s="1"/>
  <c r="H544" i="33"/>
  <c r="N544" i="33" s="1"/>
  <c r="H545" i="33"/>
  <c r="N545" i="33" s="1"/>
  <c r="H546" i="33"/>
  <c r="N546" i="33" s="1"/>
  <c r="H547" i="33"/>
  <c r="O547" i="33" s="1"/>
  <c r="H548" i="33"/>
  <c r="O548" i="33" s="1"/>
  <c r="H549" i="33"/>
  <c r="N549" i="33" s="1"/>
  <c r="H550" i="33"/>
  <c r="O550" i="33" s="1"/>
  <c r="H551" i="33"/>
  <c r="O551" i="33" s="1"/>
  <c r="H552" i="33"/>
  <c r="O552" i="33" s="1"/>
  <c r="H553" i="33"/>
  <c r="N553" i="33" s="1"/>
  <c r="H554" i="33"/>
  <c r="N554" i="33" s="1"/>
  <c r="H555" i="33"/>
  <c r="N555" i="33" s="1"/>
  <c r="H556" i="33"/>
  <c r="O556" i="33" s="1"/>
  <c r="H557" i="33"/>
  <c r="O557" i="33" s="1"/>
  <c r="H558" i="33"/>
  <c r="O558" i="33" s="1"/>
  <c r="H559" i="33"/>
  <c r="N559" i="33" s="1"/>
  <c r="H560" i="33"/>
  <c r="O560" i="33" s="1"/>
  <c r="H561" i="33"/>
  <c r="N561" i="33" s="1"/>
  <c r="H562" i="33"/>
  <c r="N562" i="33" s="1"/>
  <c r="H563" i="33"/>
  <c r="N563" i="33" s="1"/>
  <c r="H564" i="33"/>
  <c r="O564" i="33" s="1"/>
  <c r="H565" i="33"/>
  <c r="O565" i="33" s="1"/>
  <c r="H566" i="33"/>
  <c r="O566" i="33" s="1"/>
  <c r="H567" i="33"/>
  <c r="O567" i="33" s="1"/>
  <c r="H568" i="33"/>
  <c r="O568" i="33" s="1"/>
  <c r="H569" i="33"/>
  <c r="N569" i="33" s="1"/>
  <c r="H570" i="33"/>
  <c r="O570" i="33" s="1"/>
  <c r="H571" i="33"/>
  <c r="N571" i="33" s="1"/>
  <c r="H572" i="33"/>
  <c r="N572" i="33" s="1"/>
  <c r="H573" i="33"/>
  <c r="N573" i="33" s="1"/>
  <c r="H574" i="33"/>
  <c r="O574" i="33" s="1"/>
  <c r="H575" i="33"/>
  <c r="O575" i="33" s="1"/>
  <c r="H576" i="33"/>
  <c r="N576" i="33" s="1"/>
  <c r="H577" i="33"/>
  <c r="N577" i="33" s="1"/>
  <c r="H578" i="33"/>
  <c r="O578" i="33" s="1"/>
  <c r="H579" i="33"/>
  <c r="N579" i="33" s="1"/>
  <c r="H580" i="33"/>
  <c r="N580" i="33" s="1"/>
  <c r="H581" i="33"/>
  <c r="O581" i="33" s="1"/>
  <c r="H582" i="33"/>
  <c r="O582" i="33" s="1"/>
  <c r="H583" i="33"/>
  <c r="O583" i="33" s="1"/>
  <c r="H584" i="33"/>
  <c r="O584" i="33" s="1"/>
  <c r="H585" i="33"/>
  <c r="N585" i="33" s="1"/>
  <c r="H586" i="33"/>
  <c r="N586" i="33" s="1"/>
  <c r="H587" i="33"/>
  <c r="O587" i="33" s="1"/>
  <c r="H588" i="33"/>
  <c r="N588" i="33" s="1"/>
  <c r="H589" i="33"/>
  <c r="N589" i="33" s="1"/>
  <c r="H590" i="33"/>
  <c r="N590" i="33" s="1"/>
  <c r="H591" i="33"/>
  <c r="O591" i="33" s="1"/>
  <c r="H592" i="33"/>
  <c r="O592" i="33" s="1"/>
  <c r="H593" i="33"/>
  <c r="N593" i="33" s="1"/>
  <c r="H594" i="33"/>
  <c r="N594" i="33" s="1"/>
  <c r="H595" i="33"/>
  <c r="O595" i="33" s="1"/>
  <c r="H596" i="33"/>
  <c r="N596" i="33" s="1"/>
  <c r="H597" i="33"/>
  <c r="N597" i="33" s="1"/>
  <c r="H598" i="33"/>
  <c r="N598" i="33" s="1"/>
  <c r="H599" i="33"/>
  <c r="O599" i="33" s="1"/>
  <c r="H600" i="33"/>
  <c r="O600" i="33" s="1"/>
  <c r="H601" i="33"/>
  <c r="N601" i="33" s="1"/>
  <c r="H602" i="33"/>
  <c r="N602" i="33" s="1"/>
  <c r="H603" i="33"/>
  <c r="O603" i="33" s="1"/>
  <c r="H604" i="33"/>
  <c r="N604" i="33" s="1"/>
  <c r="H605" i="33"/>
  <c r="N605" i="33" s="1"/>
  <c r="H606" i="33"/>
  <c r="O606" i="33" s="1"/>
  <c r="H607" i="33"/>
  <c r="N607" i="33" s="1"/>
  <c r="H608" i="33"/>
  <c r="O608" i="33" s="1"/>
  <c r="H609" i="33"/>
  <c r="O609" i="33" s="1"/>
  <c r="H610" i="33"/>
  <c r="O610" i="33" s="1"/>
  <c r="H611" i="33"/>
  <c r="N611" i="33" s="1"/>
  <c r="H612" i="33"/>
  <c r="N612" i="33" s="1"/>
  <c r="H613" i="33"/>
  <c r="O613" i="33" s="1"/>
  <c r="H614" i="33"/>
  <c r="N614" i="33" s="1"/>
  <c r="H615" i="33"/>
  <c r="N615" i="33" s="1"/>
  <c r="H616" i="33"/>
  <c r="O616" i="33" s="1"/>
  <c r="H617" i="33"/>
  <c r="O617" i="33" s="1"/>
  <c r="H618" i="33"/>
  <c r="O618" i="33" s="1"/>
  <c r="H619" i="33"/>
  <c r="O619" i="33" s="1"/>
  <c r="H620" i="33"/>
  <c r="N620" i="33" s="1"/>
  <c r="H621" i="33"/>
  <c r="O621" i="33" s="1"/>
  <c r="H622" i="33"/>
  <c r="N622" i="33" s="1"/>
  <c r="H623" i="33"/>
  <c r="N623" i="33" s="1"/>
  <c r="H624" i="33"/>
  <c r="N624" i="33" s="1"/>
  <c r="H625" i="33"/>
  <c r="O625" i="33" s="1"/>
  <c r="H626" i="33"/>
  <c r="O626" i="33" s="1"/>
  <c r="H627" i="33"/>
  <c r="N627" i="33" s="1"/>
  <c r="H628" i="33"/>
  <c r="N628" i="33" s="1"/>
  <c r="H629" i="33"/>
  <c r="O629" i="33" s="1"/>
  <c r="H630" i="33"/>
  <c r="N630" i="33" s="1"/>
  <c r="H631" i="33"/>
  <c r="N631" i="33" s="1"/>
  <c r="H632" i="33"/>
  <c r="N632" i="33" s="1"/>
  <c r="H633" i="33"/>
  <c r="O633" i="33" s="1"/>
  <c r="H634" i="33"/>
  <c r="O634" i="33" s="1"/>
  <c r="H635" i="33"/>
  <c r="N635" i="33" s="1"/>
  <c r="H636" i="33"/>
  <c r="N636" i="33" s="1"/>
  <c r="H637" i="33"/>
  <c r="O637" i="33" s="1"/>
  <c r="H638" i="33"/>
  <c r="N638" i="33" s="1"/>
  <c r="H639" i="33"/>
  <c r="N639" i="33" s="1"/>
  <c r="H640" i="33"/>
  <c r="N640" i="33" s="1"/>
  <c r="H641" i="33"/>
  <c r="O641" i="33" s="1"/>
  <c r="H642" i="33"/>
  <c r="O642" i="33" s="1"/>
  <c r="H643" i="33"/>
  <c r="N643" i="33" s="1"/>
  <c r="H644" i="33"/>
  <c r="N644" i="33" s="1"/>
  <c r="H645" i="33"/>
  <c r="O645" i="33" s="1"/>
  <c r="H646" i="33"/>
  <c r="N646" i="33" s="1"/>
  <c r="H647" i="33"/>
  <c r="N647" i="33" s="1"/>
  <c r="H648" i="33"/>
  <c r="N648" i="33" s="1"/>
  <c r="H649" i="33"/>
  <c r="O649" i="33" s="1"/>
  <c r="H650" i="33"/>
  <c r="O650" i="33" s="1"/>
  <c r="H651" i="33"/>
  <c r="O651" i="33" s="1"/>
  <c r="H652" i="33"/>
  <c r="O652" i="33" s="1"/>
  <c r="H653" i="33"/>
  <c r="O653" i="33" s="1"/>
  <c r="H654" i="33"/>
  <c r="N654" i="33" s="1"/>
  <c r="H655" i="33"/>
  <c r="N655" i="33" s="1"/>
  <c r="H656" i="33"/>
  <c r="N656" i="33" s="1"/>
  <c r="H657" i="33"/>
  <c r="O657" i="33" s="1"/>
  <c r="H658" i="33"/>
  <c r="O658" i="33" s="1"/>
  <c r="H659" i="33"/>
  <c r="N659" i="33" s="1"/>
  <c r="H660" i="33"/>
  <c r="N660" i="33" s="1"/>
  <c r="H661" i="33"/>
  <c r="O661" i="33" s="1"/>
  <c r="H662" i="33"/>
  <c r="N662" i="33" s="1"/>
  <c r="H663" i="33"/>
  <c r="N663" i="33" s="1"/>
  <c r="H664" i="33"/>
  <c r="O664" i="33" s="1"/>
  <c r="H665" i="33"/>
  <c r="O665" i="33" s="1"/>
  <c r="H666" i="33"/>
  <c r="O666" i="33" s="1"/>
  <c r="H667" i="33"/>
  <c r="O667" i="33" s="1"/>
  <c r="H668" i="33"/>
  <c r="O668" i="33" s="1"/>
  <c r="H669" i="33"/>
  <c r="O669" i="33" s="1"/>
  <c r="H670" i="33"/>
  <c r="N670" i="33" s="1"/>
  <c r="H671" i="33"/>
  <c r="N671" i="33" s="1"/>
  <c r="H672" i="33"/>
  <c r="O672" i="33" s="1"/>
  <c r="H673" i="33"/>
  <c r="N673" i="33" s="1"/>
  <c r="H674" i="33"/>
  <c r="O674" i="33" s="1"/>
  <c r="H675" i="33"/>
  <c r="O675" i="33" s="1"/>
  <c r="H676" i="33"/>
  <c r="N676" i="33" s="1"/>
  <c r="H677" i="33"/>
  <c r="N677" i="33" s="1"/>
  <c r="H678" i="33"/>
  <c r="O678" i="33" s="1"/>
  <c r="H679" i="33"/>
  <c r="O679" i="33" s="1"/>
  <c r="H680" i="33"/>
  <c r="N680" i="33" s="1"/>
  <c r="H681" i="33"/>
  <c r="O681" i="33" s="1"/>
  <c r="H682" i="33"/>
  <c r="O682" i="33" s="1"/>
  <c r="H683" i="33"/>
  <c r="O683" i="33" s="1"/>
  <c r="H684" i="33"/>
  <c r="N684" i="33" s="1"/>
  <c r="H685" i="33"/>
  <c r="O685" i="33" s="1"/>
  <c r="H686" i="33"/>
  <c r="O686" i="33" s="1"/>
  <c r="H687" i="33"/>
  <c r="N687" i="33" s="1"/>
  <c r="H688" i="33"/>
  <c r="N688" i="33" s="1"/>
  <c r="H689" i="33"/>
  <c r="N689" i="33" s="1"/>
  <c r="H690" i="33"/>
  <c r="O690" i="33" s="1"/>
  <c r="H691" i="33"/>
  <c r="O691" i="33" s="1"/>
  <c r="H692" i="33"/>
  <c r="N692" i="33" s="1"/>
  <c r="H693" i="33"/>
  <c r="N693" i="33" s="1"/>
  <c r="H694" i="33"/>
  <c r="O694" i="33" s="1"/>
  <c r="H695" i="33"/>
  <c r="N695" i="33" s="1"/>
  <c r="H696" i="33"/>
  <c r="N696" i="33" s="1"/>
  <c r="H697" i="33"/>
  <c r="N697" i="33" s="1"/>
  <c r="H698" i="33"/>
  <c r="O698" i="33" s="1"/>
  <c r="H699" i="33"/>
  <c r="N699" i="33" s="1"/>
  <c r="H700" i="33"/>
  <c r="N700" i="33" s="1"/>
  <c r="H701" i="33"/>
  <c r="N701" i="33" s="1"/>
  <c r="H702" i="33"/>
  <c r="O702" i="33" s="1"/>
  <c r="H703" i="33"/>
  <c r="N703" i="33" s="1"/>
  <c r="H704" i="33"/>
  <c r="N704" i="33" s="1"/>
  <c r="H705" i="33"/>
  <c r="N705" i="33" s="1"/>
  <c r="H706" i="33"/>
  <c r="O706" i="33" s="1"/>
  <c r="H707" i="33"/>
  <c r="O707" i="33" s="1"/>
  <c r="H708" i="33"/>
  <c r="N708" i="33" s="1"/>
  <c r="H709" i="33"/>
  <c r="N709" i="33" s="1"/>
  <c r="H710" i="33"/>
  <c r="O710" i="33" s="1"/>
  <c r="H711" i="33"/>
  <c r="N711" i="33" s="1"/>
  <c r="H712" i="33"/>
  <c r="N712" i="33" s="1"/>
  <c r="H713" i="33"/>
  <c r="N713" i="33" s="1"/>
  <c r="H714" i="33"/>
  <c r="O714" i="33" s="1"/>
  <c r="H715" i="33"/>
  <c r="O715" i="33" s="1"/>
  <c r="H716" i="33"/>
  <c r="N716" i="33" s="1"/>
  <c r="H717" i="33"/>
  <c r="N717" i="33" s="1"/>
  <c r="H718" i="33"/>
  <c r="O718" i="33" s="1"/>
  <c r="H719" i="33"/>
  <c r="N719" i="33" s="1"/>
  <c r="H720" i="33"/>
  <c r="N720" i="33" s="1"/>
  <c r="H721" i="33"/>
  <c r="N721" i="33" s="1"/>
  <c r="H722" i="33"/>
  <c r="O722" i="33" s="1"/>
  <c r="H723" i="33"/>
  <c r="O723" i="33" s="1"/>
  <c r="H724" i="33"/>
  <c r="N724" i="33" s="1"/>
  <c r="H725" i="33"/>
  <c r="N725" i="33" s="1"/>
  <c r="H726" i="33"/>
  <c r="O726" i="33" s="1"/>
  <c r="H727" i="33"/>
  <c r="N727" i="33" s="1"/>
  <c r="H728" i="33"/>
  <c r="N728" i="33" s="1"/>
  <c r="H729" i="33"/>
  <c r="O729" i="33" s="1"/>
  <c r="H730" i="33"/>
  <c r="O730" i="33" s="1"/>
  <c r="H731" i="33"/>
  <c r="O731" i="33" s="1"/>
  <c r="H732" i="33"/>
  <c r="N732" i="33" s="1"/>
  <c r="H733" i="33"/>
  <c r="N733" i="33" s="1"/>
  <c r="H734" i="33"/>
  <c r="O734" i="33" s="1"/>
  <c r="H735" i="33"/>
  <c r="N735" i="33" s="1"/>
  <c r="H736" i="33"/>
  <c r="N736" i="33" s="1"/>
  <c r="H737" i="33"/>
  <c r="O737" i="33" s="1"/>
  <c r="H738" i="33"/>
  <c r="O738" i="33" s="1"/>
  <c r="H739" i="33"/>
  <c r="O739" i="33" s="1"/>
  <c r="H740" i="33"/>
  <c r="O740" i="33" s="1"/>
  <c r="H741" i="33"/>
  <c r="O741" i="33" s="1"/>
  <c r="H742" i="33"/>
  <c r="N742" i="33" s="1"/>
  <c r="H743" i="33"/>
  <c r="O743" i="33" s="1"/>
  <c r="H744" i="33"/>
  <c r="O744" i="33" s="1"/>
  <c r="H745" i="33"/>
  <c r="O745" i="33" s="1"/>
  <c r="H746" i="33"/>
  <c r="N746" i="33" s="1"/>
  <c r="H747" i="33"/>
  <c r="O747" i="33" s="1"/>
  <c r="H748" i="33"/>
  <c r="O748" i="33" s="1"/>
  <c r="H749" i="33"/>
  <c r="O749" i="33" s="1"/>
  <c r="H750" i="33"/>
  <c r="N750" i="33" s="1"/>
  <c r="H751" i="33"/>
  <c r="N751" i="33" s="1"/>
  <c r="H752" i="33"/>
  <c r="O752" i="33" s="1"/>
  <c r="H753" i="33"/>
  <c r="N753" i="33" s="1"/>
  <c r="H754" i="33"/>
  <c r="N754" i="33" s="1"/>
  <c r="H755" i="33"/>
  <c r="N755" i="33" s="1"/>
  <c r="H756" i="33"/>
  <c r="O756" i="33" s="1"/>
  <c r="H757" i="33"/>
  <c r="O757" i="33" s="1"/>
  <c r="H758" i="33"/>
  <c r="N758" i="33" s="1"/>
  <c r="H759" i="33"/>
  <c r="O759" i="33" s="1"/>
  <c r="H760" i="33"/>
  <c r="O760" i="33" s="1"/>
  <c r="H761" i="33"/>
  <c r="N761" i="33" s="1"/>
  <c r="H762" i="33"/>
  <c r="N762" i="33" s="1"/>
  <c r="H763" i="33"/>
  <c r="O763" i="33" s="1"/>
  <c r="H764" i="33"/>
  <c r="O764" i="33" s="1"/>
  <c r="H765" i="33"/>
  <c r="O765" i="33" s="1"/>
  <c r="H766" i="33"/>
  <c r="O766" i="33" s="1"/>
  <c r="H767" i="33"/>
  <c r="O767" i="33" s="1"/>
  <c r="H768" i="33"/>
  <c r="O768" i="33" s="1"/>
  <c r="H769" i="33"/>
  <c r="N769" i="33" s="1"/>
  <c r="H770" i="33"/>
  <c r="N770" i="33" s="1"/>
  <c r="H771" i="33"/>
  <c r="O771" i="33" s="1"/>
  <c r="H772" i="33"/>
  <c r="O772" i="33" s="1"/>
  <c r="H773" i="33"/>
  <c r="N773" i="33" s="1"/>
  <c r="H774" i="33"/>
  <c r="O774" i="33" s="1"/>
  <c r="H775" i="33"/>
  <c r="O775" i="33" s="1"/>
  <c r="H776" i="33"/>
  <c r="N776" i="33" s="1"/>
  <c r="H777" i="33"/>
  <c r="N777" i="33" s="1"/>
  <c r="H778" i="33"/>
  <c r="O778" i="33" s="1"/>
  <c r="H779" i="33"/>
  <c r="N779" i="33" s="1"/>
  <c r="H780" i="33"/>
  <c r="N780" i="33" s="1"/>
  <c r="H781" i="33"/>
  <c r="N781" i="33" s="1"/>
  <c r="H782" i="33"/>
  <c r="O782" i="33" s="1"/>
  <c r="H783" i="33"/>
  <c r="O783" i="33" s="1"/>
  <c r="H784" i="33"/>
  <c r="O784" i="33" s="1"/>
  <c r="H785" i="33"/>
  <c r="O785" i="33" s="1"/>
  <c r="H786" i="33"/>
  <c r="O786" i="33" s="1"/>
  <c r="H787" i="33"/>
  <c r="O787" i="33" s="1"/>
  <c r="H788" i="33"/>
  <c r="N788" i="33" s="1"/>
  <c r="H789" i="33"/>
  <c r="N789" i="33" s="1"/>
  <c r="H790" i="33"/>
  <c r="O790" i="33" s="1"/>
  <c r="H791" i="33"/>
  <c r="O791" i="33" s="1"/>
  <c r="H792" i="33"/>
  <c r="O792" i="33" s="1"/>
  <c r="H793" i="33"/>
  <c r="O793" i="33" s="1"/>
  <c r="H794" i="33"/>
  <c r="N794" i="33" s="1"/>
  <c r="H795" i="33"/>
  <c r="O795" i="33" s="1"/>
  <c r="H796" i="33"/>
  <c r="N796" i="33" s="1"/>
  <c r="H797" i="33"/>
  <c r="N797" i="33" s="1"/>
  <c r="H798" i="33"/>
  <c r="O798" i="33" s="1"/>
  <c r="H799" i="33"/>
  <c r="N799" i="33" s="1"/>
  <c r="H800" i="33"/>
  <c r="O800" i="33" s="1"/>
  <c r="H801" i="33"/>
  <c r="O801" i="33" s="1"/>
  <c r="H802" i="33"/>
  <c r="N802" i="33" s="1"/>
  <c r="H803" i="33"/>
  <c r="N803" i="33" s="1"/>
  <c r="H804" i="33"/>
  <c r="O804" i="33" s="1"/>
  <c r="H805" i="33"/>
  <c r="N805" i="33" s="1"/>
  <c r="H806" i="33"/>
  <c r="N806" i="33" s="1"/>
  <c r="H807" i="33"/>
  <c r="O807" i="33" s="1"/>
  <c r="H808" i="33"/>
  <c r="O808" i="33" s="1"/>
  <c r="H809" i="33"/>
  <c r="O809" i="33" s="1"/>
  <c r="H810" i="33"/>
  <c r="O810" i="33" s="1"/>
  <c r="H811" i="33"/>
  <c r="O811" i="33" s="1"/>
  <c r="H812" i="33"/>
  <c r="O812" i="33" s="1"/>
  <c r="H813" i="33"/>
  <c r="N813" i="33" s="1"/>
  <c r="H814" i="33"/>
  <c r="N814" i="33" s="1"/>
  <c r="H815" i="33"/>
  <c r="N815" i="33" s="1"/>
  <c r="H816" i="33"/>
  <c r="O816" i="33" s="1"/>
  <c r="H817" i="33"/>
  <c r="O817" i="33" s="1"/>
  <c r="H818" i="33"/>
  <c r="N818" i="33" s="1"/>
  <c r="H819" i="33"/>
  <c r="N819" i="33" s="1"/>
  <c r="H820" i="33"/>
  <c r="O820" i="33" s="1"/>
  <c r="H821" i="33"/>
  <c r="N821" i="33" s="1"/>
  <c r="H822" i="33"/>
  <c r="N822" i="33" s="1"/>
  <c r="H823" i="33"/>
  <c r="N823" i="33" s="1"/>
  <c r="H824" i="33"/>
  <c r="O824" i="33" s="1"/>
  <c r="H825" i="33"/>
  <c r="O825" i="33" s="1"/>
  <c r="H826" i="33"/>
  <c r="N826" i="33" s="1"/>
  <c r="H827" i="33"/>
  <c r="N827" i="33" s="1"/>
  <c r="H828" i="33"/>
  <c r="O828" i="33" s="1"/>
  <c r="H829" i="33"/>
  <c r="N829" i="33" s="1"/>
  <c r="H830" i="33"/>
  <c r="N830" i="33" s="1"/>
  <c r="H831" i="33"/>
  <c r="N831" i="33" s="1"/>
  <c r="H832" i="33"/>
  <c r="O832" i="33" s="1"/>
  <c r="H833" i="33"/>
  <c r="O833" i="33" s="1"/>
  <c r="H834" i="33"/>
  <c r="O834" i="33" s="1"/>
  <c r="H835" i="33"/>
  <c r="N835" i="33" s="1"/>
  <c r="H836" i="33"/>
  <c r="N836" i="33" s="1"/>
  <c r="H837" i="33"/>
  <c r="O837" i="33" s="1"/>
  <c r="H838" i="33"/>
  <c r="N838" i="33" s="1"/>
  <c r="H839" i="33"/>
  <c r="N839" i="33" s="1"/>
  <c r="H840" i="33"/>
  <c r="N840" i="33" s="1"/>
  <c r="H841" i="33"/>
  <c r="O841" i="33" s="1"/>
  <c r="H842" i="33"/>
  <c r="O842" i="33" s="1"/>
  <c r="H843" i="33"/>
  <c r="O843" i="33" s="1"/>
  <c r="H844" i="33"/>
  <c r="N844" i="33" s="1"/>
  <c r="H845" i="33"/>
  <c r="O845" i="33" s="1"/>
  <c r="H846" i="33"/>
  <c r="N846" i="33" s="1"/>
  <c r="H847" i="33"/>
  <c r="N847" i="33" s="1"/>
  <c r="H848" i="33"/>
  <c r="N848" i="33" s="1"/>
  <c r="H849" i="33"/>
  <c r="O849" i="33" s="1"/>
  <c r="H850" i="33"/>
  <c r="O850" i="33" s="1"/>
  <c r="H851" i="33"/>
  <c r="N851" i="33" s="1"/>
  <c r="H852" i="33"/>
  <c r="O852" i="33" s="1"/>
  <c r="H853" i="33"/>
  <c r="O853" i="33" s="1"/>
  <c r="H854" i="33"/>
  <c r="N854" i="33" s="1"/>
  <c r="H855" i="33"/>
  <c r="N855" i="33" s="1"/>
  <c r="H856" i="33"/>
  <c r="O856" i="33" s="1"/>
  <c r="H857" i="33"/>
  <c r="N857" i="33" s="1"/>
  <c r="H858" i="33"/>
  <c r="O858" i="33" s="1"/>
  <c r="H859" i="33"/>
  <c r="O859" i="33" s="1"/>
  <c r="H860" i="33"/>
  <c r="N860" i="33" s="1"/>
  <c r="H861" i="33"/>
  <c r="N861" i="33" s="1"/>
  <c r="H862" i="33"/>
  <c r="O862" i="33" s="1"/>
  <c r="H863" i="33"/>
  <c r="N863" i="33" s="1"/>
  <c r="H864" i="33"/>
  <c r="N864" i="33" s="1"/>
  <c r="H865" i="33"/>
  <c r="O865" i="33" s="1"/>
  <c r="H866" i="33"/>
  <c r="N866" i="33" s="1"/>
  <c r="H867" i="33"/>
  <c r="O867" i="33" s="1"/>
  <c r="H868" i="33"/>
  <c r="N868" i="33" s="1"/>
  <c r="H869" i="33"/>
  <c r="N869" i="33" s="1"/>
  <c r="H870" i="33"/>
  <c r="N870" i="33" s="1"/>
  <c r="H871" i="33"/>
  <c r="O871" i="33" s="1"/>
  <c r="H872" i="33"/>
  <c r="O872" i="33" s="1"/>
  <c r="H873" i="33"/>
  <c r="N873" i="33" s="1"/>
  <c r="H874" i="33"/>
  <c r="O874" i="33" s="1"/>
  <c r="H875" i="33"/>
  <c r="O875" i="33" s="1"/>
  <c r="H876" i="33"/>
  <c r="O876" i="33" s="1"/>
  <c r="H877" i="33"/>
  <c r="N877" i="33" s="1"/>
  <c r="H878" i="33"/>
  <c r="N878" i="33" s="1"/>
  <c r="H879" i="33"/>
  <c r="O879" i="33" s="1"/>
  <c r="H880" i="33"/>
  <c r="N880" i="33" s="1"/>
  <c r="H881" i="33"/>
  <c r="N881" i="33" s="1"/>
  <c r="H882" i="33"/>
  <c r="N882" i="33" s="1"/>
  <c r="H883" i="33"/>
  <c r="O883" i="33" s="1"/>
  <c r="H884" i="33"/>
  <c r="O884" i="33" s="1"/>
  <c r="H885" i="33"/>
  <c r="N885" i="33" s="1"/>
  <c r="H886" i="33"/>
  <c r="O886" i="33" s="1"/>
  <c r="H887" i="33"/>
  <c r="O887" i="33" s="1"/>
  <c r="H888" i="33"/>
  <c r="N888" i="33" s="1"/>
  <c r="H889" i="33"/>
  <c r="N889" i="33" s="1"/>
  <c r="H890" i="33"/>
  <c r="N890" i="33" s="1"/>
  <c r="H891" i="33"/>
  <c r="O891" i="33" s="1"/>
  <c r="H892" i="33"/>
  <c r="O892" i="33" s="1"/>
  <c r="H893" i="33"/>
  <c r="N893" i="33" s="1"/>
  <c r="H894" i="33"/>
  <c r="N894" i="33" s="1"/>
  <c r="H895" i="33"/>
  <c r="O895" i="33" s="1"/>
  <c r="H896" i="33"/>
  <c r="N896" i="33" s="1"/>
  <c r="H897" i="33"/>
  <c r="N897" i="33" s="1"/>
  <c r="H898" i="33"/>
  <c r="N898" i="33" s="1"/>
  <c r="H899" i="33"/>
  <c r="O899" i="33" s="1"/>
  <c r="H900" i="33"/>
  <c r="O900" i="33" s="1"/>
  <c r="H901" i="33"/>
  <c r="N901" i="33" s="1"/>
  <c r="H902" i="33"/>
  <c r="N902" i="33" s="1"/>
  <c r="H903" i="33"/>
  <c r="O903" i="33" s="1"/>
  <c r="H904" i="33"/>
  <c r="N904" i="33" s="1"/>
  <c r="H905" i="33"/>
  <c r="N905" i="33" s="1"/>
  <c r="H906" i="33"/>
  <c r="N906" i="33" s="1"/>
  <c r="H907" i="33"/>
  <c r="O907" i="33" s="1"/>
  <c r="H908" i="33"/>
  <c r="O908" i="33" s="1"/>
  <c r="H909" i="33"/>
  <c r="O909" i="33" s="1"/>
  <c r="H910" i="33"/>
  <c r="N910" i="33" s="1"/>
  <c r="H911" i="33"/>
  <c r="O911" i="33" s="1"/>
  <c r="H912" i="33"/>
  <c r="N912" i="33" s="1"/>
  <c r="H913" i="33"/>
  <c r="N913" i="33" s="1"/>
  <c r="H914" i="33"/>
  <c r="N914" i="33" s="1"/>
  <c r="H915" i="33"/>
  <c r="O915" i="33" s="1"/>
  <c r="H916" i="33"/>
  <c r="O916" i="33" s="1"/>
  <c r="H917" i="33"/>
  <c r="N917" i="33" s="1"/>
  <c r="H918" i="33"/>
  <c r="O918" i="33" s="1"/>
  <c r="H919" i="33"/>
  <c r="O919" i="33" s="1"/>
  <c r="H920" i="33"/>
  <c r="N920" i="33" s="1"/>
  <c r="H921" i="33"/>
  <c r="N921" i="33" s="1"/>
  <c r="H922" i="33"/>
  <c r="O922" i="33" s="1"/>
  <c r="H923" i="33"/>
  <c r="O923" i="33" s="1"/>
  <c r="H924" i="33"/>
  <c r="O924" i="33" s="1"/>
  <c r="H925" i="33"/>
  <c r="O925" i="33" s="1"/>
  <c r="H926" i="33"/>
  <c r="N926" i="33" s="1"/>
  <c r="H927" i="33"/>
  <c r="O927" i="33" s="1"/>
  <c r="H928" i="33"/>
  <c r="N928" i="33" s="1"/>
  <c r="H929" i="33"/>
  <c r="N929" i="33" s="1"/>
  <c r="H930" i="33"/>
  <c r="N930" i="33" s="1"/>
  <c r="H931" i="33"/>
  <c r="O931" i="33" s="1"/>
  <c r="H932" i="33"/>
  <c r="O932" i="33" s="1"/>
  <c r="H933" i="33"/>
  <c r="O933" i="33" s="1"/>
  <c r="H934" i="33"/>
  <c r="O934" i="33" s="1"/>
  <c r="H935" i="33"/>
  <c r="O935" i="33" s="1"/>
  <c r="H936" i="33"/>
  <c r="N936" i="33" s="1"/>
  <c r="H937" i="33"/>
  <c r="N937" i="33" s="1"/>
  <c r="H938" i="33"/>
  <c r="O938" i="33" s="1"/>
  <c r="H939" i="33"/>
  <c r="O939" i="33" s="1"/>
  <c r="H940" i="33"/>
  <c r="O940" i="33" s="1"/>
  <c r="H941" i="33"/>
  <c r="O941" i="33" s="1"/>
  <c r="H942" i="33"/>
  <c r="O942" i="33" s="1"/>
  <c r="H943" i="33"/>
  <c r="O943" i="33" s="1"/>
  <c r="H944" i="33"/>
  <c r="N944" i="33" s="1"/>
  <c r="H945" i="33"/>
  <c r="O945" i="33" s="1"/>
  <c r="H946" i="33"/>
  <c r="N946" i="33" s="1"/>
  <c r="H947" i="33"/>
  <c r="N947" i="33" s="1"/>
  <c r="H948" i="33"/>
  <c r="N948" i="33" s="1"/>
  <c r="H949" i="33"/>
  <c r="O949" i="33" s="1"/>
  <c r="H950" i="33"/>
  <c r="O950" i="33" s="1"/>
  <c r="H951" i="33"/>
  <c r="O951" i="33" s="1"/>
  <c r="H952" i="33"/>
  <c r="O952" i="33" s="1"/>
  <c r="H953" i="33"/>
  <c r="O953" i="33" s="1"/>
  <c r="H954" i="33"/>
  <c r="N954" i="33" s="1"/>
  <c r="H955" i="33"/>
  <c r="N955" i="33" s="1"/>
  <c r="H956" i="33"/>
  <c r="O956" i="33" s="1"/>
  <c r="H957" i="33"/>
  <c r="N957" i="33" s="1"/>
  <c r="H958" i="33"/>
  <c r="O958" i="33" s="1"/>
  <c r="H959" i="33"/>
  <c r="O959" i="33" s="1"/>
  <c r="H960" i="33"/>
  <c r="N960" i="33" s="1"/>
  <c r="H961" i="33"/>
  <c r="O961" i="33" s="1"/>
  <c r="H962" i="33"/>
  <c r="O962" i="33" s="1"/>
  <c r="H963" i="33"/>
  <c r="N963" i="33" s="1"/>
  <c r="H964" i="33"/>
  <c r="N964" i="33" s="1"/>
  <c r="H965" i="33"/>
  <c r="N965" i="33" s="1"/>
  <c r="H966" i="33"/>
  <c r="O966" i="33" s="1"/>
  <c r="H967" i="33"/>
  <c r="N967" i="33" s="1"/>
  <c r="H968" i="33"/>
  <c r="N968" i="33" s="1"/>
  <c r="H969" i="33"/>
  <c r="O969" i="33" s="1"/>
  <c r="H970" i="33"/>
  <c r="O970" i="33" s="1"/>
  <c r="H971" i="33"/>
  <c r="N971" i="33" s="1"/>
  <c r="H972" i="33"/>
  <c r="N972" i="33" s="1"/>
  <c r="H973" i="33"/>
  <c r="N973" i="33" s="1"/>
  <c r="H974" i="33"/>
  <c r="O974" i="33" s="1"/>
  <c r="H975" i="33"/>
  <c r="O975" i="33" s="1"/>
  <c r="H976" i="33"/>
  <c r="O976" i="33" s="1"/>
  <c r="H977" i="33"/>
  <c r="O977" i="33" s="1"/>
  <c r="H978" i="33"/>
  <c r="N978" i="33" s="1"/>
  <c r="H979" i="33"/>
  <c r="O979" i="33" s="1"/>
  <c r="H980" i="33"/>
  <c r="O980" i="33" s="1"/>
  <c r="H981" i="33"/>
  <c r="N981" i="33" s="1"/>
  <c r="H982" i="33"/>
  <c r="N982" i="33" s="1"/>
  <c r="H983" i="33"/>
  <c r="O983" i="33" s="1"/>
  <c r="H984" i="33"/>
  <c r="O984" i="33" s="1"/>
  <c r="H985" i="33"/>
  <c r="N985" i="33" s="1"/>
  <c r="H986" i="33"/>
  <c r="O986" i="33" s="1"/>
  <c r="H987" i="33"/>
  <c r="O987" i="33" s="1"/>
  <c r="H988" i="33"/>
  <c r="N988" i="33" s="1"/>
  <c r="H989" i="33"/>
  <c r="N989" i="33" s="1"/>
  <c r="H990" i="33"/>
  <c r="O990" i="33" s="1"/>
  <c r="H991" i="33"/>
  <c r="O991" i="33" s="1"/>
  <c r="H992" i="33"/>
  <c r="O992" i="33" s="1"/>
  <c r="H993" i="33"/>
  <c r="N993" i="33" s="1"/>
  <c r="H994" i="33"/>
  <c r="N994" i="33" s="1"/>
  <c r="H995" i="33"/>
  <c r="O995" i="33" s="1"/>
  <c r="H996" i="33"/>
  <c r="N996" i="33" s="1"/>
  <c r="H997" i="33"/>
  <c r="N997" i="33" s="1"/>
  <c r="H998" i="33"/>
  <c r="N998" i="33" s="1"/>
  <c r="H999" i="33"/>
  <c r="O999" i="33" s="1"/>
  <c r="H1000" i="33"/>
  <c r="O1000" i="33" s="1"/>
  <c r="H2" i="33"/>
  <c r="O2" i="33" s="1"/>
  <c r="N548" i="37" l="1"/>
  <c r="N543" i="37"/>
  <c r="N64" i="39"/>
  <c r="N61" i="39"/>
  <c r="N62" i="39"/>
  <c r="N58" i="39"/>
  <c r="O58" i="39"/>
  <c r="O55" i="39"/>
  <c r="N54" i="39"/>
  <c r="O54" i="39"/>
  <c r="O330" i="37"/>
  <c r="O39" i="39"/>
  <c r="O258" i="37"/>
  <c r="N34" i="39"/>
  <c r="N32" i="39"/>
  <c r="N229" i="37"/>
  <c r="F50" i="43"/>
  <c r="O114" i="40"/>
  <c r="O120" i="40"/>
  <c r="N88" i="40"/>
  <c r="N71" i="40"/>
  <c r="N103" i="40"/>
  <c r="O116" i="40"/>
  <c r="O122" i="40"/>
  <c r="O99" i="40"/>
  <c r="O93" i="40"/>
  <c r="N131" i="40"/>
  <c r="O108" i="40"/>
  <c r="N80" i="40"/>
  <c r="N77" i="40"/>
  <c r="N83" i="40"/>
  <c r="N111" i="40"/>
  <c r="O100" i="40"/>
  <c r="O106" i="40"/>
  <c r="N117" i="40"/>
  <c r="N85" i="40"/>
  <c r="N91" i="40"/>
  <c r="O96" i="40"/>
  <c r="N119" i="40"/>
  <c r="N79" i="40"/>
  <c r="O101" i="40"/>
  <c r="O107" i="40"/>
  <c r="O124" i="40"/>
  <c r="O130" i="40"/>
  <c r="O68" i="40"/>
  <c r="N128" i="40"/>
  <c r="N72" i="40"/>
  <c r="N123" i="40"/>
  <c r="N87" i="40"/>
  <c r="N104" i="40"/>
  <c r="O109" i="40"/>
  <c r="O115" i="40"/>
  <c r="N95" i="40"/>
  <c r="N112" i="40"/>
  <c r="O84" i="40"/>
  <c r="O90" i="40"/>
  <c r="O92" i="40"/>
  <c r="O98" i="40"/>
  <c r="O76" i="40"/>
  <c r="O82" i="40"/>
  <c r="N127" i="40"/>
  <c r="N56" i="40"/>
  <c r="N4" i="40"/>
  <c r="O10" i="40"/>
  <c r="N13" i="40"/>
  <c r="O61" i="40"/>
  <c r="O52" i="40"/>
  <c r="N53" i="40"/>
  <c r="O12" i="40"/>
  <c r="O35" i="40"/>
  <c r="O50" i="40"/>
  <c r="N43" i="40"/>
  <c r="O58" i="40"/>
  <c r="O11" i="40"/>
  <c r="O21" i="40"/>
  <c r="N47" i="40"/>
  <c r="N51" i="40"/>
  <c r="O66" i="40"/>
  <c r="N55" i="40"/>
  <c r="N59" i="40"/>
  <c r="N16" i="40"/>
  <c r="O44" i="40"/>
  <c r="N48" i="40"/>
  <c r="N63" i="40"/>
  <c r="N67" i="40"/>
  <c r="N45" i="40"/>
  <c r="O60" i="40"/>
  <c r="N64" i="40"/>
  <c r="O42" i="40"/>
  <c r="N40" i="40"/>
  <c r="N39" i="40"/>
  <c r="N37" i="40"/>
  <c r="N36" i="40"/>
  <c r="O34" i="40"/>
  <c r="N32" i="40"/>
  <c r="N2" i="33"/>
  <c r="O26" i="40"/>
  <c r="N29" i="40"/>
  <c r="N23" i="40"/>
  <c r="N27" i="40"/>
  <c r="N24" i="40"/>
  <c r="N31" i="40"/>
  <c r="N28" i="40"/>
  <c r="N102" i="37"/>
  <c r="N14" i="33"/>
  <c r="O13" i="33"/>
  <c r="O197" i="42"/>
  <c r="N197" i="42"/>
  <c r="O978" i="42"/>
  <c r="N978" i="42"/>
  <c r="N20" i="42"/>
  <c r="N84" i="42"/>
  <c r="N95" i="42"/>
  <c r="O102" i="42"/>
  <c r="O134" i="42"/>
  <c r="N159" i="42"/>
  <c r="N3" i="42"/>
  <c r="O31" i="42"/>
  <c r="O52" i="42"/>
  <c r="O63" i="42"/>
  <c r="O116" i="42"/>
  <c r="O127" i="42"/>
  <c r="O148" i="42"/>
  <c r="O180" i="42"/>
  <c r="O191" i="42"/>
  <c r="O212" i="42"/>
  <c r="O223" i="42"/>
  <c r="O246" i="42"/>
  <c r="O250" i="42"/>
  <c r="N250" i="42"/>
  <c r="O275" i="42"/>
  <c r="O286" i="42"/>
  <c r="N286" i="42"/>
  <c r="O291" i="42"/>
  <c r="N291" i="42"/>
  <c r="O334" i="42"/>
  <c r="N334" i="42"/>
  <c r="O338" i="42"/>
  <c r="N338" i="42"/>
  <c r="O362" i="42"/>
  <c r="N362" i="42"/>
  <c r="O434" i="42"/>
  <c r="N434" i="42"/>
  <c r="O466" i="42"/>
  <c r="N466" i="42"/>
  <c r="O609" i="42"/>
  <c r="N609" i="42"/>
  <c r="O618" i="42"/>
  <c r="N618" i="42"/>
  <c r="N630" i="42"/>
  <c r="O663" i="42"/>
  <c r="N663" i="42"/>
  <c r="O677" i="42"/>
  <c r="N677" i="42"/>
  <c r="O682" i="42"/>
  <c r="N682" i="42"/>
  <c r="O714" i="42"/>
  <c r="N714" i="42"/>
  <c r="O759" i="42"/>
  <c r="N759" i="42"/>
  <c r="O788" i="42"/>
  <c r="N788" i="42"/>
  <c r="O69" i="42"/>
  <c r="N69" i="42"/>
  <c r="O165" i="42"/>
  <c r="N165" i="42"/>
  <c r="O446" i="42"/>
  <c r="N446" i="42"/>
  <c r="O525" i="42"/>
  <c r="N525" i="42"/>
  <c r="O45" i="42"/>
  <c r="N45" i="42"/>
  <c r="N130" i="42"/>
  <c r="N7" i="42"/>
  <c r="N10" i="42"/>
  <c r="O14" i="42"/>
  <c r="O21" i="42"/>
  <c r="N21" i="42"/>
  <c r="N28" i="42"/>
  <c r="N39" i="42"/>
  <c r="N42" i="42"/>
  <c r="O46" i="42"/>
  <c r="O53" i="42"/>
  <c r="N53" i="42"/>
  <c r="N60" i="42"/>
  <c r="N71" i="42"/>
  <c r="N74" i="42"/>
  <c r="O78" i="42"/>
  <c r="O85" i="42"/>
  <c r="N85" i="42"/>
  <c r="N92" i="42"/>
  <c r="N103" i="42"/>
  <c r="N106" i="42"/>
  <c r="O110" i="42"/>
  <c r="O117" i="42"/>
  <c r="N117" i="42"/>
  <c r="N124" i="42"/>
  <c r="N135" i="42"/>
  <c r="N138" i="42"/>
  <c r="O142" i="42"/>
  <c r="O149" i="42"/>
  <c r="N149" i="42"/>
  <c r="N156" i="42"/>
  <c r="N167" i="42"/>
  <c r="N170" i="42"/>
  <c r="O181" i="42"/>
  <c r="N181" i="42"/>
  <c r="N188" i="42"/>
  <c r="N199" i="42"/>
  <c r="N202" i="42"/>
  <c r="O213" i="42"/>
  <c r="N213" i="42"/>
  <c r="N220" i="42"/>
  <c r="N235" i="42"/>
  <c r="O247" i="42"/>
  <c r="N247" i="42"/>
  <c r="N279" i="42"/>
  <c r="N283" i="42"/>
  <c r="O287" i="42"/>
  <c r="N287" i="42"/>
  <c r="N327" i="42"/>
  <c r="N331" i="42"/>
  <c r="O342" i="42"/>
  <c r="N342" i="42"/>
  <c r="O346" i="42"/>
  <c r="N346" i="42"/>
  <c r="O354" i="42"/>
  <c r="N354" i="42"/>
  <c r="O358" i="42"/>
  <c r="N358" i="42"/>
  <c r="O430" i="42"/>
  <c r="N430" i="42"/>
  <c r="O462" i="42"/>
  <c r="N462" i="42"/>
  <c r="N564" i="42"/>
  <c r="O564" i="42"/>
  <c r="N596" i="42"/>
  <c r="O596" i="42"/>
  <c r="O626" i="42"/>
  <c r="N626" i="42"/>
  <c r="O709" i="42"/>
  <c r="N709" i="42"/>
  <c r="O415" i="42"/>
  <c r="N415" i="42"/>
  <c r="O850" i="42"/>
  <c r="N850" i="42"/>
  <c r="O967" i="42"/>
  <c r="N967" i="42"/>
  <c r="O6" i="42"/>
  <c r="N34" i="42"/>
  <c r="O70" i="42"/>
  <c r="N98" i="42"/>
  <c r="N194" i="42"/>
  <c r="N271" i="42"/>
  <c r="O258" i="42"/>
  <c r="N258" i="42"/>
  <c r="O350" i="42"/>
  <c r="N350" i="42"/>
  <c r="O355" i="42"/>
  <c r="N355" i="42"/>
  <c r="O398" i="42"/>
  <c r="N398" i="42"/>
  <c r="O402" i="42"/>
  <c r="N402" i="42"/>
  <c r="O426" i="42"/>
  <c r="N426" i="42"/>
  <c r="O458" i="42"/>
  <c r="N458" i="42"/>
  <c r="O484" i="42"/>
  <c r="N484" i="42"/>
  <c r="O493" i="42"/>
  <c r="N493" i="42"/>
  <c r="O498" i="42"/>
  <c r="N498" i="42"/>
  <c r="O557" i="42"/>
  <c r="N557" i="42"/>
  <c r="O573" i="42"/>
  <c r="N573" i="42"/>
  <c r="N585" i="42"/>
  <c r="O589" i="42"/>
  <c r="N589" i="42"/>
  <c r="N601" i="42"/>
  <c r="O606" i="42"/>
  <c r="N606" i="42"/>
  <c r="N652" i="42"/>
  <c r="O652" i="42"/>
  <c r="O37" i="42"/>
  <c r="N37" i="42"/>
  <c r="O133" i="42"/>
  <c r="N133" i="42"/>
  <c r="O495" i="42"/>
  <c r="N495" i="42"/>
  <c r="O538" i="42"/>
  <c r="N538" i="42"/>
  <c r="O809" i="42"/>
  <c r="N809" i="42"/>
  <c r="O903" i="42"/>
  <c r="N903" i="42"/>
  <c r="O474" i="42"/>
  <c r="N474" i="42"/>
  <c r="O764" i="42"/>
  <c r="N764" i="42"/>
  <c r="N777" i="42"/>
  <c r="O804" i="42"/>
  <c r="O879" i="42"/>
  <c r="N879" i="42"/>
  <c r="O943" i="42"/>
  <c r="N943" i="42"/>
  <c r="N66" i="42"/>
  <c r="O173" i="42"/>
  <c r="N173" i="42"/>
  <c r="O205" i="42"/>
  <c r="N205" i="42"/>
  <c r="O234" i="42"/>
  <c r="N234" i="42"/>
  <c r="O278" i="42"/>
  <c r="N278" i="42"/>
  <c r="O294" i="42"/>
  <c r="N294" i="42"/>
  <c r="O470" i="42"/>
  <c r="N470" i="42"/>
  <c r="N15" i="42"/>
  <c r="N18" i="42"/>
  <c r="O22" i="42"/>
  <c r="O29" i="42"/>
  <c r="N29" i="42"/>
  <c r="N36" i="42"/>
  <c r="N47" i="42"/>
  <c r="N50" i="42"/>
  <c r="O54" i="42"/>
  <c r="O61" i="42"/>
  <c r="N61" i="42"/>
  <c r="N68" i="42"/>
  <c r="N79" i="42"/>
  <c r="N82" i="42"/>
  <c r="O86" i="42"/>
  <c r="O93" i="42"/>
  <c r="N93" i="42"/>
  <c r="N100" i="42"/>
  <c r="N111" i="42"/>
  <c r="N114" i="42"/>
  <c r="O118" i="42"/>
  <c r="O125" i="42"/>
  <c r="N125" i="42"/>
  <c r="N132" i="42"/>
  <c r="N143" i="42"/>
  <c r="N146" i="42"/>
  <c r="O157" i="42"/>
  <c r="N157" i="42"/>
  <c r="N164" i="42"/>
  <c r="N175" i="42"/>
  <c r="N178" i="42"/>
  <c r="O189" i="42"/>
  <c r="N189" i="42"/>
  <c r="N196" i="42"/>
  <c r="N207" i="42"/>
  <c r="N210" i="42"/>
  <c r="O221" i="42"/>
  <c r="N221" i="42"/>
  <c r="N228" i="42"/>
  <c r="N231" i="42"/>
  <c r="O265" i="42"/>
  <c r="N343" i="42"/>
  <c r="N347" i="42"/>
  <c r="O351" i="42"/>
  <c r="N351" i="42"/>
  <c r="N391" i="42"/>
  <c r="N395" i="42"/>
  <c r="O406" i="42"/>
  <c r="N406" i="42"/>
  <c r="O410" i="42"/>
  <c r="N410" i="42"/>
  <c r="O418" i="42"/>
  <c r="N418" i="42"/>
  <c r="O422" i="42"/>
  <c r="N422" i="42"/>
  <c r="O454" i="42"/>
  <c r="N454" i="42"/>
  <c r="N481" i="42"/>
  <c r="O503" i="42"/>
  <c r="N503" i="42"/>
  <c r="O533" i="42"/>
  <c r="N533" i="42"/>
  <c r="N550" i="42"/>
  <c r="N569" i="42"/>
  <c r="N582" i="42"/>
  <c r="O598" i="42"/>
  <c r="N598" i="42"/>
  <c r="O101" i="42"/>
  <c r="N101" i="42"/>
  <c r="O530" i="42"/>
  <c r="N530" i="42"/>
  <c r="O562" i="42"/>
  <c r="N562" i="42"/>
  <c r="O839" i="42"/>
  <c r="N839" i="42"/>
  <c r="O914" i="42"/>
  <c r="N914" i="42"/>
  <c r="N249" i="42"/>
  <c r="O298" i="42"/>
  <c r="N298" i="42"/>
  <c r="O442" i="42"/>
  <c r="N442" i="42"/>
  <c r="N671" i="42"/>
  <c r="O671" i="42"/>
  <c r="O745" i="42"/>
  <c r="N745" i="42"/>
  <c r="O890" i="42"/>
  <c r="N890" i="42"/>
  <c r="O954" i="42"/>
  <c r="N954" i="42"/>
  <c r="O13" i="42"/>
  <c r="N13" i="42"/>
  <c r="O38" i="42"/>
  <c r="O77" i="42"/>
  <c r="N77" i="42"/>
  <c r="O109" i="42"/>
  <c r="N109" i="42"/>
  <c r="O141" i="42"/>
  <c r="N141" i="42"/>
  <c r="N162" i="42"/>
  <c r="N226" i="42"/>
  <c r="O238" i="42"/>
  <c r="N238" i="42"/>
  <c r="O282" i="42"/>
  <c r="N282" i="42"/>
  <c r="O290" i="42"/>
  <c r="N290" i="42"/>
  <c r="O438" i="42"/>
  <c r="N438" i="42"/>
  <c r="N796" i="42"/>
  <c r="O831" i="42"/>
  <c r="N831" i="42"/>
  <c r="O232" i="42"/>
  <c r="N232" i="42"/>
  <c r="O241" i="42"/>
  <c r="N241" i="42"/>
  <c r="N255" i="42"/>
  <c r="N262" i="42"/>
  <c r="N399" i="42"/>
  <c r="N403" i="42"/>
  <c r="O414" i="42"/>
  <c r="N414" i="42"/>
  <c r="O419" i="42"/>
  <c r="N419" i="42"/>
  <c r="O450" i="42"/>
  <c r="N450" i="42"/>
  <c r="N485" i="42"/>
  <c r="O490" i="42"/>
  <c r="N490" i="42"/>
  <c r="O517" i="42"/>
  <c r="N517" i="42"/>
  <c r="O541" i="42"/>
  <c r="N541" i="42"/>
  <c r="N546" i="42"/>
  <c r="N566" i="42"/>
  <c r="N578" i="42"/>
  <c r="O266" i="42"/>
  <c r="N266" i="42"/>
  <c r="O302" i="42"/>
  <c r="N302" i="42"/>
  <c r="O306" i="42"/>
  <c r="N306" i="42"/>
  <c r="O366" i="42"/>
  <c r="N366" i="42"/>
  <c r="O370" i="42"/>
  <c r="N370" i="42"/>
  <c r="O509" i="42"/>
  <c r="N509" i="42"/>
  <c r="O514" i="42"/>
  <c r="N514" i="42"/>
  <c r="O522" i="42"/>
  <c r="N522" i="42"/>
  <c r="O660" i="42"/>
  <c r="N660" i="42"/>
  <c r="O665" i="42"/>
  <c r="N665" i="42"/>
  <c r="N812" i="42"/>
  <c r="O812" i="42"/>
  <c r="O833" i="42"/>
  <c r="N833" i="42"/>
  <c r="O871" i="42"/>
  <c r="N871" i="42"/>
  <c r="O882" i="42"/>
  <c r="N882" i="42"/>
  <c r="O935" i="42"/>
  <c r="N935" i="42"/>
  <c r="O946" i="42"/>
  <c r="N946" i="42"/>
  <c r="O980" i="42"/>
  <c r="N980" i="42"/>
  <c r="O994" i="42"/>
  <c r="N994" i="42"/>
  <c r="N295" i="42"/>
  <c r="N299" i="42"/>
  <c r="O310" i="42"/>
  <c r="N310" i="42"/>
  <c r="O314" i="42"/>
  <c r="N314" i="42"/>
  <c r="N359" i="42"/>
  <c r="N363" i="42"/>
  <c r="O374" i="42"/>
  <c r="N374" i="42"/>
  <c r="O378" i="42"/>
  <c r="N378" i="42"/>
  <c r="N423" i="42"/>
  <c r="N427" i="42"/>
  <c r="N431" i="42"/>
  <c r="N435" i="42"/>
  <c r="N439" i="42"/>
  <c r="N443" i="42"/>
  <c r="N447" i="42"/>
  <c r="N451" i="42"/>
  <c r="N455" i="42"/>
  <c r="N459" i="42"/>
  <c r="N463" i="42"/>
  <c r="N467" i="42"/>
  <c r="N471" i="42"/>
  <c r="N475" i="42"/>
  <c r="O487" i="42"/>
  <c r="N487" i="42"/>
  <c r="O535" i="42"/>
  <c r="N535" i="42"/>
  <c r="O543" i="42"/>
  <c r="N543" i="42"/>
  <c r="N594" i="42"/>
  <c r="O641" i="42"/>
  <c r="N641" i="42"/>
  <c r="N692" i="42"/>
  <c r="O692" i="42"/>
  <c r="O770" i="42"/>
  <c r="N770" i="42"/>
  <c r="O780" i="42"/>
  <c r="N780" i="42"/>
  <c r="O847" i="42"/>
  <c r="N847" i="42"/>
  <c r="O858" i="42"/>
  <c r="N858" i="42"/>
  <c r="O911" i="42"/>
  <c r="N911" i="42"/>
  <c r="O922" i="42"/>
  <c r="N922" i="42"/>
  <c r="O975" i="42"/>
  <c r="N975" i="42"/>
  <c r="O242" i="42"/>
  <c r="N242" i="42"/>
  <c r="O318" i="42"/>
  <c r="N318" i="42"/>
  <c r="O322" i="42"/>
  <c r="N322" i="42"/>
  <c r="O382" i="42"/>
  <c r="N382" i="42"/>
  <c r="O386" i="42"/>
  <c r="N386" i="42"/>
  <c r="O501" i="42"/>
  <c r="N501" i="42"/>
  <c r="O506" i="42"/>
  <c r="N506" i="42"/>
  <c r="O519" i="42"/>
  <c r="N519" i="42"/>
  <c r="O527" i="42"/>
  <c r="N527" i="42"/>
  <c r="N548" i="42"/>
  <c r="O548" i="42"/>
  <c r="N628" i="42"/>
  <c r="O628" i="42"/>
  <c r="O762" i="42"/>
  <c r="N762" i="42"/>
  <c r="N239" i="42"/>
  <c r="N270" i="42"/>
  <c r="O274" i="42"/>
  <c r="N274" i="42"/>
  <c r="N311" i="42"/>
  <c r="N315" i="42"/>
  <c r="O326" i="42"/>
  <c r="N326" i="42"/>
  <c r="O330" i="42"/>
  <c r="N330" i="42"/>
  <c r="N375" i="42"/>
  <c r="N379" i="42"/>
  <c r="O390" i="42"/>
  <c r="N390" i="42"/>
  <c r="O394" i="42"/>
  <c r="N394" i="42"/>
  <c r="O511" i="42"/>
  <c r="N511" i="42"/>
  <c r="N580" i="42"/>
  <c r="O580" i="42"/>
  <c r="O638" i="42"/>
  <c r="N638" i="42"/>
  <c r="O650" i="42"/>
  <c r="N650" i="42"/>
  <c r="O724" i="42"/>
  <c r="O602" i="42"/>
  <c r="N602" i="42"/>
  <c r="O738" i="42"/>
  <c r="N738" i="42"/>
  <c r="O773" i="42"/>
  <c r="N773" i="42"/>
  <c r="O778" i="42"/>
  <c r="N778" i="42"/>
  <c r="O817" i="42"/>
  <c r="N817" i="42"/>
  <c r="O855" i="42"/>
  <c r="N855" i="42"/>
  <c r="O866" i="42"/>
  <c r="N866" i="42"/>
  <c r="O919" i="42"/>
  <c r="N919" i="42"/>
  <c r="O930" i="42"/>
  <c r="N930" i="42"/>
  <c r="N545" i="42"/>
  <c r="O549" i="42"/>
  <c r="N549" i="42"/>
  <c r="N570" i="42"/>
  <c r="N577" i="42"/>
  <c r="O581" i="42"/>
  <c r="N581" i="42"/>
  <c r="O610" i="42"/>
  <c r="N610" i="42"/>
  <c r="N617" i="42"/>
  <c r="O636" i="42"/>
  <c r="N674" i="42"/>
  <c r="O700" i="42"/>
  <c r="N700" i="42"/>
  <c r="N713" i="42"/>
  <c r="N730" i="42"/>
  <c r="N799" i="42"/>
  <c r="N807" i="42"/>
  <c r="O842" i="42"/>
  <c r="N842" i="42"/>
  <c r="O895" i="42"/>
  <c r="N895" i="42"/>
  <c r="O906" i="42"/>
  <c r="N906" i="42"/>
  <c r="O959" i="42"/>
  <c r="N959" i="42"/>
  <c r="O970" i="42"/>
  <c r="N970" i="42"/>
  <c r="O634" i="42"/>
  <c r="N634" i="42"/>
  <c r="O732" i="42"/>
  <c r="N732" i="42"/>
  <c r="O887" i="42"/>
  <c r="N887" i="42"/>
  <c r="O898" i="42"/>
  <c r="N898" i="42"/>
  <c r="O951" i="42"/>
  <c r="N951" i="42"/>
  <c r="O962" i="42"/>
  <c r="N962" i="42"/>
  <c r="O986" i="42"/>
  <c r="N986" i="42"/>
  <c r="N477" i="42"/>
  <c r="O480" i="42"/>
  <c r="O565" i="42"/>
  <c r="N565" i="42"/>
  <c r="O642" i="42"/>
  <c r="N642" i="42"/>
  <c r="O706" i="42"/>
  <c r="N706" i="42"/>
  <c r="N727" i="42"/>
  <c r="O741" i="42"/>
  <c r="N741" i="42"/>
  <c r="O746" i="42"/>
  <c r="N746" i="42"/>
  <c r="O820" i="42"/>
  <c r="O825" i="42"/>
  <c r="N825" i="42"/>
  <c r="O863" i="42"/>
  <c r="N863" i="42"/>
  <c r="O874" i="42"/>
  <c r="N874" i="42"/>
  <c r="O927" i="42"/>
  <c r="N927" i="42"/>
  <c r="O938" i="42"/>
  <c r="N938" i="42"/>
  <c r="O991" i="42"/>
  <c r="N991" i="42"/>
  <c r="O685" i="42"/>
  <c r="N685" i="42"/>
  <c r="O717" i="42"/>
  <c r="N717" i="42"/>
  <c r="O749" i="42"/>
  <c r="N749" i="42"/>
  <c r="O781" i="42"/>
  <c r="N781" i="42"/>
  <c r="O693" i="42"/>
  <c r="N693" i="42"/>
  <c r="O725" i="42"/>
  <c r="N725" i="42"/>
  <c r="O757" i="42"/>
  <c r="N757" i="42"/>
  <c r="O786" i="42"/>
  <c r="N786" i="42"/>
  <c r="N597" i="42"/>
  <c r="N605" i="42"/>
  <c r="N613" i="42"/>
  <c r="N621" i="42"/>
  <c r="N629" i="42"/>
  <c r="N637" i="42"/>
  <c r="N645" i="42"/>
  <c r="N653" i="42"/>
  <c r="O669" i="42"/>
  <c r="N669" i="42"/>
  <c r="N679" i="42"/>
  <c r="N697" i="42"/>
  <c r="N711" i="42"/>
  <c r="N729" i="42"/>
  <c r="N743" i="42"/>
  <c r="N761" i="42"/>
  <c r="N775" i="42"/>
  <c r="O794" i="42"/>
  <c r="N794" i="42"/>
  <c r="O802" i="42"/>
  <c r="N802" i="42"/>
  <c r="N841" i="42"/>
  <c r="N849" i="42"/>
  <c r="N857" i="42"/>
  <c r="N865" i="42"/>
  <c r="N873" i="42"/>
  <c r="N881" i="42"/>
  <c r="N889" i="42"/>
  <c r="N897" i="42"/>
  <c r="N905" i="42"/>
  <c r="N913" i="42"/>
  <c r="N921" i="42"/>
  <c r="N929" i="42"/>
  <c r="N937" i="42"/>
  <c r="N945" i="42"/>
  <c r="N953" i="42"/>
  <c r="N961" i="42"/>
  <c r="N969" i="42"/>
  <c r="N977" i="42"/>
  <c r="N988" i="42"/>
  <c r="N999" i="42"/>
  <c r="N656" i="42"/>
  <c r="O659" i="42"/>
  <c r="N690" i="42"/>
  <c r="O701" i="42"/>
  <c r="N701" i="42"/>
  <c r="N722" i="42"/>
  <c r="O733" i="42"/>
  <c r="N733" i="42"/>
  <c r="N754" i="42"/>
  <c r="O765" i="42"/>
  <c r="N765" i="42"/>
  <c r="O810" i="42"/>
  <c r="N810" i="42"/>
  <c r="O818" i="42"/>
  <c r="N818" i="42"/>
  <c r="O826" i="42"/>
  <c r="N826" i="42"/>
  <c r="O834" i="42"/>
  <c r="N834" i="42"/>
  <c r="N789" i="42"/>
  <c r="N797" i="42"/>
  <c r="N805" i="42"/>
  <c r="N813" i="42"/>
  <c r="N821" i="42"/>
  <c r="N829" i="42"/>
  <c r="N837" i="42"/>
  <c r="N845" i="42"/>
  <c r="N853" i="42"/>
  <c r="N861" i="42"/>
  <c r="N869" i="42"/>
  <c r="N877" i="42"/>
  <c r="N885" i="42"/>
  <c r="N893" i="42"/>
  <c r="N901" i="42"/>
  <c r="N909" i="42"/>
  <c r="N917" i="42"/>
  <c r="N925" i="42"/>
  <c r="N933" i="42"/>
  <c r="N941" i="42"/>
  <c r="N949" i="42"/>
  <c r="N957" i="42"/>
  <c r="N965" i="42"/>
  <c r="N973" i="42"/>
  <c r="N981" i="42"/>
  <c r="N989" i="42"/>
  <c r="N997" i="42"/>
  <c r="N664" i="42"/>
  <c r="N672" i="42"/>
  <c r="N680" i="42"/>
  <c r="N688" i="42"/>
  <c r="N696" i="42"/>
  <c r="N704" i="42"/>
  <c r="N712" i="42"/>
  <c r="N720" i="42"/>
  <c r="N728" i="42"/>
  <c r="N736" i="42"/>
  <c r="N744" i="42"/>
  <c r="N752" i="42"/>
  <c r="N760" i="42"/>
  <c r="N768" i="42"/>
  <c r="N776" i="42"/>
  <c r="N784" i="42"/>
  <c r="N792" i="42"/>
  <c r="N800" i="42"/>
  <c r="N808" i="42"/>
  <c r="N816" i="42"/>
  <c r="N824" i="42"/>
  <c r="N832" i="42"/>
  <c r="N840" i="42"/>
  <c r="N848" i="42"/>
  <c r="N856" i="42"/>
  <c r="N864" i="42"/>
  <c r="N872" i="42"/>
  <c r="N880" i="42"/>
  <c r="N888" i="42"/>
  <c r="N896" i="42"/>
  <c r="N904" i="42"/>
  <c r="N912" i="42"/>
  <c r="N920" i="42"/>
  <c r="N928" i="42"/>
  <c r="N936" i="42"/>
  <c r="N944" i="42"/>
  <c r="N952" i="42"/>
  <c r="N960" i="42"/>
  <c r="N968" i="42"/>
  <c r="N976" i="42"/>
  <c r="N984" i="42"/>
  <c r="N992" i="42"/>
  <c r="N1000" i="42"/>
  <c r="O144" i="41"/>
  <c r="N144" i="41"/>
  <c r="O176" i="41"/>
  <c r="N176" i="41"/>
  <c r="O200" i="41"/>
  <c r="N200" i="41"/>
  <c r="O224" i="41"/>
  <c r="N224" i="41"/>
  <c r="O256" i="41"/>
  <c r="N256" i="41"/>
  <c r="O280" i="41"/>
  <c r="N280" i="41"/>
  <c r="O296" i="41"/>
  <c r="N296" i="41"/>
  <c r="O320" i="41"/>
  <c r="N320" i="41"/>
  <c r="O352" i="41"/>
  <c r="N352" i="41"/>
  <c r="O480" i="41"/>
  <c r="N480" i="41"/>
  <c r="O496" i="41"/>
  <c r="N496" i="41"/>
  <c r="O845" i="41"/>
  <c r="N845" i="41"/>
  <c r="O893" i="41"/>
  <c r="N893" i="41"/>
  <c r="O901" i="41"/>
  <c r="N901" i="41"/>
  <c r="O996" i="41"/>
  <c r="N996" i="41"/>
  <c r="N5" i="41"/>
  <c r="N69" i="41"/>
  <c r="O376" i="41"/>
  <c r="N376" i="41"/>
  <c r="O813" i="41"/>
  <c r="N813" i="41"/>
  <c r="O868" i="41"/>
  <c r="N868" i="41"/>
  <c r="O993" i="41"/>
  <c r="N993" i="41"/>
  <c r="O13" i="41"/>
  <c r="N24" i="41"/>
  <c r="O357" i="41"/>
  <c r="N357" i="41"/>
  <c r="O501" i="41"/>
  <c r="N501" i="41"/>
  <c r="O533" i="41"/>
  <c r="N533" i="41"/>
  <c r="O553" i="41"/>
  <c r="O592" i="41"/>
  <c r="N592" i="41"/>
  <c r="O700" i="41"/>
  <c r="N700" i="41"/>
  <c r="O804" i="41"/>
  <c r="N804" i="41"/>
  <c r="O925" i="41"/>
  <c r="N925" i="41"/>
  <c r="N929" i="41"/>
  <c r="N3" i="41"/>
  <c r="O8" i="41"/>
  <c r="N11" i="41"/>
  <c r="O16" i="41"/>
  <c r="N19" i="41"/>
  <c r="N27" i="41"/>
  <c r="O32" i="41"/>
  <c r="N35" i="41"/>
  <c r="O40" i="41"/>
  <c r="N43" i="41"/>
  <c r="O48" i="41"/>
  <c r="N51" i="41"/>
  <c r="O56" i="41"/>
  <c r="N59" i="41"/>
  <c r="O64" i="41"/>
  <c r="N67" i="41"/>
  <c r="O72" i="41"/>
  <c r="N75" i="41"/>
  <c r="O80" i="41"/>
  <c r="N83" i="41"/>
  <c r="O88" i="41"/>
  <c r="N91" i="41"/>
  <c r="O96" i="41"/>
  <c r="N99" i="41"/>
  <c r="O104" i="41"/>
  <c r="N107" i="41"/>
  <c r="O112" i="41"/>
  <c r="N115" i="41"/>
  <c r="N125" i="41"/>
  <c r="O373" i="41"/>
  <c r="N373" i="41"/>
  <c r="O377" i="41"/>
  <c r="N407" i="41"/>
  <c r="O407" i="41"/>
  <c r="O439" i="41"/>
  <c r="N469" i="41"/>
  <c r="N477" i="41"/>
  <c r="N549" i="41"/>
  <c r="O557" i="41"/>
  <c r="N557" i="41"/>
  <c r="O565" i="41"/>
  <c r="N565" i="41"/>
  <c r="O585" i="41"/>
  <c r="N593" i="41"/>
  <c r="O593" i="41"/>
  <c r="N601" i="41"/>
  <c r="O601" i="41"/>
  <c r="O624" i="41"/>
  <c r="N624" i="41"/>
  <c r="O701" i="41"/>
  <c r="N701" i="41"/>
  <c r="N713" i="41"/>
  <c r="O713" i="41"/>
  <c r="N21" i="41"/>
  <c r="N29" i="41"/>
  <c r="N37" i="41"/>
  <c r="N101" i="41"/>
  <c r="N109" i="41"/>
  <c r="N117" i="41"/>
  <c r="O380" i="41"/>
  <c r="N380" i="41"/>
  <c r="N489" i="41"/>
  <c r="O489" i="41"/>
  <c r="N529" i="41"/>
  <c r="O529" i="41"/>
  <c r="O560" i="41"/>
  <c r="N560" i="41"/>
  <c r="O716" i="41"/>
  <c r="N716" i="41"/>
  <c r="O761" i="41"/>
  <c r="N761" i="41"/>
  <c r="O924" i="41"/>
  <c r="N924" i="41"/>
  <c r="O45" i="41"/>
  <c r="O448" i="41"/>
  <c r="N448" i="41"/>
  <c r="O485" i="41"/>
  <c r="N485" i="41"/>
  <c r="O525" i="41"/>
  <c r="N525" i="41"/>
  <c r="O809" i="41"/>
  <c r="N809" i="41"/>
  <c r="N6" i="41"/>
  <c r="N14" i="41"/>
  <c r="N22" i="41"/>
  <c r="N30" i="41"/>
  <c r="N38" i="41"/>
  <c r="N46" i="41"/>
  <c r="N54" i="41"/>
  <c r="N62" i="41"/>
  <c r="N70" i="41"/>
  <c r="N78" i="41"/>
  <c r="N86" i="41"/>
  <c r="N94" i="41"/>
  <c r="N102" i="41"/>
  <c r="N110" i="41"/>
  <c r="N122" i="41"/>
  <c r="O424" i="41"/>
  <c r="N424" i="41"/>
  <c r="O432" i="41"/>
  <c r="N432" i="41"/>
  <c r="N581" i="41"/>
  <c r="O589" i="41"/>
  <c r="N589" i="41"/>
  <c r="O597" i="41"/>
  <c r="N597" i="41"/>
  <c r="O617" i="41"/>
  <c r="N625" i="41"/>
  <c r="O625" i="41"/>
  <c r="N633" i="41"/>
  <c r="O633" i="41"/>
  <c r="O656" i="41"/>
  <c r="N656" i="41"/>
  <c r="O797" i="41"/>
  <c r="N797" i="41"/>
  <c r="O829" i="41"/>
  <c r="N829" i="41"/>
  <c r="O964" i="41"/>
  <c r="N964" i="41"/>
  <c r="O969" i="41"/>
  <c r="N969" i="41"/>
  <c r="O136" i="41"/>
  <c r="N136" i="41"/>
  <c r="O160" i="41"/>
  <c r="N160" i="41"/>
  <c r="O184" i="41"/>
  <c r="N184" i="41"/>
  <c r="O208" i="41"/>
  <c r="N208" i="41"/>
  <c r="O232" i="41"/>
  <c r="N232" i="41"/>
  <c r="O248" i="41"/>
  <c r="N248" i="41"/>
  <c r="O264" i="41"/>
  <c r="N264" i="41"/>
  <c r="O288" i="41"/>
  <c r="N288" i="41"/>
  <c r="O312" i="41"/>
  <c r="N312" i="41"/>
  <c r="O328" i="41"/>
  <c r="N328" i="41"/>
  <c r="O344" i="41"/>
  <c r="N344" i="41"/>
  <c r="O488" i="41"/>
  <c r="N488" i="41"/>
  <c r="O725" i="41"/>
  <c r="N725" i="41"/>
  <c r="O773" i="41"/>
  <c r="N773" i="41"/>
  <c r="O877" i="41"/>
  <c r="N877" i="41"/>
  <c r="N61" i="41"/>
  <c r="O360" i="41"/>
  <c r="N360" i="41"/>
  <c r="O85" i="41"/>
  <c r="O481" i="41"/>
  <c r="N561" i="41"/>
  <c r="O561" i="41"/>
  <c r="O980" i="41"/>
  <c r="N980" i="41"/>
  <c r="N9" i="41"/>
  <c r="N17" i="41"/>
  <c r="N25" i="41"/>
  <c r="N33" i="41"/>
  <c r="N41" i="41"/>
  <c r="N49" i="41"/>
  <c r="N57" i="41"/>
  <c r="N65" i="41"/>
  <c r="N73" i="41"/>
  <c r="N81" i="41"/>
  <c r="N89" i="41"/>
  <c r="N97" i="41"/>
  <c r="N105" i="41"/>
  <c r="N113" i="41"/>
  <c r="N119" i="41"/>
  <c r="O130" i="41"/>
  <c r="O138" i="41"/>
  <c r="O146" i="41"/>
  <c r="O154" i="41"/>
  <c r="O162" i="41"/>
  <c r="O170" i="41"/>
  <c r="O178" i="41"/>
  <c r="O186" i="41"/>
  <c r="O194" i="41"/>
  <c r="O202" i="41"/>
  <c r="O210" i="41"/>
  <c r="O218" i="41"/>
  <c r="O226" i="41"/>
  <c r="O234" i="41"/>
  <c r="O242" i="41"/>
  <c r="O250" i="41"/>
  <c r="O258" i="41"/>
  <c r="O266" i="41"/>
  <c r="O274" i="41"/>
  <c r="O282" i="41"/>
  <c r="O290" i="41"/>
  <c r="O298" i="41"/>
  <c r="O306" i="41"/>
  <c r="O314" i="41"/>
  <c r="O322" i="41"/>
  <c r="O330" i="41"/>
  <c r="O338" i="41"/>
  <c r="O346" i="41"/>
  <c r="O354" i="41"/>
  <c r="O370" i="41"/>
  <c r="N391" i="41"/>
  <c r="O391" i="41"/>
  <c r="N433" i="41"/>
  <c r="O433" i="41"/>
  <c r="N441" i="41"/>
  <c r="O441" i="41"/>
  <c r="N511" i="41"/>
  <c r="O511" i="41"/>
  <c r="N519" i="41"/>
  <c r="O519" i="41"/>
  <c r="N613" i="41"/>
  <c r="O621" i="41"/>
  <c r="N621" i="41"/>
  <c r="O629" i="41"/>
  <c r="N629" i="41"/>
  <c r="O649" i="41"/>
  <c r="N657" i="41"/>
  <c r="O657" i="41"/>
  <c r="O668" i="41"/>
  <c r="N668" i="41"/>
  <c r="O693" i="41"/>
  <c r="N693" i="41"/>
  <c r="O128" i="41"/>
  <c r="N128" i="41"/>
  <c r="O152" i="41"/>
  <c r="N152" i="41"/>
  <c r="O168" i="41"/>
  <c r="N168" i="41"/>
  <c r="O192" i="41"/>
  <c r="N192" i="41"/>
  <c r="O216" i="41"/>
  <c r="N216" i="41"/>
  <c r="O240" i="41"/>
  <c r="N240" i="41"/>
  <c r="O272" i="41"/>
  <c r="N272" i="41"/>
  <c r="O304" i="41"/>
  <c r="N304" i="41"/>
  <c r="O336" i="41"/>
  <c r="N336" i="41"/>
  <c r="O528" i="41"/>
  <c r="N528" i="41"/>
  <c r="O765" i="41"/>
  <c r="N765" i="41"/>
  <c r="O885" i="41"/>
  <c r="N885" i="41"/>
  <c r="N53" i="41"/>
  <c r="N385" i="41"/>
  <c r="O385" i="41"/>
  <c r="N447" i="41"/>
  <c r="O447" i="41"/>
  <c r="O599" i="41"/>
  <c r="O873" i="41"/>
  <c r="N873" i="41"/>
  <c r="O933" i="41"/>
  <c r="N933" i="41"/>
  <c r="O77" i="41"/>
  <c r="O93" i="41"/>
  <c r="O381" i="41"/>
  <c r="N381" i="41"/>
  <c r="O473" i="41"/>
  <c r="N569" i="41"/>
  <c r="O569" i="41"/>
  <c r="O392" i="41"/>
  <c r="N392" i="41"/>
  <c r="O429" i="41"/>
  <c r="N429" i="41"/>
  <c r="O437" i="41"/>
  <c r="N437" i="41"/>
  <c r="O512" i="41"/>
  <c r="N512" i="41"/>
  <c r="N645" i="41"/>
  <c r="O653" i="41"/>
  <c r="N653" i="41"/>
  <c r="N505" i="41"/>
  <c r="O505" i="41"/>
  <c r="N537" i="41"/>
  <c r="O537" i="41"/>
  <c r="O721" i="41"/>
  <c r="N721" i="41"/>
  <c r="O756" i="41"/>
  <c r="N756" i="41"/>
  <c r="O988" i="41"/>
  <c r="N988" i="41"/>
  <c r="O631" i="41"/>
  <c r="O837" i="41"/>
  <c r="N837" i="41"/>
  <c r="O985" i="41"/>
  <c r="N985" i="41"/>
  <c r="O120" i="41"/>
  <c r="N120" i="41"/>
  <c r="N463" i="41"/>
  <c r="O463" i="41"/>
  <c r="O384" i="41"/>
  <c r="N384" i="41"/>
  <c r="O440" i="41"/>
  <c r="N440" i="41"/>
  <c r="O504" i="41"/>
  <c r="N504" i="41"/>
  <c r="O536" i="41"/>
  <c r="N536" i="41"/>
  <c r="O568" i="41"/>
  <c r="N568" i="41"/>
  <c r="O600" i="41"/>
  <c r="N600" i="41"/>
  <c r="O632" i="41"/>
  <c r="N632" i="41"/>
  <c r="N679" i="41"/>
  <c r="O679" i="41"/>
  <c r="O692" i="41"/>
  <c r="N692" i="41"/>
  <c r="O861" i="41"/>
  <c r="N861" i="41"/>
  <c r="O916" i="41"/>
  <c r="N916" i="41"/>
  <c r="O921" i="41"/>
  <c r="N921" i="41"/>
  <c r="O972" i="41"/>
  <c r="N972" i="41"/>
  <c r="O977" i="41"/>
  <c r="N977" i="41"/>
  <c r="O400" i="41"/>
  <c r="N400" i="41"/>
  <c r="O456" i="41"/>
  <c r="N456" i="41"/>
  <c r="O544" i="41"/>
  <c r="N544" i="41"/>
  <c r="O576" i="41"/>
  <c r="N576" i="41"/>
  <c r="O608" i="41"/>
  <c r="N608" i="41"/>
  <c r="O640" i="41"/>
  <c r="N640" i="41"/>
  <c r="O684" i="41"/>
  <c r="N684" i="41"/>
  <c r="O741" i="41"/>
  <c r="N741" i="41"/>
  <c r="O788" i="41"/>
  <c r="N788" i="41"/>
  <c r="O793" i="41"/>
  <c r="N793" i="41"/>
  <c r="O852" i="41"/>
  <c r="N852" i="41"/>
  <c r="O857" i="41"/>
  <c r="N857" i="41"/>
  <c r="O956" i="41"/>
  <c r="N956" i="41"/>
  <c r="O961" i="41"/>
  <c r="N961" i="41"/>
  <c r="N123" i="41"/>
  <c r="N131" i="41"/>
  <c r="N139" i="41"/>
  <c r="N147" i="41"/>
  <c r="N155" i="41"/>
  <c r="N163" i="41"/>
  <c r="N171" i="41"/>
  <c r="N179" i="41"/>
  <c r="N187" i="41"/>
  <c r="N195" i="41"/>
  <c r="N203" i="41"/>
  <c r="N211" i="41"/>
  <c r="N219" i="41"/>
  <c r="N227" i="41"/>
  <c r="N235" i="41"/>
  <c r="N243" i="41"/>
  <c r="N251" i="41"/>
  <c r="N259" i="41"/>
  <c r="N267" i="41"/>
  <c r="N275" i="41"/>
  <c r="N283" i="41"/>
  <c r="N291" i="41"/>
  <c r="N299" i="41"/>
  <c r="N307" i="41"/>
  <c r="N315" i="41"/>
  <c r="N323" i="41"/>
  <c r="N331" i="41"/>
  <c r="N339" i="41"/>
  <c r="N347" i="41"/>
  <c r="O355" i="41"/>
  <c r="O368" i="41"/>
  <c r="N368" i="41"/>
  <c r="N389" i="41"/>
  <c r="O393" i="41"/>
  <c r="O408" i="41"/>
  <c r="N408" i="41"/>
  <c r="O415" i="41"/>
  <c r="N445" i="41"/>
  <c r="O449" i="41"/>
  <c r="O464" i="41"/>
  <c r="N464" i="41"/>
  <c r="O471" i="41"/>
  <c r="N509" i="41"/>
  <c r="O513" i="41"/>
  <c r="O520" i="41"/>
  <c r="N520" i="41"/>
  <c r="O551" i="41"/>
  <c r="O583" i="41"/>
  <c r="O615" i="41"/>
  <c r="O647" i="41"/>
  <c r="O661" i="41"/>
  <c r="O665" i="41"/>
  <c r="N665" i="41"/>
  <c r="O685" i="41"/>
  <c r="N685" i="41"/>
  <c r="O732" i="41"/>
  <c r="N732" i="41"/>
  <c r="O737" i="41"/>
  <c r="N737" i="41"/>
  <c r="O820" i="41"/>
  <c r="N820" i="41"/>
  <c r="O825" i="41"/>
  <c r="N825" i="41"/>
  <c r="O948" i="41"/>
  <c r="N948" i="41"/>
  <c r="O953" i="41"/>
  <c r="N953" i="41"/>
  <c r="N365" i="41"/>
  <c r="N397" i="41"/>
  <c r="O401" i="41"/>
  <c r="O416" i="41"/>
  <c r="N416" i="41"/>
  <c r="O423" i="41"/>
  <c r="N453" i="41"/>
  <c r="O457" i="41"/>
  <c r="O472" i="41"/>
  <c r="N472" i="41"/>
  <c r="O479" i="41"/>
  <c r="N541" i="41"/>
  <c r="O545" i="41"/>
  <c r="O552" i="41"/>
  <c r="N552" i="41"/>
  <c r="N573" i="41"/>
  <c r="O577" i="41"/>
  <c r="O584" i="41"/>
  <c r="N584" i="41"/>
  <c r="N605" i="41"/>
  <c r="O609" i="41"/>
  <c r="O616" i="41"/>
  <c r="N616" i="41"/>
  <c r="N637" i="41"/>
  <c r="O641" i="41"/>
  <c r="O648" i="41"/>
  <c r="N648" i="41"/>
  <c r="O764" i="41"/>
  <c r="N764" i="41"/>
  <c r="O772" i="41"/>
  <c r="N772" i="41"/>
  <c r="O781" i="41"/>
  <c r="N781" i="41"/>
  <c r="O940" i="41"/>
  <c r="N940" i="41"/>
  <c r="O945" i="41"/>
  <c r="N945" i="41"/>
  <c r="O709" i="41"/>
  <c r="N709" i="41"/>
  <c r="O717" i="41"/>
  <c r="N717" i="41"/>
  <c r="O780" i="41"/>
  <c r="N780" i="41"/>
  <c r="O789" i="41"/>
  <c r="N789" i="41"/>
  <c r="O828" i="41"/>
  <c r="N828" i="41"/>
  <c r="O860" i="41"/>
  <c r="N860" i="41"/>
  <c r="O869" i="41"/>
  <c r="N869" i="41"/>
  <c r="O932" i="41"/>
  <c r="N932" i="41"/>
  <c r="O941" i="41"/>
  <c r="N941" i="41"/>
  <c r="O949" i="41"/>
  <c r="N949" i="41"/>
  <c r="O957" i="41"/>
  <c r="N957" i="41"/>
  <c r="O965" i="41"/>
  <c r="N965" i="41"/>
  <c r="O973" i="41"/>
  <c r="N973" i="41"/>
  <c r="O981" i="41"/>
  <c r="N981" i="41"/>
  <c r="O989" i="41"/>
  <c r="N989" i="41"/>
  <c r="O997" i="41"/>
  <c r="N997" i="41"/>
  <c r="O748" i="41"/>
  <c r="N748" i="41"/>
  <c r="O757" i="41"/>
  <c r="N757" i="41"/>
  <c r="O821" i="41"/>
  <c r="N821" i="41"/>
  <c r="O853" i="41"/>
  <c r="N853" i="41"/>
  <c r="O917" i="41"/>
  <c r="N917" i="41"/>
  <c r="O669" i="41"/>
  <c r="N669" i="41"/>
  <c r="O687" i="41"/>
  <c r="O695" i="41"/>
  <c r="O740" i="41"/>
  <c r="N740" i="41"/>
  <c r="O749" i="41"/>
  <c r="N749" i="41"/>
  <c r="N753" i="41"/>
  <c r="O812" i="41"/>
  <c r="N812" i="41"/>
  <c r="O844" i="41"/>
  <c r="N844" i="41"/>
  <c r="O908" i="41"/>
  <c r="N908" i="41"/>
  <c r="O909" i="41"/>
  <c r="N909" i="41"/>
  <c r="O677" i="41"/>
  <c r="N677" i="41"/>
  <c r="O724" i="41"/>
  <c r="N724" i="41"/>
  <c r="O733" i="41"/>
  <c r="N733" i="41"/>
  <c r="O796" i="41"/>
  <c r="N796" i="41"/>
  <c r="O805" i="41"/>
  <c r="N805" i="41"/>
  <c r="O836" i="41"/>
  <c r="N836" i="41"/>
  <c r="O876" i="41"/>
  <c r="N876" i="41"/>
  <c r="O884" i="41"/>
  <c r="N884" i="41"/>
  <c r="O892" i="41"/>
  <c r="N892" i="41"/>
  <c r="O900" i="41"/>
  <c r="N900" i="41"/>
  <c r="N688" i="41"/>
  <c r="N696" i="41"/>
  <c r="N704" i="41"/>
  <c r="N712" i="41"/>
  <c r="N720" i="41"/>
  <c r="N728" i="41"/>
  <c r="N736" i="41"/>
  <c r="N744" i="41"/>
  <c r="N752" i="41"/>
  <c r="N760" i="41"/>
  <c r="N768" i="41"/>
  <c r="N776" i="41"/>
  <c r="N784" i="41"/>
  <c r="N792" i="41"/>
  <c r="N800" i="41"/>
  <c r="N808" i="41"/>
  <c r="N816" i="41"/>
  <c r="N824" i="41"/>
  <c r="N832" i="41"/>
  <c r="N840" i="41"/>
  <c r="N848" i="41"/>
  <c r="N856" i="41"/>
  <c r="N864" i="41"/>
  <c r="N872" i="41"/>
  <c r="N880" i="41"/>
  <c r="N888" i="41"/>
  <c r="N896" i="41"/>
  <c r="N904" i="41"/>
  <c r="N912" i="41"/>
  <c r="N920" i="41"/>
  <c r="N928" i="41"/>
  <c r="N936" i="41"/>
  <c r="N944" i="41"/>
  <c r="N952" i="41"/>
  <c r="N960" i="41"/>
  <c r="N968" i="41"/>
  <c r="N976" i="41"/>
  <c r="N984" i="41"/>
  <c r="N992" i="41"/>
  <c r="N1000" i="41"/>
  <c r="N8" i="40"/>
  <c r="N15" i="40"/>
  <c r="N19" i="40"/>
  <c r="N20" i="40"/>
  <c r="N7" i="40"/>
  <c r="O18" i="40"/>
  <c r="O348" i="40"/>
  <c r="N348" i="40"/>
  <c r="N780" i="40"/>
  <c r="O780" i="40"/>
  <c r="N6" i="40"/>
  <c r="N54" i="40"/>
  <c r="N110" i="40"/>
  <c r="N118" i="40"/>
  <c r="O256" i="40"/>
  <c r="O396" i="40"/>
  <c r="N396" i="40"/>
  <c r="O404" i="40"/>
  <c r="N404" i="40"/>
  <c r="O412" i="40"/>
  <c r="N412" i="40"/>
  <c r="O420" i="40"/>
  <c r="N420" i="40"/>
  <c r="O428" i="40"/>
  <c r="N428" i="40"/>
  <c r="O436" i="40"/>
  <c r="N436" i="40"/>
  <c r="O444" i="40"/>
  <c r="N444" i="40"/>
  <c r="O452" i="40"/>
  <c r="N452" i="40"/>
  <c r="O855" i="40"/>
  <c r="N855" i="40"/>
  <c r="O180" i="40"/>
  <c r="N180" i="40"/>
  <c r="O276" i="40"/>
  <c r="N276" i="40"/>
  <c r="O300" i="40"/>
  <c r="N300" i="40"/>
  <c r="O340" i="40"/>
  <c r="N340" i="40"/>
  <c r="N46" i="40"/>
  <c r="N142" i="40"/>
  <c r="N166" i="40"/>
  <c r="O486" i="40"/>
  <c r="N486" i="40"/>
  <c r="O460" i="40"/>
  <c r="N460" i="40"/>
  <c r="N545" i="40"/>
  <c r="O545" i="40"/>
  <c r="N625" i="40"/>
  <c r="O625" i="40"/>
  <c r="O655" i="40"/>
  <c r="N655" i="40"/>
  <c r="N660" i="40"/>
  <c r="O660" i="40"/>
  <c r="N798" i="40"/>
  <c r="O798" i="40"/>
  <c r="O260" i="40"/>
  <c r="N260" i="40"/>
  <c r="O316" i="40"/>
  <c r="N316" i="40"/>
  <c r="N30" i="40"/>
  <c r="N184" i="40"/>
  <c r="N9" i="40"/>
  <c r="O14" i="40"/>
  <c r="N17" i="40"/>
  <c r="O22" i="40"/>
  <c r="N25" i="40"/>
  <c r="N33" i="40"/>
  <c r="O38" i="40"/>
  <c r="N41" i="40"/>
  <c r="N49" i="40"/>
  <c r="N57" i="40"/>
  <c r="O62" i="40"/>
  <c r="N65" i="40"/>
  <c r="O70" i="40"/>
  <c r="N73" i="40"/>
  <c r="O78" i="40"/>
  <c r="N81" i="40"/>
  <c r="O86" i="40"/>
  <c r="N89" i="40"/>
  <c r="O94" i="40"/>
  <c r="N97" i="40"/>
  <c r="O102" i="40"/>
  <c r="N105" i="40"/>
  <c r="N113" i="40"/>
  <c r="N121" i="40"/>
  <c r="O126" i="40"/>
  <c r="N129" i="40"/>
  <c r="O134" i="40"/>
  <c r="N137" i="40"/>
  <c r="N145" i="40"/>
  <c r="O150" i="40"/>
  <c r="N153" i="40"/>
  <c r="O158" i="40"/>
  <c r="N161" i="40"/>
  <c r="N169" i="40"/>
  <c r="O174" i="40"/>
  <c r="N177" i="40"/>
  <c r="N181" i="40"/>
  <c r="O188" i="40"/>
  <c r="N188" i="40"/>
  <c r="O244" i="40"/>
  <c r="N244" i="40"/>
  <c r="O248" i="40"/>
  <c r="O364" i="40"/>
  <c r="N364" i="40"/>
  <c r="O390" i="40"/>
  <c r="O519" i="40"/>
  <c r="N519" i="40"/>
  <c r="N609" i="40"/>
  <c r="O609" i="40"/>
  <c r="O284" i="40"/>
  <c r="N284" i="40"/>
  <c r="O308" i="40"/>
  <c r="N308" i="40"/>
  <c r="O332" i="40"/>
  <c r="N332" i="40"/>
  <c r="O468" i="40"/>
  <c r="N468" i="40"/>
  <c r="O382" i="40"/>
  <c r="O192" i="40"/>
  <c r="O196" i="40"/>
  <c r="N196" i="40"/>
  <c r="O204" i="40"/>
  <c r="N204" i="40"/>
  <c r="O212" i="40"/>
  <c r="N212" i="40"/>
  <c r="O220" i="40"/>
  <c r="N220" i="40"/>
  <c r="O228" i="40"/>
  <c r="N228" i="40"/>
  <c r="O236" i="40"/>
  <c r="N236" i="40"/>
  <c r="O240" i="40"/>
  <c r="O372" i="40"/>
  <c r="N372" i="40"/>
  <c r="O398" i="40"/>
  <c r="O406" i="40"/>
  <c r="O414" i="40"/>
  <c r="O422" i="40"/>
  <c r="O430" i="40"/>
  <c r="O438" i="40"/>
  <c r="O446" i="40"/>
  <c r="O454" i="40"/>
  <c r="N926" i="40"/>
  <c r="O926" i="40"/>
  <c r="O268" i="40"/>
  <c r="N268" i="40"/>
  <c r="O252" i="40"/>
  <c r="N252" i="40"/>
  <c r="O380" i="40"/>
  <c r="N380" i="40"/>
  <c r="O462" i="40"/>
  <c r="O470" i="40"/>
  <c r="N470" i="40"/>
  <c r="O475" i="40"/>
  <c r="N475" i="40"/>
  <c r="N504" i="40"/>
  <c r="O504" i="40"/>
  <c r="N512" i="40"/>
  <c r="O512" i="40"/>
  <c r="N561" i="40"/>
  <c r="O561" i="40"/>
  <c r="O591" i="40"/>
  <c r="N591" i="40"/>
  <c r="O876" i="40"/>
  <c r="N876" i="40"/>
  <c r="O292" i="40"/>
  <c r="N292" i="40"/>
  <c r="O324" i="40"/>
  <c r="N324" i="40"/>
  <c r="O607" i="40"/>
  <c r="N607" i="40"/>
  <c r="O356" i="40"/>
  <c r="N356" i="40"/>
  <c r="O527" i="40"/>
  <c r="N527" i="40"/>
  <c r="O182" i="40"/>
  <c r="O262" i="40"/>
  <c r="O270" i="40"/>
  <c r="O278" i="40"/>
  <c r="O286" i="40"/>
  <c r="O294" i="40"/>
  <c r="O302" i="40"/>
  <c r="O310" i="40"/>
  <c r="O318" i="40"/>
  <c r="O326" i="40"/>
  <c r="O334" i="40"/>
  <c r="O342" i="40"/>
  <c r="O350" i="40"/>
  <c r="O388" i="40"/>
  <c r="N388" i="40"/>
  <c r="O471" i="40"/>
  <c r="N471" i="40"/>
  <c r="N497" i="40"/>
  <c r="O497" i="40"/>
  <c r="N505" i="40"/>
  <c r="O505" i="40"/>
  <c r="O543" i="40"/>
  <c r="N543" i="40"/>
  <c r="O511" i="40"/>
  <c r="N511" i="40"/>
  <c r="O535" i="40"/>
  <c r="N535" i="40"/>
  <c r="O599" i="40"/>
  <c r="N599" i="40"/>
  <c r="O668" i="40"/>
  <c r="N668" i="40"/>
  <c r="O682" i="40"/>
  <c r="N682" i="40"/>
  <c r="O686" i="40"/>
  <c r="N686" i="40"/>
  <c r="O794" i="40"/>
  <c r="N794" i="40"/>
  <c r="O842" i="40"/>
  <c r="N842" i="40"/>
  <c r="O846" i="40"/>
  <c r="N846" i="40"/>
  <c r="O922" i="40"/>
  <c r="N922" i="40"/>
  <c r="O948" i="40"/>
  <c r="N948" i="40"/>
  <c r="O962" i="40"/>
  <c r="N962" i="40"/>
  <c r="O966" i="40"/>
  <c r="N966" i="40"/>
  <c r="O700" i="40"/>
  <c r="N700" i="40"/>
  <c r="O913" i="40"/>
  <c r="N913" i="40"/>
  <c r="O479" i="40"/>
  <c r="N479" i="40"/>
  <c r="O520" i="40"/>
  <c r="N520" i="40"/>
  <c r="O528" i="40"/>
  <c r="N528" i="40"/>
  <c r="O583" i="40"/>
  <c r="N583" i="40"/>
  <c r="O647" i="40"/>
  <c r="N647" i="40"/>
  <c r="O674" i="40"/>
  <c r="N674" i="40"/>
  <c r="O678" i="40"/>
  <c r="O724" i="40"/>
  <c r="N724" i="40"/>
  <c r="O738" i="40"/>
  <c r="N738" i="40"/>
  <c r="O742" i="40"/>
  <c r="N742" i="40"/>
  <c r="O839" i="40"/>
  <c r="N839" i="40"/>
  <c r="O865" i="40"/>
  <c r="O892" i="40"/>
  <c r="O940" i="40"/>
  <c r="O954" i="40"/>
  <c r="N954" i="40"/>
  <c r="O958" i="40"/>
  <c r="O980" i="40"/>
  <c r="N980" i="40"/>
  <c r="O994" i="40"/>
  <c r="N994" i="40"/>
  <c r="N239" i="40"/>
  <c r="N247" i="40"/>
  <c r="N255" i="40"/>
  <c r="N263" i="40"/>
  <c r="N271" i="40"/>
  <c r="N279" i="40"/>
  <c r="N287" i="40"/>
  <c r="N295" i="40"/>
  <c r="N303" i="40"/>
  <c r="N311" i="40"/>
  <c r="N319" i="40"/>
  <c r="N327" i="40"/>
  <c r="N335" i="40"/>
  <c r="N343" i="40"/>
  <c r="N351" i="40"/>
  <c r="N359" i="40"/>
  <c r="N367" i="40"/>
  <c r="N375" i="40"/>
  <c r="N383" i="40"/>
  <c r="N391" i="40"/>
  <c r="N399" i="40"/>
  <c r="N407" i="40"/>
  <c r="N415" i="40"/>
  <c r="N423" i="40"/>
  <c r="N431" i="40"/>
  <c r="N439" i="40"/>
  <c r="N447" i="40"/>
  <c r="O487" i="40"/>
  <c r="N487" i="40"/>
  <c r="N494" i="40"/>
  <c r="O537" i="40"/>
  <c r="O575" i="40"/>
  <c r="N575" i="40"/>
  <c r="O601" i="40"/>
  <c r="O639" i="40"/>
  <c r="N639" i="40"/>
  <c r="O692" i="40"/>
  <c r="O812" i="40"/>
  <c r="N812" i="40"/>
  <c r="O919" i="40"/>
  <c r="N919" i="40"/>
  <c r="N402" i="40"/>
  <c r="N410" i="40"/>
  <c r="N418" i="40"/>
  <c r="N426" i="40"/>
  <c r="N434" i="40"/>
  <c r="N442" i="40"/>
  <c r="N450" i="40"/>
  <c r="N458" i="40"/>
  <c r="N466" i="40"/>
  <c r="O480" i="40"/>
  <c r="O495" i="40"/>
  <c r="N495" i="40"/>
  <c r="O513" i="40"/>
  <c r="O521" i="40"/>
  <c r="O529" i="40"/>
  <c r="O567" i="40"/>
  <c r="N567" i="40"/>
  <c r="O593" i="40"/>
  <c r="O631" i="40"/>
  <c r="N631" i="40"/>
  <c r="O716" i="40"/>
  <c r="O730" i="40"/>
  <c r="N730" i="40"/>
  <c r="O734" i="40"/>
  <c r="O756" i="40"/>
  <c r="N756" i="40"/>
  <c r="O770" i="40"/>
  <c r="N770" i="40"/>
  <c r="O774" i="40"/>
  <c r="N774" i="40"/>
  <c r="O858" i="40"/>
  <c r="N858" i="40"/>
  <c r="O862" i="40"/>
  <c r="O906" i="40"/>
  <c r="N906" i="40"/>
  <c r="O910" i="40"/>
  <c r="N910" i="40"/>
  <c r="O972" i="40"/>
  <c r="O986" i="40"/>
  <c r="N986" i="40"/>
  <c r="O990" i="40"/>
  <c r="O559" i="40"/>
  <c r="N559" i="40"/>
  <c r="O585" i="40"/>
  <c r="O623" i="40"/>
  <c r="N623" i="40"/>
  <c r="O649" i="40"/>
  <c r="O658" i="40"/>
  <c r="N658" i="40"/>
  <c r="O849" i="40"/>
  <c r="N849" i="40"/>
  <c r="O503" i="40"/>
  <c r="N503" i="40"/>
  <c r="O551" i="40"/>
  <c r="N551" i="40"/>
  <c r="O615" i="40"/>
  <c r="N615" i="40"/>
  <c r="O762" i="40"/>
  <c r="N762" i="40"/>
  <c r="O788" i="40"/>
  <c r="N788" i="40"/>
  <c r="O903" i="40"/>
  <c r="N903" i="40"/>
  <c r="O930" i="40"/>
  <c r="N930" i="40"/>
  <c r="O934" i="40"/>
  <c r="N934" i="40"/>
  <c r="O706" i="40"/>
  <c r="N706" i="40"/>
  <c r="O818" i="40"/>
  <c r="N818" i="40"/>
  <c r="O882" i="40"/>
  <c r="N882" i="40"/>
  <c r="O661" i="40"/>
  <c r="N661" i="40"/>
  <c r="O802" i="40"/>
  <c r="N802" i="40"/>
  <c r="O866" i="40"/>
  <c r="N866" i="40"/>
  <c r="N679" i="40"/>
  <c r="O690" i="40"/>
  <c r="N690" i="40"/>
  <c r="O714" i="40"/>
  <c r="N714" i="40"/>
  <c r="N735" i="40"/>
  <c r="O746" i="40"/>
  <c r="N746" i="40"/>
  <c r="N767" i="40"/>
  <c r="O778" i="40"/>
  <c r="N778" i="40"/>
  <c r="N799" i="40"/>
  <c r="O826" i="40"/>
  <c r="N826" i="40"/>
  <c r="N863" i="40"/>
  <c r="O890" i="40"/>
  <c r="N890" i="40"/>
  <c r="N927" i="40"/>
  <c r="O938" i="40"/>
  <c r="N938" i="40"/>
  <c r="N959" i="40"/>
  <c r="O970" i="40"/>
  <c r="N970" i="40"/>
  <c r="N991" i="40"/>
  <c r="O850" i="40"/>
  <c r="N850" i="40"/>
  <c r="O914" i="40"/>
  <c r="N914" i="40"/>
  <c r="N536" i="40"/>
  <c r="N544" i="40"/>
  <c r="N552" i="40"/>
  <c r="N560" i="40"/>
  <c r="N568" i="40"/>
  <c r="N576" i="40"/>
  <c r="N584" i="40"/>
  <c r="N592" i="40"/>
  <c r="N600" i="40"/>
  <c r="N608" i="40"/>
  <c r="N616" i="40"/>
  <c r="N624" i="40"/>
  <c r="N632" i="40"/>
  <c r="N640" i="40"/>
  <c r="N648" i="40"/>
  <c r="O656" i="40"/>
  <c r="O666" i="40"/>
  <c r="N666" i="40"/>
  <c r="N673" i="40"/>
  <c r="N687" i="40"/>
  <c r="O698" i="40"/>
  <c r="N698" i="40"/>
  <c r="N708" i="40"/>
  <c r="O722" i="40"/>
  <c r="N722" i="40"/>
  <c r="N729" i="40"/>
  <c r="N743" i="40"/>
  <c r="O754" i="40"/>
  <c r="N754" i="40"/>
  <c r="N761" i="40"/>
  <c r="N775" i="40"/>
  <c r="O786" i="40"/>
  <c r="N786" i="40"/>
  <c r="N793" i="40"/>
  <c r="O810" i="40"/>
  <c r="N810" i="40"/>
  <c r="N820" i="40"/>
  <c r="N847" i="40"/>
  <c r="N854" i="40"/>
  <c r="N857" i="40"/>
  <c r="O874" i="40"/>
  <c r="N874" i="40"/>
  <c r="N884" i="40"/>
  <c r="N911" i="40"/>
  <c r="N918" i="40"/>
  <c r="N921" i="40"/>
  <c r="N935" i="40"/>
  <c r="O946" i="40"/>
  <c r="N946" i="40"/>
  <c r="N953" i="40"/>
  <c r="N967" i="40"/>
  <c r="O978" i="40"/>
  <c r="N978" i="40"/>
  <c r="N985" i="40"/>
  <c r="N999" i="40"/>
  <c r="O834" i="40"/>
  <c r="N834" i="40"/>
  <c r="O898" i="40"/>
  <c r="N898" i="40"/>
  <c r="N669" i="40"/>
  <c r="N677" i="40"/>
  <c r="N685" i="40"/>
  <c r="N693" i="40"/>
  <c r="N701" i="40"/>
  <c r="N709" i="40"/>
  <c r="N717" i="40"/>
  <c r="N725" i="40"/>
  <c r="N733" i="40"/>
  <c r="N741" i="40"/>
  <c r="N749" i="40"/>
  <c r="N757" i="40"/>
  <c r="N765" i="40"/>
  <c r="N773" i="40"/>
  <c r="N781" i="40"/>
  <c r="N789" i="40"/>
  <c r="N797" i="40"/>
  <c r="N805" i="40"/>
  <c r="N813" i="40"/>
  <c r="N821" i="40"/>
  <c r="N829" i="40"/>
  <c r="N837" i="40"/>
  <c r="N845" i="40"/>
  <c r="N853" i="40"/>
  <c r="N861" i="40"/>
  <c r="N869" i="40"/>
  <c r="N877" i="40"/>
  <c r="N885" i="40"/>
  <c r="N893" i="40"/>
  <c r="N901" i="40"/>
  <c r="N909" i="40"/>
  <c r="N917" i="40"/>
  <c r="N925" i="40"/>
  <c r="N933" i="40"/>
  <c r="N941" i="40"/>
  <c r="N949" i="40"/>
  <c r="N957" i="40"/>
  <c r="N965" i="40"/>
  <c r="N973" i="40"/>
  <c r="N981" i="40"/>
  <c r="N989" i="40"/>
  <c r="N997" i="40"/>
  <c r="N1000" i="40"/>
  <c r="O7" i="39"/>
  <c r="N16" i="39"/>
  <c r="N29" i="39"/>
  <c r="N5" i="39"/>
  <c r="N8" i="39"/>
  <c r="N13" i="39"/>
  <c r="O21" i="39"/>
  <c r="N26" i="39"/>
  <c r="O27" i="39"/>
  <c r="O400" i="39"/>
  <c r="N400" i="39"/>
  <c r="O561" i="39"/>
  <c r="N561" i="39"/>
  <c r="O960" i="39"/>
  <c r="N960" i="39"/>
  <c r="O123" i="39"/>
  <c r="O209" i="39"/>
  <c r="N209" i="39"/>
  <c r="N337" i="39"/>
  <c r="O337" i="39"/>
  <c r="N401" i="39"/>
  <c r="O401" i="39"/>
  <c r="O513" i="39"/>
  <c r="N513" i="39"/>
  <c r="N605" i="39"/>
  <c r="O912" i="39"/>
  <c r="N912" i="39"/>
  <c r="O944" i="39"/>
  <c r="N944" i="39"/>
  <c r="O953" i="39"/>
  <c r="N953" i="39"/>
  <c r="N997" i="39"/>
  <c r="O41" i="39"/>
  <c r="N41" i="39"/>
  <c r="N45" i="39"/>
  <c r="O192" i="39"/>
  <c r="N192" i="39"/>
  <c r="N201" i="39"/>
  <c r="O201" i="39"/>
  <c r="N269" i="39"/>
  <c r="O320" i="39"/>
  <c r="N320" i="39"/>
  <c r="O329" i="39"/>
  <c r="N329" i="39"/>
  <c r="O384" i="39"/>
  <c r="N384" i="39"/>
  <c r="O393" i="39"/>
  <c r="N393" i="39"/>
  <c r="N483" i="39"/>
  <c r="O483" i="39"/>
  <c r="O593" i="39"/>
  <c r="N593" i="39"/>
  <c r="O601" i="39"/>
  <c r="N601" i="39"/>
  <c r="O640" i="39"/>
  <c r="N640" i="39"/>
  <c r="O913" i="39"/>
  <c r="N913" i="39"/>
  <c r="O940" i="39"/>
  <c r="N940" i="39"/>
  <c r="O945" i="39"/>
  <c r="N945" i="39"/>
  <c r="O11" i="39"/>
  <c r="N49" i="39"/>
  <c r="O49" i="39"/>
  <c r="N53" i="39"/>
  <c r="N56" i="39"/>
  <c r="O75" i="39"/>
  <c r="O109" i="39"/>
  <c r="O113" i="39"/>
  <c r="N113" i="39"/>
  <c r="N117" i="39"/>
  <c r="N120" i="39"/>
  <c r="O139" i="39"/>
  <c r="O184" i="39"/>
  <c r="N184" i="39"/>
  <c r="O193" i="39"/>
  <c r="N193" i="39"/>
  <c r="N197" i="39"/>
  <c r="O248" i="39"/>
  <c r="N248" i="39"/>
  <c r="O257" i="39"/>
  <c r="N257" i="39"/>
  <c r="N261" i="39"/>
  <c r="O312" i="39"/>
  <c r="N312" i="39"/>
  <c r="O321" i="39"/>
  <c r="N321" i="39"/>
  <c r="N325" i="39"/>
  <c r="O376" i="39"/>
  <c r="N376" i="39"/>
  <c r="O385" i="39"/>
  <c r="N385" i="39"/>
  <c r="N389" i="39"/>
  <c r="N440" i="39"/>
  <c r="O449" i="39"/>
  <c r="N449" i="39"/>
  <c r="N497" i="39"/>
  <c r="N544" i="39"/>
  <c r="N659" i="39"/>
  <c r="O659" i="39"/>
  <c r="O904" i="39"/>
  <c r="N904" i="39"/>
  <c r="O909" i="39"/>
  <c r="N909" i="39"/>
  <c r="O936" i="39"/>
  <c r="N936" i="39"/>
  <c r="O941" i="39"/>
  <c r="N941" i="39"/>
  <c r="O25" i="39"/>
  <c r="N25" i="39"/>
  <c r="N153" i="39"/>
  <c r="O153" i="39"/>
  <c r="O208" i="39"/>
  <c r="N208" i="39"/>
  <c r="O281" i="39"/>
  <c r="N281" i="39"/>
  <c r="O552" i="39"/>
  <c r="N552" i="39"/>
  <c r="O921" i="39"/>
  <c r="N921" i="39"/>
  <c r="N37" i="39"/>
  <c r="N101" i="39"/>
  <c r="O200" i="39"/>
  <c r="N200" i="39"/>
  <c r="O264" i="39"/>
  <c r="N264" i="39"/>
  <c r="N341" i="39"/>
  <c r="O392" i="39"/>
  <c r="N392" i="39"/>
  <c r="N405" i="39"/>
  <c r="N531" i="39"/>
  <c r="O531" i="39"/>
  <c r="O67" i="39"/>
  <c r="N105" i="39"/>
  <c r="O105" i="39"/>
  <c r="N205" i="39"/>
  <c r="O256" i="39"/>
  <c r="N256" i="39"/>
  <c r="O265" i="39"/>
  <c r="N265" i="39"/>
  <c r="N333" i="39"/>
  <c r="N397" i="39"/>
  <c r="O444" i="39"/>
  <c r="N444" i="39"/>
  <c r="O488" i="39"/>
  <c r="N488" i="39"/>
  <c r="N501" i="39"/>
  <c r="O549" i="39"/>
  <c r="N549" i="39"/>
  <c r="O627" i="39"/>
  <c r="N635" i="39"/>
  <c r="O635" i="39"/>
  <c r="N57" i="39"/>
  <c r="O57" i="39"/>
  <c r="N121" i="39"/>
  <c r="O121" i="39"/>
  <c r="O176" i="39"/>
  <c r="N176" i="39"/>
  <c r="N185" i="39"/>
  <c r="O185" i="39"/>
  <c r="O240" i="39"/>
  <c r="N240" i="39"/>
  <c r="O249" i="39"/>
  <c r="N249" i="39"/>
  <c r="O304" i="39"/>
  <c r="N304" i="39"/>
  <c r="N313" i="39"/>
  <c r="O313" i="39"/>
  <c r="O368" i="39"/>
  <c r="N368" i="39"/>
  <c r="O377" i="39"/>
  <c r="N377" i="39"/>
  <c r="N419" i="39"/>
  <c r="O419" i="39"/>
  <c r="O424" i="39"/>
  <c r="N424" i="39"/>
  <c r="O485" i="39"/>
  <c r="N485" i="39"/>
  <c r="N637" i="39"/>
  <c r="O637" i="39"/>
  <c r="O900" i="39"/>
  <c r="N900" i="39"/>
  <c r="O905" i="39"/>
  <c r="N905" i="39"/>
  <c r="O932" i="39"/>
  <c r="N932" i="39"/>
  <c r="O937" i="39"/>
  <c r="N937" i="39"/>
  <c r="O908" i="39"/>
  <c r="N908" i="39"/>
  <c r="O65" i="39"/>
  <c r="N65" i="39"/>
  <c r="O129" i="39"/>
  <c r="N129" i="39"/>
  <c r="O168" i="39"/>
  <c r="N168" i="39"/>
  <c r="N177" i="39"/>
  <c r="O177" i="39"/>
  <c r="O232" i="39"/>
  <c r="N232" i="39"/>
  <c r="O241" i="39"/>
  <c r="N241" i="39"/>
  <c r="O296" i="39"/>
  <c r="N296" i="39"/>
  <c r="O305" i="39"/>
  <c r="N305" i="39"/>
  <c r="O360" i="39"/>
  <c r="N360" i="39"/>
  <c r="N369" i="39"/>
  <c r="O369" i="39"/>
  <c r="O476" i="39"/>
  <c r="N476" i="39"/>
  <c r="N515" i="39"/>
  <c r="O515" i="39"/>
  <c r="O520" i="39"/>
  <c r="N520" i="39"/>
  <c r="O529" i="39"/>
  <c r="N529" i="39"/>
  <c r="O537" i="39"/>
  <c r="N537" i="39"/>
  <c r="N571" i="39"/>
  <c r="O571" i="39"/>
  <c r="O576" i="39"/>
  <c r="N576" i="39"/>
  <c r="O616" i="39"/>
  <c r="N616" i="39"/>
  <c r="O625" i="39"/>
  <c r="N625" i="39"/>
  <c r="O896" i="39"/>
  <c r="N896" i="39"/>
  <c r="O901" i="39"/>
  <c r="N901" i="39"/>
  <c r="O928" i="39"/>
  <c r="N928" i="39"/>
  <c r="O933" i="39"/>
  <c r="N933" i="39"/>
  <c r="O89" i="39"/>
  <c r="N89" i="39"/>
  <c r="O217" i="39"/>
  <c r="N217" i="39"/>
  <c r="O345" i="39"/>
  <c r="N345" i="39"/>
  <c r="O508" i="39"/>
  <c r="N508" i="39"/>
  <c r="O952" i="39"/>
  <c r="N952" i="39"/>
  <c r="N33" i="39"/>
  <c r="O33" i="39"/>
  <c r="N40" i="39"/>
  <c r="O97" i="39"/>
  <c r="N97" i="39"/>
  <c r="N213" i="39"/>
  <c r="N277" i="39"/>
  <c r="N112" i="39"/>
  <c r="O73" i="39"/>
  <c r="N73" i="39"/>
  <c r="O137" i="39"/>
  <c r="N137" i="39"/>
  <c r="O160" i="39"/>
  <c r="N160" i="39"/>
  <c r="O169" i="39"/>
  <c r="N169" i="39"/>
  <c r="O224" i="39"/>
  <c r="N224" i="39"/>
  <c r="N233" i="39"/>
  <c r="O233" i="39"/>
  <c r="O288" i="39"/>
  <c r="N288" i="39"/>
  <c r="O297" i="39"/>
  <c r="N297" i="39"/>
  <c r="O352" i="39"/>
  <c r="N352" i="39"/>
  <c r="O361" i="39"/>
  <c r="N361" i="39"/>
  <c r="N421" i="39"/>
  <c r="O421" i="39"/>
  <c r="O481" i="39"/>
  <c r="N481" i="39"/>
  <c r="N595" i="39"/>
  <c r="O595" i="39"/>
  <c r="O892" i="39"/>
  <c r="N892" i="39"/>
  <c r="O897" i="39"/>
  <c r="N897" i="39"/>
  <c r="O924" i="39"/>
  <c r="N924" i="39"/>
  <c r="O929" i="39"/>
  <c r="N929" i="39"/>
  <c r="O272" i="39"/>
  <c r="N272" i="39"/>
  <c r="O336" i="39"/>
  <c r="N336" i="39"/>
  <c r="O417" i="39"/>
  <c r="N417" i="39"/>
  <c r="O916" i="39"/>
  <c r="N916" i="39"/>
  <c r="O956" i="39"/>
  <c r="N956" i="39"/>
  <c r="O972" i="39"/>
  <c r="N972" i="39"/>
  <c r="O59" i="39"/>
  <c r="N104" i="39"/>
  <c r="N273" i="39"/>
  <c r="O273" i="39"/>
  <c r="O328" i="39"/>
  <c r="N328" i="39"/>
  <c r="O453" i="39"/>
  <c r="N453" i="39"/>
  <c r="N504" i="39"/>
  <c r="O917" i="39"/>
  <c r="N917" i="39"/>
  <c r="O948" i="39"/>
  <c r="N948" i="39"/>
  <c r="O969" i="39"/>
  <c r="N969" i="39"/>
  <c r="O3" i="39"/>
  <c r="N48" i="39"/>
  <c r="O131" i="39"/>
  <c r="N9" i="39"/>
  <c r="O9" i="39"/>
  <c r="O17" i="39"/>
  <c r="N17" i="39"/>
  <c r="N24" i="39"/>
  <c r="O43" i="39"/>
  <c r="N81" i="39"/>
  <c r="O81" i="39"/>
  <c r="N88" i="39"/>
  <c r="O107" i="39"/>
  <c r="O145" i="39"/>
  <c r="N145" i="39"/>
  <c r="N152" i="39"/>
  <c r="O161" i="39"/>
  <c r="N161" i="39"/>
  <c r="N165" i="39"/>
  <c r="O216" i="39"/>
  <c r="N216" i="39"/>
  <c r="O225" i="39"/>
  <c r="N225" i="39"/>
  <c r="N229" i="39"/>
  <c r="O280" i="39"/>
  <c r="N280" i="39"/>
  <c r="O289" i="39"/>
  <c r="N289" i="39"/>
  <c r="N293" i="39"/>
  <c r="O344" i="39"/>
  <c r="N344" i="39"/>
  <c r="N353" i="39"/>
  <c r="O353" i="39"/>
  <c r="N357" i="39"/>
  <c r="O412" i="39"/>
  <c r="N412" i="39"/>
  <c r="N451" i="39"/>
  <c r="O451" i="39"/>
  <c r="O456" i="39"/>
  <c r="N456" i="39"/>
  <c r="N469" i="39"/>
  <c r="O517" i="39"/>
  <c r="N517" i="39"/>
  <c r="N573" i="39"/>
  <c r="O573" i="39"/>
  <c r="O613" i="39"/>
  <c r="N613" i="39"/>
  <c r="O657" i="39"/>
  <c r="N657" i="39"/>
  <c r="N665" i="39"/>
  <c r="N669" i="39"/>
  <c r="N673" i="39"/>
  <c r="N677" i="39"/>
  <c r="N681" i="39"/>
  <c r="N685" i="39"/>
  <c r="N689" i="39"/>
  <c r="N693" i="39"/>
  <c r="N697" i="39"/>
  <c r="N701" i="39"/>
  <c r="N705" i="39"/>
  <c r="N709" i="39"/>
  <c r="N713" i="39"/>
  <c r="N717" i="39"/>
  <c r="N721" i="39"/>
  <c r="N725" i="39"/>
  <c r="N729" i="39"/>
  <c r="N733" i="39"/>
  <c r="N737" i="39"/>
  <c r="N741" i="39"/>
  <c r="N745" i="39"/>
  <c r="N749" i="39"/>
  <c r="N753" i="39"/>
  <c r="N757" i="39"/>
  <c r="N761" i="39"/>
  <c r="N765" i="39"/>
  <c r="N769" i="39"/>
  <c r="N773" i="39"/>
  <c r="N777" i="39"/>
  <c r="N781" i="39"/>
  <c r="N785" i="39"/>
  <c r="N789" i="39"/>
  <c r="N793" i="39"/>
  <c r="N797" i="39"/>
  <c r="N801" i="39"/>
  <c r="N805" i="39"/>
  <c r="N809" i="39"/>
  <c r="N813" i="39"/>
  <c r="N817" i="39"/>
  <c r="N821" i="39"/>
  <c r="N825" i="39"/>
  <c r="N829" i="39"/>
  <c r="N833" i="39"/>
  <c r="N837" i="39"/>
  <c r="N841" i="39"/>
  <c r="N845" i="39"/>
  <c r="N849" i="39"/>
  <c r="N853" i="39"/>
  <c r="N857" i="39"/>
  <c r="N861" i="39"/>
  <c r="N865" i="39"/>
  <c r="N869" i="39"/>
  <c r="N873" i="39"/>
  <c r="N877" i="39"/>
  <c r="N881" i="39"/>
  <c r="N885" i="39"/>
  <c r="N889" i="39"/>
  <c r="O893" i="39"/>
  <c r="N893" i="39"/>
  <c r="O920" i="39"/>
  <c r="N920" i="39"/>
  <c r="O925" i="39"/>
  <c r="N925" i="39"/>
  <c r="O545" i="39"/>
  <c r="N545" i="39"/>
  <c r="O609" i="39"/>
  <c r="N609" i="39"/>
  <c r="O949" i="39"/>
  <c r="N949" i="39"/>
  <c r="O965" i="39"/>
  <c r="N965" i="39"/>
  <c r="N409" i="39"/>
  <c r="N416" i="39"/>
  <c r="O420" i="39"/>
  <c r="N420" i="39"/>
  <c r="N441" i="39"/>
  <c r="N448" i="39"/>
  <c r="O452" i="39"/>
  <c r="N452" i="39"/>
  <c r="N473" i="39"/>
  <c r="N480" i="39"/>
  <c r="O484" i="39"/>
  <c r="N484" i="39"/>
  <c r="N505" i="39"/>
  <c r="N512" i="39"/>
  <c r="O516" i="39"/>
  <c r="N516" i="39"/>
  <c r="O553" i="39"/>
  <c r="N553" i="39"/>
  <c r="N560" i="39"/>
  <c r="O579" i="39"/>
  <c r="O617" i="39"/>
  <c r="N617" i="39"/>
  <c r="N624" i="39"/>
  <c r="O643" i="39"/>
  <c r="O460" i="39"/>
  <c r="N460" i="39"/>
  <c r="O569" i="39"/>
  <c r="N569" i="39"/>
  <c r="O633" i="39"/>
  <c r="N633" i="39"/>
  <c r="N4" i="39"/>
  <c r="N12" i="39"/>
  <c r="N20" i="39"/>
  <c r="N28" i="39"/>
  <c r="N36" i="39"/>
  <c r="N44" i="39"/>
  <c r="N52" i="39"/>
  <c r="N60" i="39"/>
  <c r="N68" i="39"/>
  <c r="N76" i="39"/>
  <c r="N84" i="39"/>
  <c r="N92" i="39"/>
  <c r="N100" i="39"/>
  <c r="N108" i="39"/>
  <c r="N116" i="39"/>
  <c r="N124" i="39"/>
  <c r="N132" i="39"/>
  <c r="N140" i="39"/>
  <c r="N148" i="39"/>
  <c r="N156" i="39"/>
  <c r="N164" i="39"/>
  <c r="N172" i="39"/>
  <c r="N180" i="39"/>
  <c r="N188" i="39"/>
  <c r="N196" i="39"/>
  <c r="N204" i="39"/>
  <c r="N212" i="39"/>
  <c r="N220" i="39"/>
  <c r="N228" i="39"/>
  <c r="N236" i="39"/>
  <c r="N244" i="39"/>
  <c r="N252" i="39"/>
  <c r="N260" i="39"/>
  <c r="N268" i="39"/>
  <c r="N276" i="39"/>
  <c r="N284" i="39"/>
  <c r="N292" i="39"/>
  <c r="N300" i="39"/>
  <c r="N308" i="39"/>
  <c r="N316" i="39"/>
  <c r="N324" i="39"/>
  <c r="N332" i="39"/>
  <c r="N340" i="39"/>
  <c r="N348" i="39"/>
  <c r="N356" i="39"/>
  <c r="N364" i="39"/>
  <c r="N372" i="39"/>
  <c r="N380" i="39"/>
  <c r="N388" i="39"/>
  <c r="N396" i="39"/>
  <c r="N404" i="39"/>
  <c r="O435" i="39"/>
  <c r="O467" i="39"/>
  <c r="O499" i="39"/>
  <c r="O539" i="39"/>
  <c r="O577" i="39"/>
  <c r="N577" i="39"/>
  <c r="N581" i="39"/>
  <c r="N584" i="39"/>
  <c r="O603" i="39"/>
  <c r="O641" i="39"/>
  <c r="N641" i="39"/>
  <c r="N645" i="39"/>
  <c r="N648" i="39"/>
  <c r="O428" i="39"/>
  <c r="N428" i="39"/>
  <c r="O492" i="39"/>
  <c r="N492" i="39"/>
  <c r="N425" i="39"/>
  <c r="N432" i="39"/>
  <c r="O436" i="39"/>
  <c r="N436" i="39"/>
  <c r="N457" i="39"/>
  <c r="N464" i="39"/>
  <c r="O468" i="39"/>
  <c r="N468" i="39"/>
  <c r="N489" i="39"/>
  <c r="N496" i="39"/>
  <c r="O500" i="39"/>
  <c r="N500" i="39"/>
  <c r="N521" i="39"/>
  <c r="N528" i="39"/>
  <c r="O547" i="39"/>
  <c r="O585" i="39"/>
  <c r="N585" i="39"/>
  <c r="N592" i="39"/>
  <c r="O611" i="39"/>
  <c r="O649" i="39"/>
  <c r="N649" i="39"/>
  <c r="N656" i="39"/>
  <c r="O976" i="39"/>
  <c r="N976" i="39"/>
  <c r="O964" i="39"/>
  <c r="N964" i="39"/>
  <c r="O968" i="39"/>
  <c r="N968" i="39"/>
  <c r="O980" i="39"/>
  <c r="N980" i="39"/>
  <c r="O984" i="39"/>
  <c r="N984" i="39"/>
  <c r="N524" i="39"/>
  <c r="N532" i="39"/>
  <c r="N540" i="39"/>
  <c r="N548" i="39"/>
  <c r="N556" i="39"/>
  <c r="N564" i="39"/>
  <c r="N572" i="39"/>
  <c r="N580" i="39"/>
  <c r="N588" i="39"/>
  <c r="N596" i="39"/>
  <c r="N604" i="39"/>
  <c r="N612" i="39"/>
  <c r="N620" i="39"/>
  <c r="N628" i="39"/>
  <c r="N636" i="39"/>
  <c r="N644" i="39"/>
  <c r="N652" i="39"/>
  <c r="O660" i="39"/>
  <c r="N973" i="39"/>
  <c r="N977" i="39"/>
  <c r="O988" i="39"/>
  <c r="N988" i="39"/>
  <c r="O992" i="39"/>
  <c r="N992" i="39"/>
  <c r="O664" i="39"/>
  <c r="N664" i="39"/>
  <c r="O668" i="39"/>
  <c r="N668" i="39"/>
  <c r="O672" i="39"/>
  <c r="N672" i="39"/>
  <c r="O676" i="39"/>
  <c r="N676" i="39"/>
  <c r="O680" i="39"/>
  <c r="N680" i="39"/>
  <c r="O684" i="39"/>
  <c r="N684" i="39"/>
  <c r="O688" i="39"/>
  <c r="N688" i="39"/>
  <c r="O692" i="39"/>
  <c r="N692" i="39"/>
  <c r="O696" i="39"/>
  <c r="N696" i="39"/>
  <c r="O700" i="39"/>
  <c r="N700" i="39"/>
  <c r="O704" i="39"/>
  <c r="N704" i="39"/>
  <c r="O708" i="39"/>
  <c r="N708" i="39"/>
  <c r="O712" i="39"/>
  <c r="N712" i="39"/>
  <c r="O716" i="39"/>
  <c r="N716" i="39"/>
  <c r="O720" i="39"/>
  <c r="N720" i="39"/>
  <c r="O724" i="39"/>
  <c r="N724" i="39"/>
  <c r="O728" i="39"/>
  <c r="N728" i="39"/>
  <c r="O732" i="39"/>
  <c r="N732" i="39"/>
  <c r="O736" i="39"/>
  <c r="N736" i="39"/>
  <c r="O740" i="39"/>
  <c r="N740" i="39"/>
  <c r="O744" i="39"/>
  <c r="N744" i="39"/>
  <c r="O748" i="39"/>
  <c r="N748" i="39"/>
  <c r="O752" i="39"/>
  <c r="N752" i="39"/>
  <c r="O756" i="39"/>
  <c r="N756" i="39"/>
  <c r="O760" i="39"/>
  <c r="N760" i="39"/>
  <c r="O764" i="39"/>
  <c r="N764" i="39"/>
  <c r="O768" i="39"/>
  <c r="N768" i="39"/>
  <c r="O772" i="39"/>
  <c r="N772" i="39"/>
  <c r="O776" i="39"/>
  <c r="N776" i="39"/>
  <c r="O780" i="39"/>
  <c r="N780" i="39"/>
  <c r="O784" i="39"/>
  <c r="N784" i="39"/>
  <c r="O788" i="39"/>
  <c r="N788" i="39"/>
  <c r="O792" i="39"/>
  <c r="N792" i="39"/>
  <c r="O796" i="39"/>
  <c r="N796" i="39"/>
  <c r="O800" i="39"/>
  <c r="N800" i="39"/>
  <c r="O804" i="39"/>
  <c r="N804" i="39"/>
  <c r="O808" i="39"/>
  <c r="N808" i="39"/>
  <c r="O812" i="39"/>
  <c r="N812" i="39"/>
  <c r="O816" i="39"/>
  <c r="N816" i="39"/>
  <c r="O820" i="39"/>
  <c r="N820" i="39"/>
  <c r="O824" i="39"/>
  <c r="N824" i="39"/>
  <c r="O828" i="39"/>
  <c r="N828" i="39"/>
  <c r="O832" i="39"/>
  <c r="N832" i="39"/>
  <c r="O836" i="39"/>
  <c r="N836" i="39"/>
  <c r="O840" i="39"/>
  <c r="N840" i="39"/>
  <c r="O844" i="39"/>
  <c r="N844" i="39"/>
  <c r="O848" i="39"/>
  <c r="N848" i="39"/>
  <c r="O852" i="39"/>
  <c r="N852" i="39"/>
  <c r="O856" i="39"/>
  <c r="N856" i="39"/>
  <c r="O860" i="39"/>
  <c r="N860" i="39"/>
  <c r="O864" i="39"/>
  <c r="N864" i="39"/>
  <c r="O868" i="39"/>
  <c r="N868" i="39"/>
  <c r="O872" i="39"/>
  <c r="N872" i="39"/>
  <c r="O876" i="39"/>
  <c r="N876" i="39"/>
  <c r="O880" i="39"/>
  <c r="N880" i="39"/>
  <c r="O884" i="39"/>
  <c r="N884" i="39"/>
  <c r="O888" i="39"/>
  <c r="N888" i="39"/>
  <c r="N981" i="39"/>
  <c r="N985" i="39"/>
  <c r="O996" i="39"/>
  <c r="N996" i="39"/>
  <c r="O1000" i="39"/>
  <c r="N1000" i="39"/>
  <c r="N13" i="38"/>
  <c r="O30" i="38"/>
  <c r="N3" i="38"/>
  <c r="N20" i="38"/>
  <c r="O9" i="38"/>
  <c r="O27" i="38"/>
  <c r="O17" i="38"/>
  <c r="O25" i="38"/>
  <c r="N28" i="38"/>
  <c r="N31" i="38"/>
  <c r="N4" i="38"/>
  <c r="N22" i="38"/>
  <c r="N26" i="38"/>
  <c r="N19" i="38"/>
  <c r="N29" i="38"/>
  <c r="O23" i="38"/>
  <c r="O452" i="38"/>
  <c r="N452" i="38"/>
  <c r="O484" i="38"/>
  <c r="N484" i="38"/>
  <c r="N607" i="38"/>
  <c r="O607" i="38"/>
  <c r="O629" i="38"/>
  <c r="N629" i="38"/>
  <c r="N636" i="38"/>
  <c r="O636" i="38"/>
  <c r="N661" i="38"/>
  <c r="O661" i="38"/>
  <c r="N751" i="38"/>
  <c r="O751" i="38"/>
  <c r="O853" i="38"/>
  <c r="N853" i="38"/>
  <c r="N857" i="38"/>
  <c r="O857" i="38"/>
  <c r="O917" i="38"/>
  <c r="N917" i="38"/>
  <c r="O925" i="38"/>
  <c r="N925" i="38"/>
  <c r="N514" i="38"/>
  <c r="N519" i="38"/>
  <c r="N546" i="38"/>
  <c r="O626" i="38"/>
  <c r="N626" i="38"/>
  <c r="O658" i="38"/>
  <c r="N658" i="38"/>
  <c r="O828" i="38"/>
  <c r="N828" i="38"/>
  <c r="O892" i="38"/>
  <c r="N892" i="38"/>
  <c r="O997" i="38"/>
  <c r="N997" i="38"/>
  <c r="O476" i="38"/>
  <c r="N476" i="38"/>
  <c r="O8" i="38"/>
  <c r="N8" i="38"/>
  <c r="O24" i="38"/>
  <c r="N24" i="38"/>
  <c r="N34" i="38"/>
  <c r="N50" i="38"/>
  <c r="N82" i="38"/>
  <c r="O168" i="38"/>
  <c r="N168" i="38"/>
  <c r="O184" i="38"/>
  <c r="N184" i="38"/>
  <c r="O328" i="38"/>
  <c r="N328" i="38"/>
  <c r="N338" i="38"/>
  <c r="O392" i="38"/>
  <c r="N392" i="38"/>
  <c r="O408" i="38"/>
  <c r="N408" i="38"/>
  <c r="N538" i="38"/>
  <c r="N695" i="38"/>
  <c r="O695" i="38"/>
  <c r="O2" i="38"/>
  <c r="N5" i="38"/>
  <c r="O18" i="38"/>
  <c r="N21" i="38"/>
  <c r="N37" i="38"/>
  <c r="N53" i="38"/>
  <c r="O66" i="38"/>
  <c r="N69" i="38"/>
  <c r="N85" i="38"/>
  <c r="O98" i="38"/>
  <c r="N101" i="38"/>
  <c r="O114" i="38"/>
  <c r="N117" i="38"/>
  <c r="O130" i="38"/>
  <c r="N133" i="38"/>
  <c r="O146" i="38"/>
  <c r="N149" i="38"/>
  <c r="O162" i="38"/>
  <c r="N165" i="38"/>
  <c r="O178" i="38"/>
  <c r="N181" i="38"/>
  <c r="O194" i="38"/>
  <c r="N197" i="38"/>
  <c r="O210" i="38"/>
  <c r="N213" i="38"/>
  <c r="O226" i="38"/>
  <c r="N229" i="38"/>
  <c r="O242" i="38"/>
  <c r="N245" i="38"/>
  <c r="O258" i="38"/>
  <c r="N261" i="38"/>
  <c r="O274" i="38"/>
  <c r="N277" i="38"/>
  <c r="O290" i="38"/>
  <c r="N293" i="38"/>
  <c r="O306" i="38"/>
  <c r="N309" i="38"/>
  <c r="O322" i="38"/>
  <c r="N325" i="38"/>
  <c r="N341" i="38"/>
  <c r="O354" i="38"/>
  <c r="N357" i="38"/>
  <c r="O370" i="38"/>
  <c r="N373" i="38"/>
  <c r="O386" i="38"/>
  <c r="N389" i="38"/>
  <c r="O402" i="38"/>
  <c r="N405" i="38"/>
  <c r="O423" i="38"/>
  <c r="O436" i="38"/>
  <c r="N436" i="38"/>
  <c r="N458" i="38"/>
  <c r="O463" i="38"/>
  <c r="O468" i="38"/>
  <c r="N468" i="38"/>
  <c r="N490" i="38"/>
  <c r="O495" i="38"/>
  <c r="N503" i="38"/>
  <c r="N583" i="38"/>
  <c r="N586" i="38"/>
  <c r="N652" i="38"/>
  <c r="O652" i="38"/>
  <c r="O812" i="38"/>
  <c r="N812" i="38"/>
  <c r="N868" i="38"/>
  <c r="O951" i="38"/>
  <c r="N959" i="38"/>
  <c r="O959" i="38"/>
  <c r="O444" i="38"/>
  <c r="N444" i="38"/>
  <c r="O72" i="38"/>
  <c r="N72" i="38"/>
  <c r="O88" i="38"/>
  <c r="N88" i="38"/>
  <c r="O200" i="38"/>
  <c r="N200" i="38"/>
  <c r="O248" i="38"/>
  <c r="N248" i="38"/>
  <c r="O296" i="38"/>
  <c r="N296" i="38"/>
  <c r="O344" i="38"/>
  <c r="N344" i="38"/>
  <c r="N511" i="38"/>
  <c r="N543" i="38"/>
  <c r="O573" i="38"/>
  <c r="N573" i="38"/>
  <c r="O613" i="38"/>
  <c r="N613" i="38"/>
  <c r="O676" i="38"/>
  <c r="N676" i="38"/>
  <c r="O773" i="38"/>
  <c r="N773" i="38"/>
  <c r="N807" i="38"/>
  <c r="O807" i="38"/>
  <c r="O40" i="38"/>
  <c r="N40" i="38"/>
  <c r="O104" i="38"/>
  <c r="N104" i="38"/>
  <c r="O136" i="38"/>
  <c r="N136" i="38"/>
  <c r="O152" i="38"/>
  <c r="N152" i="38"/>
  <c r="O280" i="38"/>
  <c r="N280" i="38"/>
  <c r="O312" i="38"/>
  <c r="N312" i="38"/>
  <c r="O376" i="38"/>
  <c r="N376" i="38"/>
  <c r="N498" i="38"/>
  <c r="O645" i="38"/>
  <c r="N645" i="38"/>
  <c r="O416" i="38"/>
  <c r="N416" i="38"/>
  <c r="N420" i="38"/>
  <c r="N450" i="38"/>
  <c r="O460" i="38"/>
  <c r="N460" i="38"/>
  <c r="N482" i="38"/>
  <c r="O492" i="38"/>
  <c r="N492" i="38"/>
  <c r="N570" i="38"/>
  <c r="N580" i="38"/>
  <c r="O610" i="38"/>
  <c r="N610" i="38"/>
  <c r="N639" i="38"/>
  <c r="N668" i="38"/>
  <c r="N777" i="38"/>
  <c r="O781" i="38"/>
  <c r="N781" i="38"/>
  <c r="O789" i="38"/>
  <c r="N789" i="38"/>
  <c r="O793" i="38"/>
  <c r="N793" i="38"/>
  <c r="N865" i="38"/>
  <c r="O865" i="38"/>
  <c r="O589" i="38"/>
  <c r="N589" i="38"/>
  <c r="O56" i="38"/>
  <c r="N56" i="38"/>
  <c r="O120" i="38"/>
  <c r="N120" i="38"/>
  <c r="O216" i="38"/>
  <c r="N216" i="38"/>
  <c r="O232" i="38"/>
  <c r="N232" i="38"/>
  <c r="O264" i="38"/>
  <c r="N264" i="38"/>
  <c r="O360" i="38"/>
  <c r="N360" i="38"/>
  <c r="N876" i="38"/>
  <c r="O16" i="38"/>
  <c r="N16" i="38"/>
  <c r="O32" i="38"/>
  <c r="N32" i="38"/>
  <c r="O48" i="38"/>
  <c r="N48" i="38"/>
  <c r="O64" i="38"/>
  <c r="N64" i="38"/>
  <c r="O80" i="38"/>
  <c r="N80" i="38"/>
  <c r="O96" i="38"/>
  <c r="N96" i="38"/>
  <c r="O112" i="38"/>
  <c r="N112" i="38"/>
  <c r="O128" i="38"/>
  <c r="N128" i="38"/>
  <c r="O144" i="38"/>
  <c r="N144" i="38"/>
  <c r="O160" i="38"/>
  <c r="N160" i="38"/>
  <c r="O176" i="38"/>
  <c r="N176" i="38"/>
  <c r="O192" i="38"/>
  <c r="N192" i="38"/>
  <c r="O208" i="38"/>
  <c r="N208" i="38"/>
  <c r="O224" i="38"/>
  <c r="N224" i="38"/>
  <c r="O240" i="38"/>
  <c r="N240" i="38"/>
  <c r="O256" i="38"/>
  <c r="N256" i="38"/>
  <c r="O272" i="38"/>
  <c r="N272" i="38"/>
  <c r="O288" i="38"/>
  <c r="N288" i="38"/>
  <c r="O304" i="38"/>
  <c r="N304" i="38"/>
  <c r="O320" i="38"/>
  <c r="N320" i="38"/>
  <c r="O336" i="38"/>
  <c r="N336" i="38"/>
  <c r="O352" i="38"/>
  <c r="N352" i="38"/>
  <c r="O368" i="38"/>
  <c r="N368" i="38"/>
  <c r="O384" i="38"/>
  <c r="N384" i="38"/>
  <c r="O400" i="38"/>
  <c r="N400" i="38"/>
  <c r="N522" i="38"/>
  <c r="N527" i="38"/>
  <c r="O549" i="38"/>
  <c r="N549" i="38"/>
  <c r="N567" i="38"/>
  <c r="N785" i="38"/>
  <c r="O940" i="38"/>
  <c r="N940" i="38"/>
  <c r="O869" i="38"/>
  <c r="N869" i="38"/>
  <c r="O881" i="38"/>
  <c r="N881" i="38"/>
  <c r="O933" i="38"/>
  <c r="N933" i="38"/>
  <c r="O948" i="38"/>
  <c r="N948" i="38"/>
  <c r="O557" i="38"/>
  <c r="N557" i="38"/>
  <c r="O597" i="38"/>
  <c r="N597" i="38"/>
  <c r="N620" i="38"/>
  <c r="O701" i="38"/>
  <c r="N701" i="38"/>
  <c r="N732" i="38"/>
  <c r="O740" i="38"/>
  <c r="N740" i="38"/>
  <c r="N873" i="38"/>
  <c r="O941" i="38"/>
  <c r="N941" i="38"/>
  <c r="N945" i="38"/>
  <c r="O983" i="38"/>
  <c r="N991" i="38"/>
  <c r="O991" i="38"/>
  <c r="O665" i="38"/>
  <c r="N665" i="38"/>
  <c r="O817" i="38"/>
  <c r="N817" i="38"/>
  <c r="O861" i="38"/>
  <c r="N861" i="38"/>
  <c r="O421" i="38"/>
  <c r="N421" i="38"/>
  <c r="O429" i="38"/>
  <c r="N429" i="38"/>
  <c r="N554" i="38"/>
  <c r="O581" i="38"/>
  <c r="N581" i="38"/>
  <c r="N594" i="38"/>
  <c r="O637" i="38"/>
  <c r="N637" i="38"/>
  <c r="O653" i="38"/>
  <c r="N653" i="38"/>
  <c r="O709" i="38"/>
  <c r="N709" i="38"/>
  <c r="N716" i="38"/>
  <c r="N724" i="38"/>
  <c r="O799" i="38"/>
  <c r="O809" i="38"/>
  <c r="N809" i="38"/>
  <c r="N759" i="38"/>
  <c r="O759" i="38"/>
  <c r="O437" i="38"/>
  <c r="N437" i="38"/>
  <c r="O445" i="38"/>
  <c r="N445" i="38"/>
  <c r="O453" i="38"/>
  <c r="N453" i="38"/>
  <c r="O461" i="38"/>
  <c r="N461" i="38"/>
  <c r="O469" i="38"/>
  <c r="N469" i="38"/>
  <c r="O477" i="38"/>
  <c r="N477" i="38"/>
  <c r="O485" i="38"/>
  <c r="N485" i="38"/>
  <c r="O493" i="38"/>
  <c r="N493" i="38"/>
  <c r="O621" i="38"/>
  <c r="N621" i="38"/>
  <c r="O717" i="38"/>
  <c r="N717" i="38"/>
  <c r="O725" i="38"/>
  <c r="N725" i="38"/>
  <c r="O729" i="38"/>
  <c r="N729" i="38"/>
  <c r="N847" i="38"/>
  <c r="O847" i="38"/>
  <c r="N911" i="38"/>
  <c r="O911" i="38"/>
  <c r="O965" i="38"/>
  <c r="N965" i="38"/>
  <c r="O980" i="38"/>
  <c r="N980" i="38"/>
  <c r="O877" i="38"/>
  <c r="N877" i="38"/>
  <c r="O501" i="38"/>
  <c r="N501" i="38"/>
  <c r="O509" i="38"/>
  <c r="N509" i="38"/>
  <c r="O517" i="38"/>
  <c r="N517" i="38"/>
  <c r="O525" i="38"/>
  <c r="N525" i="38"/>
  <c r="O533" i="38"/>
  <c r="N533" i="38"/>
  <c r="O541" i="38"/>
  <c r="N541" i="38"/>
  <c r="O565" i="38"/>
  <c r="N565" i="38"/>
  <c r="O605" i="38"/>
  <c r="N605" i="38"/>
  <c r="N618" i="38"/>
  <c r="O671" i="38"/>
  <c r="O679" i="38"/>
  <c r="N721" i="38"/>
  <c r="O765" i="38"/>
  <c r="N765" i="38"/>
  <c r="N796" i="38"/>
  <c r="O801" i="38"/>
  <c r="N801" i="38"/>
  <c r="O823" i="38"/>
  <c r="O831" i="38"/>
  <c r="O839" i="38"/>
  <c r="O887" i="38"/>
  <c r="O895" i="38"/>
  <c r="O903" i="38"/>
  <c r="O973" i="38"/>
  <c r="N973" i="38"/>
  <c r="N977" i="38"/>
  <c r="O669" i="38"/>
  <c r="N669" i="38"/>
  <c r="O733" i="38"/>
  <c r="N733" i="38"/>
  <c r="O797" i="38"/>
  <c r="N797" i="38"/>
  <c r="O805" i="38"/>
  <c r="N805" i="38"/>
  <c r="O813" i="38"/>
  <c r="N813" i="38"/>
  <c r="O821" i="38"/>
  <c r="N821" i="38"/>
  <c r="O885" i="38"/>
  <c r="N885" i="38"/>
  <c r="N424" i="38"/>
  <c r="N440" i="38"/>
  <c r="N448" i="38"/>
  <c r="N456" i="38"/>
  <c r="N464" i="38"/>
  <c r="N472" i="38"/>
  <c r="N480" i="38"/>
  <c r="N488" i="38"/>
  <c r="N504" i="38"/>
  <c r="N512" i="38"/>
  <c r="N520" i="38"/>
  <c r="N528" i="38"/>
  <c r="N536" i="38"/>
  <c r="N544" i="38"/>
  <c r="O677" i="38"/>
  <c r="N677" i="38"/>
  <c r="O741" i="38"/>
  <c r="N741" i="38"/>
  <c r="O829" i="38"/>
  <c r="N829" i="38"/>
  <c r="O893" i="38"/>
  <c r="N893" i="38"/>
  <c r="O949" i="38"/>
  <c r="N949" i="38"/>
  <c r="O981" i="38"/>
  <c r="N981" i="38"/>
  <c r="N419" i="38"/>
  <c r="N427" i="38"/>
  <c r="N435" i="38"/>
  <c r="N443" i="38"/>
  <c r="N451" i="38"/>
  <c r="N459" i="38"/>
  <c r="N467" i="38"/>
  <c r="N475" i="38"/>
  <c r="N483" i="38"/>
  <c r="N491" i="38"/>
  <c r="N499" i="38"/>
  <c r="N507" i="38"/>
  <c r="N515" i="38"/>
  <c r="N523" i="38"/>
  <c r="N531" i="38"/>
  <c r="N539" i="38"/>
  <c r="O685" i="38"/>
  <c r="N685" i="38"/>
  <c r="O749" i="38"/>
  <c r="N749" i="38"/>
  <c r="O837" i="38"/>
  <c r="N837" i="38"/>
  <c r="N844" i="38"/>
  <c r="O863" i="38"/>
  <c r="O901" i="38"/>
  <c r="N901" i="38"/>
  <c r="N908" i="38"/>
  <c r="O935" i="38"/>
  <c r="N956" i="38"/>
  <c r="O967" i="38"/>
  <c r="N988" i="38"/>
  <c r="O693" i="38"/>
  <c r="N693" i="38"/>
  <c r="O757" i="38"/>
  <c r="N757" i="38"/>
  <c r="O845" i="38"/>
  <c r="N845" i="38"/>
  <c r="O909" i="38"/>
  <c r="N909" i="38"/>
  <c r="O957" i="38"/>
  <c r="N957" i="38"/>
  <c r="O989" i="38"/>
  <c r="N989" i="38"/>
  <c r="N800" i="38"/>
  <c r="N808" i="38"/>
  <c r="N816" i="38"/>
  <c r="N920" i="38"/>
  <c r="N928" i="38"/>
  <c r="N936" i="38"/>
  <c r="N944" i="38"/>
  <c r="N952" i="38"/>
  <c r="N960" i="38"/>
  <c r="N968" i="38"/>
  <c r="N976" i="38"/>
  <c r="N984" i="38"/>
  <c r="N992" i="38"/>
  <c r="N1000" i="38"/>
  <c r="O7" i="37"/>
  <c r="N117" i="37"/>
  <c r="O147" i="37"/>
  <c r="O186" i="37"/>
  <c r="O282" i="37"/>
  <c r="N608" i="37"/>
  <c r="N669" i="37"/>
  <c r="O825" i="37"/>
  <c r="N847" i="37"/>
  <c r="N853" i="37"/>
  <c r="N873" i="37"/>
  <c r="O922" i="37"/>
  <c r="N957" i="37"/>
  <c r="O986" i="37"/>
  <c r="O23" i="37"/>
  <c r="O194" i="37"/>
  <c r="O842" i="37"/>
  <c r="N869" i="37"/>
  <c r="O880" i="37"/>
  <c r="O945" i="37"/>
  <c r="O226" i="37"/>
  <c r="O322" i="37"/>
  <c r="N360" i="37"/>
  <c r="O596" i="37"/>
  <c r="O641" i="37"/>
  <c r="N767" i="37"/>
  <c r="O772" i="37"/>
  <c r="O800" i="37"/>
  <c r="N973" i="37"/>
  <c r="N940" i="37"/>
  <c r="O314" i="37"/>
  <c r="O429" i="37"/>
  <c r="O499" i="37"/>
  <c r="O242" i="37"/>
  <c r="N584" i="37"/>
  <c r="O740" i="37"/>
  <c r="N796" i="37"/>
  <c r="N823" i="37"/>
  <c r="O876" i="37"/>
  <c r="N905" i="37"/>
  <c r="O298" i="37"/>
  <c r="N134" i="37"/>
  <c r="O202" i="37"/>
  <c r="O716" i="37"/>
  <c r="N821" i="37"/>
  <c r="N931" i="37"/>
  <c r="O250" i="37"/>
  <c r="O502" i="37"/>
  <c r="O533" i="37"/>
  <c r="N592" i="37"/>
  <c r="O637" i="37"/>
  <c r="N852" i="37"/>
  <c r="O15" i="37"/>
  <c r="O19" i="37"/>
  <c r="N69" i="37"/>
  <c r="O3" i="37"/>
  <c r="O44" i="37"/>
  <c r="O11" i="37"/>
  <c r="O31" i="37"/>
  <c r="O61" i="37"/>
  <c r="N997" i="37"/>
  <c r="N996" i="37"/>
  <c r="N995" i="37"/>
  <c r="N994" i="37"/>
  <c r="N993" i="37"/>
  <c r="N989" i="37"/>
  <c r="N988" i="37"/>
  <c r="N987" i="37"/>
  <c r="N985" i="37"/>
  <c r="N981" i="37"/>
  <c r="N979" i="37"/>
  <c r="N978" i="37"/>
  <c r="N977" i="37"/>
  <c r="O976" i="37"/>
  <c r="N972" i="37"/>
  <c r="N971" i="37"/>
  <c r="N970" i="37"/>
  <c r="N969" i="37"/>
  <c r="O968" i="37"/>
  <c r="N964" i="37"/>
  <c r="N963" i="37"/>
  <c r="N962" i="37"/>
  <c r="N961" i="37"/>
  <c r="O960" i="37"/>
  <c r="N956" i="37"/>
  <c r="N955" i="37"/>
  <c r="N954" i="37"/>
  <c r="N953" i="37"/>
  <c r="O952" i="37"/>
  <c r="N948" i="37"/>
  <c r="N947" i="37"/>
  <c r="O946" i="37"/>
  <c r="N941" i="37"/>
  <c r="N939" i="37"/>
  <c r="O938" i="37"/>
  <c r="N937" i="37"/>
  <c r="N933" i="37"/>
  <c r="N932" i="37"/>
  <c r="O930" i="37"/>
  <c r="N929" i="37"/>
  <c r="N925" i="37"/>
  <c r="N924" i="37"/>
  <c r="N923" i="37"/>
  <c r="N921" i="37"/>
  <c r="O920" i="37"/>
  <c r="N917" i="37"/>
  <c r="N916" i="37"/>
  <c r="N915" i="37"/>
  <c r="O914" i="37"/>
  <c r="N913" i="37"/>
  <c r="N909" i="37"/>
  <c r="N908" i="37"/>
  <c r="N907" i="37"/>
  <c r="O906" i="37"/>
  <c r="O904" i="37"/>
  <c r="N901" i="37"/>
  <c r="N899" i="37"/>
  <c r="O898" i="37"/>
  <c r="N897" i="37"/>
  <c r="N893" i="37"/>
  <c r="N892" i="37"/>
  <c r="N891" i="37"/>
  <c r="O890" i="37"/>
  <c r="N889" i="37"/>
  <c r="N887" i="37"/>
  <c r="N885" i="37"/>
  <c r="N884" i="37"/>
  <c r="N883" i="37"/>
  <c r="O882" i="37"/>
  <c r="N881" i="37"/>
  <c r="N879" i="37"/>
  <c r="N877" i="37"/>
  <c r="N875" i="37"/>
  <c r="O874" i="37"/>
  <c r="O872" i="37"/>
  <c r="N871" i="37"/>
  <c r="N868" i="37"/>
  <c r="N867" i="37"/>
  <c r="O866" i="37"/>
  <c r="N865" i="37"/>
  <c r="N863" i="37"/>
  <c r="N860" i="37"/>
  <c r="N859" i="37"/>
  <c r="O858" i="37"/>
  <c r="N857" i="37"/>
  <c r="N855" i="37"/>
  <c r="N851" i="37"/>
  <c r="O850" i="37"/>
  <c r="N849" i="37"/>
  <c r="O848" i="37"/>
  <c r="N845" i="37"/>
  <c r="N844" i="37"/>
  <c r="N843" i="37"/>
  <c r="N841" i="37"/>
  <c r="N839" i="37"/>
  <c r="N837" i="37"/>
  <c r="N836" i="37"/>
  <c r="N835" i="37"/>
  <c r="O834" i="37"/>
  <c r="N833" i="37"/>
  <c r="N831" i="37"/>
  <c r="N829" i="37"/>
  <c r="N828" i="37"/>
  <c r="N827" i="37"/>
  <c r="O826" i="37"/>
  <c r="O824" i="37"/>
  <c r="N820" i="37"/>
  <c r="O818" i="37"/>
  <c r="N817" i="37"/>
  <c r="O816" i="37"/>
  <c r="N815" i="37"/>
  <c r="N813" i="37"/>
  <c r="N812" i="37"/>
  <c r="N811" i="37"/>
  <c r="O810" i="37"/>
  <c r="N809" i="37"/>
  <c r="N807" i="37"/>
  <c r="N805" i="37"/>
  <c r="N804" i="37"/>
  <c r="N803" i="37"/>
  <c r="O802" i="37"/>
  <c r="N801" i="37"/>
  <c r="N799" i="37"/>
  <c r="N797" i="37"/>
  <c r="N795" i="37"/>
  <c r="O794" i="37"/>
  <c r="N793" i="37"/>
  <c r="O792" i="37"/>
  <c r="N791" i="37"/>
  <c r="N789" i="37"/>
  <c r="O788" i="37"/>
  <c r="N787" i="37"/>
  <c r="O786" i="37"/>
  <c r="N785" i="37"/>
  <c r="O784" i="37"/>
  <c r="N783" i="37"/>
  <c r="N781" i="37"/>
  <c r="N779" i="37"/>
  <c r="O778" i="37"/>
  <c r="N777" i="37"/>
  <c r="O776" i="37"/>
  <c r="N775" i="37"/>
  <c r="N773" i="37"/>
  <c r="N771" i="37"/>
  <c r="O770" i="37"/>
  <c r="N765" i="37"/>
  <c r="N763" i="37"/>
  <c r="O762" i="37"/>
  <c r="N757" i="37"/>
  <c r="O756" i="37"/>
  <c r="N755" i="37"/>
  <c r="O754" i="37"/>
  <c r="O752" i="37"/>
  <c r="N751" i="37"/>
  <c r="N749" i="37"/>
  <c r="O748" i="37"/>
  <c r="N747" i="37"/>
  <c r="O746" i="37"/>
  <c r="N743" i="37"/>
  <c r="N741" i="37"/>
  <c r="N739" i="37"/>
  <c r="O738" i="37"/>
  <c r="N733" i="37"/>
  <c r="O732" i="37"/>
  <c r="N731" i="37"/>
  <c r="O730" i="37"/>
  <c r="N727" i="37"/>
  <c r="O724" i="37"/>
  <c r="N723" i="37"/>
  <c r="O722" i="37"/>
  <c r="O720" i="37"/>
  <c r="N719" i="37"/>
  <c r="N717" i="37"/>
  <c r="N715" i="37"/>
  <c r="O714" i="37"/>
  <c r="N711" i="37"/>
  <c r="N709" i="37"/>
  <c r="N708" i="37"/>
  <c r="O707" i="37"/>
  <c r="O706" i="37"/>
  <c r="N703" i="37"/>
  <c r="N701" i="37"/>
  <c r="O700" i="37"/>
  <c r="N699" i="37"/>
  <c r="N695" i="37"/>
  <c r="N693" i="37"/>
  <c r="O692" i="37"/>
  <c r="N691" i="37"/>
  <c r="O690" i="37"/>
  <c r="N687" i="37"/>
  <c r="N685" i="37"/>
  <c r="O684" i="37"/>
  <c r="O682" i="37"/>
  <c r="N679" i="37"/>
  <c r="N677" i="37"/>
  <c r="O676" i="37"/>
  <c r="N675" i="37"/>
  <c r="O674" i="37"/>
  <c r="N673" i="37"/>
  <c r="O672" i="37"/>
  <c r="N671" i="37"/>
  <c r="O668" i="37"/>
  <c r="N667" i="37"/>
  <c r="N665" i="37"/>
  <c r="N663" i="37"/>
  <c r="N661" i="37"/>
  <c r="O660" i="37"/>
  <c r="N659" i="37"/>
  <c r="N655" i="37"/>
  <c r="N653" i="37"/>
  <c r="O652" i="37"/>
  <c r="N651" i="37"/>
  <c r="N648" i="37"/>
  <c r="N646" i="37"/>
  <c r="O645" i="37"/>
  <c r="N644" i="37"/>
  <c r="O643" i="37"/>
  <c r="N640" i="37"/>
  <c r="N638" i="37"/>
  <c r="N636" i="37"/>
  <c r="O635" i="37"/>
  <c r="N632" i="37"/>
  <c r="N630" i="37"/>
  <c r="O629" i="37"/>
  <c r="N628" i="37"/>
  <c r="O627" i="37"/>
  <c r="O625" i="37"/>
  <c r="N624" i="37"/>
  <c r="N623" i="37"/>
  <c r="N622" i="37"/>
  <c r="O621" i="37"/>
  <c r="N620" i="37"/>
  <c r="O619" i="37"/>
  <c r="N616" i="37"/>
  <c r="N614" i="37"/>
  <c r="O613" i="37"/>
  <c r="N612" i="37"/>
  <c r="O611" i="37"/>
  <c r="N607" i="37"/>
  <c r="N606" i="37"/>
  <c r="O605" i="37"/>
  <c r="N604" i="37"/>
  <c r="O603" i="37"/>
  <c r="N600" i="37"/>
  <c r="N598" i="37"/>
  <c r="O597" i="37"/>
  <c r="O595" i="37"/>
  <c r="O593" i="37"/>
  <c r="N591" i="37"/>
  <c r="N590" i="37"/>
  <c r="O589" i="37"/>
  <c r="N588" i="37"/>
  <c r="O587" i="37"/>
  <c r="N582" i="37"/>
  <c r="O581" i="37"/>
  <c r="O580" i="37"/>
  <c r="O579" i="37"/>
  <c r="O577" i="37"/>
  <c r="N576" i="37"/>
  <c r="N574" i="37"/>
  <c r="O573" i="37"/>
  <c r="O572" i="37"/>
  <c r="O571" i="37"/>
  <c r="N568" i="37"/>
  <c r="N566" i="37"/>
  <c r="O565" i="37"/>
  <c r="N564" i="37"/>
  <c r="O563" i="37"/>
  <c r="O561" i="37"/>
  <c r="N560" i="37"/>
  <c r="N559" i="37"/>
  <c r="O558" i="37"/>
  <c r="O557" i="37"/>
  <c r="O556" i="37"/>
  <c r="O555" i="37"/>
  <c r="N552" i="37"/>
  <c r="N550" i="37"/>
  <c r="O549" i="37"/>
  <c r="O547" i="37"/>
  <c r="N544" i="37"/>
  <c r="N542" i="37"/>
  <c r="O541" i="37"/>
  <c r="N540" i="37"/>
  <c r="O539" i="37"/>
  <c r="N536" i="37"/>
  <c r="N534" i="37"/>
  <c r="N532" i="37"/>
  <c r="O531" i="37"/>
  <c r="O529" i="37"/>
  <c r="N528" i="37"/>
  <c r="N527" i="37"/>
  <c r="N526" i="37"/>
  <c r="O525" i="37"/>
  <c r="N524" i="37"/>
  <c r="O523" i="37"/>
  <c r="N520" i="37"/>
  <c r="N518" i="37"/>
  <c r="O517" i="37"/>
  <c r="N516" i="37"/>
  <c r="O515" i="37"/>
  <c r="O513" i="37"/>
  <c r="N512" i="37"/>
  <c r="N510" i="37"/>
  <c r="O509" i="37"/>
  <c r="N508" i="37"/>
  <c r="O507" i="37"/>
  <c r="N504" i="37"/>
  <c r="O501" i="37"/>
  <c r="N500" i="37"/>
  <c r="N496" i="37"/>
  <c r="N495" i="37"/>
  <c r="N494" i="37"/>
  <c r="O493" i="37"/>
  <c r="N492" i="37"/>
  <c r="O491" i="37"/>
  <c r="O489" i="37"/>
  <c r="N488" i="37"/>
  <c r="N486" i="37"/>
  <c r="O485" i="37"/>
  <c r="N484" i="37"/>
  <c r="O483" i="37"/>
  <c r="N480" i="37"/>
  <c r="N479" i="37"/>
  <c r="N478" i="37"/>
  <c r="O477" i="37"/>
  <c r="N476" i="37"/>
  <c r="O475" i="37"/>
  <c r="O473" i="37"/>
  <c r="N472" i="37"/>
  <c r="N470" i="37"/>
  <c r="O469" i="37"/>
  <c r="O468" i="37"/>
  <c r="O465" i="37"/>
  <c r="N464" i="37"/>
  <c r="N462" i="37"/>
  <c r="O461" i="37"/>
  <c r="N460" i="37"/>
  <c r="O457" i="37"/>
  <c r="N456" i="37"/>
  <c r="N454" i="37"/>
  <c r="O453" i="37"/>
  <c r="N452" i="37"/>
  <c r="O449" i="37"/>
  <c r="N448" i="37"/>
  <c r="N447" i="37"/>
  <c r="N446" i="37"/>
  <c r="O445" i="37"/>
  <c r="N444" i="37"/>
  <c r="O443" i="37"/>
  <c r="O441" i="37"/>
  <c r="N440" i="37"/>
  <c r="N439" i="37"/>
  <c r="N438" i="37"/>
  <c r="O437" i="37"/>
  <c r="O436" i="37"/>
  <c r="O435" i="37"/>
  <c r="O433" i="37"/>
  <c r="O432" i="37"/>
  <c r="N431" i="37"/>
  <c r="N430" i="37"/>
  <c r="N428" i="37"/>
  <c r="N424" i="37"/>
  <c r="N423" i="37"/>
  <c r="N422" i="37"/>
  <c r="O421" i="37"/>
  <c r="N420" i="37"/>
  <c r="O417" i="37"/>
  <c r="O416" i="37"/>
  <c r="N414" i="37"/>
  <c r="O413" i="37"/>
  <c r="N412" i="37"/>
  <c r="O409" i="37"/>
  <c r="N408" i="37"/>
  <c r="N407" i="37"/>
  <c r="N406" i="37"/>
  <c r="O405" i="37"/>
  <c r="N404" i="37"/>
  <c r="O403" i="37"/>
  <c r="O401" i="37"/>
  <c r="N400" i="37"/>
  <c r="N399" i="37"/>
  <c r="N398" i="37"/>
  <c r="O397" i="37"/>
  <c r="N396" i="37"/>
  <c r="O395" i="37"/>
  <c r="N392" i="37"/>
  <c r="N390" i="37"/>
  <c r="O389" i="37"/>
  <c r="N388" i="37"/>
  <c r="O387" i="37"/>
  <c r="O385" i="37"/>
  <c r="N384" i="37"/>
  <c r="N383" i="37"/>
  <c r="N382" i="37"/>
  <c r="O381" i="37"/>
  <c r="N380" i="37"/>
  <c r="N376" i="37"/>
  <c r="N375" i="37"/>
  <c r="N374" i="37"/>
  <c r="N372" i="37"/>
  <c r="O371" i="37"/>
  <c r="O369" i="37"/>
  <c r="N368" i="37"/>
  <c r="N366" i="37"/>
  <c r="O365" i="37"/>
  <c r="N364" i="37"/>
  <c r="O361" i="37"/>
  <c r="N358" i="37"/>
  <c r="O357" i="37"/>
  <c r="N356" i="37"/>
  <c r="O355" i="37"/>
  <c r="O353" i="37"/>
  <c r="N352" i="37"/>
  <c r="N350" i="37"/>
  <c r="O349" i="37"/>
  <c r="N348" i="37"/>
  <c r="O345" i="37"/>
  <c r="N344" i="37"/>
  <c r="N342" i="37"/>
  <c r="O341" i="37"/>
  <c r="N340" i="37"/>
  <c r="O337" i="37"/>
  <c r="N336" i="37"/>
  <c r="N334" i="37"/>
  <c r="O333" i="37"/>
  <c r="N332" i="37"/>
  <c r="N331" i="37"/>
  <c r="N327" i="37"/>
  <c r="N325" i="37"/>
  <c r="N324" i="37"/>
  <c r="N323" i="37"/>
  <c r="N319" i="37"/>
  <c r="N317" i="37"/>
  <c r="N316" i="37"/>
  <c r="N315" i="37"/>
  <c r="N311" i="37"/>
  <c r="N309" i="37"/>
  <c r="N308" i="37"/>
  <c r="N307" i="37"/>
  <c r="O306" i="37"/>
  <c r="N303" i="37"/>
  <c r="N301" i="37"/>
  <c r="N300" i="37"/>
  <c r="N299" i="37"/>
  <c r="N295" i="37"/>
  <c r="N293" i="37"/>
  <c r="N292" i="37"/>
  <c r="N291" i="37"/>
  <c r="O290" i="37"/>
  <c r="N287" i="37"/>
  <c r="N285" i="37"/>
  <c r="N284" i="37"/>
  <c r="N283" i="37"/>
  <c r="N279" i="37"/>
  <c r="N277" i="37"/>
  <c r="N276" i="37"/>
  <c r="N275" i="37"/>
  <c r="O274" i="37"/>
  <c r="N271" i="37"/>
  <c r="N269" i="37"/>
  <c r="N268" i="37"/>
  <c r="N267" i="37"/>
  <c r="O266" i="37"/>
  <c r="N263" i="37"/>
  <c r="N261" i="37"/>
  <c r="N260" i="37"/>
  <c r="N259" i="37"/>
  <c r="N255" i="37"/>
  <c r="N253" i="37"/>
  <c r="N252" i="37"/>
  <c r="N251" i="37"/>
  <c r="N247" i="37"/>
  <c r="N245" i="37"/>
  <c r="N244" i="37"/>
  <c r="O243" i="37"/>
  <c r="N239" i="37"/>
  <c r="N237" i="37"/>
  <c r="N236" i="37"/>
  <c r="N235" i="37"/>
  <c r="O234" i="37"/>
  <c r="N231" i="37"/>
  <c r="N228" i="37"/>
  <c r="N227" i="37"/>
  <c r="N223" i="37"/>
  <c r="N221" i="37"/>
  <c r="N220" i="37"/>
  <c r="N219" i="37"/>
  <c r="O218" i="37"/>
  <c r="N215" i="37"/>
  <c r="N213" i="37"/>
  <c r="N212" i="37"/>
  <c r="N211" i="37"/>
  <c r="O210" i="37"/>
  <c r="N207" i="37"/>
  <c r="N205" i="37"/>
  <c r="N204" i="37"/>
  <c r="N203" i="37"/>
  <c r="N199" i="37"/>
  <c r="N197" i="37"/>
  <c r="N196" i="37"/>
  <c r="N195" i="37"/>
  <c r="N191" i="37"/>
  <c r="N189" i="37"/>
  <c r="N188" i="37"/>
  <c r="N187" i="37"/>
  <c r="N183" i="37"/>
  <c r="N181" i="37"/>
  <c r="N180" i="37"/>
  <c r="N179" i="37"/>
  <c r="O176" i="37"/>
  <c r="N175" i="37"/>
  <c r="N174" i="37"/>
  <c r="N173" i="37"/>
  <c r="N172" i="37"/>
  <c r="N171" i="37"/>
  <c r="N167" i="37"/>
  <c r="N165" i="37"/>
  <c r="N164" i="37"/>
  <c r="O163" i="37"/>
  <c r="O160" i="37"/>
  <c r="N159" i="37"/>
  <c r="N157" i="37"/>
  <c r="N156" i="37"/>
  <c r="N155" i="37"/>
  <c r="O154" i="37"/>
  <c r="N151" i="37"/>
  <c r="N149" i="37"/>
  <c r="N148" i="37"/>
  <c r="O144" i="37"/>
  <c r="N143" i="37"/>
  <c r="N142" i="37"/>
  <c r="N141" i="37"/>
  <c r="O140" i="37"/>
  <c r="N139" i="37"/>
  <c r="O136" i="37"/>
  <c r="N135" i="37"/>
  <c r="N133" i="37"/>
  <c r="O132" i="37"/>
  <c r="N131" i="37"/>
  <c r="O128" i="37"/>
  <c r="N127" i="37"/>
  <c r="N126" i="37"/>
  <c r="N125" i="37"/>
  <c r="O124" i="37"/>
  <c r="N123" i="37"/>
  <c r="O120" i="37"/>
  <c r="N119" i="37"/>
  <c r="N118" i="37"/>
  <c r="O116" i="37"/>
  <c r="N115" i="37"/>
  <c r="O112" i="37"/>
  <c r="N111" i="37"/>
  <c r="N110" i="37"/>
  <c r="N109" i="37"/>
  <c r="O108" i="37"/>
  <c r="N107" i="37"/>
  <c r="O104" i="37"/>
  <c r="N103" i="37"/>
  <c r="N101" i="37"/>
  <c r="O100" i="37"/>
  <c r="N99" i="37"/>
  <c r="O96" i="37"/>
  <c r="N95" i="37"/>
  <c r="N94" i="37"/>
  <c r="N93" i="37"/>
  <c r="O92" i="37"/>
  <c r="N91" i="37"/>
  <c r="O88" i="37"/>
  <c r="O87" i="37"/>
  <c r="N85" i="37"/>
  <c r="O84" i="37"/>
  <c r="O83" i="37"/>
  <c r="O82" i="37"/>
  <c r="N79" i="37"/>
  <c r="N77" i="37"/>
  <c r="O76" i="37"/>
  <c r="N75" i="37"/>
  <c r="O74" i="37"/>
  <c r="N71" i="37"/>
  <c r="N68" i="37"/>
  <c r="O67" i="37"/>
  <c r="N64" i="37"/>
  <c r="N62" i="37"/>
  <c r="O60" i="37"/>
  <c r="N56" i="37"/>
  <c r="N55" i="37"/>
  <c r="N54" i="37"/>
  <c r="N53" i="37"/>
  <c r="N52" i="37"/>
  <c r="O51" i="37"/>
  <c r="N48" i="37"/>
  <c r="N46" i="37"/>
  <c r="O45" i="37"/>
  <c r="O43" i="37"/>
  <c r="N40" i="37"/>
  <c r="N38" i="37"/>
  <c r="O37" i="37"/>
  <c r="N36" i="37"/>
  <c r="O35" i="37"/>
  <c r="N32" i="37"/>
  <c r="N30" i="37"/>
  <c r="O29" i="37"/>
  <c r="O27" i="37"/>
  <c r="N26" i="37"/>
  <c r="N24" i="37"/>
  <c r="N22" i="37"/>
  <c r="O21" i="37"/>
  <c r="N18" i="37"/>
  <c r="N16" i="37"/>
  <c r="N14" i="37"/>
  <c r="O13" i="37"/>
  <c r="N10" i="37"/>
  <c r="N8" i="37"/>
  <c r="N6" i="37"/>
  <c r="O5" i="37"/>
  <c r="N2" i="37"/>
  <c r="O153" i="37"/>
  <c r="N153" i="37"/>
  <c r="O201" i="37"/>
  <c r="N201" i="37"/>
  <c r="O233" i="37"/>
  <c r="N233" i="37"/>
  <c r="O265" i="37"/>
  <c r="N265" i="37"/>
  <c r="O297" i="37"/>
  <c r="N297" i="37"/>
  <c r="O329" i="37"/>
  <c r="N329" i="37"/>
  <c r="O466" i="37"/>
  <c r="N466" i="37"/>
  <c r="O506" i="37"/>
  <c r="N506" i="37"/>
  <c r="O530" i="37"/>
  <c r="N530" i="37"/>
  <c r="O570" i="37"/>
  <c r="N570" i="37"/>
  <c r="O594" i="37"/>
  <c r="N594" i="37"/>
  <c r="O634" i="37"/>
  <c r="N634" i="37"/>
  <c r="N63" i="37"/>
  <c r="N70" i="37"/>
  <c r="N78" i="37"/>
  <c r="N86" i="37"/>
  <c r="O90" i="37"/>
  <c r="O98" i="37"/>
  <c r="O106" i="37"/>
  <c r="O114" i="37"/>
  <c r="O122" i="37"/>
  <c r="O130" i="37"/>
  <c r="O138" i="37"/>
  <c r="O146" i="37"/>
  <c r="O161" i="37"/>
  <c r="N161" i="37"/>
  <c r="O168" i="37"/>
  <c r="N190" i="37"/>
  <c r="O208" i="37"/>
  <c r="N222" i="37"/>
  <c r="O240" i="37"/>
  <c r="N254" i="37"/>
  <c r="O272" i="37"/>
  <c r="N286" i="37"/>
  <c r="O304" i="37"/>
  <c r="N318" i="37"/>
  <c r="O363" i="37"/>
  <c r="O367" i="37"/>
  <c r="N367" i="37"/>
  <c r="N425" i="37"/>
  <c r="O425" i="37"/>
  <c r="N455" i="37"/>
  <c r="O459" i="37"/>
  <c r="O862" i="37"/>
  <c r="N862" i="37"/>
  <c r="N411" i="37"/>
  <c r="O411" i="37"/>
  <c r="N9" i="37"/>
  <c r="O33" i="37"/>
  <c r="N262" i="37"/>
  <c r="N326" i="37"/>
  <c r="O347" i="37"/>
  <c r="O551" i="37"/>
  <c r="N551" i="37"/>
  <c r="N4" i="37"/>
  <c r="N12" i="37"/>
  <c r="O17" i="37"/>
  <c r="N20" i="37"/>
  <c r="O25" i="37"/>
  <c r="N28" i="37"/>
  <c r="O34" i="37"/>
  <c r="N34" i="37"/>
  <c r="O42" i="37"/>
  <c r="N42" i="37"/>
  <c r="O50" i="37"/>
  <c r="N50" i="37"/>
  <c r="O57" i="37"/>
  <c r="N158" i="37"/>
  <c r="O170" i="37"/>
  <c r="O185" i="37"/>
  <c r="N185" i="37"/>
  <c r="O217" i="37"/>
  <c r="N217" i="37"/>
  <c r="O249" i="37"/>
  <c r="N249" i="37"/>
  <c r="O281" i="37"/>
  <c r="N281" i="37"/>
  <c r="O313" i="37"/>
  <c r="N313" i="37"/>
  <c r="O339" i="37"/>
  <c r="O343" i="37"/>
  <c r="N343" i="37"/>
  <c r="N415" i="37"/>
  <c r="O419" i="37"/>
  <c r="N503" i="37"/>
  <c r="N567" i="37"/>
  <c r="N631" i="37"/>
  <c r="O806" i="37"/>
  <c r="N806" i="37"/>
  <c r="O856" i="37"/>
  <c r="N864" i="37"/>
  <c r="O864" i="37"/>
  <c r="O209" i="37"/>
  <c r="N209" i="37"/>
  <c r="O359" i="37"/>
  <c r="N359" i="37"/>
  <c r="O742" i="37"/>
  <c r="N742" i="37"/>
  <c r="O41" i="37"/>
  <c r="N150" i="37"/>
  <c r="O162" i="37"/>
  <c r="O184" i="37"/>
  <c r="N198" i="37"/>
  <c r="N230" i="37"/>
  <c r="O248" i="37"/>
  <c r="N294" i="37"/>
  <c r="O312" i="37"/>
  <c r="O615" i="37"/>
  <c r="N615" i="37"/>
  <c r="N728" i="37"/>
  <c r="O728" i="37"/>
  <c r="O942" i="37"/>
  <c r="N942" i="37"/>
  <c r="O58" i="37"/>
  <c r="N58" i="37"/>
  <c r="O65" i="37"/>
  <c r="O72" i="37"/>
  <c r="O80" i="37"/>
  <c r="N166" i="37"/>
  <c r="O178" i="37"/>
  <c r="O192" i="37"/>
  <c r="N206" i="37"/>
  <c r="O224" i="37"/>
  <c r="N238" i="37"/>
  <c r="O256" i="37"/>
  <c r="N270" i="37"/>
  <c r="O288" i="37"/>
  <c r="N302" i="37"/>
  <c r="O320" i="37"/>
  <c r="O335" i="37"/>
  <c r="N335" i="37"/>
  <c r="N377" i="37"/>
  <c r="O377" i="37"/>
  <c r="O393" i="37"/>
  <c r="O710" i="37"/>
  <c r="N710" i="37"/>
  <c r="O241" i="37"/>
  <c r="N241" i="37"/>
  <c r="O305" i="37"/>
  <c r="N305" i="37"/>
  <c r="O426" i="37"/>
  <c r="N426" i="37"/>
  <c r="O487" i="37"/>
  <c r="N487" i="37"/>
  <c r="O280" i="37"/>
  <c r="N427" i="37"/>
  <c r="O427" i="37"/>
  <c r="O511" i="37"/>
  <c r="N511" i="37"/>
  <c r="O575" i="37"/>
  <c r="N575" i="37"/>
  <c r="O66" i="37"/>
  <c r="N66" i="37"/>
  <c r="O73" i="37"/>
  <c r="N73" i="37"/>
  <c r="O81" i="37"/>
  <c r="N81" i="37"/>
  <c r="O193" i="37"/>
  <c r="N193" i="37"/>
  <c r="O225" i="37"/>
  <c r="N225" i="37"/>
  <c r="O257" i="37"/>
  <c r="N257" i="37"/>
  <c r="O289" i="37"/>
  <c r="N289" i="37"/>
  <c r="O321" i="37"/>
  <c r="N321" i="37"/>
  <c r="O378" i="37"/>
  <c r="N378" i="37"/>
  <c r="O386" i="37"/>
  <c r="N386" i="37"/>
  <c r="N481" i="37"/>
  <c r="O481" i="37"/>
  <c r="N521" i="37"/>
  <c r="O521" i="37"/>
  <c r="N585" i="37"/>
  <c r="O585" i="37"/>
  <c r="N649" i="37"/>
  <c r="O649" i="37"/>
  <c r="O702" i="37"/>
  <c r="N702" i="37"/>
  <c r="O169" i="37"/>
  <c r="N169" i="37"/>
  <c r="O273" i="37"/>
  <c r="N273" i="37"/>
  <c r="N984" i="37"/>
  <c r="O984" i="37"/>
  <c r="O49" i="37"/>
  <c r="O177" i="37"/>
  <c r="N177" i="37"/>
  <c r="O216" i="37"/>
  <c r="O351" i="37"/>
  <c r="N351" i="37"/>
  <c r="O639" i="37"/>
  <c r="N639" i="37"/>
  <c r="N39" i="37"/>
  <c r="N47" i="37"/>
  <c r="O59" i="37"/>
  <c r="O89" i="37"/>
  <c r="N89" i="37"/>
  <c r="O97" i="37"/>
  <c r="N97" i="37"/>
  <c r="O105" i="37"/>
  <c r="N105" i="37"/>
  <c r="O113" i="37"/>
  <c r="N113" i="37"/>
  <c r="O121" i="37"/>
  <c r="N121" i="37"/>
  <c r="O129" i="37"/>
  <c r="N129" i="37"/>
  <c r="O137" i="37"/>
  <c r="N137" i="37"/>
  <c r="O145" i="37"/>
  <c r="N145" i="37"/>
  <c r="O152" i="37"/>
  <c r="N182" i="37"/>
  <c r="O200" i="37"/>
  <c r="N214" i="37"/>
  <c r="O232" i="37"/>
  <c r="N246" i="37"/>
  <c r="O264" i="37"/>
  <c r="N278" i="37"/>
  <c r="O296" i="37"/>
  <c r="N310" i="37"/>
  <c r="O328" i="37"/>
  <c r="N379" i="37"/>
  <c r="O379" i="37"/>
  <c r="N451" i="37"/>
  <c r="O451" i="37"/>
  <c r="O522" i="37"/>
  <c r="N522" i="37"/>
  <c r="O537" i="37"/>
  <c r="N545" i="37"/>
  <c r="O545" i="37"/>
  <c r="O586" i="37"/>
  <c r="N586" i="37"/>
  <c r="O601" i="37"/>
  <c r="N609" i="37"/>
  <c r="O609" i="37"/>
  <c r="O650" i="37"/>
  <c r="N650" i="37"/>
  <c r="N688" i="37"/>
  <c r="O688" i="37"/>
  <c r="O338" i="37"/>
  <c r="N338" i="37"/>
  <c r="O346" i="37"/>
  <c r="N346" i="37"/>
  <c r="O354" i="37"/>
  <c r="N354" i="37"/>
  <c r="O362" i="37"/>
  <c r="N362" i="37"/>
  <c r="O370" i="37"/>
  <c r="N370" i="37"/>
  <c r="O418" i="37"/>
  <c r="N418" i="37"/>
  <c r="O458" i="37"/>
  <c r="N458" i="37"/>
  <c r="O514" i="37"/>
  <c r="N514" i="37"/>
  <c r="O578" i="37"/>
  <c r="N578" i="37"/>
  <c r="O642" i="37"/>
  <c r="N642" i="37"/>
  <c r="N696" i="37"/>
  <c r="O696" i="37"/>
  <c r="N840" i="37"/>
  <c r="O840" i="37"/>
  <c r="O870" i="37"/>
  <c r="N870" i="37"/>
  <c r="N992" i="37"/>
  <c r="O992" i="37"/>
  <c r="O394" i="37"/>
  <c r="N394" i="37"/>
  <c r="O434" i="37"/>
  <c r="N434" i="37"/>
  <c r="O474" i="37"/>
  <c r="N474" i="37"/>
  <c r="O538" i="37"/>
  <c r="N538" i="37"/>
  <c r="O602" i="37"/>
  <c r="N602" i="37"/>
  <c r="O670" i="37"/>
  <c r="N670" i="37"/>
  <c r="N768" i="37"/>
  <c r="O768" i="37"/>
  <c r="O822" i="37"/>
  <c r="N822" i="37"/>
  <c r="N463" i="37"/>
  <c r="O467" i="37"/>
  <c r="O482" i="37"/>
  <c r="N482" i="37"/>
  <c r="N519" i="37"/>
  <c r="O546" i="37"/>
  <c r="N546" i="37"/>
  <c r="O553" i="37"/>
  <c r="N583" i="37"/>
  <c r="O610" i="37"/>
  <c r="N610" i="37"/>
  <c r="O617" i="37"/>
  <c r="N647" i="37"/>
  <c r="N656" i="37"/>
  <c r="O656" i="37"/>
  <c r="O666" i="37"/>
  <c r="O830" i="37"/>
  <c r="N830" i="37"/>
  <c r="O944" i="37"/>
  <c r="O402" i="37"/>
  <c r="N402" i="37"/>
  <c r="O442" i="37"/>
  <c r="N442" i="37"/>
  <c r="O490" i="37"/>
  <c r="N490" i="37"/>
  <c r="O554" i="37"/>
  <c r="N554" i="37"/>
  <c r="O618" i="37"/>
  <c r="N618" i="37"/>
  <c r="O662" i="37"/>
  <c r="N662" i="37"/>
  <c r="N736" i="37"/>
  <c r="O736" i="37"/>
  <c r="N808" i="37"/>
  <c r="O808" i="37"/>
  <c r="N896" i="37"/>
  <c r="O896" i="37"/>
  <c r="O926" i="37"/>
  <c r="N926" i="37"/>
  <c r="N936" i="37"/>
  <c r="O936" i="37"/>
  <c r="N391" i="37"/>
  <c r="O410" i="37"/>
  <c r="N410" i="37"/>
  <c r="O450" i="37"/>
  <c r="N450" i="37"/>
  <c r="N471" i="37"/>
  <c r="O498" i="37"/>
  <c r="N498" i="37"/>
  <c r="O505" i="37"/>
  <c r="N535" i="37"/>
  <c r="O562" i="37"/>
  <c r="N562" i="37"/>
  <c r="O569" i="37"/>
  <c r="N599" i="37"/>
  <c r="O626" i="37"/>
  <c r="N626" i="37"/>
  <c r="O633" i="37"/>
  <c r="N658" i="37"/>
  <c r="O658" i="37"/>
  <c r="O760" i="37"/>
  <c r="N888" i="37"/>
  <c r="O888" i="37"/>
  <c r="O918" i="37"/>
  <c r="N918" i="37"/>
  <c r="O678" i="37"/>
  <c r="N678" i="37"/>
  <c r="O718" i="37"/>
  <c r="N718" i="37"/>
  <c r="O750" i="37"/>
  <c r="N750" i="37"/>
  <c r="O814" i="37"/>
  <c r="N814" i="37"/>
  <c r="O934" i="37"/>
  <c r="N934" i="37"/>
  <c r="O878" i="37"/>
  <c r="N878" i="37"/>
  <c r="O910" i="37"/>
  <c r="N910" i="37"/>
  <c r="O654" i="37"/>
  <c r="N654" i="37"/>
  <c r="O680" i="37"/>
  <c r="O694" i="37"/>
  <c r="N694" i="37"/>
  <c r="O734" i="37"/>
  <c r="N734" i="37"/>
  <c r="O766" i="37"/>
  <c r="N766" i="37"/>
  <c r="O838" i="37"/>
  <c r="N838" i="37"/>
  <c r="O886" i="37"/>
  <c r="N886" i="37"/>
  <c r="O902" i="37"/>
  <c r="N902" i="37"/>
  <c r="O928" i="37"/>
  <c r="O774" i="37"/>
  <c r="N774" i="37"/>
  <c r="O782" i="37"/>
  <c r="N782" i="37"/>
  <c r="O790" i="37"/>
  <c r="N790" i="37"/>
  <c r="O846" i="37"/>
  <c r="N846" i="37"/>
  <c r="O894" i="37"/>
  <c r="N894" i="37"/>
  <c r="O982" i="37"/>
  <c r="N982" i="37"/>
  <c r="O990" i="37"/>
  <c r="N990" i="37"/>
  <c r="O998" i="37"/>
  <c r="N998" i="37"/>
  <c r="O664" i="37"/>
  <c r="O686" i="37"/>
  <c r="N686" i="37"/>
  <c r="O704" i="37"/>
  <c r="O712" i="37"/>
  <c r="O726" i="37"/>
  <c r="N726" i="37"/>
  <c r="O744" i="37"/>
  <c r="O758" i="37"/>
  <c r="N758" i="37"/>
  <c r="O798" i="37"/>
  <c r="N798" i="37"/>
  <c r="O832" i="37"/>
  <c r="O854" i="37"/>
  <c r="N854" i="37"/>
  <c r="O912" i="37"/>
  <c r="O950" i="37"/>
  <c r="N950" i="37"/>
  <c r="O958" i="37"/>
  <c r="N958" i="37"/>
  <c r="O966" i="37"/>
  <c r="N966" i="37"/>
  <c r="O974" i="37"/>
  <c r="N974" i="37"/>
  <c r="N657" i="37"/>
  <c r="N681" i="37"/>
  <c r="N689" i="37"/>
  <c r="N697" i="37"/>
  <c r="N705" i="37"/>
  <c r="N713" i="37"/>
  <c r="N721" i="37"/>
  <c r="N729" i="37"/>
  <c r="N737" i="37"/>
  <c r="N745" i="37"/>
  <c r="N753" i="37"/>
  <c r="N761" i="37"/>
  <c r="N980" i="37"/>
  <c r="N895" i="37"/>
  <c r="N903" i="37"/>
  <c r="N911" i="37"/>
  <c r="N919" i="37"/>
  <c r="N927" i="37"/>
  <c r="N935" i="37"/>
  <c r="N943" i="37"/>
  <c r="N951" i="37"/>
  <c r="N959" i="37"/>
  <c r="N967" i="37"/>
  <c r="N975" i="37"/>
  <c r="N983" i="37"/>
  <c r="N991" i="37"/>
  <c r="N999" i="37"/>
  <c r="N976" i="33"/>
  <c r="N956" i="33"/>
  <c r="N939" i="33"/>
  <c r="N938" i="33"/>
  <c r="N865" i="33"/>
  <c r="N856" i="33"/>
  <c r="N834" i="33"/>
  <c r="N798" i="33"/>
  <c r="N783" i="33"/>
  <c r="N772" i="33"/>
  <c r="N771" i="33"/>
  <c r="N741" i="33"/>
  <c r="N739" i="33"/>
  <c r="N672" i="33"/>
  <c r="N609" i="33"/>
  <c r="N606" i="33"/>
  <c r="N583" i="33"/>
  <c r="N565" i="33"/>
  <c r="N564" i="33"/>
  <c r="N547" i="33"/>
  <c r="N537" i="33"/>
  <c r="N514" i="33"/>
  <c r="N503" i="33"/>
  <c r="N478" i="33"/>
  <c r="N463" i="33"/>
  <c r="N438" i="33"/>
  <c r="N420" i="33"/>
  <c r="N412" i="33"/>
  <c r="N387" i="33"/>
  <c r="N322" i="33"/>
  <c r="N311" i="33"/>
  <c r="N296" i="33"/>
  <c r="N295" i="33"/>
  <c r="N182" i="33"/>
  <c r="N165" i="33"/>
  <c r="N156" i="33"/>
  <c r="N41" i="33"/>
  <c r="N17" i="33"/>
  <c r="N15" i="33"/>
  <c r="N9" i="33"/>
  <c r="N5" i="33"/>
  <c r="N1000" i="33"/>
  <c r="N999" i="33"/>
  <c r="O998" i="33"/>
  <c r="O997" i="33"/>
  <c r="O996" i="33"/>
  <c r="N995" i="33"/>
  <c r="O994" i="33"/>
  <c r="O993" i="33"/>
  <c r="N992" i="33"/>
  <c r="N991" i="33"/>
  <c r="N990" i="33"/>
  <c r="O989" i="33"/>
  <c r="O988" i="33"/>
  <c r="N987" i="33"/>
  <c r="N986" i="33"/>
  <c r="O985" i="33"/>
  <c r="N984" i="33"/>
  <c r="N983" i="33"/>
  <c r="O982" i="33"/>
  <c r="O981" i="33"/>
  <c r="N980" i="33"/>
  <c r="N979" i="33"/>
  <c r="O978" i="33"/>
  <c r="N977" i="33"/>
  <c r="N975" i="33"/>
  <c r="N974" i="33"/>
  <c r="O973" i="33"/>
  <c r="O972" i="33"/>
  <c r="O971" i="33"/>
  <c r="N970" i="33"/>
  <c r="N969" i="33"/>
  <c r="O968" i="33"/>
  <c r="O967" i="33"/>
  <c r="N966" i="33"/>
  <c r="O965" i="33"/>
  <c r="O964" i="33"/>
  <c r="O963" i="33"/>
  <c r="N962" i="33"/>
  <c r="N961" i="33"/>
  <c r="O960" i="33"/>
  <c r="N959" i="33"/>
  <c r="N958" i="33"/>
  <c r="O957" i="33"/>
  <c r="O955" i="33"/>
  <c r="O954" i="33"/>
  <c r="N953" i="33"/>
  <c r="N952" i="33"/>
  <c r="N951" i="33"/>
  <c r="N950" i="33"/>
  <c r="N949" i="33"/>
  <c r="O948" i="33"/>
  <c r="O947" i="33"/>
  <c r="O946" i="33"/>
  <c r="N945" i="33"/>
  <c r="O944" i="33"/>
  <c r="N943" i="33"/>
  <c r="N942" i="33"/>
  <c r="N941" i="33"/>
  <c r="N940" i="33"/>
  <c r="O937" i="33"/>
  <c r="O936" i="33"/>
  <c r="N935" i="33"/>
  <c r="N934" i="33"/>
  <c r="N933" i="33"/>
  <c r="N932" i="33"/>
  <c r="N931" i="33"/>
  <c r="O930" i="33"/>
  <c r="O929" i="33"/>
  <c r="O928" i="33"/>
  <c r="N927" i="33"/>
  <c r="O926" i="33"/>
  <c r="N925" i="33"/>
  <c r="N924" i="33"/>
  <c r="N923" i="33"/>
  <c r="N922" i="33"/>
  <c r="O921" i="33"/>
  <c r="O920" i="33"/>
  <c r="N919" i="33"/>
  <c r="N918" i="33"/>
  <c r="O917" i="33"/>
  <c r="N916" i="33"/>
  <c r="N915" i="33"/>
  <c r="O914" i="33"/>
  <c r="O913" i="33"/>
  <c r="O912" i="33"/>
  <c r="N911" i="33"/>
  <c r="O910" i="33"/>
  <c r="N909" i="33"/>
  <c r="N908" i="33"/>
  <c r="N907" i="33"/>
  <c r="O906" i="33"/>
  <c r="O905" i="33"/>
  <c r="O904" i="33"/>
  <c r="N903" i="33"/>
  <c r="O902" i="33"/>
  <c r="O901" i="33"/>
  <c r="N900" i="33"/>
  <c r="N899" i="33"/>
  <c r="O898" i="33"/>
  <c r="O897" i="33"/>
  <c r="O896" i="33"/>
  <c r="N895" i="33"/>
  <c r="O894" i="33"/>
  <c r="O893" i="33"/>
  <c r="N892" i="33"/>
  <c r="N891" i="33"/>
  <c r="O890" i="33"/>
  <c r="O889" i="33"/>
  <c r="O888" i="33"/>
  <c r="N887" i="33"/>
  <c r="N886" i="33"/>
  <c r="O885" i="33"/>
  <c r="N884" i="33"/>
  <c r="N883" i="33"/>
  <c r="O882" i="33"/>
  <c r="O881" i="33"/>
  <c r="O880" i="33"/>
  <c r="N879" i="33"/>
  <c r="O878" i="33"/>
  <c r="O877" i="33"/>
  <c r="N876" i="33"/>
  <c r="N875" i="33"/>
  <c r="N874" i="33"/>
  <c r="O873" i="33"/>
  <c r="N872" i="33"/>
  <c r="N871" i="33"/>
  <c r="O870" i="33"/>
  <c r="O869" i="33"/>
  <c r="O868" i="33"/>
  <c r="N867" i="33"/>
  <c r="O866" i="33"/>
  <c r="O864" i="33"/>
  <c r="O863" i="33"/>
  <c r="N862" i="33"/>
  <c r="O861" i="33"/>
  <c r="O860" i="33"/>
  <c r="N859" i="33"/>
  <c r="N858" i="33"/>
  <c r="O857" i="33"/>
  <c r="O855" i="33"/>
  <c r="O854" i="33"/>
  <c r="N853" i="33"/>
  <c r="N852" i="33"/>
  <c r="O851" i="33"/>
  <c r="N850" i="33"/>
  <c r="N849" i="33"/>
  <c r="O848" i="33"/>
  <c r="O847" i="33"/>
  <c r="O846" i="33"/>
  <c r="N845" i="33"/>
  <c r="O844" i="33"/>
  <c r="N843" i="33"/>
  <c r="N842" i="33"/>
  <c r="N841" i="33"/>
  <c r="O840" i="33"/>
  <c r="O839" i="33"/>
  <c r="O838" i="33"/>
  <c r="N837" i="33"/>
  <c r="O836" i="33"/>
  <c r="O835" i="33"/>
  <c r="N833" i="33"/>
  <c r="N832" i="33"/>
  <c r="O831" i="33"/>
  <c r="O830" i="33"/>
  <c r="O829" i="33"/>
  <c r="N828" i="33"/>
  <c r="O827" i="33"/>
  <c r="O826" i="33"/>
  <c r="N825" i="33"/>
  <c r="N824" i="33"/>
  <c r="O823" i="33"/>
  <c r="O822" i="33"/>
  <c r="O821" i="33"/>
  <c r="N820" i="33"/>
  <c r="O819" i="33"/>
  <c r="O818" i="33"/>
  <c r="N817" i="33"/>
  <c r="N816" i="33"/>
  <c r="O815" i="33"/>
  <c r="O814" i="33"/>
  <c r="O813" i="33"/>
  <c r="N812" i="33"/>
  <c r="N811" i="33"/>
  <c r="N810" i="33"/>
  <c r="N809" i="33"/>
  <c r="N808" i="33"/>
  <c r="N807" i="33"/>
  <c r="O806" i="33"/>
  <c r="O805" i="33"/>
  <c r="N804" i="33"/>
  <c r="O803" i="33"/>
  <c r="O802" i="33"/>
  <c r="N801" i="33"/>
  <c r="N800" i="33"/>
  <c r="O799" i="33"/>
  <c r="O797" i="33"/>
  <c r="O796" i="33"/>
  <c r="N795" i="33"/>
  <c r="O794" i="33"/>
  <c r="N793" i="33"/>
  <c r="N792" i="33"/>
  <c r="N791" i="33"/>
  <c r="N790" i="33"/>
  <c r="O789" i="33"/>
  <c r="O788" i="33"/>
  <c r="N787" i="33"/>
  <c r="N786" i="33"/>
  <c r="N785" i="33"/>
  <c r="N784" i="33"/>
  <c r="N782" i="33"/>
  <c r="O781" i="33"/>
  <c r="O780" i="33"/>
  <c r="O779" i="33"/>
  <c r="N778" i="33"/>
  <c r="O777" i="33"/>
  <c r="O776" i="33"/>
  <c r="N775" i="33"/>
  <c r="N774" i="33"/>
  <c r="O773" i="33"/>
  <c r="O770" i="33"/>
  <c r="O769" i="33"/>
  <c r="N768" i="33"/>
  <c r="N767" i="33"/>
  <c r="N766" i="33"/>
  <c r="N765" i="33"/>
  <c r="N764" i="33"/>
  <c r="N763" i="33"/>
  <c r="O762" i="33"/>
  <c r="O761" i="33"/>
  <c r="N760" i="33"/>
  <c r="N759" i="33"/>
  <c r="O758" i="33"/>
  <c r="N757" i="33"/>
  <c r="N756" i="33"/>
  <c r="O755" i="33"/>
  <c r="O754" i="33"/>
  <c r="O753" i="33"/>
  <c r="N752" i="33"/>
  <c r="O751" i="33"/>
  <c r="O750" i="33"/>
  <c r="N749" i="33"/>
  <c r="N748" i="33"/>
  <c r="N747" i="33"/>
  <c r="O746" i="33"/>
  <c r="N745" i="33"/>
  <c r="N744" i="33"/>
  <c r="N743" i="33"/>
  <c r="O742" i="33"/>
  <c r="N740" i="33"/>
  <c r="N738" i="33"/>
  <c r="N737" i="33"/>
  <c r="O736" i="33"/>
  <c r="O735" i="33"/>
  <c r="N734" i="33"/>
  <c r="O733" i="33"/>
  <c r="O732" i="33"/>
  <c r="N731" i="33"/>
  <c r="N730" i="33"/>
  <c r="N729" i="33"/>
  <c r="O728" i="33"/>
  <c r="O727" i="33"/>
  <c r="N726" i="33"/>
  <c r="O725" i="33"/>
  <c r="O724" i="33"/>
  <c r="N723" i="33"/>
  <c r="N722" i="33"/>
  <c r="O721" i="33"/>
  <c r="O720" i="33"/>
  <c r="O719" i="33"/>
  <c r="N718" i="33"/>
  <c r="O717" i="33"/>
  <c r="O716" i="33"/>
  <c r="N715" i="33"/>
  <c r="N714" i="33"/>
  <c r="O713" i="33"/>
  <c r="O712" i="33"/>
  <c r="O711" i="33"/>
  <c r="N710" i="33"/>
  <c r="O709" i="33"/>
  <c r="O708" i="33"/>
  <c r="N707" i="33"/>
  <c r="N706" i="33"/>
  <c r="O705" i="33"/>
  <c r="O704" i="33"/>
  <c r="O703" i="33"/>
  <c r="N702" i="33"/>
  <c r="O701" i="33"/>
  <c r="O700" i="33"/>
  <c r="O699" i="33"/>
  <c r="N698" i="33"/>
  <c r="O697" i="33"/>
  <c r="O696" i="33"/>
  <c r="O695" i="33"/>
  <c r="N694" i="33"/>
  <c r="O693" i="33"/>
  <c r="O692" i="33"/>
  <c r="N691" i="33"/>
  <c r="N690" i="33"/>
  <c r="O689" i="33"/>
  <c r="O688" i="33"/>
  <c r="O687" i="33"/>
  <c r="N686" i="33"/>
  <c r="N685" i="33"/>
  <c r="O684" i="33"/>
  <c r="N683" i="33"/>
  <c r="N682" i="33"/>
  <c r="N681" i="33"/>
  <c r="O680" i="33"/>
  <c r="N679" i="33"/>
  <c r="N678" i="33"/>
  <c r="O677" i="33"/>
  <c r="O676" i="33"/>
  <c r="N675" i="33"/>
  <c r="N674" i="33"/>
  <c r="O673" i="33"/>
  <c r="O671" i="33"/>
  <c r="O670" i="33"/>
  <c r="N669" i="33"/>
  <c r="N668" i="33"/>
  <c r="N667" i="33"/>
  <c r="N666" i="33"/>
  <c r="N665" i="33"/>
  <c r="N664" i="33"/>
  <c r="O663" i="33"/>
  <c r="O662" i="33"/>
  <c r="N661" i="33"/>
  <c r="O660" i="33"/>
  <c r="O659" i="33"/>
  <c r="N658" i="33"/>
  <c r="N657" i="33"/>
  <c r="O656" i="33"/>
  <c r="O655" i="33"/>
  <c r="O654" i="33"/>
  <c r="N653" i="33"/>
  <c r="N652" i="33"/>
  <c r="N651" i="33"/>
  <c r="N650" i="33"/>
  <c r="N649" i="33"/>
  <c r="O648" i="33"/>
  <c r="O647" i="33"/>
  <c r="O646" i="33"/>
  <c r="N645" i="33"/>
  <c r="O644" i="33"/>
  <c r="O643" i="33"/>
  <c r="N642" i="33"/>
  <c r="N641" i="33"/>
  <c r="O640" i="33"/>
  <c r="O639" i="33"/>
  <c r="O638" i="33"/>
  <c r="N637" i="33"/>
  <c r="O636" i="33"/>
  <c r="O635" i="33"/>
  <c r="N634" i="33"/>
  <c r="N633" i="33"/>
  <c r="O632" i="33"/>
  <c r="O631" i="33"/>
  <c r="O630" i="33"/>
  <c r="N629" i="33"/>
  <c r="O628" i="33"/>
  <c r="O627" i="33"/>
  <c r="N626" i="33"/>
  <c r="N625" i="33"/>
  <c r="O624" i="33"/>
  <c r="O623" i="33"/>
  <c r="O622" i="33"/>
  <c r="N621" i="33"/>
  <c r="O620" i="33"/>
  <c r="N619" i="33"/>
  <c r="N618" i="33"/>
  <c r="N617" i="33"/>
  <c r="N616" i="33"/>
  <c r="O615" i="33"/>
  <c r="O614" i="33"/>
  <c r="N613" i="33"/>
  <c r="O612" i="33"/>
  <c r="O611" i="33"/>
  <c r="N610" i="33"/>
  <c r="N608" i="33"/>
  <c r="O607" i="33"/>
  <c r="O605" i="33"/>
  <c r="O604" i="33"/>
  <c r="N603" i="33"/>
  <c r="O602" i="33"/>
  <c r="O601" i="33"/>
  <c r="N600" i="33"/>
  <c r="N599" i="33"/>
  <c r="O598" i="33"/>
  <c r="O597" i="33"/>
  <c r="O596" i="33"/>
  <c r="N595" i="33"/>
  <c r="O594" i="33"/>
  <c r="O593" i="33"/>
  <c r="N592" i="33"/>
  <c r="N591" i="33"/>
  <c r="O590" i="33"/>
  <c r="O589" i="33"/>
  <c r="O588" i="33"/>
  <c r="N587" i="33"/>
  <c r="O586" i="33"/>
  <c r="O585" i="33"/>
  <c r="N584" i="33"/>
  <c r="N582" i="33"/>
  <c r="N581" i="33"/>
  <c r="O580" i="33"/>
  <c r="O579" i="33"/>
  <c r="N578" i="33"/>
  <c r="O577" i="33"/>
  <c r="O576" i="33"/>
  <c r="N575" i="33"/>
  <c r="N574" i="33"/>
  <c r="O573" i="33"/>
  <c r="O572" i="33"/>
  <c r="O571" i="33"/>
  <c r="N570" i="33"/>
  <c r="O569" i="33"/>
  <c r="N568" i="33"/>
  <c r="N567" i="33"/>
  <c r="N566" i="33"/>
  <c r="O563" i="33"/>
  <c r="O562" i="33"/>
  <c r="O561" i="33"/>
  <c r="N560" i="33"/>
  <c r="O559" i="33"/>
  <c r="N558" i="33"/>
  <c r="N557" i="33"/>
  <c r="N556" i="33"/>
  <c r="O555" i="33"/>
  <c r="O554" i="33"/>
  <c r="O553" i="33"/>
  <c r="N552" i="33"/>
  <c r="N551" i="33"/>
  <c r="N550" i="33"/>
  <c r="O549" i="33"/>
  <c r="N548" i="33"/>
  <c r="O546" i="33"/>
  <c r="O545" i="33"/>
  <c r="O544" i="33"/>
  <c r="N543" i="33"/>
  <c r="O542" i="33"/>
  <c r="N541" i="33"/>
  <c r="N540" i="33"/>
  <c r="N539" i="33"/>
  <c r="O538" i="33"/>
  <c r="O536" i="33"/>
  <c r="O535" i="33"/>
  <c r="N534" i="33"/>
  <c r="N533" i="33"/>
  <c r="O532" i="33"/>
  <c r="N531" i="33"/>
  <c r="N530" i="33"/>
  <c r="O529" i="33"/>
  <c r="O528" i="33"/>
  <c r="O527" i="33"/>
  <c r="N526" i="33"/>
  <c r="O525" i="33"/>
  <c r="N524" i="33"/>
  <c r="N523" i="33"/>
  <c r="N522" i="33"/>
  <c r="O521" i="33"/>
  <c r="O520" i="33"/>
  <c r="O519" i="33"/>
  <c r="N518" i="33"/>
  <c r="O517" i="33"/>
  <c r="O516" i="33"/>
  <c r="N515" i="33"/>
  <c r="N513" i="33"/>
  <c r="O512" i="33"/>
  <c r="O511" i="33"/>
  <c r="O510" i="33"/>
  <c r="N509" i="33"/>
  <c r="O508" i="33"/>
  <c r="O507" i="33"/>
  <c r="N506" i="33"/>
  <c r="N505" i="33"/>
  <c r="O504" i="33"/>
  <c r="O502" i="33"/>
  <c r="O501" i="33"/>
  <c r="N500" i="33"/>
  <c r="O499" i="33"/>
  <c r="N498" i="33"/>
  <c r="O497" i="33"/>
  <c r="N496" i="33"/>
  <c r="O495" i="33"/>
  <c r="O494" i="33"/>
  <c r="O493" i="33"/>
  <c r="N492" i="33"/>
  <c r="N491" i="33"/>
  <c r="N490" i="33"/>
  <c r="N489" i="33"/>
  <c r="N488" i="33"/>
  <c r="N487" i="33"/>
  <c r="O486" i="33"/>
  <c r="O485" i="33"/>
  <c r="N484" i="33"/>
  <c r="O483" i="33"/>
  <c r="N482" i="33"/>
  <c r="N481" i="33"/>
  <c r="N480" i="33"/>
  <c r="N479" i="33"/>
  <c r="O477" i="33"/>
  <c r="O476" i="33"/>
  <c r="N475" i="33"/>
  <c r="O474" i="33"/>
  <c r="N473" i="33"/>
  <c r="N472" i="33"/>
  <c r="N471" i="33"/>
  <c r="O470" i="33"/>
  <c r="O469" i="33"/>
  <c r="O468" i="33"/>
  <c r="N467" i="33"/>
  <c r="O466" i="33"/>
  <c r="N465" i="33"/>
  <c r="N464" i="33"/>
  <c r="N462" i="33"/>
  <c r="O461" i="33"/>
  <c r="O460" i="33"/>
  <c r="O459" i="33"/>
  <c r="N458" i="33"/>
  <c r="O457" i="33"/>
  <c r="N456" i="33"/>
  <c r="N455" i="33"/>
  <c r="N454" i="33"/>
  <c r="O453" i="33"/>
  <c r="O452" i="33"/>
  <c r="O451" i="33"/>
  <c r="N450" i="33"/>
  <c r="O449" i="33"/>
  <c r="O448" i="33"/>
  <c r="N447" i="33"/>
  <c r="N446" i="33"/>
  <c r="O445" i="33"/>
  <c r="O444" i="33"/>
  <c r="O443" i="33"/>
  <c r="N442" i="33"/>
  <c r="O441" i="33"/>
  <c r="O440" i="33"/>
  <c r="N439" i="33"/>
  <c r="N437" i="33"/>
  <c r="N436" i="33"/>
  <c r="O435" i="33"/>
  <c r="N434" i="33"/>
  <c r="N433" i="33"/>
  <c r="O432" i="33"/>
  <c r="O431" i="33"/>
  <c r="N430" i="33"/>
  <c r="N429" i="33"/>
  <c r="O428" i="33"/>
  <c r="O427" i="33"/>
  <c r="O426" i="33"/>
  <c r="N425" i="33"/>
  <c r="N424" i="33"/>
  <c r="N423" i="33"/>
  <c r="N422" i="33"/>
  <c r="N421" i="33"/>
  <c r="O419" i="33"/>
  <c r="O418" i="33"/>
  <c r="O417" i="33"/>
  <c r="N416" i="33"/>
  <c r="O415" i="33"/>
  <c r="O414" i="33"/>
  <c r="N413" i="33"/>
  <c r="N411" i="33"/>
  <c r="O410" i="33"/>
  <c r="O409" i="33"/>
  <c r="O408" i="33"/>
  <c r="N407" i="33"/>
  <c r="N406" i="33"/>
  <c r="N405" i="33"/>
  <c r="N404" i="33"/>
  <c r="N403" i="33"/>
  <c r="O402" i="33"/>
  <c r="O401" i="33"/>
  <c r="O400" i="33"/>
  <c r="N399" i="33"/>
  <c r="O398" i="33"/>
  <c r="N397" i="33"/>
  <c r="N396" i="33"/>
  <c r="N395" i="33"/>
  <c r="O394" i="33"/>
  <c r="O393" i="33"/>
  <c r="O392" i="33"/>
  <c r="N391" i="33"/>
  <c r="O390" i="33"/>
  <c r="O389" i="33"/>
  <c r="N388" i="33"/>
  <c r="N386" i="33"/>
  <c r="O385" i="33"/>
  <c r="O384" i="33"/>
  <c r="O383" i="33"/>
  <c r="N382" i="33"/>
  <c r="O381" i="33"/>
  <c r="O380" i="33"/>
  <c r="N379" i="33"/>
  <c r="N378" i="33"/>
  <c r="O377" i="33"/>
  <c r="O376" i="33"/>
  <c r="O375" i="33"/>
  <c r="N374" i="33"/>
  <c r="O373" i="33"/>
  <c r="O372" i="33"/>
  <c r="N371" i="33"/>
  <c r="N370" i="33"/>
  <c r="O369" i="33"/>
  <c r="O368" i="33"/>
  <c r="O367" i="33"/>
  <c r="N366" i="33"/>
  <c r="N365" i="33"/>
  <c r="N364" i="33"/>
  <c r="N363" i="33"/>
  <c r="N362" i="33"/>
  <c r="N361" i="33"/>
  <c r="O360" i="33"/>
  <c r="O359" i="33"/>
  <c r="N358" i="33"/>
  <c r="N357" i="33"/>
  <c r="N356" i="33"/>
  <c r="N355" i="33"/>
  <c r="N354" i="33"/>
  <c r="O353" i="33"/>
  <c r="O352" i="33"/>
  <c r="O351" i="33"/>
  <c r="N350" i="33"/>
  <c r="N349" i="33"/>
  <c r="N348" i="33"/>
  <c r="N347" i="33"/>
  <c r="N346" i="33"/>
  <c r="O345" i="33"/>
  <c r="O344" i="33"/>
  <c r="O343" i="33"/>
  <c r="N342" i="33"/>
  <c r="O341" i="33"/>
  <c r="N340" i="33"/>
  <c r="O339" i="33"/>
  <c r="N338" i="33"/>
  <c r="O337" i="33"/>
  <c r="O336" i="33"/>
  <c r="O335" i="33"/>
  <c r="N334" i="33"/>
  <c r="O333" i="33"/>
  <c r="N332" i="33"/>
  <c r="N331" i="33"/>
  <c r="N330" i="33"/>
  <c r="O329" i="33"/>
  <c r="O328" i="33"/>
  <c r="O327" i="33"/>
  <c r="N326" i="33"/>
  <c r="O325" i="33"/>
  <c r="O324" i="33"/>
  <c r="N323" i="33"/>
  <c r="N321" i="33"/>
  <c r="O320" i="33"/>
  <c r="O319" i="33"/>
  <c r="O318" i="33"/>
  <c r="N317" i="33"/>
  <c r="O316" i="33"/>
  <c r="N315" i="33"/>
  <c r="N314" i="33"/>
  <c r="N313" i="33"/>
  <c r="N312" i="33"/>
  <c r="O310" i="33"/>
  <c r="O309" i="33"/>
  <c r="N308" i="33"/>
  <c r="O307" i="33"/>
  <c r="O306" i="33"/>
  <c r="N305" i="33"/>
  <c r="N304" i="33"/>
  <c r="O303" i="33"/>
  <c r="O302" i="33"/>
  <c r="O301" i="33"/>
  <c r="N300" i="33"/>
  <c r="N299" i="33"/>
  <c r="N298" i="33"/>
  <c r="N297" i="33"/>
  <c r="N294" i="33"/>
  <c r="N293" i="33"/>
  <c r="O292" i="33"/>
  <c r="O291" i="33"/>
  <c r="N290" i="33"/>
  <c r="O289" i="33"/>
  <c r="O288" i="33"/>
  <c r="N287" i="33"/>
  <c r="N286" i="33"/>
  <c r="O285" i="33"/>
  <c r="O284" i="33"/>
  <c r="O283" i="33"/>
  <c r="N282" i="33"/>
  <c r="N281" i="33"/>
  <c r="O280" i="33"/>
  <c r="N279" i="33"/>
  <c r="N278" i="33"/>
  <c r="O277" i="33"/>
  <c r="O276" i="33"/>
  <c r="O275" i="33"/>
  <c r="N274" i="33"/>
  <c r="O273" i="33"/>
  <c r="N272" i="33"/>
  <c r="N271" i="33"/>
  <c r="N270" i="33"/>
  <c r="O269" i="33"/>
  <c r="O268" i="33"/>
  <c r="O267" i="33"/>
  <c r="N266" i="33"/>
  <c r="O265" i="33"/>
  <c r="O264" i="33"/>
  <c r="N263" i="33"/>
  <c r="N262" i="33"/>
  <c r="O261" i="33"/>
  <c r="O260" i="33"/>
  <c r="O259" i="33"/>
  <c r="N258" i="33"/>
  <c r="N257" i="33"/>
  <c r="O256" i="33"/>
  <c r="N255" i="33"/>
  <c r="N254" i="33"/>
  <c r="O253" i="33"/>
  <c r="O252" i="33"/>
  <c r="O251" i="33"/>
  <c r="N250" i="33"/>
  <c r="O249" i="33"/>
  <c r="N248" i="33"/>
  <c r="N247" i="33"/>
  <c r="N246" i="33"/>
  <c r="O245" i="33"/>
  <c r="O244" i="33"/>
  <c r="O243" i="33"/>
  <c r="N242" i="33"/>
  <c r="O241" i="33"/>
  <c r="O240" i="33"/>
  <c r="N239" i="33"/>
  <c r="N238" i="33"/>
  <c r="N237" i="33"/>
  <c r="O236" i="33"/>
  <c r="O235" i="33"/>
  <c r="N234" i="33"/>
  <c r="N233" i="33"/>
  <c r="N232" i="33"/>
  <c r="N231" i="33"/>
  <c r="N230" i="33"/>
  <c r="O229" i="33"/>
  <c r="O228" i="33"/>
  <c r="O227" i="33"/>
  <c r="N226" i="33"/>
  <c r="N225" i="33"/>
  <c r="N224" i="33"/>
  <c r="N223" i="33"/>
  <c r="N222" i="33"/>
  <c r="O221" i="33"/>
  <c r="O220" i="33"/>
  <c r="O219" i="33"/>
  <c r="N218" i="33"/>
  <c r="O217" i="33"/>
  <c r="N216" i="33"/>
  <c r="N215" i="33"/>
  <c r="N214" i="33"/>
  <c r="O213" i="33"/>
  <c r="O212" i="33"/>
  <c r="O211" i="33"/>
  <c r="N210" i="33"/>
  <c r="O209" i="33"/>
  <c r="O208" i="33"/>
  <c r="N207" i="33"/>
  <c r="N206" i="33"/>
  <c r="O205" i="33"/>
  <c r="O204" i="33"/>
  <c r="O203" i="33"/>
  <c r="N202" i="33"/>
  <c r="O201" i="33"/>
  <c r="O200" i="33"/>
  <c r="O199" i="33"/>
  <c r="N198" i="33"/>
  <c r="O197" i="33"/>
  <c r="O196" i="33"/>
  <c r="O195" i="33"/>
  <c r="N194" i="33"/>
  <c r="O193" i="33"/>
  <c r="O192" i="33"/>
  <c r="N191" i="33"/>
  <c r="N190" i="33"/>
  <c r="N189" i="33"/>
  <c r="O188" i="33"/>
  <c r="O187" i="33"/>
  <c r="N186" i="33"/>
  <c r="N185" i="33"/>
  <c r="O184" i="33"/>
  <c r="N183" i="33"/>
  <c r="N181" i="33"/>
  <c r="O180" i="33"/>
  <c r="O179" i="33"/>
  <c r="O178" i="33"/>
  <c r="N177" i="33"/>
  <c r="O176" i="33"/>
  <c r="O175" i="33"/>
  <c r="N174" i="33"/>
  <c r="N173" i="33"/>
  <c r="O172" i="33"/>
  <c r="O171" i="33"/>
  <c r="O170" i="33"/>
  <c r="N169" i="33"/>
  <c r="N168" i="33"/>
  <c r="N167" i="33"/>
  <c r="N166" i="33"/>
  <c r="N164" i="33"/>
  <c r="O163" i="33"/>
  <c r="O162" i="33"/>
  <c r="O161" i="33"/>
  <c r="N160" i="33"/>
  <c r="O159" i="33"/>
  <c r="O158" i="33"/>
  <c r="N157" i="33"/>
  <c r="N155" i="33"/>
  <c r="O154" i="33"/>
  <c r="O153" i="33"/>
  <c r="O152" i="33"/>
  <c r="N151" i="33"/>
  <c r="O150" i="33"/>
  <c r="N149" i="33"/>
  <c r="N148" i="33"/>
  <c r="N147" i="33"/>
  <c r="N146" i="33"/>
  <c r="O145" i="33"/>
  <c r="N144" i="33"/>
  <c r="N143" i="33"/>
  <c r="N142" i="33"/>
  <c r="O141" i="33"/>
  <c r="N140" i="33"/>
  <c r="N139" i="33"/>
  <c r="O138" i="33"/>
  <c r="O137" i="33"/>
  <c r="O136" i="33"/>
  <c r="N135" i="33"/>
  <c r="O134" i="33"/>
  <c r="O133" i="33"/>
  <c r="N132" i="33"/>
  <c r="N131" i="33"/>
  <c r="O130" i="33"/>
  <c r="O129" i="33"/>
  <c r="O128" i="33"/>
  <c r="N127" i="33"/>
  <c r="O126" i="33"/>
  <c r="O125" i="33"/>
  <c r="N124" i="33"/>
  <c r="N123" i="33"/>
  <c r="O122" i="33"/>
  <c r="O121" i="33"/>
  <c r="O120" i="33"/>
  <c r="N119" i="33"/>
  <c r="N118" i="33"/>
  <c r="O117" i="33"/>
  <c r="N116" i="33"/>
  <c r="N115" i="33"/>
  <c r="N114" i="33"/>
  <c r="N113" i="33"/>
  <c r="O112" i="33"/>
  <c r="N111" i="33"/>
  <c r="O110" i="33"/>
  <c r="N109" i="33"/>
  <c r="N108" i="33"/>
  <c r="N107" i="33"/>
  <c r="N106" i="33"/>
  <c r="O105" i="33"/>
  <c r="O104" i="33"/>
  <c r="N103" i="33"/>
  <c r="O102" i="33"/>
  <c r="O101" i="33"/>
  <c r="N100" i="33"/>
  <c r="N99" i="33"/>
  <c r="O98" i="33"/>
  <c r="O97" i="33"/>
  <c r="O96" i="33"/>
  <c r="N95" i="33"/>
  <c r="O94" i="33"/>
  <c r="O93" i="33"/>
  <c r="N92" i="33"/>
  <c r="N91" i="33"/>
  <c r="O90" i="33"/>
  <c r="O89" i="33"/>
  <c r="O88" i="33"/>
  <c r="N87" i="33"/>
  <c r="N86" i="33"/>
  <c r="O85" i="33"/>
  <c r="N84" i="33"/>
  <c r="N83" i="33"/>
  <c r="N82" i="33"/>
  <c r="O81" i="33"/>
  <c r="O80" i="33"/>
  <c r="N79" i="33"/>
  <c r="O78" i="33"/>
  <c r="O77" i="33"/>
  <c r="N76" i="33"/>
  <c r="N75" i="33"/>
  <c r="O74" i="33"/>
  <c r="O73" i="33"/>
  <c r="O72" i="33"/>
  <c r="N71" i="33"/>
  <c r="O70" i="33"/>
  <c r="O69" i="33"/>
  <c r="N68" i="33"/>
  <c r="N67" i="33"/>
  <c r="N66" i="33"/>
  <c r="O65" i="33"/>
  <c r="O64" i="33"/>
  <c r="N63" i="33"/>
  <c r="N62" i="33"/>
  <c r="N61" i="33"/>
  <c r="N60" i="33"/>
  <c r="N59" i="33"/>
  <c r="N58" i="33"/>
  <c r="O57" i="33"/>
  <c r="O56" i="33"/>
  <c r="N55" i="33"/>
  <c r="N54" i="33"/>
  <c r="N53" i="33"/>
  <c r="N52" i="33"/>
  <c r="N51" i="33"/>
  <c r="N50" i="33"/>
  <c r="O49" i="33"/>
  <c r="O48" i="33"/>
  <c r="N47" i="33"/>
  <c r="N46" i="33"/>
  <c r="N45" i="33"/>
  <c r="N44" i="33"/>
  <c r="N43" i="33"/>
  <c r="N42" i="33"/>
  <c r="O40" i="33"/>
  <c r="O39" i="33"/>
  <c r="N38" i="33"/>
  <c r="N37" i="33"/>
  <c r="N36" i="33"/>
  <c r="N35" i="33"/>
  <c r="N34" i="33"/>
  <c r="N33" i="33"/>
  <c r="O32" i="33"/>
  <c r="O31" i="33"/>
  <c r="N30" i="33"/>
  <c r="N29" i="33"/>
  <c r="N28" i="33"/>
  <c r="N27" i="33"/>
  <c r="N26" i="33"/>
  <c r="N25" i="33"/>
  <c r="O24" i="33"/>
  <c r="O23" i="33"/>
  <c r="N22" i="33"/>
  <c r="N21" i="33"/>
  <c r="N20" i="33"/>
  <c r="N19" i="33"/>
  <c r="N18" i="33"/>
  <c r="O12" i="33"/>
  <c r="N11" i="33"/>
  <c r="N10" i="33"/>
  <c r="N8" i="33"/>
  <c r="N7" i="33"/>
  <c r="N6" i="33"/>
  <c r="O4" i="33"/>
  <c r="O3" i="33"/>
  <c r="D50" i="27" l="1"/>
  <c r="P24" i="45"/>
  <c r="P40" i="45" s="1"/>
  <c r="P41" i="45" l="1"/>
  <c r="P42" i="4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<sst xmlns="http://schemas.openxmlformats.org/spreadsheetml/2006/main" count="3463" uniqueCount="1541">
  <si>
    <t>PROJECT CODE</t>
  </si>
  <si>
    <t>DATE</t>
  </si>
  <si>
    <t>START TIME</t>
  </si>
  <si>
    <t>END TIME</t>
  </si>
  <si>
    <t>TOTAL DURATION</t>
  </si>
  <si>
    <t>ACTIVITY TYPE</t>
  </si>
  <si>
    <t>BILLABLE AMOUNT</t>
  </si>
  <si>
    <t>Z002</t>
  </si>
  <si>
    <t>H026</t>
  </si>
  <si>
    <t>BON ACCORD</t>
  </si>
  <si>
    <t>DESCRIPTION</t>
  </si>
  <si>
    <t>CLIENT</t>
  </si>
  <si>
    <t>ALET DE KOKER</t>
  </si>
  <si>
    <t>TYPE OF APPLICATION</t>
  </si>
  <si>
    <t>TOWNSHIPP ESTABLISHMENT</t>
  </si>
  <si>
    <t>EMAIL</t>
  </si>
  <si>
    <t>GARETH HARDIE</t>
  </si>
  <si>
    <t>LOURENS SWART</t>
  </si>
  <si>
    <t>S081</t>
  </si>
  <si>
    <t>THE STUDIO PRACTICE PTY LTD</t>
  </si>
  <si>
    <t>VAT NO. 4010322339</t>
  </si>
  <si>
    <t>REG NO. 2020/125701/07</t>
  </si>
  <si>
    <t>REF:</t>
  </si>
  <si>
    <t>K089</t>
  </si>
  <si>
    <t>FOR:</t>
  </si>
  <si>
    <t>PROPERTY</t>
  </si>
  <si>
    <t>DESCRIPTION:</t>
  </si>
  <si>
    <t>AMOUNT</t>
  </si>
  <si>
    <t>SUBTOTAL</t>
  </si>
  <si>
    <t>15 % VAT</t>
  </si>
  <si>
    <t>GRAND TOTAL</t>
  </si>
  <si>
    <t>THE STUDIO PRACTICE</t>
  </si>
  <si>
    <t>DIRECT ALL INQUIRIES TO:</t>
  </si>
  <si>
    <t>STANDARD BANK</t>
  </si>
  <si>
    <t>F J SLABBERT</t>
  </si>
  <si>
    <t>LYNNWOOD THE GROVE</t>
  </si>
  <si>
    <t>Cell: 079 529 88 33</t>
  </si>
  <si>
    <t>BRANCH:2445</t>
  </si>
  <si>
    <t>floris@thestudiopractice.com</t>
  </si>
  <si>
    <t>ACC NR: 1015 830 9934</t>
  </si>
  <si>
    <t>PLEASE SEND POP TO ADMIN@THESTUDIOPRACTICE.COM</t>
  </si>
  <si>
    <t>ADDRESS</t>
  </si>
  <si>
    <t>PROPERTY DESCRIPTION</t>
  </si>
  <si>
    <t xml:space="preserve">BUDGET ESTIMATE </t>
  </si>
  <si>
    <t>DISPUTE</t>
  </si>
  <si>
    <t>ALET COETZEE</t>
  </si>
  <si>
    <t>ALET.COETZEE@NOPLATS.CO.ZA</t>
  </si>
  <si>
    <t>C033</t>
  </si>
  <si>
    <t>HOUSE MAGALIES VIEW</t>
  </si>
  <si>
    <t>STEVEN &amp; ANNATJIE COWLEY</t>
  </si>
  <si>
    <t>STEVEN.COWLEY@SYNCRONISATION.CO.ZA</t>
  </si>
  <si>
    <t xml:space="preserve">C036 </t>
  </si>
  <si>
    <t>HOUSE MLILO</t>
  </si>
  <si>
    <t>DAWIE CRONJE</t>
  </si>
  <si>
    <t>david@dfcdesignstudio.co.za</t>
  </si>
  <si>
    <t>C036.3</t>
  </si>
  <si>
    <t>HOUSE NGWENYA</t>
  </si>
  <si>
    <t>RICHARD JORG</t>
  </si>
  <si>
    <t>C036.4</t>
  </si>
  <si>
    <t>TUT STUDENT ACCOMODATION</t>
  </si>
  <si>
    <t>C036.5</t>
  </si>
  <si>
    <t>PORT D'AFRIQUE BOATHOUSE</t>
  </si>
  <si>
    <t>C037</t>
  </si>
  <si>
    <t>STRATA REPORT</t>
  </si>
  <si>
    <t>SERENA CHETTY</t>
  </si>
  <si>
    <t>SERENA@SCHETTYINC.CO.ZA</t>
  </si>
  <si>
    <t>D059</t>
  </si>
  <si>
    <t>ALETDEKOKER@GMAIL.COM</t>
  </si>
  <si>
    <t>D063</t>
  </si>
  <si>
    <t>E024</t>
  </si>
  <si>
    <t>ENTRAWOOD FAMILY MODELING</t>
  </si>
  <si>
    <t>LISA MOODLE</t>
  </si>
  <si>
    <t>LISA@ENTRAWOOD.CO.ZA</t>
  </si>
  <si>
    <t>E027</t>
  </si>
  <si>
    <t>HOUSE ERASMUS</t>
  </si>
  <si>
    <t>SUE-RHYNA ERASMUS</t>
  </si>
  <si>
    <t>G016.2</t>
  </si>
  <si>
    <t>MELROSE</t>
  </si>
  <si>
    <t>LAPENN KINGSTON</t>
  </si>
  <si>
    <t>G020</t>
  </si>
  <si>
    <t>HOUSE GIJZEN</t>
  </si>
  <si>
    <t>INGE &amp; HUBERT GIJZEN</t>
  </si>
  <si>
    <t>HJGIJZEN@HOTMAIL.COM</t>
  </si>
  <si>
    <t>G022</t>
  </si>
  <si>
    <t>PROPERT DISPUTE</t>
  </si>
  <si>
    <t>LEON GANSWYK</t>
  </si>
  <si>
    <t>LEON.GANSWYK@WESTFALIAFRUIT.COM</t>
  </si>
  <si>
    <t>HOUSE HARDIE ROOF DAMAGE</t>
  </si>
  <si>
    <t>GARETHHARDIE@GMAIL.COM</t>
  </si>
  <si>
    <t>J058</t>
  </si>
  <si>
    <t>LYTTLETON</t>
  </si>
  <si>
    <t>CHRISTIAAN JANSEN</t>
  </si>
  <si>
    <t>ORGIN ARCHITECTS DISPUTE</t>
  </si>
  <si>
    <t>DEWALD KRUGER</t>
  </si>
  <si>
    <t>INFO@ORGIN.ZA.COM &amp; INFO@74CONCEPT.CO.ZA</t>
  </si>
  <si>
    <t>K083</t>
  </si>
  <si>
    <t>ADDITIONS</t>
  </si>
  <si>
    <t>T KAREM</t>
  </si>
  <si>
    <t>NELSONBLENI@GMAIL.COM</t>
  </si>
  <si>
    <t>K094</t>
  </si>
  <si>
    <t>BAREND KRUGER</t>
  </si>
  <si>
    <t>INFO@BJKRUGER.CO.ZA</t>
  </si>
  <si>
    <t>L032</t>
  </si>
  <si>
    <t>GUEST HOUSE</t>
  </si>
  <si>
    <t>HARTMUT &amp; IRENE KAHLE</t>
  </si>
  <si>
    <t>TRAVEL@TOURACO.CO.ZA</t>
  </si>
  <si>
    <t>M064</t>
  </si>
  <si>
    <t>PADDLE COURTS</t>
  </si>
  <si>
    <t>WIHAN MOOLMAN</t>
  </si>
  <si>
    <t>WIHAN@WDMINDUSTRIES.CO.ZA</t>
  </si>
  <si>
    <t>M060</t>
  </si>
  <si>
    <t>INTERIM REPORT</t>
  </si>
  <si>
    <t>SHANE MURRAY</t>
  </si>
  <si>
    <t>SALES@REDBLOCKMEDIA.CO.ZA</t>
  </si>
  <si>
    <t>N092</t>
  </si>
  <si>
    <t>NEVERLAND PRE SCHOOL</t>
  </si>
  <si>
    <t>P073</t>
  </si>
  <si>
    <t>PASEKA LESOLANG</t>
  </si>
  <si>
    <t>PASEKA@WHCSOLUTIONS.CO.ZA</t>
  </si>
  <si>
    <t>P074</t>
  </si>
  <si>
    <t>NOLAN PRETORIUS</t>
  </si>
  <si>
    <t>P068</t>
  </si>
  <si>
    <t>PHALADIRA- SHOPPING CENTRE</t>
  </si>
  <si>
    <t>P070</t>
  </si>
  <si>
    <t>HOUSE WATERKLOOF</t>
  </si>
  <si>
    <t>CORRIE PELSER</t>
  </si>
  <si>
    <t>R035</t>
  </si>
  <si>
    <t>HOUSE RETIEF</t>
  </si>
  <si>
    <t>HANNES RETIEF</t>
  </si>
  <si>
    <t>HANNESRETIEF@GMAIL.COM</t>
  </si>
  <si>
    <t>R036</t>
  </si>
  <si>
    <t>HOUSE ROUX</t>
  </si>
  <si>
    <t>DEON &amp; VENESSA ROUX</t>
  </si>
  <si>
    <t>DOEN@DRYICE.CO.ZA</t>
  </si>
  <si>
    <t>R037</t>
  </si>
  <si>
    <t>COTTON CLUB BODY CORPORATE</t>
  </si>
  <si>
    <t>RETHA KRIEK</t>
  </si>
  <si>
    <t>RETHA@ROZEWOOD.CO.ZA</t>
  </si>
  <si>
    <t>S005</t>
  </si>
  <si>
    <t>NATURES VALLEY</t>
  </si>
  <si>
    <t>SLABBERT</t>
  </si>
  <si>
    <t>S041</t>
  </si>
  <si>
    <t>ARCADIA</t>
  </si>
  <si>
    <t>EDDIE&amp; GISELA SCOTT</t>
  </si>
  <si>
    <t>GISELA@URBANBROKERS.COM</t>
  </si>
  <si>
    <t>S067</t>
  </si>
  <si>
    <t>SEAMLESS TRAVEL</t>
  </si>
  <si>
    <t>LISA JAMES</t>
  </si>
  <si>
    <t>081 719 1522</t>
  </si>
  <si>
    <t>S068</t>
  </si>
  <si>
    <t>LUIGAT</t>
  </si>
  <si>
    <t>CHARLES DICKENSON</t>
  </si>
  <si>
    <t>CHARLES@EMIKACOL.AFRIKA</t>
  </si>
  <si>
    <t>S070</t>
  </si>
  <si>
    <t>HOUSE SWART</t>
  </si>
  <si>
    <t>PIETER SWART</t>
  </si>
  <si>
    <t>PIETER@CMAC.CO.ZA</t>
  </si>
  <si>
    <t>S076</t>
  </si>
  <si>
    <t>HOA DISPUTE</t>
  </si>
  <si>
    <t>S077</t>
  </si>
  <si>
    <t>STOIC CAMPS BAY</t>
  </si>
  <si>
    <t>TAYLOR DAVIDSON</t>
  </si>
  <si>
    <t>TAYLOR@SOICREALTY.CO.ZA</t>
  </si>
  <si>
    <t>S079</t>
  </si>
  <si>
    <t>JACARANDA HOUSE DISPUTE</t>
  </si>
  <si>
    <t>SMIT</t>
  </si>
  <si>
    <t>SMTPTA@NETACTIVE.CO.ZA</t>
  </si>
  <si>
    <t>S080</t>
  </si>
  <si>
    <t>SWARTLOURENS@GMAIL.COM</t>
  </si>
  <si>
    <t>BLACK BIRD TRUST SECOND DWELLING</t>
  </si>
  <si>
    <t>LOURENS@TECHANISM.COM</t>
  </si>
  <si>
    <t>T033</t>
  </si>
  <si>
    <t xml:space="preserve">HURLINGHAM </t>
  </si>
  <si>
    <t>MICHAEL TEIXEIRA</t>
  </si>
  <si>
    <t>MICHAEL.TEIXEIRA@GMAIL.COM</t>
  </si>
  <si>
    <t>V061</t>
  </si>
  <si>
    <t>VENTER VAN ZIJL</t>
  </si>
  <si>
    <t>V086</t>
  </si>
  <si>
    <t>NEWLANDS</t>
  </si>
  <si>
    <t>JEANETTE VAN DER MERWE</t>
  </si>
  <si>
    <t>JEANETTE@ADROC.CO.ZA</t>
  </si>
  <si>
    <t>V092</t>
  </si>
  <si>
    <t>EVOLUTION GLASS</t>
  </si>
  <si>
    <t>PIETER VAN DYK</t>
  </si>
  <si>
    <t>V094</t>
  </si>
  <si>
    <t>KLERK ARCHITECTS SCANNING &amp; MODELING</t>
  </si>
  <si>
    <t>ELITA VAN GRAAN</t>
  </si>
  <si>
    <t>ELITA@KARCH.CO.ZA</t>
  </si>
  <si>
    <t>V093</t>
  </si>
  <si>
    <t>ASSMANG FITNESS CENTRE</t>
  </si>
  <si>
    <t>Z003</t>
  </si>
  <si>
    <t>HOUSE ZACK</t>
  </si>
  <si>
    <t>SONYA ZACK</t>
  </si>
  <si>
    <t>SONYA@SONZACK.CO.ZA</t>
  </si>
  <si>
    <t>W075</t>
  </si>
  <si>
    <t>CHRIS WILKONSON</t>
  </si>
  <si>
    <t>W015</t>
  </si>
  <si>
    <t>MORELETAPARK</t>
  </si>
  <si>
    <t>GERT WIESE</t>
  </si>
  <si>
    <t>ZAMBEZI</t>
  </si>
  <si>
    <t>CELL PHONE</t>
  </si>
  <si>
    <t>TIME SPENT</t>
  </si>
  <si>
    <t>PHILADIRA SHOPPING CENTRE</t>
  </si>
  <si>
    <t>PRO FORMA PAYMENT CERTIFICATE</t>
  </si>
  <si>
    <t>108 BOARDWALK BOULEVARD, BOARDWALK OFFICE PARK</t>
  </si>
  <si>
    <t>BLOCK 13, FAERIE GLEN, PRETORIA</t>
  </si>
  <si>
    <t xml:space="preserve">PAY 50% DEPOSIT </t>
  </si>
  <si>
    <t xml:space="preserve">ON ACCEPTANCE </t>
  </si>
  <si>
    <t>OF THIS PAYMENT</t>
  </si>
  <si>
    <t>CERTIFICATE</t>
  </si>
  <si>
    <t>DEPOSIT AMOUNT</t>
  </si>
  <si>
    <t>DESCRIPTION ON INVOICE</t>
  </si>
  <si>
    <t>ITEM LOCATION</t>
  </si>
  <si>
    <t>Admin</t>
  </si>
  <si>
    <t>Qutation fro Carrim</t>
  </si>
  <si>
    <t>Inputs to Andre for financial modeling</t>
  </si>
  <si>
    <t>File work</t>
  </si>
  <si>
    <t>Request by client to prepare letter to PA</t>
  </si>
  <si>
    <t>Prepare final proposal</t>
  </si>
  <si>
    <t>A4 PRINTS</t>
  </si>
  <si>
    <t>BNI Meetings</t>
  </si>
  <si>
    <t>superabundant</t>
  </si>
  <si>
    <t>Phone call</t>
  </si>
  <si>
    <t>Louw Presentation</t>
  </si>
  <si>
    <t>Camps Bay Council documents</t>
  </si>
  <si>
    <t>email answer and provide  qouatation</t>
  </si>
  <si>
    <t>Rendering</t>
  </si>
  <si>
    <t>Preparing render model</t>
  </si>
  <si>
    <t>Consult Floris</t>
  </si>
  <si>
    <t>Training health and safety module</t>
  </si>
  <si>
    <t>Assist RS with SG diagramme</t>
  </si>
  <si>
    <t>Meeting</t>
  </si>
  <si>
    <t>Feasibility meeting with Gustav</t>
  </si>
  <si>
    <t xml:space="preserve">Gustav Meyer:Discussion with attromney on  PA as well as Contractor </t>
  </si>
  <si>
    <t>Meeting woith attorney  way forward</t>
  </si>
  <si>
    <t>Arrange for meeting with client</t>
  </si>
  <si>
    <t>BAREND  REQUEST ON STATUS OF BUILDING PLANS</t>
  </si>
  <si>
    <t>1-2- 1's Members</t>
  </si>
  <si>
    <t>Business administration layout course</t>
  </si>
  <si>
    <t>T038</t>
  </si>
  <si>
    <t>TRAINING</t>
  </si>
  <si>
    <t>Study contents of  drawings and documents provided by the client</t>
  </si>
  <si>
    <t>Architectural work</t>
  </si>
  <si>
    <t>new client discuss  plan</t>
  </si>
  <si>
    <t xml:space="preserve">Arrange with client that TSP do scans </t>
  </si>
  <si>
    <t>qs work for establishing cost for total building</t>
  </si>
  <si>
    <t>ORANIA New Architectural Project</t>
  </si>
  <si>
    <t>5ERHSTH</t>
  </si>
  <si>
    <t>Review Video</t>
  </si>
  <si>
    <t>Report</t>
  </si>
  <si>
    <t>Respond to attorney letter for PA</t>
  </si>
  <si>
    <t>Check emails</t>
  </si>
  <si>
    <t>C041</t>
  </si>
  <si>
    <t>HOUSE COCHRANE</t>
  </si>
  <si>
    <t>MAGDALENA COCHRANE</t>
  </si>
  <si>
    <t>MANNATHOMC@GMAIL.COM</t>
  </si>
  <si>
    <t>649 27TH AVE WAVERLEY</t>
  </si>
  <si>
    <t>Dawie emails Setup</t>
  </si>
  <si>
    <t>OFFICE MEETING</t>
  </si>
  <si>
    <t>PA -EXCAVATIONS</t>
  </si>
  <si>
    <t>C032.2</t>
  </si>
  <si>
    <t>B067</t>
  </si>
  <si>
    <t>Daily Huddle</t>
  </si>
  <si>
    <t>M061</t>
  </si>
  <si>
    <t>MABULA LODGE</t>
  </si>
  <si>
    <t>GERHARD ROOS</t>
  </si>
  <si>
    <t>GERHARD@ISACARSTENS.CO.ZA</t>
  </si>
  <si>
    <t>082 568 7002</t>
  </si>
  <si>
    <t>ALET BREDENKAMP</t>
  </si>
  <si>
    <t>alet@ekis.co.za</t>
  </si>
  <si>
    <t>083 654 8074</t>
  </si>
  <si>
    <t>aaaa</t>
  </si>
  <si>
    <t>STUDY CONTENST OF SITE INCL ZONING</t>
  </si>
  <si>
    <t>DISCUSS WITH CLIENT AND SET UP MEETING WOTH ATTORNEY</t>
  </si>
  <si>
    <t>Traning course for Evolution Glass</t>
  </si>
  <si>
    <t>Prepare letter to Mr Snyman concerning engineers work</t>
  </si>
  <si>
    <t>Letter to architect  advising on way forward</t>
  </si>
  <si>
    <t>Letter to Catherine &amp; Sustainabuilt group</t>
  </si>
  <si>
    <t>Prepare email to garth  setting out process</t>
  </si>
  <si>
    <t>Rudi Cloud ITS</t>
  </si>
  <si>
    <t>Theo van Aswwegen</t>
  </si>
  <si>
    <t>Debbie Hartman</t>
  </si>
  <si>
    <t>Mabula documents Form 1 to client</t>
  </si>
  <si>
    <t>R&amp;D</t>
  </si>
  <si>
    <t>Form 1 completion save completed document as received from client</t>
  </si>
  <si>
    <t>HOUSE MONTANA</t>
  </si>
  <si>
    <t>1010 BREED STREET, MONTANA</t>
  </si>
  <si>
    <t>FARM PORTION 47 DOORNPOORT 295 JR</t>
  </si>
  <si>
    <t>SCANNING &amp; LOD 200</t>
  </si>
  <si>
    <t>Montana - Opening of FILE and obtaining of all relavant documents, ZONING certificate, printing of all provided documents</t>
  </si>
  <si>
    <t>C040</t>
  </si>
  <si>
    <t>PROJECT  MONTANA - ALET BREDENKAMP</t>
  </si>
  <si>
    <t>COEN SCHOLTZ</t>
  </si>
  <si>
    <t>ALET BREDENKAMP - 0836548074                     COEN SCHOLTZ 0716800212</t>
  </si>
  <si>
    <t>Finances</t>
  </si>
  <si>
    <t>Change of QUOTE and issue invoice</t>
  </si>
  <si>
    <t>Open file &amp; collect documents</t>
  </si>
  <si>
    <t>Title deed search &amp; Print</t>
  </si>
  <si>
    <t>Compiling claim for payment of outstanding pct's</t>
  </si>
  <si>
    <t>Respond to Gustav Meyer and discussion with land surveyor</t>
  </si>
  <si>
    <t>Making notes on Theno email</t>
  </si>
  <si>
    <t>Prepare documenttation for project</t>
  </si>
  <si>
    <t>Study documemnts  and revrt to Barend Kruger on that</t>
  </si>
  <si>
    <t>COMPLETE BUILDING PLAN SUBMISSION DOCUMENTATION SPECIAL POWER OF ATTORNEYDFG/</t>
  </si>
  <si>
    <t>FORM1 , 2 and waste management &amp; EMAIL DOCUMENTS TO CLIENT</t>
  </si>
  <si>
    <t>Pepare an dprint document for saturday meeting</t>
  </si>
  <si>
    <t>Study email and discuss with Cathy De Klekr  arrange payment of R 200k</t>
  </si>
  <si>
    <t>proxy letter</t>
  </si>
  <si>
    <t>Invoice and confrimation  of vaklauation</t>
  </si>
  <si>
    <t>sending invoices to Eugene Meintjies</t>
  </si>
  <si>
    <t>LUNCH MEETING</t>
  </si>
  <si>
    <t>Site visit</t>
  </si>
  <si>
    <t>Site visit for discussing options with QS</t>
  </si>
  <si>
    <t>Standard insPection as per tender</t>
  </si>
  <si>
    <t xml:space="preserve">OFFICE MEETINGS </t>
  </si>
  <si>
    <t>Email &amp; Letter to Landmeter</t>
  </si>
  <si>
    <t xml:space="preserve">Compilation of Township Establishment and completion of required documents (Checklist printed) </t>
  </si>
  <si>
    <t>Compiling list of adjoining owners</t>
  </si>
  <si>
    <t xml:space="preserve">Admin </t>
  </si>
  <si>
    <t xml:space="preserve">Cover letter to Municipality and edits on Memorandum </t>
  </si>
  <si>
    <t>S083</t>
  </si>
  <si>
    <t>ayanda60@gmail.com</t>
  </si>
  <si>
    <t>SIKHOSANA AYANDA</t>
  </si>
  <si>
    <t xml:space="preserve">SIKHOSANA AYANDA </t>
  </si>
  <si>
    <t>Preperation and Printing Documents for meeting @16h00</t>
  </si>
  <si>
    <t xml:space="preserve">Compiling documents and sending to Paseka  </t>
  </si>
  <si>
    <t xml:space="preserve">Meeting with Ayanda Sikhosana </t>
  </si>
  <si>
    <t>shirley training module</t>
  </si>
  <si>
    <t>assisyt Louw in deklerk  prjects and  bryanstoon project, new project for beams and rofo and gutters</t>
  </si>
  <si>
    <t>Camspbay - preapre answer  cost for engineer and way forward draft to jeandre</t>
  </si>
  <si>
    <t xml:space="preserve">Compiling Quotes for Paseka </t>
  </si>
  <si>
    <t>Research on recvoer sttemenet   for mr smit</t>
  </si>
  <si>
    <t xml:space="preserve">Filing received documents from Charles Gibbs </t>
  </si>
  <si>
    <t>send copy of contract to louw and asnwer email</t>
  </si>
  <si>
    <t>repsond to quries on project</t>
  </si>
  <si>
    <t>D034</t>
  </si>
  <si>
    <t>HOUSE DE KLERK</t>
  </si>
  <si>
    <t>CATHY DE KLERK</t>
  </si>
  <si>
    <t>NEW CLIENT</t>
  </si>
  <si>
    <t>file work</t>
  </si>
  <si>
    <t>Discuss with client highight certain  elements</t>
  </si>
  <si>
    <t>Deal with disopet regarding roof coevring</t>
  </si>
  <si>
    <t>TRAVEL KM</t>
  </si>
  <si>
    <t>Town planning</t>
  </si>
  <si>
    <t xml:space="preserve">Quotes for Zambezi </t>
  </si>
  <si>
    <t xml:space="preserve">Meeting regarding Zambezi quotes and Charles Gibbs properties </t>
  </si>
  <si>
    <t>MODJAJI CHAPTER MEETING</t>
  </si>
  <si>
    <t>BNI ADMIN UPDATE BNI ACTIVITIES</t>
  </si>
  <si>
    <t>REMINDERS TO OUTSTANDING INVOICES</t>
  </si>
  <si>
    <t>BNI PREP FO IN PERSON MEETING</t>
  </si>
  <si>
    <t>TRAINING CLIENT</t>
  </si>
  <si>
    <t>new work  scan and client meeting</t>
  </si>
  <si>
    <t>set up contrcat for louw</t>
  </si>
  <si>
    <t>siet meeting discuss optiosn  as wel as kitchen layout</t>
  </si>
  <si>
    <t>Plan copies</t>
  </si>
  <si>
    <t>proivde detai linformation to valuer</t>
  </si>
  <si>
    <t>OFFICE ADMOIN</t>
  </si>
  <si>
    <t>Discussion with Dawie - personell support</t>
  </si>
  <si>
    <t xml:space="preserve">Study files </t>
  </si>
  <si>
    <t>Townplanning</t>
  </si>
  <si>
    <t>calculate  areas and  respond to outstanding informatioin required by valuer</t>
  </si>
  <si>
    <t>Provide cost  assesment</t>
  </si>
  <si>
    <t>Answer request on building plan</t>
  </si>
  <si>
    <t>Study and rpepare  document for implcatio of PIA aplcation and approved of plan</t>
  </si>
  <si>
    <t>DISCUSSIOIN WITH LAND SURVEYOR, TWO ATTORNEYS obtain  another opinion</t>
  </si>
  <si>
    <t>Inform  setfan Sart regarding mientjies</t>
  </si>
  <si>
    <t>Prepare final account</t>
  </si>
  <si>
    <t>phone calls to swart, tim dutoit, land surveyor etc</t>
  </si>
  <si>
    <t>S067.2</t>
  </si>
  <si>
    <t>STUDEY LEASE AND LEASE CONTRACT</t>
  </si>
  <si>
    <t>Request the valaution report from valuer. Letter to owner request again  bondholder information</t>
  </si>
  <si>
    <t>Prepare response to Nolan</t>
  </si>
  <si>
    <t>Prepare n invoice for work done to date</t>
  </si>
  <si>
    <t>Prepare and forward invocie for land surveyor</t>
  </si>
  <si>
    <t>Prepare a general memorandum on  fines levied by councils</t>
  </si>
  <si>
    <t>Prepare report for Mr Kruger based on info received from Council</t>
  </si>
  <si>
    <t>office meetng</t>
  </si>
  <si>
    <t>Discussion point in limune</t>
  </si>
  <si>
    <t>Discission with attorney a swell as rpeort send fo opinion</t>
  </si>
  <si>
    <t>dewald  letter of dpesoit required   legal fees</t>
  </si>
  <si>
    <t>Telephonic discussion</t>
  </si>
  <si>
    <t xml:space="preserve">Meetiong wioth client to discuss  details of case </t>
  </si>
  <si>
    <t>Discuss  way forward fpr attorney discussion  on 8 April 2026</t>
  </si>
  <si>
    <t>Fetch Cecile's computer from house</t>
  </si>
  <si>
    <t>Deal woth Contrcat issues apoontment etc</t>
  </si>
  <si>
    <t>S069</t>
  </si>
  <si>
    <t xml:space="preserve">Meeting with Barend Kruger </t>
  </si>
  <si>
    <t xml:space="preserve">Meeting with Mr Floris regarding report for Barend Kruger </t>
  </si>
  <si>
    <t>BNI SUPERABUNDANT  MEETING</t>
  </si>
  <si>
    <t>MOMENTUM POLICY ACTIVATION</t>
  </si>
  <si>
    <t>SAMLESS TRAVEL FINAL ACCOUNT INVOICE PREPARATION</t>
  </si>
  <si>
    <t>VENTORE INVOICE PREPARATION</t>
  </si>
  <si>
    <t>Cross chapter meeting</t>
  </si>
  <si>
    <t>BLAZE CHAPTER VISIST</t>
  </si>
  <si>
    <t>BANK STATEMENTS RECON, TRANSACTION ALLOCATIONS, VAT CALCULATIONS</t>
  </si>
  <si>
    <t>Training</t>
  </si>
  <si>
    <t>Janke discussion on concerns of training programme and preparation for Q&amp;A</t>
  </si>
  <si>
    <t>Discuss with Nolan and adri the way forward on project</t>
  </si>
  <si>
    <t xml:space="preserve">CHOOSE YOUR SHEET </t>
  </si>
  <si>
    <t>CLICK ON F11</t>
  </si>
  <si>
    <t xml:space="preserve">CLICK A DATE </t>
  </si>
  <si>
    <t>ON THE CALENDAR</t>
  </si>
  <si>
    <t>discuss  and finalise rpocess with Ryanhard for final report</t>
  </si>
  <si>
    <t>Prepare for meeting with hHahn attorneys, dsicussin  with G Meyer</t>
  </si>
  <si>
    <t>Discuss and  finalis meeting at 16:00 for Thursday</t>
  </si>
  <si>
    <t>Vluation of property</t>
  </si>
  <si>
    <t xml:space="preserve"> </t>
  </si>
  <si>
    <t>INSERT YOUR PROJECT CODE (IN CAPITAL LETTERS)</t>
  </si>
  <si>
    <t>Inform Gustav of appointment and request meeting</t>
  </si>
  <si>
    <t>ESTIMATE BILL(R32/MIN)</t>
  </si>
  <si>
    <t>ESTIMATE BILL(R480/15 MIN)</t>
  </si>
  <si>
    <t>Travel R15.50 p/km</t>
  </si>
  <si>
    <t>SITE VISIT FOR ROOF LEAKS</t>
  </si>
  <si>
    <t>USER MANUAL:</t>
  </si>
  <si>
    <t>INVOICING</t>
  </si>
  <si>
    <t>TIMETRACKER</t>
  </si>
  <si>
    <r>
      <t xml:space="preserve">To use the system, simply complete each row with your project details, date, and working times.
Start by </t>
    </r>
    <r>
      <rPr>
        <b/>
        <sz val="11"/>
        <color theme="1"/>
        <rFont val="Calibri"/>
        <family val="2"/>
        <scheme val="minor"/>
      </rPr>
      <t>selecting your project in Column C</t>
    </r>
    <r>
      <rPr>
        <sz val="11"/>
        <color theme="1"/>
        <rFont val="Calibri"/>
        <family val="2"/>
        <scheme val="minor"/>
      </rPr>
      <t xml:space="preserve">, then choose your </t>
    </r>
    <r>
      <rPr>
        <b/>
        <sz val="11"/>
        <color theme="1"/>
        <rFont val="Calibri"/>
        <family val="2"/>
        <scheme val="minor"/>
      </rPr>
      <t>date in Column E</t>
    </r>
    <r>
      <rPr>
        <sz val="11"/>
        <color theme="1"/>
        <rFont val="Calibri"/>
        <family val="2"/>
        <scheme val="minor"/>
      </rPr>
      <t xml:space="preserve"> using the </t>
    </r>
    <r>
      <rPr>
        <b/>
        <sz val="11"/>
        <color theme="1"/>
        <rFont val="Calibri"/>
        <family val="2"/>
        <scheme val="minor"/>
      </rPr>
      <t>date picker located in column A &amp; B</t>
    </r>
    <r>
      <rPr>
        <sz val="11"/>
        <color theme="1"/>
        <rFont val="Calibri"/>
        <family val="2"/>
        <scheme val="minor"/>
      </rPr>
      <t xml:space="preserve">. Enter your </t>
    </r>
    <r>
      <rPr>
        <b/>
        <sz val="11"/>
        <color theme="1"/>
        <rFont val="Calibri"/>
        <family val="2"/>
        <scheme val="minor"/>
      </rPr>
      <t>start time in Column F</t>
    </r>
    <r>
      <rPr>
        <sz val="11"/>
        <color theme="1"/>
        <rFont val="Calibri"/>
        <family val="2"/>
        <scheme val="minor"/>
      </rPr>
      <t xml:space="preserve"> and your </t>
    </r>
    <r>
      <rPr>
        <b/>
        <sz val="11"/>
        <color theme="1"/>
        <rFont val="Calibri"/>
        <family val="2"/>
        <scheme val="minor"/>
      </rPr>
      <t>end time in Column G</t>
    </r>
    <r>
      <rPr>
        <sz val="11"/>
        <color theme="1"/>
        <rFont val="Calibri"/>
        <family val="2"/>
        <scheme val="minor"/>
      </rPr>
      <t xml:space="preserve"> using the clock icon in the picker.
Once your start and end times are entered, the system will automatically calculate your total </t>
    </r>
    <r>
      <rPr>
        <b/>
        <sz val="11"/>
        <color theme="1"/>
        <rFont val="Calibri"/>
        <family val="2"/>
        <scheme val="minor"/>
      </rPr>
      <t xml:space="preserve">time worked in Column H </t>
    </r>
    <r>
      <rPr>
        <sz val="11"/>
        <color theme="1"/>
        <rFont val="Calibri"/>
        <family val="2"/>
        <scheme val="minor"/>
      </rPr>
      <t xml:space="preserve">- you do not need to calculate anything manually.
Next, select your </t>
    </r>
    <r>
      <rPr>
        <b/>
        <sz val="11"/>
        <color theme="1"/>
        <rFont val="Calibri"/>
        <family val="2"/>
        <scheme val="minor"/>
      </rPr>
      <t>activity type in Column I</t>
    </r>
    <r>
      <rPr>
        <sz val="11"/>
        <color theme="1"/>
        <rFont val="Calibri"/>
        <family val="2"/>
        <scheme val="minor"/>
      </rPr>
      <t xml:space="preserve"> from the dropdown list.
From there, the system will automatically calculate your billing:
- Column N will display your estimated bill based on minutes worked, using your set rate.
- Column O will display your estimated bill based on 15-minute pricing tiers.</t>
    </r>
  </si>
  <si>
    <r>
      <t xml:space="preserve">Once you have entered your time and activity on your sheet, the system uses that information to automatically generate invoice entries on the user invoice sheet.
</t>
    </r>
    <r>
      <rPr>
        <b/>
        <sz val="11"/>
        <color theme="1"/>
        <rFont val="Calibri"/>
        <family val="2"/>
        <scheme val="minor"/>
      </rPr>
      <t>When the invoice is created:</t>
    </r>
    <r>
      <rPr>
        <sz val="11"/>
        <color theme="1"/>
        <rFont val="Calibri"/>
        <family val="2"/>
        <scheme val="minor"/>
      </rPr>
      <t xml:space="preserve">
- The system pulls your date, activity, and calculated amount.
- Each row is transferred into the User Invoice sheet.
- All pricing is calculated automatically based on your entries.</t>
    </r>
  </si>
  <si>
    <t>IMPORTANT SYSTEM RULES</t>
  </si>
  <si>
    <r>
      <rPr>
        <b/>
        <sz val="11"/>
        <color theme="1"/>
        <rFont val="Calibri"/>
        <family val="2"/>
        <scheme val="minor"/>
      </rPr>
      <t>COLUMN J (DESCRIPTION PRIORITY):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 xml:space="preserve"> If you enter text in Column J:
</t>
    </r>
    <r>
      <rPr>
        <sz val="11"/>
        <color theme="1"/>
        <rFont val="Calibri"/>
        <family val="2"/>
        <scheme val="minor"/>
      </rPr>
      <t xml:space="preserve">- This will be used as the main description on the invoice.
</t>
    </r>
    <r>
      <rPr>
        <i/>
        <sz val="11"/>
        <color theme="1"/>
        <rFont val="Calibri"/>
        <family val="2"/>
        <scheme val="minor"/>
      </rPr>
      <t>If Column J is empty:</t>
    </r>
    <r>
      <rPr>
        <sz val="11"/>
        <color theme="1"/>
        <rFont val="Calibri"/>
        <family val="2"/>
        <scheme val="minor"/>
      </rPr>
      <t xml:space="preserve">
- The system will use Column I (Activity Type).
</t>
    </r>
    <r>
      <rPr>
        <i/>
        <sz val="11"/>
        <color theme="1"/>
        <rFont val="Calibri"/>
        <family val="2"/>
        <scheme val="minor"/>
      </rPr>
      <t>For Travel and Print:</t>
    </r>
    <r>
      <rPr>
        <sz val="11"/>
        <color theme="1"/>
        <rFont val="Calibri"/>
        <family val="2"/>
        <scheme val="minor"/>
      </rPr>
      <t xml:space="preserve">
- The system combines both Column I + Column J.                                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COLUMN K (MANUAL OVERRIDE):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If you enter a value in Column K:</t>
    </r>
    <r>
      <rPr>
        <sz val="11"/>
        <color theme="1"/>
        <rFont val="Calibri"/>
        <family val="2"/>
        <scheme val="minor"/>
      </rPr>
      <t xml:space="preserve">
- This amount will be used on the invoice.
- It overrides all automatic pricing.
</t>
    </r>
    <r>
      <rPr>
        <i/>
        <sz val="11"/>
        <color theme="1"/>
        <rFont val="Calibri"/>
        <family val="2"/>
        <scheme val="minor"/>
      </rPr>
      <t>If Column K is 0 or empty:</t>
    </r>
    <r>
      <rPr>
        <sz val="11"/>
        <color theme="1"/>
        <rFont val="Calibri"/>
        <family val="2"/>
        <scheme val="minor"/>
      </rPr>
      <t xml:space="preserve">
- The system uses automatic pricing.
- Only use Column K when you need a custom amount      .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TRAVEL RULE: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If your activity includes Travel:</t>
    </r>
    <r>
      <rPr>
        <sz val="11"/>
        <color theme="1"/>
        <rFont val="Calibri"/>
        <family val="2"/>
        <scheme val="minor"/>
      </rPr>
      <t xml:space="preserve">
- Enter distance in Column M.
- The system calculates billing automatically.
- Travel pricing overrides standard pricing.
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PRINT RULE: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If your activity includes Print:</t>
    </r>
    <r>
      <rPr>
        <sz val="11"/>
        <color theme="1"/>
        <rFont val="Calibri"/>
        <family val="2"/>
        <scheme val="minor"/>
      </rPr>
      <t xml:space="preserve">
- Enter number of prints in Column L.
- The system calculates billing automatically.
- Print pricing overrides standard pricing.                                                 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AUTOSAVE MUST BE OFF: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BEFORE USING THE SYSTEM:
</t>
    </r>
    <r>
      <rPr>
        <sz val="11"/>
        <color theme="1"/>
        <rFont val="Calibri"/>
        <family val="2"/>
        <scheme val="minor"/>
      </rPr>
      <t xml:space="preserve">- Make sure AutoSave is OFF.
</t>
    </r>
    <r>
      <rPr>
        <b/>
        <sz val="11"/>
        <color theme="1"/>
        <rFont val="Calibri"/>
        <family val="2"/>
        <scheme val="minor"/>
      </rPr>
      <t>Why:</t>
    </r>
    <r>
      <rPr>
        <sz val="11"/>
        <color theme="1"/>
        <rFont val="Calibri"/>
        <family val="2"/>
        <scheme val="minor"/>
      </rPr>
      <t xml:space="preserve">
- Prevents system errors.
- Protects formulas and sheet locking.
- Ensures calculations run correctly.
</t>
    </r>
  </si>
  <si>
    <r>
      <rPr>
        <b/>
        <sz val="11"/>
        <color theme="1"/>
        <rFont val="Calibri"/>
        <family val="2"/>
        <scheme val="minor"/>
      </rPr>
      <t>CLEAR BUTTON:</t>
    </r>
    <r>
      <rPr>
        <sz val="11"/>
        <color theme="1"/>
        <rFont val="Calibri"/>
        <family val="2"/>
        <scheme val="minor"/>
      </rPr>
      <t xml:space="preserve">
- Use “Clear Time Tracker” to reset your sheet.
- This removes your inputs only.
- All formulas and system logic remain intact.
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LOGIN &amp; SECURITY:</t>
    </r>
    <r>
      <rPr>
        <sz val="11"/>
        <color theme="1"/>
        <rFont val="Calibri"/>
        <family val="2"/>
        <scheme val="minor"/>
      </rPr>
      <t xml:space="preserve">
- Each user has their own sheet and password.
- Do not share your login details.
- Only your sheet will be affected by your actions.</t>
    </r>
  </si>
  <si>
    <r>
      <rPr>
        <b/>
        <i/>
        <sz val="11"/>
        <color theme="1"/>
        <rFont val="Calibri"/>
        <family val="2"/>
        <scheme val="minor"/>
      </rPr>
      <t>PROJECT CODE (Cell J2):</t>
    </r>
    <r>
      <rPr>
        <sz val="11"/>
        <color theme="1"/>
        <rFont val="Calibri"/>
        <family val="2"/>
        <scheme val="minor"/>
      </rPr>
      <t xml:space="preserve">
- Enter the project code you want to invoice for.
- This must be in CAPITAL LETTERS.
- The system will only pull data linked to this project.
                       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SELECT USER / SHEET (Cell J3)</t>
    </r>
    <r>
      <rPr>
        <sz val="11"/>
        <color theme="1"/>
        <rFont val="Calibri"/>
        <family val="2"/>
        <scheme val="minor"/>
      </rPr>
      <t xml:space="preserve">
- Choose the person’s sheet you want to invoice.
- This determines whose work gets pulled into the invoice.
- You can also select “All Sheets” if needed.
                      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SELECT DATE RANGE (Cell J4) (Optional):</t>
    </r>
    <r>
      <rPr>
        <sz val="11"/>
        <color theme="1"/>
        <rFont val="Calibri"/>
        <family val="2"/>
        <scheme val="minor"/>
      </rPr>
      <t xml:space="preserve">
- Choose a date range if you want to limit the invoice.
- If left blank → all dates are included.
                      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SELECT MONTH (Cell J5) (Optional):</t>
    </r>
    <r>
      <rPr>
        <sz val="11"/>
        <color theme="1"/>
        <rFont val="Calibri"/>
        <family val="2"/>
        <scheme val="minor"/>
      </rPr>
      <t xml:space="preserve">
- Choose the month you want to invoice.
- Helps filter results.
- If left blank → system includes all months                                                                                                                                                                                                                                                                                          
                                                                                                                                                                                </t>
    </r>
    <r>
      <rPr>
        <b/>
        <sz val="11"/>
        <color theme="1"/>
        <rFont val="Calibri"/>
        <family val="2"/>
        <scheme val="minor"/>
      </rPr>
      <t>GENERATE THE INVOICE:</t>
    </r>
    <r>
      <rPr>
        <sz val="11"/>
        <color theme="1"/>
        <rFont val="Calibri"/>
        <family val="2"/>
        <scheme val="minor"/>
      </rPr>
      <t xml:space="preserve">
- Click the “POPULATE” button.
The system will then:
- Pull all matching entries from the selected sheet(s).
- Apply the correct pricing rules.</t>
    </r>
  </si>
  <si>
    <t>Marketing</t>
  </si>
  <si>
    <t>C036.6</t>
  </si>
  <si>
    <t>TO BE CONFIRMED</t>
  </si>
  <si>
    <t>S076.2</t>
  </si>
  <si>
    <t>LISA.JAMES@SEAMLESSTRAVEL.CO.ZA</t>
  </si>
  <si>
    <t>Evaluate  new  claim</t>
  </si>
  <si>
    <t>phien call discuss  final cliam submitted</t>
  </si>
  <si>
    <t>New project</t>
  </si>
  <si>
    <t>Discuss emng issue of bema with engineer and  way forward</t>
  </si>
  <si>
    <t>Discuss  plan layout</t>
  </si>
  <si>
    <t>Prep reoport revit design</t>
  </si>
  <si>
    <t>fjs@1</t>
  </si>
  <si>
    <t>Check fina documenttation to be send to attrioney coeints</t>
  </si>
  <si>
    <t>offcie meeting</t>
  </si>
  <si>
    <t>out of office</t>
  </si>
  <si>
    <t>Private</t>
  </si>
  <si>
    <t>Jan Barnard R030</t>
  </si>
  <si>
    <t>E MAIL - RECEIVED FROM NEIGHBOUR</t>
  </si>
  <si>
    <t>Request information</t>
  </si>
  <si>
    <t>PREPARE FINAL DOCUMENT</t>
  </si>
  <si>
    <t>discuss  claim</t>
  </si>
  <si>
    <t>General Office</t>
  </si>
  <si>
    <t>Discuss system development with Louw</t>
  </si>
  <si>
    <t xml:space="preserve">Drafting email to ABSA </t>
  </si>
  <si>
    <t>Compiling documents, proof reading, and final edits of all documents</t>
  </si>
  <si>
    <t>Drafting letter to ABSA for Bondholders Consent and giving to Mr Floris for review</t>
  </si>
  <si>
    <t>Email to third parties and confirmation of appointment 14 April @14h00</t>
  </si>
  <si>
    <t xml:space="preserve">Drafting response to Council  </t>
  </si>
  <si>
    <t xml:space="preserve">Final edits and compilation of documents to be sent to be Sent to ABSA and request for valuer documents from Mr Floris </t>
  </si>
  <si>
    <t xml:space="preserve">Editing Motivating Memorandum </t>
  </si>
  <si>
    <t xml:space="preserve">Prining and Packiging Barend Kruger Documents for appointment </t>
  </si>
  <si>
    <t>Prepare agenda</t>
  </si>
  <si>
    <t>Check  mmeo for discussion for afternoon</t>
  </si>
  <si>
    <t>Wednesday social media post</t>
  </si>
  <si>
    <t>Schedule meeting with Jeanette van der Merwe</t>
  </si>
  <si>
    <t>C036.7</t>
  </si>
  <si>
    <t xml:space="preserve">MAHOMED AKBAR ANVAR &amp; NASRANHA DADA </t>
  </si>
  <si>
    <t>6874 MALLOW CRESCENT</t>
  </si>
  <si>
    <t xml:space="preserve"> RASLOUW EX12 ERF 179</t>
  </si>
  <si>
    <t>Open new physical &amp; digital file</t>
  </si>
  <si>
    <t>Print(R4.50 p/page)</t>
  </si>
  <si>
    <t>Documentation received from client</t>
  </si>
  <si>
    <t>Letter to client informing  of eng  results</t>
  </si>
  <si>
    <t>New file for Dawie conje client</t>
  </si>
  <si>
    <t>Discus swith Gustav way forward</t>
  </si>
  <si>
    <t>Meeting with AP and  minutes of meeting</t>
  </si>
  <si>
    <t>Meeting with Jason Le Roux</t>
  </si>
  <si>
    <t>Investigate subdivison</t>
  </si>
  <si>
    <t>Investigateneighbour building</t>
  </si>
  <si>
    <t>Siet visit</t>
  </si>
  <si>
    <t>f@123</t>
  </si>
  <si>
    <t xml:space="preserve">email to dr akbar </t>
  </si>
  <si>
    <t>phien call to Dr Akbar</t>
  </si>
  <si>
    <t>seeattormeys for  future work</t>
  </si>
  <si>
    <t>System development</t>
  </si>
  <si>
    <t>Response on roof to  client</t>
  </si>
  <si>
    <t>jan baranrd adel</t>
  </si>
  <si>
    <t>zzzz</t>
  </si>
  <si>
    <t>Respnse to Soekie</t>
  </si>
  <si>
    <t>jan en adelle</t>
  </si>
  <si>
    <t>Tagging file for meeting at 14h00</t>
  </si>
  <si>
    <t>Planning Forum Meeting</t>
  </si>
  <si>
    <t xml:space="preserve">Compilation and sorting file for Meeting </t>
  </si>
  <si>
    <t>Meeting with Barend Kruger, Shane, and Jason</t>
  </si>
  <si>
    <t xml:space="preserve">STOIC CAMPS BAY </t>
  </si>
  <si>
    <t>S084</t>
  </si>
  <si>
    <t xml:space="preserve">Follow-up with ABSA regarding bondholders consent </t>
  </si>
  <si>
    <t>Proof reading memorandum and research on property rates in City of Tshwane &amp; would an additional dwelling unit increase taxes</t>
  </si>
  <si>
    <t xml:space="preserve">Meeting with Ms Cecile regarding removal of restrictive condition </t>
  </si>
  <si>
    <t xml:space="preserve">Phone call with ABSA to confirm bondholders consent </t>
  </si>
  <si>
    <t xml:space="preserve">Email to ABSA requesting confirmation of receipt of motivating memorandum and supporting documents. </t>
  </si>
  <si>
    <t xml:space="preserve">Writing quotation for Campsbay and research on procedural steps to take. </t>
  </si>
  <si>
    <t xml:space="preserve">Research and compilation of action plan to submit removal of restrictive conditions </t>
  </si>
  <si>
    <t xml:space="preserve">Meeting with Ms Cecile to confirm public participation process for removal of restrictive condition </t>
  </si>
  <si>
    <t xml:space="preserve">TSP meeting regarding BoQ Automation programme </t>
  </si>
  <si>
    <t>Daily huddle</t>
  </si>
  <si>
    <t>File organisation and preliminary check of documents</t>
  </si>
  <si>
    <t xml:space="preserve">Bondholders consent follow-up </t>
  </si>
  <si>
    <t xml:space="preserve">List of adjoining owners </t>
  </si>
  <si>
    <t>Discuss roof way forward and eng opinion with client</t>
  </si>
  <si>
    <t>Prepare for BBCBE  discussion</t>
  </si>
  <si>
    <t>Respone to  adri and Nolan on  process</t>
  </si>
  <si>
    <t>Meeto woth INSCAPE</t>
  </si>
  <si>
    <t>Meet with Inscape</t>
  </si>
  <si>
    <t>Office</t>
  </si>
  <si>
    <t>Meeto with Jessica</t>
  </si>
  <si>
    <t>Rezoning</t>
  </si>
  <si>
    <t>Prepare letter for Louw regarding  risk</t>
  </si>
  <si>
    <t>Lette rto  QS  and ICP lawyers on way forward</t>
  </si>
  <si>
    <t>prepare response to  Gustav Meyer</t>
  </si>
  <si>
    <t>Reponse to  Floyd</t>
  </si>
  <si>
    <t>Dsicuss  contrcat implications  of page 6</t>
  </si>
  <si>
    <t>C036.8</t>
  </si>
  <si>
    <t>GAURDHOUSE</t>
  </si>
  <si>
    <t>Meeting with  HOA client on way forward</t>
  </si>
  <si>
    <t>Telephonic Discussion with client on way forward to invoke dispute resolution process na d study  SSQS email</t>
  </si>
  <si>
    <t>B068</t>
  </si>
  <si>
    <t>ALET BREDENKAMP: NASEEBEH AHROON</t>
  </si>
  <si>
    <t>Appointment of measurement</t>
  </si>
  <si>
    <t>Repond to attorney on way forward</t>
  </si>
  <si>
    <t>K096</t>
  </si>
  <si>
    <t>HOUSE KUHN</t>
  </si>
  <si>
    <t>GERHARD KUHN</t>
  </si>
  <si>
    <t>gekuhn60@gmail.com</t>
  </si>
  <si>
    <t>083 457 3994</t>
  </si>
  <si>
    <t>Update calendar</t>
  </si>
  <si>
    <t>AAA</t>
  </si>
  <si>
    <t>ADMIN NOT BILLABLE</t>
  </si>
  <si>
    <t xml:space="preserve">ADMIN </t>
  </si>
  <si>
    <t>craigforuir advcie on bodnarty wall - no cost</t>
  </si>
  <si>
    <t>repsond tp ssqs and telphinic discussion with client. Send an email oinforming ssqs  that we do not accept</t>
  </si>
  <si>
    <t>Discuss the pot cast room</t>
  </si>
  <si>
    <t>Inform client ofand provide resume of meeting</t>
  </si>
  <si>
    <t>Prepare letter to Meyer attorneys  on way foward</t>
  </si>
  <si>
    <t>Reda  email ot be send to Dr akbar</t>
  </si>
  <si>
    <t>admin</t>
  </si>
  <si>
    <t>Discussion with Louw admin</t>
  </si>
  <si>
    <t>Draft design of  house</t>
  </si>
  <si>
    <t>Prepare dociments and discussions with Eybers  on this case</t>
  </si>
  <si>
    <t>Tel idcussion  meyer Ganswyk</t>
  </si>
  <si>
    <t>Etel discussion  Meyer -  Rietvlei Heights</t>
  </si>
  <si>
    <t>New twosnhiop</t>
  </si>
  <si>
    <t>tel Discusssion - Meyer - Dr Akbar</t>
  </si>
  <si>
    <t>Study douments and advise Gustav</t>
  </si>
  <si>
    <t>lunch time</t>
  </si>
  <si>
    <t>Coffee</t>
  </si>
  <si>
    <t xml:space="preserve">Motivatng memorandum update and file organisation also followed up regaridn bondholers consent </t>
  </si>
  <si>
    <t>Motivating memoandum</t>
  </si>
  <si>
    <t>Motivating memorandums for the rezoning and consolidation application</t>
  </si>
  <si>
    <t xml:space="preserve">Follow up with Municipal officials regarding paymen reference and requirements as well as follow up regarding missing street address on website </t>
  </si>
  <si>
    <t>Internal report on status of Bon Accord application</t>
  </si>
  <si>
    <t xml:space="preserve">Analysing site in Wonderboom </t>
  </si>
  <si>
    <t xml:space="preserve">Bondholders consent follow up </t>
  </si>
  <si>
    <t xml:space="preserve">Motivating memordanum and advertisements </t>
  </si>
  <si>
    <t xml:space="preserve">Violations report to be sent to lawyer </t>
  </si>
  <si>
    <t>Filing 6 projects for meeting with Gustav</t>
  </si>
  <si>
    <t>Investigation report on missing erf</t>
  </si>
  <si>
    <t xml:space="preserve">Filing and printing for meeting with Gustav </t>
  </si>
  <si>
    <t>C036.9</t>
  </si>
  <si>
    <t xml:space="preserve">Proof reading memorandum </t>
  </si>
  <si>
    <t xml:space="preserve">Tagging files for meeting with Gustav </t>
  </si>
  <si>
    <t xml:space="preserve">Meeting with Gustav regarding the 6 projects </t>
  </si>
  <si>
    <t xml:space="preserve">Meeting with prof Karina regarding masters research </t>
  </si>
  <si>
    <t>Daily  Haddle</t>
  </si>
  <si>
    <t>Office Personel</t>
  </si>
  <si>
    <t xml:space="preserve">Personell  appointment </t>
  </si>
  <si>
    <t>REITVLEI HOA</t>
  </si>
  <si>
    <t>Dsipuet with WELGEMOED CLAIM, DISCUSSIO WITH ATTORNEY</t>
  </si>
  <si>
    <t>Discussion  with lns surveyor</t>
  </si>
  <si>
    <t>Memorandum  to attorneys</t>
  </si>
  <si>
    <t>K090</t>
  </si>
  <si>
    <t>PROF KOMAL</t>
  </si>
  <si>
    <t>WATERKLOOF HOEUSE</t>
  </si>
  <si>
    <t>Answer to KOJA on project</t>
  </si>
  <si>
    <t>preapre response toPof Komal</t>
  </si>
  <si>
    <t>WATERKLOOF HOUSE</t>
  </si>
  <si>
    <t>Share cost between pretrius, dr adbar,baredn,ganswyk</t>
  </si>
  <si>
    <t>read email</t>
  </si>
  <si>
    <t>FEASIBILITIES</t>
  </si>
  <si>
    <t xml:space="preserve">PEPARE MARKETING MODULE FOR FEASIBILITIES </t>
  </si>
  <si>
    <t>HOURS</t>
  </si>
  <si>
    <t>UNITS</t>
  </si>
  <si>
    <t>new project ru=yabhard provid efiel nr pelase</t>
  </si>
  <si>
    <t>new client</t>
  </si>
  <si>
    <t>Dawie discuss  emial send to mlilo and Gustav discussion way froward</t>
  </si>
  <si>
    <t>Recive the twinship etsablishemnt  docuentation</t>
  </si>
  <si>
    <t>Discuss  Lillium mindset and restult and way forward</t>
  </si>
  <si>
    <t>discuss with Louw  hubert project</t>
  </si>
  <si>
    <t xml:space="preserve">Disucus swith QS way froward - adjudication or  </t>
  </si>
  <si>
    <t>dicuss  avrious prject with Dawie</t>
  </si>
  <si>
    <t xml:space="preserve">Discuss various projects </t>
  </si>
  <si>
    <t>Friday club</t>
  </si>
  <si>
    <t>RENIER WOLFSWINKEL</t>
  </si>
  <si>
    <t xml:space="preserve">Gathering of information for meeting </t>
  </si>
  <si>
    <t xml:space="preserve">Prinitng and compiling inforamtion </t>
  </si>
  <si>
    <t xml:space="preserve">Follow up with ABSA regarding bondholders consent </t>
  </si>
  <si>
    <t xml:space="preserve">RENIER WOLFSWINKEL </t>
  </si>
  <si>
    <t xml:space="preserve">Meeting with Renier on Site </t>
  </si>
  <si>
    <t xml:space="preserve">RENIER WOLFWINKEL </t>
  </si>
  <si>
    <t>Preparing Quote</t>
  </si>
  <si>
    <t xml:space="preserve">TSHESIPO </t>
  </si>
  <si>
    <t xml:space="preserve">Gathering information on new projects to be downloaded and files to be opened </t>
  </si>
  <si>
    <t xml:space="preserve">Opening the 7 new projects with informationed gathered yesterday </t>
  </si>
  <si>
    <t xml:space="preserve">Editing  lettering and sending email to Gustav and Davie, as well as merging documnents to be sent to Jannie Jacobs </t>
  </si>
  <si>
    <t xml:space="preserve">Preparing Quote for subdivision of farm land </t>
  </si>
  <si>
    <t xml:space="preserve">Follow up on bondholders consent and Tshwane Enquiries </t>
  </si>
  <si>
    <t xml:space="preserve">Gatehring owner information through CIPC </t>
  </si>
  <si>
    <t xml:space="preserve">Uploading document on Tshwane portal </t>
  </si>
  <si>
    <t xml:space="preserve">Preparing quotes </t>
  </si>
  <si>
    <t xml:space="preserve">Gathering information for meeting tomorrow with Christiaan </t>
  </si>
  <si>
    <t>emial to client confirm meeting</t>
  </si>
  <si>
    <t>email to attorney based onenngineers letter</t>
  </si>
  <si>
    <t>Reda through repying afidavit andconfim with mr Venter</t>
  </si>
  <si>
    <t>ALL SHEETS</t>
  </si>
  <si>
    <t>Prepare Letter to Attorney Gustav Meyer</t>
  </si>
  <si>
    <t>Evaluation of content of documentation &amp; compiling of report</t>
  </si>
  <si>
    <t>17/04/2026</t>
  </si>
  <si>
    <t xml:space="preserve">Discuss  outcome with dr Akbar </t>
  </si>
  <si>
    <t>Prepare Memorandum &amp; Letter to HOA</t>
  </si>
  <si>
    <t>BOREHOLE DISPUTE</t>
  </si>
  <si>
    <t>SITE MEETING FOR NEW PROJECT</t>
  </si>
  <si>
    <t>christo van niekerk</t>
  </si>
  <si>
    <t>discuss when dispute be send through in light of payment  agreement for 4 may 2026</t>
  </si>
  <si>
    <t>Office admin</t>
  </si>
  <si>
    <t>Discussiion with Johan CLaassen  for mentoring Louw Jacobs</t>
  </si>
  <si>
    <t>JBCC AGREEMENTS TO GUSTAV</t>
  </si>
  <si>
    <t>Package and send JBCC agreements to Gustav</t>
  </si>
  <si>
    <t>DANIE CV</t>
  </si>
  <si>
    <t xml:space="preserve">CV FRO Danie fill in  </t>
  </si>
  <si>
    <t>memo to dr Akbar</t>
  </si>
  <si>
    <t>Instruction to lawyer as well as response to Dr Akbar</t>
  </si>
  <si>
    <t>invoicing</t>
  </si>
  <si>
    <t>Prepare letter for QS on percentage  value spend on site</t>
  </si>
  <si>
    <t>Discuss with Awie (IPC)  he will send his cost to me</t>
  </si>
  <si>
    <t>1 hrs &amp; 0 min</t>
  </si>
  <si>
    <t>Calculate the wall  area for inclusion in claim form</t>
  </si>
  <si>
    <t>M065</t>
  </si>
  <si>
    <t>JUSTIN  MAGIDI</t>
  </si>
  <si>
    <t>TAALNET GROUP OF SCHOOLS ARCADIA</t>
  </si>
  <si>
    <t>justin@taalct.co.za</t>
  </si>
  <si>
    <t>M066</t>
  </si>
  <si>
    <t>M067</t>
  </si>
  <si>
    <t>M068</t>
  </si>
  <si>
    <t>M069</t>
  </si>
  <si>
    <t>TAALNET GROUP OF SCHOOLS KEMPTON PARK</t>
  </si>
  <si>
    <t>TAALNET GROUP OF SCHOOLS TURFFONTEIN</t>
  </si>
  <si>
    <t>TAALNET GROUP OF SCHOOLS FERNDALE</t>
  </si>
  <si>
    <t>TAALNET GROUP OF SCHOOLS SOWETO</t>
  </si>
  <si>
    <t>W076</t>
  </si>
  <si>
    <t>NOLTRIX GROUP REZONING APPLICATION</t>
  </si>
  <si>
    <t>renier@noltrix.com</t>
  </si>
  <si>
    <t>REZONING APPLICATION</t>
  </si>
  <si>
    <t>F039</t>
  </si>
  <si>
    <t>RIETVLEI HEIGHTS HOA: PROPERTY DISPUTE</t>
  </si>
  <si>
    <t>KOJO  FOSU</t>
  </si>
  <si>
    <t>kojo@kojomodular.co.za</t>
  </si>
  <si>
    <t>V095</t>
  </si>
  <si>
    <t>CHRISTIAAN VAN NIEKERK</t>
  </si>
  <si>
    <t>LYTTLETON MANOR STRATA REPORT</t>
  </si>
  <si>
    <t>christiaanv@discovery.co.za</t>
  </si>
  <si>
    <t>ARCH + TOWN</t>
  </si>
  <si>
    <t>1022 BERYL AVENUE ,LYTTLETON MANOR EXT 3</t>
  </si>
  <si>
    <t>O001</t>
  </si>
  <si>
    <t>PIERRE VAN RYNEVELD STRATA REPORT</t>
  </si>
  <si>
    <t>RIANA OLIVIER</t>
  </si>
  <si>
    <t>rolivier@thealternativeboard.za.com</t>
  </si>
  <si>
    <t>84 HERTZOG AVENUE, SUBURB  - PIERRE VAN RYNEVELD EXT 2</t>
  </si>
  <si>
    <t>ERF 1182</t>
  </si>
  <si>
    <t>ERF 1756</t>
  </si>
  <si>
    <t>DISPUTE BUILDING LNE</t>
  </si>
  <si>
    <t>DISPUTE: HOUSE ANVAR + DADA 100SQM</t>
  </si>
  <si>
    <t>MAHOMED AKBAR ANVAR &amp; NASRANHA DADA 110 SQM</t>
  </si>
  <si>
    <t>MAHOMED AKBAR ANVAR &amp; NASRANHA DADA BUILDING LINE</t>
  </si>
  <si>
    <t>RO30</t>
  </si>
  <si>
    <t>JAN ROBERTSE</t>
  </si>
  <si>
    <t>17 BERRY PLACE</t>
  </si>
  <si>
    <t>SITE MEETING - NEIGHBOUR BOUNDARY LINE, PROPOSAL TO BE MADE</t>
  </si>
  <si>
    <t>Discuss  repsnse from Haan &amp; Hahn with client and way forward  letter to Gustav Meyer</t>
  </si>
  <si>
    <t>Pepare memo for attorney meyer</t>
  </si>
  <si>
    <t>PLAN AND ADDITIONS</t>
  </si>
  <si>
    <t>T039</t>
  </si>
  <si>
    <t>HOUSE THERON</t>
  </si>
  <si>
    <t>LUKE THERON</t>
  </si>
  <si>
    <t>INFO@QUALITYGRANITE.CO.ZA</t>
  </si>
  <si>
    <t>297 DERDEPOORT ROAD, SILVERTON X4</t>
  </si>
  <si>
    <t>ERF R/880</t>
  </si>
  <si>
    <t>H028</t>
  </si>
  <si>
    <t>HOUSE HAROON</t>
  </si>
  <si>
    <t>HAROON ASHRAF ALI</t>
  </si>
  <si>
    <t>mktpa@amka.co.za</t>
  </si>
  <si>
    <t>278 LOCHNER ROAD, RASLOUW, CENTURION</t>
  </si>
  <si>
    <t>F040</t>
  </si>
  <si>
    <t>FUDGIMOHENREICHDSPOUTE</t>
  </si>
  <si>
    <t>HEIENRICH DISOUET APPLCIATION</t>
  </si>
  <si>
    <t>DSICUSS THE PROCESS OF  A DISOUET RESIOLTION  WITH CLIENT AND CONFIRMATION TO PROCEED</t>
  </si>
  <si>
    <t>LUNCH WITH  GUSTAV MEYER AND  RETHA TO DISCUSS DETAILS OF APPLICATION TO BE SUBMITTED</t>
  </si>
  <si>
    <t>PREAPRE DRAFT FOR  CLIENT ON PAYMENT PLAN</t>
  </si>
  <si>
    <t>ANNAMARIE</t>
  </si>
  <si>
    <t>PREPARE QUALITY REPORT ON STAIRCASE</t>
  </si>
  <si>
    <t>GENRAL DISCUSSION WITH LOUW ON PROCESS AND OFFCI</t>
  </si>
  <si>
    <t>GENERAL DISCUSSION WITH LOUW ON PROCESS AND OFFCI</t>
  </si>
  <si>
    <t>DISCUSS  THE METHODOLOGY AS WELL AS PLANS FOR IMPLEMENTATION REGARDING EVOLUTION GLASS</t>
  </si>
  <si>
    <t>FINALSIE  RPEORT ON  INVOICE</t>
  </si>
  <si>
    <t>Study attorney letter and provide approval  send to relevant parties.</t>
  </si>
  <si>
    <t>Send  invoice to client</t>
  </si>
  <si>
    <t>Recify the  spreadsheet with cost</t>
  </si>
  <si>
    <t>Discuss with architect</t>
  </si>
  <si>
    <t>Costing model in   phases</t>
  </si>
  <si>
    <t>Prepare  and read  inputs to document</t>
  </si>
  <si>
    <t>Letter to Gustav in response  of 4 may 2026 letter from Hahn and Hahn</t>
  </si>
  <si>
    <t>Prepare land suvvyeor document for jason le roux fro inclsuion in  pdcumenets court</t>
  </si>
  <si>
    <t>Discuss the impatc of the case andhow tp deal with this in terms of arbtitration</t>
  </si>
  <si>
    <t>Discuss seamless travel interior budget</t>
  </si>
  <si>
    <t>G024</t>
  </si>
  <si>
    <t>HOUSE GRIESEL- PATIO EXTENSION</t>
  </si>
  <si>
    <t>KOBUS GRIESEL</t>
  </si>
  <si>
    <t>KOBUS.GRIESEL@GMAIL.COM</t>
  </si>
  <si>
    <t>082 370 6068</t>
  </si>
  <si>
    <t>94 ABERDEEN STREET, CLUBVIEW, CENTURION</t>
  </si>
  <si>
    <t>CO36.9</t>
  </si>
  <si>
    <t>REZONING</t>
  </si>
  <si>
    <t>TSHEPO MPETE</t>
  </si>
  <si>
    <t>C036.10</t>
  </si>
  <si>
    <t>RECONING</t>
  </si>
  <si>
    <t>SUBDIVISION</t>
  </si>
  <si>
    <t xml:space="preserve">SUBDIVISION </t>
  </si>
  <si>
    <t xml:space="preserve">letter to attorney  of awie </t>
  </si>
  <si>
    <t>Discusion wth Gustav  on way frowrdandarbitration</t>
  </si>
  <si>
    <t>Discussion with Dawie in arbitration and isntrcution to proceed</t>
  </si>
  <si>
    <t>Arrraneg for meeting forThurdsday  ebtween pretorius amd stefan swart</t>
  </si>
  <si>
    <t>Discuss the way froward with Gustav and letter to awie oppermn's attorney</t>
  </si>
  <si>
    <t>O002</t>
  </si>
  <si>
    <t>VILLA JANA FEASIBILITY STRATA REPORT</t>
  </si>
  <si>
    <t>120 OUKLIPMUUR, EQUESTRIA</t>
  </si>
  <si>
    <t>ERF 467 EQUESTRIA</t>
  </si>
  <si>
    <t>TOWN PLANNING</t>
  </si>
  <si>
    <t>Meeting with attorney  swart on way froward. Mr Pretorus appoint swart</t>
  </si>
  <si>
    <t>Read through Gsutav letetr discuss with client and  repsond back to mr Meyer on the vabsis of te hdipute</t>
  </si>
  <si>
    <t>Email to Jannnie at Coucnil for his assistance in thismatter</t>
  </si>
  <si>
    <t>reda through Affidavit and  proivde  feedack to Narend.</t>
  </si>
  <si>
    <t>Provide formna feedabck on affidcavit</t>
  </si>
  <si>
    <t>Send copies of arbitrators to client and  Gustav Meyer</t>
  </si>
  <si>
    <t>C042</t>
  </si>
  <si>
    <t>C043</t>
  </si>
  <si>
    <t>NCR OFFICE TENDER</t>
  </si>
  <si>
    <t>NCR OFFICE TENDER_SAMRAND TOWNSHIP KOSMOSDAL X11</t>
  </si>
  <si>
    <t>DAVID CRONJE</t>
  </si>
  <si>
    <t>david@dfcdesignstudio.co.za/david@the studiopractice.com</t>
  </si>
  <si>
    <t>084 505 9951</t>
  </si>
  <si>
    <t>ERF 869 SAMRAND TOWNSHIP, KOSMOSDAL X 11</t>
  </si>
  <si>
    <t>Discuss  the case with Council Centurion</t>
  </si>
  <si>
    <t>LUGHAWE</t>
  </si>
  <si>
    <t>PRIVATE</t>
  </si>
  <si>
    <t>MEMO ON ARBITRATION</t>
  </si>
  <si>
    <t>PREPARE DOCUEMNEYT  DEALING WTH EXPERT DETERMINATION</t>
  </si>
  <si>
    <t>tsp training podcast</t>
  </si>
  <si>
    <t>prepare podcast for dispute  resolution</t>
  </si>
  <si>
    <t>Prepare a report for the arbitration</t>
  </si>
  <si>
    <t>Deal woth affidavit and sign off  with Police</t>
  </si>
  <si>
    <t>Founding afidavit</t>
  </si>
  <si>
    <t>f@12</t>
  </si>
  <si>
    <t>REIVLEI  SEE MR GREEN, NCOLENE DISCUSS WITYH KOBUS CRONJE FROM M&amp;T</t>
  </si>
  <si>
    <t>Draft declaratory order to attorney for his consideration</t>
  </si>
  <si>
    <t>Email to stefan Swart  regarding  efforts  from Pretorius to  resolve these issues with neighbour</t>
  </si>
  <si>
    <t>Pietr kontrak</t>
  </si>
  <si>
    <t>Discuss contract and  proposed amenmends to it</t>
  </si>
  <si>
    <t>V096</t>
  </si>
  <si>
    <t xml:space="preserve">Editing STRATA Report for Christiaan </t>
  </si>
  <si>
    <t xml:space="preserve">Meeting With Mr Floris regarding STRATA report </t>
  </si>
  <si>
    <t xml:space="preserve">Editing STRATA report incorporating Mr Floris's comemnts and feedback </t>
  </si>
  <si>
    <t>Johan De Koker called and instructed to not submit the township establishment application he first wants to have a meeting with Mr Floris next week.</t>
  </si>
  <si>
    <t>Meeting with Mr Floris with regard to phione call from Johan de Koker  - written response to be sent</t>
  </si>
  <si>
    <t xml:space="preserve">Writing response to Johan and Alet de Koker regarding phone call. </t>
  </si>
  <si>
    <t>0836357636</t>
  </si>
  <si>
    <t>4 MAIN ROAD, MELVILLE, JOHANNESBURG</t>
  </si>
  <si>
    <t>h028</t>
  </si>
  <si>
    <t>Deal with quotations from Chris Depp</t>
  </si>
  <si>
    <t>Chri Deppe  - kitchen email to cabinet maker</t>
  </si>
  <si>
    <t>P076</t>
  </si>
  <si>
    <t>PREMIER HOTEL ROODEVALLEI</t>
  </si>
  <si>
    <t>MC CARTHY CHARLES</t>
  </si>
  <si>
    <t>0768506892</t>
  </si>
  <si>
    <t>81 KAMEELDRIFT ROAD, KAMEELDRIFT EAST, ROODEVALLEY, PRETORIA</t>
  </si>
  <si>
    <t>meeting with Cape town planner for  tioitle deed removal</t>
  </si>
  <si>
    <t>Discuss final ccount</t>
  </si>
  <si>
    <t>CHOOSE INVOICE START DATE FROM CALENDER</t>
  </si>
  <si>
    <t>CHOOSE INVOICEEND DATE FROM CALENDER</t>
  </si>
  <si>
    <t>CHOOSE INVOICE END DATE FROM CALENDER</t>
  </si>
  <si>
    <t>Meeting with emplyer and contractor on site</t>
  </si>
  <si>
    <t>Site meeting for new work.</t>
  </si>
  <si>
    <t>OFFCIE DOISCUSSION</t>
  </si>
  <si>
    <t>Offcie meeting js, cs, fs</t>
  </si>
  <si>
    <t>Letter to  mrs De Klerk on  site meeting</t>
  </si>
  <si>
    <t>TRAINJNG FEASINBILITY</t>
  </si>
  <si>
    <t>DISCUSION WTH ANDRE STEYN - VALUER</t>
  </si>
  <si>
    <t>Revise invocie an d applictaion for  removal of restriction</t>
  </si>
  <si>
    <t>Letter to Heinerich as input for  letter to PA</t>
  </si>
  <si>
    <t>P075</t>
  </si>
  <si>
    <t>CHARL PAPENDORF</t>
  </si>
  <si>
    <t>CHARL@ARCHAUS.CO.ZA</t>
  </si>
  <si>
    <t>0824615665</t>
  </si>
  <si>
    <t>COSTING ARCHITECTURE</t>
  </si>
  <si>
    <t>PREPARE LETTER TO CHARLES MCARTHEY ON WAY FORWARD</t>
  </si>
  <si>
    <t>DAILY HIDDLE</t>
  </si>
  <si>
    <t>DAILY HUDLE</t>
  </si>
  <si>
    <t>deal woiwth gusteva meyer on way froward</t>
  </si>
  <si>
    <t>Deal with the letter from the attorney</t>
  </si>
  <si>
    <t>Deal woth dispute resoltuon process</t>
  </si>
  <si>
    <t>Dsicuss the rpocee for  dealing with Henrieucch claim for arbtration</t>
  </si>
  <si>
    <t>Deal woyh arbtration claim to be submitted an d next step to for,ulat e oru  cliam c=viewpoint for arbtrator.</t>
  </si>
  <si>
    <t>Assist Koos woth report on tilework</t>
  </si>
  <si>
    <t>Prepare leytter  to HOA  also contact hoa no rpesonse</t>
  </si>
  <si>
    <t>Seamless Travel - amnemdn to qutation</t>
  </si>
  <si>
    <t>Quattaion discussion for submission of application</t>
  </si>
  <si>
    <t>Compare exist pals to etsbalsih whether  tehre may be an oversight in  covergae areas comlared tocircular  memeo fo Cape Twon  Coucnil</t>
  </si>
  <si>
    <t>Detail discussion on  project and cost to be finalised</t>
  </si>
  <si>
    <t>Email to Nolan And Adri on  resposne to Stefan and further instructions given</t>
  </si>
  <si>
    <t>Phonecall with Nolan explaing  need for conveyncing certifcate ets.</t>
  </si>
  <si>
    <t>Prepare memo to HOA</t>
  </si>
  <si>
    <t>Meweting psotponed</t>
  </si>
  <si>
    <t>New meeting</t>
  </si>
  <si>
    <t>Meeting with ChristiaanStarta Report</t>
  </si>
  <si>
    <t>Disucsussion with Gustav on way forertward</t>
  </si>
  <si>
    <t>Camspbay dosuccion on way forward</t>
  </si>
  <si>
    <t>RICHARDS BRYAN</t>
  </si>
  <si>
    <t>BRYAN@AIDAELITE.CO.ZA</t>
  </si>
  <si>
    <t>063 744 2382</t>
  </si>
  <si>
    <t>AIDA TOWNPLANNING</t>
  </si>
  <si>
    <t>BUILDING 911, 25 LAKEVIEW CRESCENT, BENONI</t>
  </si>
  <si>
    <t>R038</t>
  </si>
  <si>
    <t>dlaiy huddle</t>
  </si>
  <si>
    <t>door and window schedule</t>
  </si>
  <si>
    <t>Deal with letter to hoa</t>
  </si>
  <si>
    <t>Inquiry in way forward</t>
  </si>
  <si>
    <t>Dealwiytyh account for Ventore</t>
  </si>
  <si>
    <t>M070</t>
  </si>
  <si>
    <t>MABUZA HARRY</t>
  </si>
  <si>
    <t>BRONKHORSTSPRUIT WATERPARK</t>
  </si>
  <si>
    <t>harrymabuza@yahoo.com</t>
  </si>
  <si>
    <t>INTRODUCION TO PROJECT</t>
  </si>
  <si>
    <t>letter to mr Cronje, Chairperson of the Vallley farm Villas.</t>
  </si>
  <si>
    <t>g020</t>
  </si>
  <si>
    <t>Interview</t>
  </si>
  <si>
    <t>Rework  final plans for lift and cost</t>
  </si>
  <si>
    <t>new</t>
  </si>
  <si>
    <t>Minun new project</t>
  </si>
  <si>
    <t>Trainng discussion with Louw</t>
  </si>
  <si>
    <t>new project dawie henniops park</t>
  </si>
  <si>
    <t>ROW, SERVITUTE, FAR, COVERAGE</t>
  </si>
  <si>
    <t>ROAD CLOSURE/ IS IT POSSIBLE</t>
  </si>
  <si>
    <t>NEW PROJECT  HENDRIK</t>
  </si>
  <si>
    <t>Dsicuss with cleint  andarraneg meeting for wednsday 10 june 2026</t>
  </si>
  <si>
    <t>app discussion</t>
  </si>
  <si>
    <t>discuss app and implications</t>
  </si>
  <si>
    <t>Write letters to AFSA and  infrom  Haanh an dHaan  of dispute</t>
  </si>
  <si>
    <t>Register the dispute and confirm with PA</t>
  </si>
  <si>
    <t>HEINERICH DISPUTE APPLICATION</t>
  </si>
  <si>
    <t>drfat letter to  hoa</t>
  </si>
  <si>
    <t>eia discussion with rock environment. Letter to  client.</t>
  </si>
  <si>
    <t>S085</t>
  </si>
  <si>
    <t>SILVERTONDALE_LAFRAS</t>
  </si>
  <si>
    <t>LAFRAS</t>
  </si>
  <si>
    <t>LAFRAS@REVIRESCO.CO.ZA</t>
  </si>
  <si>
    <t>079 368 4341</t>
  </si>
  <si>
    <t>ERF 45 SILVERTONDALE</t>
  </si>
  <si>
    <t>SCANNING</t>
  </si>
  <si>
    <t>NDA</t>
  </si>
  <si>
    <t>Contract workflow</t>
  </si>
  <si>
    <t>EVENT PREP</t>
  </si>
  <si>
    <t>Networking</t>
  </si>
  <si>
    <t>Prepare application form for  association of arbitrators</t>
  </si>
  <si>
    <t>Discussion with attorney for support to Swart</t>
  </si>
  <si>
    <t>Discuss  claim and sign appoimntment of atrieny tsp</t>
  </si>
  <si>
    <t>ARBITRATION DOSCUSSION</t>
  </si>
  <si>
    <t>LOUW IN ATTENDANCE</t>
  </si>
  <si>
    <t>DISCUSSION WITH CATHY DEKLERK</t>
  </si>
  <si>
    <t>DISCUSSION WTH LOCAN  AND CALL TO OTHER PARTIES TO OBTAIN OPINION</t>
  </si>
  <si>
    <t>J062</t>
  </si>
  <si>
    <t>WILLOWGLEN AH_JANSEN</t>
  </si>
  <si>
    <t>HENDRIK JANSEN</t>
  </si>
  <si>
    <t>078 557 9943</t>
  </si>
  <si>
    <t>ERF 143 WILLOWGLEN AH</t>
  </si>
  <si>
    <t>1100 LIBERTAS ROAD, WILLOWGLEN</t>
  </si>
  <si>
    <t>daly huddle</t>
  </si>
  <si>
    <t>Daily Haddle</t>
  </si>
  <si>
    <t>Letter to Alet explalining  inner city projetc  measurements</t>
  </si>
  <si>
    <t xml:space="preserve">Call gto swart attorensy norepsonse </t>
  </si>
  <si>
    <t>BNI</t>
  </si>
  <si>
    <t>Take Cecillo BNI</t>
  </si>
  <si>
    <t>Report back on  ah143</t>
  </si>
  <si>
    <t>Cocncent use application</t>
  </si>
  <si>
    <t>Sanned plans  pick up from printers</t>
  </si>
  <si>
    <t>Prepare a letter  after inspection and report on  implimentation</t>
  </si>
  <si>
    <t>Prepare  the final memo for the Association.</t>
  </si>
  <si>
    <t>Project orania, print and scan plans</t>
  </si>
  <si>
    <t>M071</t>
  </si>
  <si>
    <t>mnino</t>
  </si>
  <si>
    <t>DRAFT COSTING  MODEL</t>
  </si>
  <si>
    <t>DEVELOP  PRICING MODEL FOR DISCUSSION</t>
  </si>
  <si>
    <t>Prepare technical specification</t>
  </si>
  <si>
    <t>TRINING</t>
  </si>
  <si>
    <t>BNI YTRAINING</t>
  </si>
  <si>
    <t>CLIENT INSTRUCTION TO KEEP  PROCESS OF APPOINTING ARBITRATOR OVER UNTILL FRIDAY</t>
  </si>
  <si>
    <t>Move meeting to 24 June 2024</t>
  </si>
  <si>
    <t>Communicate to Gustav Meyer regarding the AFSA DSIPUTE</t>
  </si>
  <si>
    <t>Prepare draft spcifcation list fro Camspbay</t>
  </si>
  <si>
    <t>Prepare application and add inopust form Dawie in  application to Association</t>
  </si>
  <si>
    <t>Discuss with Retha and invite  costs from land surveyor.</t>
  </si>
  <si>
    <t>Specficatuion list</t>
  </si>
  <si>
    <t>Prepare final submission for tender  send throigh to client</t>
  </si>
  <si>
    <t>Prepare final claim for dispute</t>
  </si>
  <si>
    <t>Discussion wit Alet van os</t>
  </si>
  <si>
    <t>Discus Swith client  for way forward</t>
  </si>
  <si>
    <t>Disucs with Nolan reminder to attorney</t>
  </si>
  <si>
    <t>Letter to attorney  placing him on terms</t>
  </si>
  <si>
    <t>Write memo to Dereck On APP development</t>
  </si>
  <si>
    <t>APPROVAL FOR WINDOWS ON BOUNDARY LINE? LETER AN DPHONE CALL</t>
  </si>
  <si>
    <t>LOUW</t>
  </si>
  <si>
    <t>BOUNDARY WALL DESIGN</t>
  </si>
  <si>
    <t>Letter based on discussion with client confriming   the basiss of negoitiations</t>
  </si>
  <si>
    <t>Letter to Mr Hardie  ond the  plans and payment issues</t>
  </si>
  <si>
    <t>email to Dawie Cronje</t>
  </si>
  <si>
    <t>Etelphnoc discussion with client confirming my letter</t>
  </si>
  <si>
    <t>Deal withAFSA application and inform Gustav Meyer to send the  documents through to AFSA</t>
  </si>
  <si>
    <t>C036</t>
  </si>
  <si>
    <t>TELPHONIC DISCUSSION TO GUSTAV</t>
  </si>
  <si>
    <t>Discuss  repsnse from HaHn &amp; Hahn with client and way forward  letter to Gustav Meyer</t>
  </si>
  <si>
    <t>Discuss the impact of the case and how tO deal with this in terms of arbtitration</t>
  </si>
  <si>
    <t>Discusison wth Gustav  on way frowrdandarbitration</t>
  </si>
  <si>
    <t>Discussion with Dawie in arbitration and instruction to proceed</t>
  </si>
  <si>
    <t>Read through Gustav letter discuss with client and  respond back to mr Meyer on the basis of the dispute</t>
  </si>
  <si>
    <t>TELEPHONIC DISCUSSION WITH GUSTAV</t>
  </si>
  <si>
    <t>Deal with dispute resolution process</t>
  </si>
  <si>
    <t>Dsicuss the process for  dealing with Heinerich claim for arbitration</t>
  </si>
  <si>
    <t>Write letters to AFSA and  infrom  Hahn and Hahn  of dispute</t>
  </si>
  <si>
    <t>discussion an dwokr on file</t>
  </si>
  <si>
    <t xml:space="preserve">Work on file </t>
  </si>
  <si>
    <t>Discuss the impact of the case and how to deal with this in terms of arbtitration</t>
  </si>
  <si>
    <t>Copies/ communication</t>
  </si>
  <si>
    <t>Prepare letter  to HOA;  also contact hoa no response</t>
  </si>
  <si>
    <t>Discussion with Gustav on way forward</t>
  </si>
  <si>
    <t>Deal with letter to HOA</t>
  </si>
  <si>
    <t>Letter to Chairperson of the Vallley farm Villas.</t>
  </si>
  <si>
    <t>Discuss with client  on way forward</t>
  </si>
  <si>
    <t>Letter based on discussion with client confirming   the basiss of negotiations</t>
  </si>
  <si>
    <t>Telephonic discussion with client confirming my letter</t>
  </si>
  <si>
    <t>leon ganswyk</t>
  </si>
  <si>
    <t>Discussion with Alet Van Os</t>
  </si>
  <si>
    <t>letter to attorney  of awie</t>
  </si>
  <si>
    <t>Dsicuss with client  and arrange meeting for wednesday 10 june 2026</t>
  </si>
  <si>
    <t>ARBITRATION DISCUSSION</t>
  </si>
  <si>
    <t>Deal with arbitration claim to be submitted and next step to formulate the  claim for viewpoint for arbitrator.</t>
  </si>
  <si>
    <t>FINALISE  REPORT ON  INVOICE</t>
  </si>
  <si>
    <t>04/06/2026</t>
  </si>
  <si>
    <t>Confirmation memo to arbitration and appointment of arbitrator</t>
  </si>
  <si>
    <t>Summary memo fro arbitrator appoinmtent</t>
  </si>
  <si>
    <t>Copies</t>
  </si>
  <si>
    <t>s079 Smit</t>
  </si>
  <si>
    <t>vat</t>
  </si>
  <si>
    <t>Email to Fanus with extension of time letter to Fanus</t>
  </si>
  <si>
    <t>Prepare response to  letter of attorney</t>
  </si>
  <si>
    <t>TRAININGH SYSTEMN DEVLEOPMENT</t>
  </si>
  <si>
    <t>DISCUSS TE DOCUEMENET  TO BE SEND TO TE DEVELOPER</t>
  </si>
  <si>
    <t>AMNDE DOCUENET AND SEND TO DEVELOPER</t>
  </si>
  <si>
    <t>SVCAN  DIAGRAM IN AND  REC;ACU;STE AREAS</t>
  </si>
  <si>
    <t>prepare diagram for proposed subdivsion</t>
  </si>
  <si>
    <t>Prepare inputs to Stefan</t>
  </si>
  <si>
    <t>140 CAMELLIA AVE LYNWOODRIDGE</t>
  </si>
  <si>
    <t xml:space="preserve">ERF 72 LYNWOODRIDGE </t>
  </si>
  <si>
    <t>649 27TH AVE WAVERLEY/ K235 DORINGVYGIE SINGEL, KLEINGELUK, ORANIA</t>
  </si>
  <si>
    <t>0604802570</t>
  </si>
  <si>
    <t>ERF 50, ABERDEEN RD, CLUBVIEW, CENTURION</t>
  </si>
  <si>
    <t>invoice to Seamless Ytravel</t>
  </si>
  <si>
    <t>Prepare letter  to Mr Ganswyk</t>
  </si>
  <si>
    <t>Meeting with Mrs Van Os</t>
  </si>
  <si>
    <t>Tel call from Mr Ganswyk instructing  TSP to proceed with litigation</t>
  </si>
  <si>
    <t>Attorneys to be appointed  and he will provide cost structure</t>
  </si>
  <si>
    <t>discuss the letter from  Haahn an dHahn and answwer to that</t>
  </si>
  <si>
    <t>Farma</t>
  </si>
  <si>
    <t>Disucss the impoctaiosn of eh  prject an dwya froward. Letetr to be rprpared to lcient</t>
  </si>
  <si>
    <t>Deal with payments, programme, vo's</t>
  </si>
  <si>
    <t>Final account</t>
  </si>
  <si>
    <t>Site inspection for  scanning</t>
  </si>
  <si>
    <t>Quatation</t>
  </si>
  <si>
    <t>Orania plan translate</t>
  </si>
  <si>
    <t>Discusison wth Gustav  on way forward and arbitration</t>
  </si>
  <si>
    <t>Write letters to AFSA and  infrom  Hahn and Hahn  of dispute on behalf of Gustav Meyer</t>
  </si>
  <si>
    <t>Dawie Cronje</t>
  </si>
  <si>
    <t>J065</t>
  </si>
  <si>
    <t>590 RUGTER STREET, MORELETTA PARK</t>
  </si>
  <si>
    <t>ERF 70 MORELATTA PARK</t>
  </si>
  <si>
    <t>Prepare document for  Fire Engnineer</t>
  </si>
  <si>
    <t>Prepare docuemnnt for quotataion for re surbey</t>
  </si>
  <si>
    <t>Meeting with attirney on  prcess  o ffire engk=neer</t>
  </si>
  <si>
    <t>Prepare douemnt  suporitng  attorney, broehole, amd others</t>
  </si>
  <si>
    <t>C03611</t>
  </si>
  <si>
    <t>CALPHARM FEDJA BASIC</t>
  </si>
  <si>
    <t xml:space="preserve">Meeitng with attroneys </t>
  </si>
  <si>
    <t>Meeitng at my offcie (Date to be cofnirmed )</t>
  </si>
  <si>
    <t>Meeitng with Stefan Swart  discussing the impicaytion s prior to meeting of thusrday 2 july 2026</t>
  </si>
  <si>
    <t>Meeitn with gtav Meeyr as preprty conveyncer etsblsihing the egal  ownerhsip rights o fall</t>
  </si>
  <si>
    <t>C036.11</t>
  </si>
  <si>
    <t>FEDJA BASIC</t>
  </si>
  <si>
    <t>FEDJA@CALPHARM.CO.ZA</t>
  </si>
  <si>
    <t>179 EDISON CRESENT, HENNOPSPARK,CENTURION</t>
  </si>
  <si>
    <t>0834042683 / 012 653 6218</t>
  </si>
  <si>
    <t>CALPHARM - FEDJABASIC  - LANDUSE RIGHTS</t>
  </si>
  <si>
    <t>LAND USE RIGHTS</t>
  </si>
  <si>
    <t>ERF R/461, 179 EDISON CRESCENT, HENNOPSPARK, X07</t>
  </si>
  <si>
    <t xml:space="preserve">Prepare  dcoemenyt for Call 0hPhrm </t>
  </si>
  <si>
    <t>Preapre for meeing</t>
  </si>
  <si>
    <t>Follow up with Fire  eng. Land surveyor</t>
  </si>
  <si>
    <t>Funalsie opinion on CSOS as annexure to  memo</t>
  </si>
  <si>
    <t>C044</t>
  </si>
  <si>
    <t>CLANSY WATERKLOOFRIDGE</t>
  </si>
  <si>
    <t>Study email and feedback</t>
  </si>
  <si>
    <t xml:space="preserve">Study  snymn report and notify  all </t>
  </si>
  <si>
    <t>Prepare  tender documents</t>
  </si>
  <si>
    <t>Follow up with lan dsurveyor o status - borehole is in our property</t>
  </si>
  <si>
    <t>Design for uniuts</t>
  </si>
  <si>
    <t>Sign documents to be submitted for Arbitration.</t>
  </si>
  <si>
    <t>Prepare letter to PA informing them of arbitration.</t>
  </si>
  <si>
    <t>instrcution not to send  leter to PA</t>
  </si>
  <si>
    <t>Inputs to letter  for Stefan Swart Attorneys  on letter to BC</t>
  </si>
  <si>
    <t>Contractors and appointment</t>
  </si>
  <si>
    <t>K097</t>
  </si>
  <si>
    <t>RENOVATION</t>
  </si>
  <si>
    <t>BUILDING PLAN</t>
  </si>
  <si>
    <t>HOUSE CLANCY</t>
  </si>
  <si>
    <t>PHILIP CLANCY</t>
  </si>
  <si>
    <t>PCLANCY@PRAGA.CO.ZA</t>
  </si>
  <si>
    <t>0826515413</t>
  </si>
  <si>
    <t>333 LAWLEY STREET, WATERKLOOF, PRETORIA</t>
  </si>
  <si>
    <t>BUILDING PLAN &amp;CONSTRUCTION</t>
  </si>
  <si>
    <t>P078</t>
  </si>
  <si>
    <t>Pretorius nolan adrie</t>
  </si>
  <si>
    <t>PRETORIUS NOLAN ADRIE ERF 365 MOUNTAIN VIEW</t>
  </si>
  <si>
    <t>COUNCIL MEETING</t>
  </si>
  <si>
    <t>Site meeitng on ontain view pizza  restaurant development</t>
  </si>
  <si>
    <t>Scanning of plan</t>
  </si>
  <si>
    <t>Letter to client and attroney to proceed with anoytehr letter to Council</t>
  </si>
  <si>
    <t>Inform attorney of  contact persons at SHere</t>
  </si>
  <si>
    <t>Receive  plan from surveyor  overlay with  matterport</t>
  </si>
  <si>
    <t>R709,99 X 2.5 plots for siet meeting</t>
  </si>
  <si>
    <t>NOLAN.PRETORIUS@ICLOUD.COM</t>
  </si>
  <si>
    <t>0832582692</t>
  </si>
  <si>
    <t xml:space="preserve">301B ERIDANUS STREET, WATERKLOOFRIF </t>
  </si>
  <si>
    <t>ERF 490</t>
  </si>
  <si>
    <t>450 KAREL TRICHARD STREET , MOUNTIN VIEW</t>
  </si>
  <si>
    <t>ERF 365, 450 KAREL TRICHARD STREET MOUNTAIN VIEW PRETORIA</t>
  </si>
  <si>
    <t>ARCHITECH + TOWN PLANNING</t>
  </si>
  <si>
    <t>SHOPPING CENTRE REDESIGN</t>
  </si>
  <si>
    <t>G025</t>
  </si>
  <si>
    <t>HOUSE GRIESEL- STRATA REPORT</t>
  </si>
  <si>
    <t>83 370 6068</t>
  </si>
  <si>
    <t>95 ABERDEEN STREET, CLUBVIEW, CENTURION</t>
  </si>
  <si>
    <t>Site meeting with contractors</t>
  </si>
  <si>
    <t>Receive  fire by laws and prepare report</t>
  </si>
  <si>
    <t>Prepare technical reports 1&amp;2</t>
  </si>
  <si>
    <t>See client of Jeandre</t>
  </si>
  <si>
    <t>see client of Jeandre</t>
  </si>
  <si>
    <t>Final account invocie, no charge</t>
  </si>
  <si>
    <t>Meeting on shcedules and  plan approval</t>
  </si>
  <si>
    <t>c03612</t>
  </si>
  <si>
    <t>dawie cronje on erf226 seasosnecogholf estate</t>
  </si>
  <si>
    <t>dawie cronje</t>
  </si>
  <si>
    <t>opinion on contract</t>
  </si>
  <si>
    <t>C036.12</t>
  </si>
  <si>
    <t>CONTRACT OPINION</t>
  </si>
  <si>
    <t>ABEL &amp; CHEROL TABANE</t>
  </si>
  <si>
    <t>CHEROLTABANE@GMAIL.COM</t>
  </si>
  <si>
    <t>726721204</t>
  </si>
  <si>
    <t>ERF 226,BUSHVERLD VIEW EXT 5, CRESTED BARBET DRIVE, SEASONS ECO GOLF ESTATE</t>
  </si>
  <si>
    <t>ODETTE READ</t>
  </si>
  <si>
    <t>RO39</t>
  </si>
  <si>
    <t>Discussion wkith land surveyor, attorney</t>
  </si>
  <si>
    <t>Harrasmento from neighbour, discss woth attreny totake approiate action</t>
  </si>
  <si>
    <t>Letter to valuer on rates and taxes</t>
  </si>
  <si>
    <t>INPIUTS</t>
  </si>
  <si>
    <t>Inputs on Daniel matterport</t>
  </si>
  <si>
    <t>Prepare ethcnicla details for plastering of corbel work</t>
  </si>
  <si>
    <t>F041</t>
  </si>
  <si>
    <t>MESSRS FORD</t>
  </si>
  <si>
    <t>Prepare  quality report and way forward</t>
  </si>
  <si>
    <t>K098</t>
  </si>
  <si>
    <t>KUH BERDICE BELEGGINGS</t>
  </si>
  <si>
    <t>Take instrcution</t>
  </si>
  <si>
    <t>Prepare letter</t>
  </si>
  <si>
    <t>Prepare mempo on damp issues and way froward</t>
  </si>
  <si>
    <t>prsonale doscussion</t>
  </si>
  <si>
    <t>Discussion with Louw ond cost and way forward</t>
  </si>
  <si>
    <t>Disucss with QS and costing</t>
  </si>
  <si>
    <t>P077</t>
  </si>
  <si>
    <t>JABEZ</t>
  </si>
  <si>
    <t>Report to andre steyn valuer</t>
  </si>
  <si>
    <t>Prepare strata report</t>
  </si>
  <si>
    <t>Letter to Giustav</t>
  </si>
  <si>
    <t>Malcom</t>
  </si>
  <si>
    <t>Letter to Stefan Swart</t>
  </si>
  <si>
    <t xml:space="preserve">Confirmation  for  consent use application, </t>
  </si>
  <si>
    <t>Proposed township establishment  property development or consultancy work</t>
  </si>
  <si>
    <t>Prepare proforma for the cnc process</t>
  </si>
  <si>
    <t>Minutes</t>
  </si>
  <si>
    <t>Discuss with supplier about plans and. Also scale out plan, obtain surveyor inputs</t>
  </si>
  <si>
    <t>JABEZ RETIREMENT VILLAGE</t>
  </si>
  <si>
    <t>ERNA PRETORIUS</t>
  </si>
  <si>
    <t>ERNA.PRETORIUS@OUTLOOK.COM</t>
  </si>
  <si>
    <t>0712226085</t>
  </si>
  <si>
    <t>JABEZ RETIREMENT VILLAGE. ANDEON AH</t>
  </si>
  <si>
    <t>ANDEON AH, JABEZ RETIREMENT VILLAGE</t>
  </si>
  <si>
    <t>HOUSE FORD</t>
  </si>
  <si>
    <t>TRISH ANDJULIAN FORD</t>
  </si>
  <si>
    <t>JULIAN@STEPTRANSFORMATION.COM</t>
  </si>
  <si>
    <t>0836278556</t>
  </si>
  <si>
    <t xml:space="preserve">27 D MELL'S DRIVE,  ELDO PARK, ELDORAIGNE, CENTURION </t>
  </si>
  <si>
    <t>WATER DAMAGE</t>
  </si>
  <si>
    <t>Meeting presenet report</t>
  </si>
  <si>
    <t>Finalise report</t>
  </si>
  <si>
    <t>Filanlsie minutes</t>
  </si>
  <si>
    <t>newe clients</t>
  </si>
  <si>
    <t>grant, sg diagram, 0822088469 arbitration case, 08524906461,, 0832521711riaan meyer</t>
  </si>
  <si>
    <t>MORELETTE PARK  HENDRIK EN CECEILIA  JANSEN</t>
  </si>
  <si>
    <t>HENDRIKJANSEN7777@GMAIL.COM</t>
  </si>
  <si>
    <t>Arrange meeting and respond to appointment</t>
  </si>
  <si>
    <t>Set up meeting with attorneys  for intial discussion  in week of 27 July 2026</t>
  </si>
  <si>
    <t>M072</t>
  </si>
  <si>
    <t>MOUNT BROOK ACADAMY</t>
  </si>
  <si>
    <t>PHINDILE MASAGANE</t>
  </si>
  <si>
    <t>PHINDILEMASANGANE@GMAIL.COM</t>
  </si>
  <si>
    <t>076 312 3489</t>
  </si>
  <si>
    <t>ESWATINI</t>
  </si>
  <si>
    <t>DESIGNING OF A SCHOOL</t>
  </si>
  <si>
    <t>ARCHITECTURE</t>
  </si>
  <si>
    <t>S086</t>
  </si>
  <si>
    <t>SIMPLIUS CC</t>
  </si>
  <si>
    <t>4917674866980</t>
  </si>
  <si>
    <t>ERF 606, MAGALIESKRUIN, X9</t>
  </si>
  <si>
    <t>OPEN FILE</t>
  </si>
  <si>
    <t>0 hrs &amp; 15 min</t>
  </si>
  <si>
    <t>M073</t>
  </si>
  <si>
    <t>RIAAN MEYER</t>
  </si>
  <si>
    <t>MEYER RIAAN</t>
  </si>
  <si>
    <t>Send info to client as requested</t>
  </si>
  <si>
    <t>LETTER TO INZ IFPROP OBTAININGBUILDING PLANS</t>
  </si>
  <si>
    <t>Read  through n05 of docuement provided by Stefan Swart and revise various phone calls between parties</t>
  </si>
  <si>
    <t>R039</t>
  </si>
  <si>
    <t>PROPERTY INSPECTION</t>
  </si>
  <si>
    <t>READ.ODETTE@GMAIL.COM</t>
  </si>
  <si>
    <t>0727468945</t>
  </si>
  <si>
    <t>8 SPRINGBOK PARK, 111ANTELOPE STREET, THE WILDS ESTATE</t>
  </si>
  <si>
    <t>GRANT REUS</t>
  </si>
  <si>
    <t>483 BERGSERING AVENUE, MAGALIESKRUIN</t>
  </si>
  <si>
    <t>PLOT 6, ANDEON AH</t>
  </si>
  <si>
    <t>H025</t>
  </si>
  <si>
    <t>HLUNGWANE - SOSHANGUVE</t>
  </si>
  <si>
    <t>HLUNGWANE</t>
  </si>
  <si>
    <t>ERF 877, SOSHANGUVE</t>
  </si>
  <si>
    <t>079 554 5835</t>
  </si>
  <si>
    <t>HLOKOALILLIAN@GMAIL.COM  CONVEY@MAATTORNEYS.CO.ZA</t>
  </si>
  <si>
    <t>P079</t>
  </si>
  <si>
    <t>PRETORIUS FAMILY TRUST</t>
  </si>
  <si>
    <t>LLOYD WEGERLE</t>
  </si>
  <si>
    <t>LLOYD@ABURDEN.CO.ZA</t>
  </si>
  <si>
    <t>012 346 3554</t>
  </si>
  <si>
    <t>ZWAVELPOORT FARM, 373</t>
  </si>
  <si>
    <t>ERF 834 , ZWAVELPOORT, PTA</t>
  </si>
  <si>
    <t>6567 TSESE STREET, SOSHANGUVU UU</t>
  </si>
  <si>
    <t>Prepare response to arbitrator for venue arrangements</t>
  </si>
  <si>
    <t>Read  th drfat and respond</t>
  </si>
  <si>
    <t>Study purchase agree,emnts and request for clarity</t>
  </si>
  <si>
    <t>KUHN FARM</t>
  </si>
  <si>
    <t>Meeitng with kuhnhelmut,Gerhard and Gustav</t>
  </si>
  <si>
    <t>Miunutes of  meeting</t>
  </si>
  <si>
    <t>Repsond to reuqest on claims from  attoreney</t>
  </si>
  <si>
    <t>Discuss the  matetr of  percentage on sectioanl title with attorney</t>
  </si>
  <si>
    <t xml:space="preserve">Prepare  palns with  cneter line </t>
  </si>
  <si>
    <t>meeitng project</t>
  </si>
  <si>
    <t>Projects\</t>
  </si>
  <si>
    <t>Dsicuss with Dawie and  with Bianka  for meeitng  Wednesday 10:00 t o discus sdetails</t>
  </si>
  <si>
    <t>Arrange meetings and read snymans letter  and response to attorney</t>
  </si>
  <si>
    <t>Send report to attorney</t>
  </si>
  <si>
    <t>Prepare report for attorney</t>
  </si>
  <si>
    <t>Meeting woith attroneye and advocate to discuss the  documenetation</t>
  </si>
  <si>
    <t>wingte park</t>
  </si>
  <si>
    <t>Site visit to complex</t>
  </si>
  <si>
    <t>SEND LETTER TO MR Maritz on cancleation of meeting and paralleel communication</t>
  </si>
  <si>
    <t>Report back</t>
  </si>
  <si>
    <t>Dsicuss  propose dchanges to hioem enterpriseand option for develoepment of erf</t>
  </si>
  <si>
    <t>EVALUATE TENDERS</t>
  </si>
  <si>
    <t>abortive meeting with nic buildinginspector, re schedule for 6 aug26</t>
  </si>
  <si>
    <t>letter to client forappointment</t>
  </si>
  <si>
    <t>W077</t>
  </si>
  <si>
    <t>WINGATEPARKBC</t>
  </si>
  <si>
    <t xml:space="preserve">REPORT </t>
  </si>
  <si>
    <t>DISCUSS  ZAMBESI WITH LEONORA AS ALETRNTE ATTRONEY ON PROJECT</t>
  </si>
  <si>
    <t>MEETING WITH ATTORNEY ON APPOINTEMNG CURATOR AND IOPACT ON DEVELOPMENT</t>
  </si>
  <si>
    <t>FOLLOW UP IDSCUSSION WITH CLIENT</t>
  </si>
  <si>
    <t>D068</t>
  </si>
  <si>
    <t>DLR CONSTRUCTION</t>
  </si>
  <si>
    <t>STANLEY PONDOR &amp; JAYESH NARSI</t>
  </si>
  <si>
    <t>STANLEY@DLR.ZA.COM &amp; JAYRSH@DLR.ZA.COM</t>
  </si>
  <si>
    <t xml:space="preserve">073 8008 411 </t>
  </si>
  <si>
    <t>PLOT 159, GRYSBOK STRTEET, DONKERHOEK, PTA</t>
  </si>
  <si>
    <t>D067</t>
  </si>
  <si>
    <t>HOUSE DORFLING</t>
  </si>
  <si>
    <t>ANNAMARIE DORFLING</t>
  </si>
  <si>
    <t>BIGGERDEBETTER@GMAIL.COM</t>
  </si>
  <si>
    <t>083 452 4630</t>
  </si>
  <si>
    <t>prepare sdp</t>
  </si>
  <si>
    <t>33 MEYER STREET, MEYERTON</t>
  </si>
  <si>
    <t>ERF 460, MEYERTON</t>
  </si>
  <si>
    <t>Dawie spend 17:00 to 22:00</t>
  </si>
  <si>
    <t>Liana spend 3 hours</t>
  </si>
  <si>
    <t>Evaluation of tender document</t>
  </si>
  <si>
    <t>Valautuion discussion with valuer</t>
  </si>
  <si>
    <t>Send evaluation to Prof Hubert</t>
  </si>
  <si>
    <t>RIAAN@JME.CO.ZA ; ZENITH@JME.CO.ZA</t>
  </si>
  <si>
    <t>832521711 OR 0833060795</t>
  </si>
  <si>
    <t>Read throug 6th version of founding affidavit</t>
  </si>
  <si>
    <t>Confirmation of meeting with attorney, letters to tshwane and attorneys</t>
  </si>
  <si>
    <t>Prepare letter to land surveyor</t>
  </si>
  <si>
    <t>Prepare report</t>
  </si>
  <si>
    <t>10/08/2026</t>
  </si>
  <si>
    <t>9:000</t>
  </si>
  <si>
    <t>arrange for meeting attendance</t>
  </si>
  <si>
    <t>TENDER  SELECTION MEETING</t>
  </si>
  <si>
    <t>Discussion with QS  for appointment</t>
  </si>
  <si>
    <t>new prject - louw deon</t>
  </si>
  <si>
    <t>new projetc dulstroom  non billable</t>
  </si>
  <si>
    <t>Prepare drfat  for  model  to site inspection for QS</t>
  </si>
  <si>
    <t>Floris - C269</t>
  </si>
  <si>
    <t>Floris - C272</t>
  </si>
  <si>
    <t>0 hrs &amp; 30 min</t>
  </si>
  <si>
    <t>Floris - C291</t>
  </si>
  <si>
    <t>0 hrs &amp; 29 min</t>
  </si>
  <si>
    <t>Floris - C292</t>
  </si>
  <si>
    <t>Floris - C325</t>
  </si>
  <si>
    <t>Floris - C326</t>
  </si>
  <si>
    <t>Floris - C357</t>
  </si>
  <si>
    <t>Call gto swart attorensy norepsonse</t>
  </si>
  <si>
    <t>0 hrs &amp; 10 min</t>
  </si>
  <si>
    <t>Floris - C368</t>
  </si>
  <si>
    <t>Floris - C399</t>
  </si>
  <si>
    <t>Floris - C400</t>
  </si>
  <si>
    <t>1 hrs &amp; 22 min</t>
  </si>
  <si>
    <t>Floris - C411</t>
  </si>
  <si>
    <t>Floris - C416</t>
  </si>
  <si>
    <t>Arrrange for meeting for Thurdsday  between pretorius and stefan swart</t>
  </si>
  <si>
    <t>Meeting with attorney  swart on way froward. Mr Pretorus appoint Swart</t>
  </si>
  <si>
    <t>Email to Nolan And Adri on  response to Stefan and further instructions given</t>
  </si>
  <si>
    <t>INVOICE FOR MAY 2026</t>
  </si>
  <si>
    <t>Phonecall with Nolan explaInng  need for conveyncing certificate ets.</t>
  </si>
  <si>
    <t>Discussion with support to Stefan Swart</t>
  </si>
  <si>
    <t>Discuss with Nolan reminder to attorney</t>
  </si>
  <si>
    <t>INVOICE FOR JUNE 2026</t>
  </si>
  <si>
    <t>INVOICE FOR JULY 2026</t>
  </si>
  <si>
    <t xml:space="preserve">After  discussion with attorney  decided to provide visuals on plan  with scanning </t>
  </si>
  <si>
    <t>Prepare the following plans:</t>
  </si>
  <si>
    <t>3 x A0</t>
  </si>
  <si>
    <t>Prepare document  supporting  attorney, borehole, and others</t>
  </si>
  <si>
    <t>Obtain  fire by laws and prepare report discuss with attorney to be included in report</t>
  </si>
  <si>
    <t>Read  through 5th version of document provided by Stefan Swart and revise various phone calls between parties</t>
  </si>
  <si>
    <t>Meeting with attorney on  process  of fire engineer</t>
  </si>
  <si>
    <t>Sub total</t>
  </si>
  <si>
    <t>Final set  of A1 to  attorney to be included in  final papers to court</t>
  </si>
  <si>
    <t>ADRIE &amp; NOLAN PRETORIUS</t>
  </si>
  <si>
    <t>1xA3 (detail boundary)</t>
  </si>
  <si>
    <t>Prepare docuement for quotation for re survey</t>
  </si>
  <si>
    <t>Follow up with  Land surveyor -provide information for re survey</t>
  </si>
  <si>
    <t>Receive  plan from land  surveyor  and overlay  Marezck , Mostert plans with  matterport</t>
  </si>
  <si>
    <t>Less discount  20%</t>
  </si>
  <si>
    <t>Set of Plan copies to attorney for discussion (A1)</t>
  </si>
  <si>
    <t>Set of A3  for discussion wth client and file</t>
  </si>
  <si>
    <t>Total</t>
  </si>
  <si>
    <t>Scanning of panhandle ( Matterport  cost) @ 50% rate</t>
  </si>
  <si>
    <t>Prepare model (Direct cost to Matteprort)</t>
  </si>
  <si>
    <t>Prepare basic report</t>
  </si>
  <si>
    <t>Arrange  site meetings  and discuss with  Louw</t>
  </si>
  <si>
    <t>invoice0285  paid R15985  received payment on 17 August 2026, see pct on file</t>
  </si>
  <si>
    <t>FARM KUHN</t>
  </si>
  <si>
    <t>FARM BERBICE, ,H9, N2 ROAD, SULPHUR SPRINGS, PIET RETIEF, 2380</t>
  </si>
  <si>
    <t>INFO@SIMPLIUS.CC</t>
  </si>
  <si>
    <t>WINGATE PARK COMPLEX</t>
  </si>
  <si>
    <t>GERDA JORDAAN-VAN ZYL</t>
  </si>
  <si>
    <t>GERDA@GRANORPASSI.CO.ZA</t>
  </si>
  <si>
    <t>083 401 7934</t>
  </si>
  <si>
    <t>J066</t>
  </si>
  <si>
    <t>GOODEY'S QUEST HOUSE</t>
  </si>
  <si>
    <t>JABULANI JIYANE</t>
  </si>
  <si>
    <t>AGRIENGCONSULTING@GMAIL.COM</t>
  </si>
  <si>
    <t>071 689 6890</t>
  </si>
  <si>
    <t>23 AMOS STREET, COLBYN, PRETORIA</t>
  </si>
  <si>
    <t>ERF 20 COLBYN, PRETORIA</t>
  </si>
  <si>
    <t>built new calander</t>
  </si>
  <si>
    <t>buil new calander</t>
  </si>
  <si>
    <t xml:space="preserve"> ERF </t>
  </si>
  <si>
    <t>REF</t>
  </si>
  <si>
    <t>Cost Structure for STRATA REPORT</t>
  </si>
  <si>
    <t>ITEM No</t>
  </si>
  <si>
    <t>DETAIL</t>
  </si>
  <si>
    <t>Documents from Council &amp; other Departments</t>
  </si>
  <si>
    <t>Documents from Council</t>
  </si>
  <si>
    <t xml:space="preserve">Title Deed </t>
  </si>
  <si>
    <t>External reports</t>
  </si>
  <si>
    <t>Sub Total</t>
  </si>
  <si>
    <t>Adminmistrative</t>
  </si>
  <si>
    <t xml:space="preserve">Preparation of documents to client </t>
  </si>
  <si>
    <t>Sub-Total</t>
  </si>
  <si>
    <t>Professional services</t>
  </si>
  <si>
    <t>Scan  to establish contours for eng and San to establish height of exist house  for rezoning application</t>
  </si>
  <si>
    <t>Prepare plan</t>
  </si>
  <si>
    <t>Prepare landscape architectural plan</t>
  </si>
  <si>
    <t>Preperation of Site Development plan</t>
  </si>
  <si>
    <t xml:space="preserve">Fenestration Report (Energy Management) </t>
  </si>
  <si>
    <t xml:space="preserve">Engineer </t>
  </si>
  <si>
    <t>Runner (to take building plan through Council departments) Minimum fee (building plan) PHASE 1</t>
  </si>
  <si>
    <t>Runner fee Site Development plan</t>
  </si>
  <si>
    <t>Council Fees</t>
  </si>
  <si>
    <t xml:space="preserve">Building plan fees at Council -  @ R23/m² </t>
  </si>
  <si>
    <t xml:space="preserve">Building line relaxation </t>
  </si>
  <si>
    <t>Site Development Plan Application</t>
  </si>
  <si>
    <t>General Expenses</t>
  </si>
  <si>
    <t>Disbursements e.g. travel, copies, communication, etc.</t>
  </si>
  <si>
    <t>RATE</t>
  </si>
  <si>
    <t>TOTAL</t>
  </si>
  <si>
    <t>UNIT</t>
  </si>
  <si>
    <t>HOURLY RATE</t>
  </si>
  <si>
    <t>ADMINISTRATION</t>
  </si>
  <si>
    <t>OBTAIN  COPY OF TITLE DEED</t>
  </si>
  <si>
    <t>OBTAIN  COPY OF ZONING CERTIFICATE</t>
  </si>
  <si>
    <t>OBTAIN  COPY OFSG DIAGRAM</t>
  </si>
  <si>
    <t>OBTAIN  COPY OF SEWER CONNECTION</t>
  </si>
  <si>
    <t>OTHER</t>
  </si>
  <si>
    <t>OBTAIN INVOICE INFORMATION</t>
  </si>
  <si>
    <t>ACKNEDLGE RECEIPTOF  LETTER</t>
  </si>
  <si>
    <t>APPOINTMENT LETTER</t>
  </si>
  <si>
    <t>OFFICE COST</t>
  </si>
  <si>
    <t>PROJECT ALLOCATION</t>
  </si>
  <si>
    <t>TIMEFRAME:</t>
  </si>
  <si>
    <t>PROJECT REFERENCE: P077</t>
  </si>
  <si>
    <t>COSTING FOR PLANNING, PREPARATION OF REMOVAL OF RESTRICTION(S) APPLICATION: ERF 119 ANDEON AH</t>
  </si>
  <si>
    <t>PTC1</t>
  </si>
  <si>
    <t>PCT 2</t>
  </si>
  <si>
    <t>PCT 3</t>
  </si>
  <si>
    <t>PCT 4</t>
  </si>
  <si>
    <t>PCT 5</t>
  </si>
  <si>
    <t>PCT 6</t>
  </si>
  <si>
    <t>PCT 7</t>
  </si>
  <si>
    <t>STEPS IN THE SPATIAL PLANNING PROCESS</t>
  </si>
  <si>
    <t>PHASE 1: INCEPTION AND REGISTRATION</t>
  </si>
  <si>
    <t>Briefing session with client: taking instructions</t>
  </si>
  <si>
    <t>Open project file, confirm application route, define scope and deliverables</t>
  </si>
  <si>
    <t>Digital Site analysis and preliminary land use/contextual review</t>
  </si>
  <si>
    <t xml:space="preserve">Procure and review available property information and background material supplied by client </t>
  </si>
  <si>
    <t xml:space="preserve">PHASE 2: PROPERTY, TITLE AND PLANNING DUE DILIGENCE </t>
  </si>
  <si>
    <t xml:space="preserve">Review title deed restrictions and identify the specific conditions requiring removal/amendment/suspension </t>
  </si>
  <si>
    <t xml:space="preserve">Review zoning, development controls, approved plans, SG Diagram/general plan extract, and relevant planning conext </t>
  </si>
  <si>
    <t>Determine whether the proposal can proceed as a standalone restrictive conditions application or whether related land use application may also be required</t>
  </si>
  <si>
    <t>Liaison with conveyancer regarding title implications and wording of restrictive conditions</t>
  </si>
  <si>
    <t>Liaison regarding bondholder consent where applicable</t>
  </si>
  <si>
    <t xml:space="preserve">PHASE 3: PRE-APPLICATION AND APPLICATION STRATEGY </t>
  </si>
  <si>
    <t xml:space="preserve">Initial egagement with the relevant district planning office/City official where adviseable </t>
  </si>
  <si>
    <t xml:space="preserve">Confirm application strategy, supporting documents and anticipated procedural steps </t>
  </si>
  <si>
    <t>Meeting/liason withh client and professional team to align proposal details and required deliverables</t>
  </si>
  <si>
    <t xml:space="preserve">PHASE 4: PREPERATION OF APPLICATION BUNDLE </t>
  </si>
  <si>
    <t xml:space="preserve">Draft statutory planning motivation/memorandum in support of the removal/amendment/suspension of restrictive conditions </t>
  </si>
  <si>
    <t xml:space="preserve">Compile supporting annexures, including title documents, SG diagram/extract, conveyancer documentation, bondholder consent where applicable, and client authority documentation. </t>
  </si>
  <si>
    <t xml:space="preserve">Prepare /coordinate locality plan, site plan, cadastral context plan and any supporting layout or SDP-type plan required for submission. </t>
  </si>
  <si>
    <t xml:space="preserve">Internal review, refinement and quality control of application documents </t>
  </si>
  <si>
    <t xml:space="preserve">Client review process and finalisation of application bundle for submission </t>
  </si>
  <si>
    <t xml:space="preserve">PHASE 5: SUBMISSION TO AUTHORITY </t>
  </si>
  <si>
    <t xml:space="preserve">Final collation, copying/PDF packiging and formal submission to the City of Cape Town </t>
  </si>
  <si>
    <t>Attend to completeness/validation queries and supply additional administrative information if requested at intake stage</t>
  </si>
  <si>
    <t xml:space="preserve">PHASE 6: STATUTORY NTOICE /COMMENT PROCESS </t>
  </si>
  <si>
    <t xml:space="preserve">Preparation and coordination of statutory notification documentation where required by the City </t>
  </si>
  <si>
    <t>Monotoring of notice period and receipt of comments/objections/representations</t>
  </si>
  <si>
    <t xml:space="preserve">Assessment of comments /objections /representations received </t>
  </si>
  <si>
    <t xml:space="preserve">Consultation with client and professional team regarding response strategy </t>
  </si>
  <si>
    <t xml:space="preserve">Preperation of written response report and submission to the authority </t>
  </si>
  <si>
    <t xml:space="preserve">PHASE 7: MUNICIPAL PROCESS MANAGEMENT AND DECISION PROCUREMENT </t>
  </si>
  <si>
    <t xml:space="preserve">Follow-up with case officer /departments and management of the application through the assessment process </t>
  </si>
  <si>
    <t xml:space="preserve">Receipt, perusal and reporting on departmental comments and procedural requirements </t>
  </si>
  <si>
    <t xml:space="preserve">Procurement of final decision and written report to client on approval/refusal and conditions </t>
  </si>
  <si>
    <t>PHASE 8: POST-APPROVAL FOMRALITIES</t>
  </si>
  <si>
    <t xml:space="preserve">Arrange/facilitate publication steps in respect of the Provincial Gazette notice, where applicable to the approval </t>
  </si>
  <si>
    <t xml:space="preserve">Prepare handover pack for conveyancerDeeds process, inlcudinig approval letter and post-approval requirements </t>
  </si>
  <si>
    <t xml:space="preserve">Liaison regarding Deeds endorsement and  final close-out reporting to client </t>
  </si>
  <si>
    <t>TOTAL (EXCLUDING VAT)</t>
  </si>
  <si>
    <t>VAT @15%</t>
  </si>
  <si>
    <t xml:space="preserve">GRAND TOTAL </t>
  </si>
  <si>
    <t xml:space="preserve">Additional </t>
  </si>
  <si>
    <t>PCT 1</t>
  </si>
  <si>
    <t xml:space="preserve">Other Charges </t>
  </si>
  <si>
    <t>(I)</t>
  </si>
  <si>
    <t xml:space="preserve">Removal of Restrictive Condition Application Fees Payable to Council  + Promulgation </t>
  </si>
  <si>
    <t>(II)</t>
  </si>
  <si>
    <t xml:space="preserve">Estimated Cost for Advertisements &amp; Notices (Provincial Gazette, Local News Papers &amp; Site Notices) for Subdivision Application  Payable to Media Houses </t>
  </si>
  <si>
    <t>(III)</t>
  </si>
  <si>
    <t xml:space="preserve">Ancillary </t>
  </si>
  <si>
    <t xml:space="preserve">SUM TOTAL INCLUDING VAT </t>
  </si>
  <si>
    <t xml:space="preserve">Please note: The quoted fees do not include any specialised studies or third-party professional fees, such as conveyancing fees, architectural fees or other specialist consultant costs </t>
  </si>
  <si>
    <t>1 hours @ R1 900</t>
  </si>
  <si>
    <t>3 hours @ R3 600</t>
  </si>
  <si>
    <t>13 hours @ R2 300</t>
  </si>
  <si>
    <t>4 hours @ R1 900</t>
  </si>
  <si>
    <t>2 hours @ R3 600</t>
  </si>
  <si>
    <t>4 hours @ R2 300</t>
  </si>
  <si>
    <t>2 hours @ R1 900</t>
  </si>
  <si>
    <t>4 hours @ R3 600</t>
  </si>
  <si>
    <t>2 hours @ R2 300</t>
  </si>
  <si>
    <t>1 hours @ R3 600</t>
  </si>
  <si>
    <t>0 hours @ R2 300</t>
  </si>
  <si>
    <t>TIMEFRAME:  PROJECT REFERENCE: J065</t>
  </si>
  <si>
    <t>COSTING FOR CONSENT USE  APPLICATION : ERF 70 MORELETTA PARK</t>
  </si>
  <si>
    <t>Basic Fees Per Charge-Out Rate</t>
  </si>
  <si>
    <t>Category A1</t>
  </si>
  <si>
    <t>Category A2</t>
  </si>
  <si>
    <t>Category B</t>
  </si>
  <si>
    <t>Category C</t>
  </si>
  <si>
    <t>TOTAL FEES (EXCLUDING DISBURSEMENTS/VAT)</t>
  </si>
  <si>
    <t>Hours @ Principal Tariff R3 600</t>
  </si>
  <si>
    <t>Hours @ Professional Staff Tariff R3 100</t>
  </si>
  <si>
    <t>Hours @ Salaried Technical Staff Tariff R2 300</t>
  </si>
  <si>
    <t>Hours @ Other Staff Tariff R1 900</t>
  </si>
  <si>
    <t>PHASE 1: INCEPTION</t>
  </si>
  <si>
    <t>(10CU)</t>
  </si>
  <si>
    <t>Registration of project, site visit, and land-use survey</t>
  </si>
  <si>
    <t>5 hours @ R2 300</t>
  </si>
  <si>
    <t>Brief staff and liaise with other consultants (traffic, services, conveyancing, geotechnical, etc.)</t>
  </si>
  <si>
    <t xml:space="preserve">Sub Total </t>
  </si>
  <si>
    <t xml:space="preserve">PHASE 2: SUBMISSION TO AUTHORITIES </t>
  </si>
  <si>
    <t>(20CU)</t>
  </si>
  <si>
    <t>Collection and evaluation of documents (title deeds, SG diagrams, zoning certificates, policy guidelines, etc.)</t>
  </si>
  <si>
    <t>Collation of application documents and preparation of maps/plans to accompany application</t>
  </si>
  <si>
    <t>Meet/liaise with client and professional team to verify application details before submission to authorities</t>
  </si>
  <si>
    <t>Preparation, verification, and submission of notices (Gazette/Newspapers, etc.)</t>
  </si>
  <si>
    <t>Finalization of application memorandum and land-use zoning documents</t>
  </si>
  <si>
    <t>Copying/collation of application bundles ready for submission</t>
  </si>
  <si>
    <t>Submission of application bundles and procuring authorization to give notice to interested/affected parties</t>
  </si>
  <si>
    <t xml:space="preserve">PHASE 3: PUBLIC PARTICIPATION </t>
  </si>
  <si>
    <t>(8CU)</t>
  </si>
  <si>
    <t>Monitor mandatory notice period, receipt and evaluation of objections/representations</t>
  </si>
  <si>
    <t>Meeting/liaison with client and professional team (where appropriate) to take instructions on responding to objections/representations</t>
  </si>
  <si>
    <t>Prepare written response report and submit to authority</t>
  </si>
  <si>
    <t xml:space="preserve">PHASE 4: PROCURING DECISION </t>
  </si>
  <si>
    <t>Engage with municipal departments to procure technical comments/recommendations/authorizations</t>
  </si>
  <si>
    <t>Engage with other authorities/service providers to procure technical comments/recommendations/authorizations</t>
  </si>
  <si>
    <t>Receipt, perusal of, and report to client regarding departmental comments, bulk engineering calculations</t>
  </si>
  <si>
    <t>Meet/liaise with client and project team (where relevant) to agree on responses to technical comments/recommendations of municipal divisions/other authorities/service providers</t>
  </si>
  <si>
    <t>Obtain and forward letter of approval to client and project team and prepare report on post-approval formalities</t>
  </si>
  <si>
    <t>PHASE 5: PROMULGATION</t>
  </si>
  <si>
    <t>(2CU)</t>
  </si>
  <si>
    <t>Prepare amendment scheme documents/maps/annexures for enactment/promulgation and submit to authority</t>
  </si>
  <si>
    <t>Arrange/facilitate publication of promulgation notice (Gazette) -not required</t>
  </si>
  <si>
    <t>Deliver approval notice to client and project team member where applicable and prepare close-out report dealing with any unresolved matters (i.e., services contributions)</t>
  </si>
  <si>
    <t xml:space="preserve">Excluding Allowance for Application Fees </t>
  </si>
  <si>
    <t xml:space="preserve">Excluding Allowance for Advertisements </t>
  </si>
  <si>
    <t>Professional Fees for Consent Application</t>
  </si>
  <si>
    <t xml:space="preserve"> TOTAL </t>
  </si>
  <si>
    <t>Notes:</t>
  </si>
  <si>
    <t xml:space="preserve">Cost for Architectural Plans not included. To be Claimed with Submission of Building Plans </t>
  </si>
  <si>
    <t>Allow five hours of consultation  with Council officals</t>
  </si>
  <si>
    <t xml:space="preserve">All Reproduction Costs and Travel Cost to be Claimed Seperately </t>
  </si>
  <si>
    <t xml:space="preserve">Excluding any other specialised studies if required by Council </t>
  </si>
  <si>
    <t xml:space="preserve">Excluding Bulk Service Fees </t>
  </si>
  <si>
    <t>PROPOSED TIMEFRAME: PROJECT  NOLTRIX (PTY) LTD ZONING APPLICATION - W076 at Holding 157/1 Wonderboom AH, X1</t>
  </si>
  <si>
    <t>COSTING FOR REZONING APPLICATION</t>
  </si>
  <si>
    <t>PCT1</t>
  </si>
  <si>
    <t xml:space="preserve"> DATA COLLECTION &amp; PREPARATION OF APPLICATION</t>
  </si>
  <si>
    <t>Arrange/facilitate publication of promulgation notice (Gazette)</t>
  </si>
  <si>
    <t xml:space="preserve">Additional/Direct Costs </t>
  </si>
  <si>
    <t xml:space="preserve">Other Estimated Charges (Inclusive of VAT) </t>
  </si>
  <si>
    <t xml:space="preserve"> Application Fees Payable to Council  + Promulgation </t>
  </si>
  <si>
    <t xml:space="preserve">Estimated Cost for Advertisements &amp; Notices (Provincial Gazette, Local News Papers &amp; Site Notices) for Rezoning Application Payable to Media Houses </t>
  </si>
  <si>
    <t>NOTE: In case of any other fees payble to  Council, external Professionals or other expenses will be communicated timeously</t>
  </si>
  <si>
    <t>260 SELIKATS CAUSEWAY FAERIE GLEN</t>
  </si>
  <si>
    <t>FLORIS SLABBERT TEL: 079 529 88 33</t>
  </si>
  <si>
    <t>JOHAN DE KOKER ON BEHALF OF Dieu Investments Pty Ltd NOW PACIFIC STAR 9 (PTY) Ltd</t>
  </si>
  <si>
    <t xml:space="preserve">SCOPE OF WORKS: </t>
  </si>
  <si>
    <t>DEPT OF ENVIRONMENT COMPLAINTS</t>
  </si>
  <si>
    <t>PROPOSED REZONING</t>
  </si>
  <si>
    <t>SITE DEVELOPEMENT PLAN AND FEASIBILITY</t>
  </si>
  <si>
    <t>Re 226  of the farm OnderstepoortJR</t>
  </si>
  <si>
    <t>COST BREAK DOWN</t>
  </si>
  <si>
    <t>Pct 1</t>
  </si>
  <si>
    <t>STAGE 1</t>
  </si>
  <si>
    <t>INCEPTION AND PREPARATION</t>
  </si>
  <si>
    <t>Obtain copy of:</t>
  </si>
  <si>
    <t>Zoning Certificate</t>
  </si>
  <si>
    <t>Title Deed</t>
  </si>
  <si>
    <t>Provided</t>
  </si>
  <si>
    <t>S G Diagram</t>
  </si>
  <si>
    <t>Locality Map</t>
  </si>
  <si>
    <t>Confirmation of existing building plans</t>
  </si>
  <si>
    <t>vacant property</t>
  </si>
  <si>
    <t xml:space="preserve">Interpretation of exsiitng zoning </t>
  </si>
  <si>
    <t>Site inspection (first visit)</t>
  </si>
  <si>
    <t>Travel</t>
  </si>
  <si>
    <t>42 km at R 12,502</t>
  </si>
  <si>
    <t>Toll fees</t>
  </si>
  <si>
    <t>Meet with Dapertment</t>
  </si>
  <si>
    <t xml:space="preserve">Meet with Engineer on site </t>
  </si>
  <si>
    <t xml:space="preserve">Prepare letter to DACEL </t>
  </si>
  <si>
    <t>Deal with emails etc</t>
  </si>
  <si>
    <t>Study documents incl Title Deed</t>
  </si>
  <si>
    <t>Assist lands urveyor in compiling contour plan by providing the necessasary information</t>
  </si>
  <si>
    <t>Land surveyor cost for contours</t>
  </si>
  <si>
    <t>STAGE 2</t>
  </si>
  <si>
    <t>Site measurement</t>
  </si>
  <si>
    <t>Scaling of Building</t>
  </si>
  <si>
    <t>Scale out in REVIT</t>
  </si>
  <si>
    <t>Prepare prelimanary technical drawings for approval</t>
  </si>
  <si>
    <t>Obtain inputs from Engineer and finalise plan (Cost to be obatined - allow R 3500)</t>
  </si>
  <si>
    <t>EMAILS, TEL Calls etc</t>
  </si>
  <si>
    <t>Building Line Relaxation - documentation and application (Three)</t>
  </si>
  <si>
    <t>STAGE 3</t>
  </si>
  <si>
    <t>Refer to ENGINEER as per requirement of local authority</t>
  </si>
  <si>
    <t>Engineers fee including profesional indemnity</t>
  </si>
  <si>
    <t>PREPARE SANS10400  Forms 1- 3 Documentation</t>
  </si>
  <si>
    <t>Additional work  as requested by Council - Fenestration report</t>
  </si>
  <si>
    <t>STAGE 4</t>
  </si>
  <si>
    <t>Appoint Runner to take plans through local authority</t>
  </si>
  <si>
    <t>STAGE 5</t>
  </si>
  <si>
    <t>Deal with all comments from local authority</t>
  </si>
  <si>
    <t>Obtain approved plans and provide to client</t>
  </si>
  <si>
    <t>Provide document to client</t>
  </si>
  <si>
    <t>SUNDRIES</t>
  </si>
  <si>
    <t>Travel &amp; Communication</t>
  </si>
  <si>
    <t>Neighbour consent for encroachment application</t>
  </si>
  <si>
    <t>Legal- application</t>
  </si>
  <si>
    <t>Resign documentation  (see additional prints)</t>
  </si>
  <si>
    <t>NOTE:</t>
  </si>
  <si>
    <t>Submit plans to Authority for approval</t>
  </si>
  <si>
    <t>Direct cost to client R 20 per sqm (Allowance) 368,5x R20=R7370</t>
  </si>
  <si>
    <t>Building line relaxation aplication R1000</t>
  </si>
  <si>
    <t>Additional application to legal</t>
  </si>
  <si>
    <t xml:space="preserve">Cost for plans  copies </t>
  </si>
  <si>
    <t>Officecopy + three reprints for Council</t>
  </si>
  <si>
    <t>Cost for plans  copeis to be claimed as per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</si>
</sst>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R&quot;#,##0;[Red]\-&quot;R&quot;#,##0"/>
    <numFmt numFmtId="44" formatCode="_-&quot;R&quot;* #,##0.00_-;\-&quot;R&quot;* #,##0.00_-;_-&quot;R&quot;* &quot;-&quot;??_-;_-@_-"/>
    <numFmt numFmtId="164" formatCode="[$]hh:mm;@" x16r2:formatCode16="[$-en-SB,1]hh:mm;@"/>
    <numFmt numFmtId="165" formatCode="[$]dd/mm/yyyy;@" x16r2:formatCode16="[$-en-SB,1]dd/mm/yyyy;@"/>
    <numFmt numFmtId="166" formatCode="_-[$R-1C09]* #,##0.00_-;\-[$R-1C09]* #,##0.00_-;_-[$R-1C09]* &quot;-&quot;??_-;_-@_-"/>
    <numFmt numFmtId="167" formatCode="&quot;R&quot;#,##0.00"/>
    <numFmt numFmtId="168" formatCode="&quot;R&quot;#.##0\.00"/>
    <numFmt numFmtId="169" formatCode="_-\R\ * #,##0.00_-;\-\R\ * #,##0.00_-;_-\R\ * &quot;-&quot;??_-;_-@_-"/>
    <numFmt numFmtId="170" formatCode="dd/mm/yyyy"/>
    <numFmt numFmtId="171" formatCode="&quot;R&quot;#,##0.00"/>
    <numFmt numFmtId="172" formatCode="hh:mm"/>
  </numFmts>
  <fonts count="29" x14ac:knownFonts="1">
    <font>
      <sz val="11"/>
      <color theme="1"/>
      <name val="Calibri"/>
      <family val="2"/>
      <scheme val="minor"/>
    </font>
    <font>
      <sz val="12"/>
      <color theme="0"/>
      <name val="Century Gothic"/>
      <family val="2"/>
    </font>
    <font>
      <sz val="12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entury Gothic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entury Gothic"/>
      <family val="2"/>
    </font>
    <font>
      <b/>
      <i/>
      <sz val="2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entury Gothic"/>
      <family val="2"/>
    </font>
    <font>
      <sz val="11"/>
      <name val="Calibri"/>
      <family val="2"/>
      <scheme val="minor"/>
    </font>
    <font>
      <b/>
      <sz val="16"/>
      <color rgb="FFFF0000"/>
      <name val="Century Gothic"/>
      <family val="2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8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/>
      </left>
      <right style="medium">
        <color theme="1"/>
      </right>
      <top style="thin">
        <color theme="0" tint="-0.34998626667073579"/>
      </top>
      <bottom style="medium">
        <color theme="1"/>
      </bottom>
      <diagonal/>
    </border>
    <border>
      <left style="medium">
        <color theme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1"/>
      </left>
      <right/>
      <top style="thin">
        <color theme="0" tint="-0.34998626667073579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 style="thin">
        <color theme="0" tint="-0.34998626667073579"/>
      </bottom>
      <diagonal/>
    </border>
    <border>
      <left style="medium">
        <color theme="1"/>
      </left>
      <right style="medium">
        <color theme="1"/>
      </right>
      <top/>
      <bottom style="thin">
        <color theme="0" tint="-0.34998626667073579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3">
    <xf numFmtId="0" fontId="0" fillId="0" borderId="0" xfId="0"/>
    <xf numFmtId="0" fontId="2" fillId="3" borderId="1" xfId="0" applyFont="1" applyFill="1" applyBorder="1"/>
    <xf numFmtId="165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/>
    </xf>
    <xf numFmtId="18" fontId="2" fillId="3" borderId="1" xfId="0" applyNumberFormat="1" applyFont="1" applyFill="1" applyBorder="1"/>
    <xf numFmtId="0" fontId="2" fillId="3" borderId="3" xfId="0" applyFont="1" applyFill="1" applyBorder="1"/>
    <xf numFmtId="0" fontId="2" fillId="3" borderId="10" xfId="0" applyFont="1" applyFill="1" applyBorder="1"/>
    <xf numFmtId="0" fontId="2" fillId="3" borderId="12" xfId="0" applyFont="1" applyFill="1" applyBorder="1"/>
    <xf numFmtId="0" fontId="2" fillId="3" borderId="11" xfId="0" applyFont="1" applyFill="1" applyBorder="1"/>
    <xf numFmtId="0" fontId="2" fillId="3" borderId="13" xfId="0" applyFont="1" applyFill="1" applyBorder="1"/>
    <xf numFmtId="0" fontId="2" fillId="3" borderId="9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2" fillId="3" borderId="7" xfId="0" applyFont="1" applyFill="1" applyBorder="1"/>
    <xf numFmtId="0" fontId="3" fillId="2" borderId="2" xfId="0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2" fontId="3" fillId="2" borderId="1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" fillId="6" borderId="20" xfId="0" applyFont="1" applyFill="1" applyBorder="1" applyAlignment="1">
      <alignment horizontal="center"/>
    </xf>
    <xf numFmtId="0" fontId="6" fillId="0" borderId="21" xfId="0" applyFont="1" applyBorder="1"/>
    <xf numFmtId="0" fontId="6" fillId="0" borderId="0" xfId="0" applyFont="1"/>
    <xf numFmtId="14" fontId="6" fillId="7" borderId="22" xfId="0" applyNumberFormat="1" applyFont="1" applyFill="1" applyBorder="1" applyAlignment="1">
      <alignment horizontal="center"/>
    </xf>
    <xf numFmtId="0" fontId="6" fillId="0" borderId="21" xfId="0" applyFont="1" applyBorder="1" applyAlignment="1">
      <alignment wrapText="1"/>
    </xf>
    <xf numFmtId="0" fontId="7" fillId="7" borderId="22" xfId="0" applyFont="1" applyFill="1" applyBorder="1" applyAlignment="1">
      <alignment horizontal="center"/>
    </xf>
    <xf numFmtId="166" fontId="6" fillId="0" borderId="22" xfId="0" applyNumberFormat="1" applyFont="1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166" fontId="0" fillId="0" borderId="32" xfId="0" applyNumberFormat="1" applyBorder="1" applyAlignment="1">
      <alignment wrapText="1"/>
    </xf>
    <xf numFmtId="0" fontId="0" fillId="0" borderId="32" xfId="0" applyBorder="1"/>
    <xf numFmtId="0" fontId="4" fillId="0" borderId="32" xfId="1" applyBorder="1"/>
    <xf numFmtId="0" fontId="0" fillId="7" borderId="34" xfId="0" applyFill="1" applyBorder="1"/>
    <xf numFmtId="0" fontId="0" fillId="7" borderId="34" xfId="0" applyFill="1" applyBorder="1" applyAlignment="1">
      <alignment wrapText="1"/>
    </xf>
    <xf numFmtId="0" fontId="0" fillId="7" borderId="35" xfId="0" applyFill="1" applyBorder="1" applyAlignment="1">
      <alignment wrapText="1"/>
    </xf>
    <xf numFmtId="0" fontId="0" fillId="7" borderId="37" xfId="0" applyFill="1" applyBorder="1"/>
    <xf numFmtId="0" fontId="0" fillId="0" borderId="38" xfId="0" applyBorder="1"/>
    <xf numFmtId="0" fontId="4" fillId="0" borderId="38" xfId="1" applyBorder="1"/>
    <xf numFmtId="0" fontId="0" fillId="0" borderId="38" xfId="0" applyBorder="1" applyAlignment="1">
      <alignment wrapText="1"/>
    </xf>
    <xf numFmtId="0" fontId="11" fillId="2" borderId="39" xfId="0" applyFont="1" applyFill="1" applyBorder="1" applyAlignment="1">
      <alignment horizontal="center" wrapText="1"/>
    </xf>
    <xf numFmtId="0" fontId="11" fillId="2" borderId="31" xfId="0" applyFont="1" applyFill="1" applyBorder="1" applyAlignment="1">
      <alignment horizontal="center" wrapText="1"/>
    </xf>
    <xf numFmtId="0" fontId="8" fillId="7" borderId="27" xfId="0" applyFont="1" applyFill="1" applyBorder="1" applyAlignment="1">
      <alignment horizontal="center"/>
    </xf>
    <xf numFmtId="0" fontId="8" fillId="7" borderId="28" xfId="0" applyFont="1" applyFill="1" applyBorder="1" applyAlignment="1">
      <alignment horizontal="center"/>
    </xf>
    <xf numFmtId="0" fontId="9" fillId="7" borderId="28" xfId="0" applyFont="1" applyFill="1" applyBorder="1" applyAlignment="1">
      <alignment horizontal="center"/>
    </xf>
    <xf numFmtId="166" fontId="9" fillId="7" borderId="29" xfId="0" applyNumberFormat="1" applyFont="1" applyFill="1" applyBorder="1" applyAlignment="1">
      <alignment horizontal="center"/>
    </xf>
    <xf numFmtId="14" fontId="0" fillId="0" borderId="0" xfId="0" applyNumberFormat="1"/>
    <xf numFmtId="0" fontId="2" fillId="3" borderId="3" xfId="0" applyFont="1" applyFill="1" applyBorder="1" applyAlignment="1">
      <alignment wrapText="1"/>
    </xf>
    <xf numFmtId="0" fontId="3" fillId="2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wrapText="1"/>
    </xf>
    <xf numFmtId="0" fontId="2" fillId="3" borderId="10" xfId="0" applyFont="1" applyFill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0" fontId="2" fillId="3" borderId="12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2" fillId="3" borderId="13" xfId="0" applyFont="1" applyFill="1" applyBorder="1" applyAlignment="1">
      <alignment wrapText="1"/>
    </xf>
    <xf numFmtId="0" fontId="2" fillId="9" borderId="1" xfId="0" applyFont="1" applyFill="1" applyBorder="1"/>
    <xf numFmtId="165" fontId="2" fillId="9" borderId="1" xfId="0" applyNumberFormat="1" applyFont="1" applyFill="1" applyBorder="1" applyAlignment="1">
      <alignment horizontal="center"/>
    </xf>
    <xf numFmtId="164" fontId="2" fillId="9" borderId="1" xfId="0" applyNumberFormat="1" applyFont="1" applyFill="1" applyBorder="1" applyAlignment="1">
      <alignment horizontal="center"/>
    </xf>
    <xf numFmtId="0" fontId="2" fillId="9" borderId="3" xfId="0" applyFont="1" applyFill="1" applyBorder="1" applyAlignment="1">
      <alignment wrapText="1"/>
    </xf>
    <xf numFmtId="0" fontId="2" fillId="9" borderId="10" xfId="0" applyFont="1" applyFill="1" applyBorder="1" applyAlignment="1">
      <alignment wrapText="1"/>
    </xf>
    <xf numFmtId="0" fontId="2" fillId="9" borderId="12" xfId="0" applyFont="1" applyFill="1" applyBorder="1"/>
    <xf numFmtId="164" fontId="13" fillId="3" borderId="1" xfId="0" applyNumberFormat="1" applyFont="1" applyFill="1" applyBorder="1" applyAlignment="1">
      <alignment horizontal="center"/>
    </xf>
    <xf numFmtId="0" fontId="3" fillId="2" borderId="48" xfId="0" applyFont="1" applyFill="1" applyBorder="1" applyAlignment="1">
      <alignment horizontal="center"/>
    </xf>
    <xf numFmtId="0" fontId="2" fillId="9" borderId="5" xfId="0" applyFont="1" applyFill="1" applyBorder="1"/>
    <xf numFmtId="14" fontId="2" fillId="3" borderId="5" xfId="0" applyNumberFormat="1" applyFont="1" applyFill="1" applyBorder="1"/>
    <xf numFmtId="0" fontId="0" fillId="8" borderId="55" xfId="0" applyFill="1" applyBorder="1" applyAlignment="1">
      <alignment horizontal="center"/>
    </xf>
    <xf numFmtId="0" fontId="0" fillId="8" borderId="54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4" xfId="0" applyFill="1" applyBorder="1" applyAlignment="1">
      <alignment horizontal="center"/>
    </xf>
    <xf numFmtId="0" fontId="0" fillId="7" borderId="22" xfId="0" applyFill="1" applyBorder="1"/>
    <xf numFmtId="0" fontId="14" fillId="10" borderId="22" xfId="0" applyFont="1" applyFill="1" applyBorder="1" applyAlignment="1">
      <alignment horizontal="center"/>
    </xf>
    <xf numFmtId="14" fontId="1" fillId="2" borderId="51" xfId="0" applyNumberFormat="1" applyFont="1" applyFill="1" applyBorder="1" applyAlignment="1">
      <alignment horizontal="center"/>
    </xf>
    <xf numFmtId="14" fontId="1" fillId="2" borderId="47" xfId="0" applyNumberFormat="1" applyFont="1" applyFill="1" applyBorder="1" applyAlignment="1">
      <alignment horizontal="center"/>
    </xf>
    <xf numFmtId="14" fontId="1" fillId="2" borderId="52" xfId="0" applyNumberFormat="1" applyFont="1" applyFill="1" applyBorder="1" applyAlignment="1">
      <alignment horizontal="center"/>
    </xf>
    <xf numFmtId="14" fontId="1" fillId="2" borderId="53" xfId="0" applyNumberFormat="1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7" fillId="7" borderId="18" xfId="0" applyFont="1" applyFill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/>
    <xf numFmtId="0" fontId="6" fillId="0" borderId="25" xfId="0" applyFont="1" applyBorder="1"/>
    <xf numFmtId="0" fontId="6" fillId="0" borderId="20" xfId="0" applyFont="1" applyBorder="1"/>
    <xf numFmtId="0" fontId="6" fillId="0" borderId="14" xfId="0" applyFont="1" applyBorder="1"/>
    <xf numFmtId="0" fontId="6" fillId="0" borderId="23" xfId="0" applyFont="1" applyBorder="1"/>
    <xf numFmtId="0" fontId="7" fillId="7" borderId="16" xfId="0" applyFont="1" applyFill="1" applyBorder="1"/>
    <xf numFmtId="0" fontId="7" fillId="7" borderId="17" xfId="0" applyFont="1" applyFill="1" applyBorder="1"/>
    <xf numFmtId="0" fontId="7" fillId="7" borderId="18" xfId="0" applyFont="1" applyFill="1" applyBorder="1"/>
    <xf numFmtId="166" fontId="7" fillId="7" borderId="22" xfId="0" applyNumberFormat="1" applyFont="1" applyFill="1" applyBorder="1"/>
    <xf numFmtId="0" fontId="3" fillId="2" borderId="13" xfId="0" applyFont="1" applyFill="1" applyBorder="1" applyAlignment="1">
      <alignment horizontal="center"/>
    </xf>
    <xf numFmtId="14" fontId="1" fillId="2" borderId="49" xfId="0" applyNumberFormat="1" applyFont="1" applyFill="1" applyBorder="1"/>
    <xf numFmtId="14" fontId="1" fillId="2" borderId="50" xfId="0" applyNumberFormat="1" applyFont="1" applyFill="1" applyBorder="1"/>
    <xf numFmtId="14" fontId="1" fillId="2" borderId="51" xfId="0" applyNumberFormat="1" applyFont="1" applyFill="1" applyBorder="1"/>
    <xf numFmtId="14" fontId="1" fillId="2" borderId="47" xfId="0" applyNumberFormat="1" applyFont="1" applyFill="1" applyBorder="1"/>
    <xf numFmtId="0" fontId="0" fillId="2" borderId="0" xfId="0" applyFill="1"/>
    <xf numFmtId="0" fontId="0" fillId="12" borderId="43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44" xfId="0" applyFill="1" applyBorder="1" applyAlignment="1">
      <alignment horizontal="center"/>
    </xf>
    <xf numFmtId="0" fontId="0" fillId="12" borderId="45" xfId="0" applyFill="1" applyBorder="1" applyAlignment="1">
      <alignment horizontal="center"/>
    </xf>
    <xf numFmtId="0" fontId="0" fillId="12" borderId="46" xfId="0" applyFill="1" applyBorder="1" applyAlignment="1">
      <alignment horizontal="center"/>
    </xf>
    <xf numFmtId="0" fontId="0" fillId="2" borderId="49" xfId="0" applyFill="1" applyBorder="1"/>
    <xf numFmtId="0" fontId="0" fillId="2" borderId="56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47" xfId="0" applyFill="1" applyBorder="1"/>
    <xf numFmtId="0" fontId="0" fillId="2" borderId="52" xfId="0" applyFill="1" applyBorder="1"/>
    <xf numFmtId="0" fontId="0" fillId="2" borderId="57" xfId="0" applyFill="1" applyBorder="1"/>
    <xf numFmtId="0" fontId="0" fillId="2" borderId="53" xfId="0" applyFill="1" applyBorder="1"/>
    <xf numFmtId="0" fontId="0" fillId="12" borderId="49" xfId="0" applyFill="1" applyBorder="1"/>
    <xf numFmtId="0" fontId="0" fillId="12" borderId="56" xfId="0" applyFill="1" applyBorder="1"/>
    <xf numFmtId="0" fontId="0" fillId="12" borderId="50" xfId="0" applyFill="1" applyBorder="1"/>
    <xf numFmtId="0" fontId="0" fillId="12" borderId="51" xfId="0" applyFill="1" applyBorder="1"/>
    <xf numFmtId="0" fontId="0" fillId="12" borderId="0" xfId="0" applyFill="1"/>
    <xf numFmtId="0" fontId="0" fillId="12" borderId="47" xfId="0" applyFill="1" applyBorder="1"/>
    <xf numFmtId="0" fontId="0" fillId="12" borderId="52" xfId="0" applyFill="1" applyBorder="1"/>
    <xf numFmtId="0" fontId="0" fillId="12" borderId="57" xfId="0" applyFill="1" applyBorder="1"/>
    <xf numFmtId="0" fontId="0" fillId="12" borderId="53" xfId="0" applyFill="1" applyBorder="1"/>
    <xf numFmtId="0" fontId="17" fillId="3" borderId="10" xfId="0" applyFont="1" applyFill="1" applyBorder="1" applyAlignment="1">
      <alignment wrapText="1"/>
    </xf>
    <xf numFmtId="0" fontId="17" fillId="3" borderId="12" xfId="0" applyFont="1" applyFill="1" applyBorder="1"/>
    <xf numFmtId="167" fontId="2" fillId="3" borderId="1" xfId="0" applyNumberFormat="1" applyFont="1" applyFill="1" applyBorder="1"/>
    <xf numFmtId="167" fontId="2" fillId="11" borderId="1" xfId="0" applyNumberFormat="1" applyFont="1" applyFill="1" applyBorder="1"/>
    <xf numFmtId="20" fontId="2" fillId="3" borderId="1" xfId="0" applyNumberFormat="1" applyFont="1" applyFill="1" applyBorder="1" applyAlignment="1">
      <alignment horizontal="center"/>
    </xf>
    <xf numFmtId="167" fontId="2" fillId="9" borderId="1" xfId="0" applyNumberFormat="1" applyFont="1" applyFill="1" applyBorder="1"/>
    <xf numFmtId="167" fontId="2" fillId="3" borderId="3" xfId="0" applyNumberFormat="1" applyFont="1" applyFill="1" applyBorder="1" applyAlignment="1">
      <alignment wrapText="1"/>
    </xf>
    <xf numFmtId="20" fontId="2" fillId="9" borderId="1" xfId="0" applyNumberFormat="1" applyFont="1" applyFill="1" applyBorder="1" applyAlignment="1">
      <alignment horizontal="center"/>
    </xf>
    <xf numFmtId="0" fontId="2" fillId="9" borderId="10" xfId="0" applyFont="1" applyFill="1" applyBorder="1"/>
    <xf numFmtId="0" fontId="2" fillId="9" borderId="1" xfId="0" applyFont="1" applyFill="1" applyBorder="1" applyAlignment="1">
      <alignment wrapText="1"/>
    </xf>
    <xf numFmtId="167" fontId="2" fillId="9" borderId="1" xfId="0" applyNumberFormat="1" applyFont="1" applyFill="1" applyBorder="1" applyAlignment="1">
      <alignment wrapText="1"/>
    </xf>
    <xf numFmtId="0" fontId="2" fillId="9" borderId="12" xfId="0" applyFont="1" applyFill="1" applyBorder="1" applyAlignment="1">
      <alignment wrapText="1"/>
    </xf>
    <xf numFmtId="167" fontId="2" fillId="9" borderId="12" xfId="0" applyNumberFormat="1" applyFont="1" applyFill="1" applyBorder="1" applyAlignment="1">
      <alignment wrapText="1"/>
    </xf>
    <xf numFmtId="167" fontId="2" fillId="9" borderId="3" xfId="0" applyNumberFormat="1" applyFont="1" applyFill="1" applyBorder="1" applyAlignment="1">
      <alignment wrapText="1"/>
    </xf>
    <xf numFmtId="0" fontId="18" fillId="2" borderId="51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47" xfId="0" applyFont="1" applyFill="1" applyBorder="1" applyAlignment="1">
      <alignment horizontal="center"/>
    </xf>
    <xf numFmtId="0" fontId="18" fillId="11" borderId="51" xfId="0" applyFont="1" applyFill="1" applyBorder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1" borderId="47" xfId="0" applyFont="1" applyFill="1" applyBorder="1" applyAlignment="1">
      <alignment horizontal="center"/>
    </xf>
    <xf numFmtId="0" fontId="0" fillId="11" borderId="51" xfId="0" applyFill="1" applyBorder="1"/>
    <xf numFmtId="0" fontId="0" fillId="11" borderId="47" xfId="0" applyFill="1" applyBorder="1"/>
    <xf numFmtId="0" fontId="0" fillId="11" borderId="0" xfId="0" applyFill="1" applyAlignment="1">
      <alignment wrapText="1"/>
    </xf>
    <xf numFmtId="0" fontId="0" fillId="11" borderId="0" xfId="0" applyFill="1"/>
    <xf numFmtId="0" fontId="0" fillId="11" borderId="52" xfId="0" applyFill="1" applyBorder="1"/>
    <xf numFmtId="0" fontId="0" fillId="11" borderId="57" xfId="0" applyFill="1" applyBorder="1" applyAlignment="1">
      <alignment wrapText="1"/>
    </xf>
    <xf numFmtId="0" fontId="0" fillId="11" borderId="53" xfId="0" applyFill="1" applyBorder="1"/>
    <xf numFmtId="0" fontId="18" fillId="13" borderId="51" xfId="0" applyFont="1" applyFill="1" applyBorder="1" applyAlignment="1">
      <alignment horizontal="center"/>
    </xf>
    <xf numFmtId="0" fontId="18" fillId="13" borderId="0" xfId="0" applyFont="1" applyFill="1" applyAlignment="1">
      <alignment horizontal="center"/>
    </xf>
    <xf numFmtId="0" fontId="18" fillId="13" borderId="47" xfId="0" applyFont="1" applyFill="1" applyBorder="1" applyAlignment="1">
      <alignment horizontal="center"/>
    </xf>
    <xf numFmtId="0" fontId="0" fillId="13" borderId="51" xfId="0" applyFill="1" applyBorder="1"/>
    <xf numFmtId="0" fontId="0" fillId="13" borderId="47" xfId="0" applyFill="1" applyBorder="1"/>
    <xf numFmtId="0" fontId="0" fillId="13" borderId="52" xfId="0" applyFill="1" applyBorder="1"/>
    <xf numFmtId="0" fontId="0" fillId="13" borderId="57" xfId="0" applyFill="1" applyBorder="1" applyAlignment="1">
      <alignment wrapText="1"/>
    </xf>
    <xf numFmtId="0" fontId="0" fillId="13" borderId="53" xfId="0" applyFill="1" applyBorder="1"/>
    <xf numFmtId="0" fontId="0" fillId="14" borderId="32" xfId="0" applyFill="1" applyBorder="1"/>
    <xf numFmtId="0" fontId="0" fillId="14" borderId="34" xfId="0" applyFill="1" applyBorder="1"/>
    <xf numFmtId="0" fontId="4" fillId="14" borderId="32" xfId="1" applyFill="1" applyBorder="1"/>
    <xf numFmtId="0" fontId="0" fillId="14" borderId="32" xfId="0" applyFill="1" applyBorder="1" applyAlignment="1">
      <alignment wrapText="1"/>
    </xf>
    <xf numFmtId="0" fontId="2" fillId="15" borderId="1" xfId="0" applyFont="1" applyFill="1" applyBorder="1"/>
    <xf numFmtId="165" fontId="2" fillId="15" borderId="1" xfId="0" applyNumberFormat="1" applyFont="1" applyFill="1" applyBorder="1" applyAlignment="1">
      <alignment horizontal="center"/>
    </xf>
    <xf numFmtId="164" fontId="2" fillId="15" borderId="1" xfId="0" applyNumberFormat="1" applyFont="1" applyFill="1" applyBorder="1" applyAlignment="1">
      <alignment horizontal="center"/>
    </xf>
    <xf numFmtId="20" fontId="2" fillId="15" borderId="1" xfId="0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wrapText="1"/>
    </xf>
    <xf numFmtId="167" fontId="2" fillId="15" borderId="3" xfId="0" applyNumberFormat="1" applyFont="1" applyFill="1" applyBorder="1" applyAlignment="1">
      <alignment wrapText="1"/>
    </xf>
    <xf numFmtId="167" fontId="2" fillId="15" borderId="1" xfId="0" applyNumberFormat="1" applyFont="1" applyFill="1" applyBorder="1"/>
    <xf numFmtId="0" fontId="4" fillId="2" borderId="57" xfId="1" applyFill="1" applyBorder="1"/>
    <xf numFmtId="0" fontId="2" fillId="15" borderId="5" xfId="0" applyFont="1" applyFill="1" applyBorder="1"/>
    <xf numFmtId="0" fontId="2" fillId="15" borderId="4" xfId="0" applyFont="1" applyFill="1" applyBorder="1" applyAlignment="1">
      <alignment wrapText="1"/>
    </xf>
    <xf numFmtId="0" fontId="0" fillId="15" borderId="0" xfId="0" applyFill="1"/>
    <xf numFmtId="0" fontId="0" fillId="8" borderId="34" xfId="0" applyFill="1" applyBorder="1"/>
    <xf numFmtId="0" fontId="0" fillId="8" borderId="32" xfId="0" applyFill="1" applyBorder="1"/>
    <xf numFmtId="0" fontId="0" fillId="8" borderId="32" xfId="0" applyFill="1" applyBorder="1" applyAlignment="1">
      <alignment wrapText="1"/>
    </xf>
    <xf numFmtId="0" fontId="4" fillId="2" borderId="56" xfId="1" applyFill="1" applyBorder="1"/>
    <xf numFmtId="165" fontId="2" fillId="3" borderId="12" xfId="0" applyNumberFormat="1" applyFont="1" applyFill="1" applyBorder="1" applyAlignment="1">
      <alignment horizontal="center"/>
    </xf>
    <xf numFmtId="164" fontId="2" fillId="3" borderId="12" xfId="0" applyNumberFormat="1" applyFont="1" applyFill="1" applyBorder="1" applyAlignment="1">
      <alignment horizontal="center"/>
    </xf>
    <xf numFmtId="0" fontId="2" fillId="15" borderId="58" xfId="0" applyFont="1" applyFill="1" applyBorder="1"/>
    <xf numFmtId="0" fontId="2" fillId="15" borderId="59" xfId="0" applyFont="1" applyFill="1" applyBorder="1"/>
    <xf numFmtId="165" fontId="2" fillId="15" borderId="59" xfId="0" applyNumberFormat="1" applyFont="1" applyFill="1" applyBorder="1" applyAlignment="1">
      <alignment horizontal="center"/>
    </xf>
    <xf numFmtId="164" fontId="2" fillId="15" borderId="59" xfId="0" applyNumberFormat="1" applyFont="1" applyFill="1" applyBorder="1" applyAlignment="1">
      <alignment horizontal="center"/>
    </xf>
    <xf numFmtId="20" fontId="2" fillId="15" borderId="59" xfId="0" applyNumberFormat="1" applyFont="1" applyFill="1" applyBorder="1" applyAlignment="1">
      <alignment horizontal="center"/>
    </xf>
    <xf numFmtId="0" fontId="2" fillId="15" borderId="59" xfId="0" applyFont="1" applyFill="1" applyBorder="1" applyAlignment="1">
      <alignment wrapText="1"/>
    </xf>
    <xf numFmtId="167" fontId="2" fillId="15" borderId="59" xfId="0" applyNumberFormat="1" applyFont="1" applyFill="1" applyBorder="1"/>
    <xf numFmtId="14" fontId="2" fillId="3" borderId="7" xfId="0" applyNumberFormat="1" applyFont="1" applyFill="1" applyBorder="1"/>
    <xf numFmtId="167" fontId="2" fillId="3" borderId="12" xfId="0" applyNumberFormat="1" applyFont="1" applyFill="1" applyBorder="1"/>
    <xf numFmtId="20" fontId="2" fillId="3" borderId="12" xfId="0" applyNumberFormat="1" applyFont="1" applyFill="1" applyBorder="1" applyAlignment="1">
      <alignment horizontal="center"/>
    </xf>
    <xf numFmtId="0" fontId="2" fillId="15" borderId="13" xfId="0" applyFont="1" applyFill="1" applyBorder="1" applyAlignment="1">
      <alignment wrapText="1"/>
    </xf>
    <xf numFmtId="0" fontId="2" fillId="15" borderId="13" xfId="0" applyFont="1" applyFill="1" applyBorder="1"/>
    <xf numFmtId="0" fontId="2" fillId="15" borderId="12" xfId="0" applyFont="1" applyFill="1" applyBorder="1" applyAlignment="1">
      <alignment wrapText="1"/>
    </xf>
    <xf numFmtId="0" fontId="2" fillId="15" borderId="12" xfId="0" applyFont="1" applyFill="1" applyBorder="1"/>
    <xf numFmtId="0" fontId="2" fillId="15" borderId="1" xfId="0" applyFont="1" applyFill="1" applyBorder="1" applyAlignment="1">
      <alignment wrapText="1"/>
    </xf>
    <xf numFmtId="3" fontId="0" fillId="0" borderId="38" xfId="0" applyNumberFormat="1" applyBorder="1" applyAlignment="1">
      <alignment wrapText="1"/>
    </xf>
    <xf numFmtId="14" fontId="2" fillId="3" borderId="1" xfId="0" applyNumberFormat="1" applyFont="1" applyFill="1" applyBorder="1"/>
    <xf numFmtId="168" fontId="2" fillId="3" borderId="1" xfId="0" applyNumberFormat="1" applyFont="1" applyFill="1" applyBorder="1"/>
    <xf numFmtId="168" fontId="2" fillId="11" borderId="1" xfId="0" applyNumberFormat="1" applyFont="1" applyFill="1" applyBorder="1"/>
    <xf numFmtId="0" fontId="2" fillId="15" borderId="11" xfId="0" applyFont="1" applyFill="1" applyBorder="1" applyAlignment="1">
      <alignment wrapText="1"/>
    </xf>
    <xf numFmtId="0" fontId="2" fillId="15" borderId="10" xfId="0" applyFont="1" applyFill="1" applyBorder="1" applyAlignment="1">
      <alignment wrapText="1"/>
    </xf>
    <xf numFmtId="14" fontId="6" fillId="0" borderId="22" xfId="0" applyNumberFormat="1" applyFont="1" applyBorder="1" applyAlignment="1">
      <alignment horizontal="center"/>
    </xf>
    <xf numFmtId="2" fontId="6" fillId="0" borderId="22" xfId="0" applyNumberFormat="1" applyFont="1" applyBorder="1" applyAlignment="1">
      <alignment horizontal="center"/>
    </xf>
    <xf numFmtId="169" fontId="6" fillId="0" borderId="22" xfId="0" applyNumberFormat="1" applyFont="1" applyBorder="1"/>
    <xf numFmtId="169" fontId="7" fillId="7" borderId="22" xfId="0" applyNumberFormat="1" applyFont="1" applyFill="1" applyBorder="1"/>
    <xf numFmtId="0" fontId="2" fillId="5" borderId="5" xfId="0" applyFont="1" applyFill="1" applyBorder="1"/>
    <xf numFmtId="0" fontId="2" fillId="5" borderId="1" xfId="0" applyFont="1" applyFill="1" applyBorder="1"/>
    <xf numFmtId="165" fontId="2" fillId="5" borderId="1" xfId="0" applyNumberFormat="1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wrapText="1"/>
    </xf>
    <xf numFmtId="167" fontId="2" fillId="5" borderId="1" xfId="0" applyNumberFormat="1" applyFont="1" applyFill="1" applyBorder="1"/>
    <xf numFmtId="2" fontId="6" fillId="0" borderId="18" xfId="0" applyNumberFormat="1" applyFont="1" applyBorder="1" applyAlignment="1">
      <alignment horizontal="center"/>
    </xf>
    <xf numFmtId="20" fontId="2" fillId="5" borderId="1" xfId="0" applyNumberFormat="1" applyFont="1" applyFill="1" applyBorder="1" applyAlignment="1">
      <alignment horizontal="center"/>
    </xf>
    <xf numFmtId="14" fontId="0" fillId="8" borderId="54" xfId="0" applyNumberFormat="1" applyFill="1" applyBorder="1" applyAlignment="1">
      <alignment horizontal="center"/>
    </xf>
    <xf numFmtId="3" fontId="0" fillId="0" borderId="32" xfId="0" applyNumberFormat="1" applyBorder="1" applyAlignment="1">
      <alignment horizontal="left" wrapText="1"/>
    </xf>
    <xf numFmtId="3" fontId="0" fillId="0" borderId="32" xfId="0" applyNumberFormat="1" applyBorder="1" applyAlignment="1">
      <alignment wrapText="1"/>
    </xf>
    <xf numFmtId="0" fontId="23" fillId="0" borderId="0" xfId="0" applyFont="1"/>
    <xf numFmtId="0" fontId="0" fillId="0" borderId="32" xfId="0" applyBorder="1" applyAlignment="1">
      <alignment horizontal="left" wrapText="1"/>
    </xf>
    <xf numFmtId="0" fontId="2" fillId="14" borderId="5" xfId="0" applyFont="1" applyFill="1" applyBorder="1"/>
    <xf numFmtId="0" fontId="2" fillId="14" borderId="1" xfId="0" applyFont="1" applyFill="1" applyBorder="1"/>
    <xf numFmtId="165" fontId="2" fillId="14" borderId="1" xfId="0" applyNumberFormat="1" applyFont="1" applyFill="1" applyBorder="1" applyAlignment="1">
      <alignment horizontal="center"/>
    </xf>
    <xf numFmtId="164" fontId="2" fillId="14" borderId="1" xfId="0" applyNumberFormat="1" applyFont="1" applyFill="1" applyBorder="1" applyAlignment="1">
      <alignment horizontal="center"/>
    </xf>
    <xf numFmtId="20" fontId="2" fillId="14" borderId="1" xfId="0" applyNumberFormat="1" applyFont="1" applyFill="1" applyBorder="1" applyAlignment="1">
      <alignment horizontal="center"/>
    </xf>
    <xf numFmtId="0" fontId="2" fillId="14" borderId="1" xfId="0" applyFont="1" applyFill="1" applyBorder="1" applyAlignment="1">
      <alignment wrapText="1"/>
    </xf>
    <xf numFmtId="167" fontId="2" fillId="14" borderId="1" xfId="0" applyNumberFormat="1" applyFont="1" applyFill="1" applyBorder="1"/>
    <xf numFmtId="0" fontId="2" fillId="14" borderId="12" xfId="0" applyFont="1" applyFill="1" applyBorder="1" applyAlignment="1">
      <alignment wrapText="1"/>
    </xf>
    <xf numFmtId="0" fontId="2" fillId="14" borderId="12" xfId="0" applyFont="1" applyFill="1" applyBorder="1"/>
    <xf numFmtId="0" fontId="3" fillId="2" borderId="2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wrapText="1"/>
    </xf>
    <xf numFmtId="0" fontId="2" fillId="14" borderId="11" xfId="0" applyFont="1" applyFill="1" applyBorder="1" applyAlignment="1">
      <alignment wrapText="1"/>
    </xf>
    <xf numFmtId="0" fontId="2" fillId="14" borderId="13" xfId="0" applyFont="1" applyFill="1" applyBorder="1"/>
    <xf numFmtId="3" fontId="0" fillId="0" borderId="32" xfId="0" quotePrefix="1" applyNumberFormat="1" applyBorder="1" applyAlignment="1">
      <alignment wrapText="1"/>
    </xf>
    <xf numFmtId="0" fontId="4" fillId="8" borderId="32" xfId="1" applyFill="1" applyBorder="1"/>
    <xf numFmtId="0" fontId="2" fillId="14" borderId="4" xfId="0" applyFont="1" applyFill="1" applyBorder="1" applyAlignment="1">
      <alignment wrapText="1"/>
    </xf>
    <xf numFmtId="0" fontId="2" fillId="14" borderId="4" xfId="0" applyFont="1" applyFill="1" applyBorder="1"/>
    <xf numFmtId="0" fontId="2" fillId="14" borderId="6" xfId="0" applyFont="1" applyFill="1" applyBorder="1"/>
    <xf numFmtId="0" fontId="4" fillId="0" borderId="0" xfId="1"/>
    <xf numFmtId="165" fontId="24" fillId="3" borderId="1" xfId="0" applyNumberFormat="1" applyFont="1" applyFill="1" applyBorder="1" applyAlignment="1">
      <alignment horizontal="center"/>
    </xf>
    <xf numFmtId="0" fontId="0" fillId="0" borderId="32" xfId="0" quotePrefix="1" applyBorder="1" applyAlignment="1">
      <alignment wrapText="1"/>
    </xf>
    <xf numFmtId="170" fontId="6" fillId="0" borderId="22" xfId="0" applyNumberFormat="1" applyFont="1" applyBorder="1" applyAlignment="1">
      <alignment horizontal="center"/>
    </xf>
    <xf numFmtId="164" fontId="24" fillId="3" borderId="1" xfId="0" applyNumberFormat="1" applyFont="1" applyFill="1" applyBorder="1" applyAlignment="1">
      <alignment horizontal="center"/>
    </xf>
    <xf numFmtId="170" fontId="6" fillId="0" borderId="16" xfId="0" applyNumberFormat="1" applyFont="1" applyBorder="1" applyAlignment="1">
      <alignment horizontal="center"/>
    </xf>
    <xf numFmtId="166" fontId="0" fillId="0" borderId="0" xfId="0" applyNumberFormat="1"/>
    <xf numFmtId="2" fontId="6" fillId="0" borderId="15" xfId="0" applyNumberFormat="1" applyFont="1" applyBorder="1" applyAlignment="1">
      <alignment horizontal="center"/>
    </xf>
    <xf numFmtId="44" fontId="0" fillId="0" borderId="0" xfId="0" applyNumberFormat="1"/>
    <xf numFmtId="0" fontId="0" fillId="8" borderId="32" xfId="0" quotePrefix="1" applyFill="1" applyBorder="1" applyAlignment="1">
      <alignment wrapText="1"/>
    </xf>
    <xf numFmtId="14" fontId="2" fillId="3" borderId="1" xfId="0" applyNumberFormat="1" applyFont="1" applyFill="1" applyBorder="1" applyAlignment="1">
      <alignment wrapText="1"/>
    </xf>
    <xf numFmtId="0" fontId="25" fillId="13" borderId="34" xfId="0" applyFont="1" applyFill="1" applyBorder="1" applyAlignment="1">
      <alignment wrapText="1"/>
    </xf>
    <xf numFmtId="0" fontId="25" fillId="13" borderId="32" xfId="0" applyFont="1" applyFill="1" applyBorder="1" applyAlignment="1">
      <alignment wrapText="1"/>
    </xf>
    <xf numFmtId="0" fontId="25" fillId="13" borderId="0" xfId="0" applyFont="1" applyFill="1" applyAlignment="1">
      <alignment wrapText="1"/>
    </xf>
    <xf numFmtId="0" fontId="0" fillId="16" borderId="34" xfId="0" applyFill="1" applyBorder="1" applyAlignment="1">
      <alignment wrapText="1"/>
    </xf>
    <xf numFmtId="0" fontId="0" fillId="16" borderId="32" xfId="0" applyFill="1" applyBorder="1" applyAlignment="1">
      <alignment wrapText="1"/>
    </xf>
    <xf numFmtId="0" fontId="4" fillId="16" borderId="32" xfId="1" applyFill="1" applyBorder="1" applyAlignment="1">
      <alignment wrapText="1"/>
    </xf>
    <xf numFmtId="0" fontId="0" fillId="16" borderId="0" xfId="0" applyFill="1" applyAlignment="1">
      <alignment wrapText="1"/>
    </xf>
    <xf numFmtId="3" fontId="0" fillId="8" borderId="32" xfId="0" quotePrefix="1" applyNumberFormat="1" applyFill="1" applyBorder="1" applyAlignment="1">
      <alignment wrapText="1"/>
    </xf>
    <xf numFmtId="6" fontId="2" fillId="3" borderId="5" xfId="0" applyNumberFormat="1" applyFont="1" applyFill="1" applyBorder="1"/>
    <xf numFmtId="0" fontId="4" fillId="0" borderId="32" xfId="1" applyBorder="1" applyAlignment="1">
      <alignment wrapText="1"/>
    </xf>
    <xf numFmtId="0" fontId="0" fillId="8" borderId="34" xfId="0" applyFill="1" applyBorder="1" applyAlignment="1">
      <alignment wrapText="1"/>
    </xf>
    <xf numFmtId="0" fontId="4" fillId="8" borderId="32" xfId="1" applyFill="1" applyBorder="1" applyAlignment="1">
      <alignment wrapText="1"/>
    </xf>
    <xf numFmtId="0" fontId="0" fillId="8" borderId="0" xfId="0" applyFill="1" applyAlignment="1">
      <alignment wrapText="1"/>
    </xf>
    <xf numFmtId="0" fontId="0" fillId="8" borderId="0" xfId="0" quotePrefix="1" applyFill="1" applyAlignment="1">
      <alignment wrapText="1"/>
    </xf>
    <xf numFmtId="170" fontId="6" fillId="9" borderId="16" xfId="0" applyNumberFormat="1" applyFont="1" applyFill="1" applyBorder="1" applyAlignment="1">
      <alignment horizontal="center"/>
    </xf>
    <xf numFmtId="2" fontId="6" fillId="9" borderId="18" xfId="0" applyNumberFormat="1" applyFont="1" applyFill="1" applyBorder="1" applyAlignment="1">
      <alignment horizontal="center"/>
    </xf>
    <xf numFmtId="166" fontId="6" fillId="9" borderId="22" xfId="0" applyNumberFormat="1" applyFont="1" applyFill="1" applyBorder="1"/>
    <xf numFmtId="170" fontId="6" fillId="9" borderId="22" xfId="0" applyNumberFormat="1" applyFont="1" applyFill="1" applyBorder="1" applyAlignment="1">
      <alignment horizontal="center"/>
    </xf>
    <xf numFmtId="2" fontId="6" fillId="9" borderId="22" xfId="0" applyNumberFormat="1" applyFont="1" applyFill="1" applyBorder="1" applyAlignment="1">
      <alignment horizontal="center"/>
    </xf>
    <xf numFmtId="0" fontId="0" fillId="7" borderId="34" xfId="0" quotePrefix="1" applyFill="1" applyBorder="1"/>
    <xf numFmtId="0" fontId="4" fillId="0" borderId="0" xfId="1" applyAlignment="1">
      <alignment wrapText="1"/>
    </xf>
    <xf numFmtId="0" fontId="0" fillId="0" borderId="0" xfId="0" quotePrefix="1" applyAlignment="1">
      <alignment wrapText="1"/>
    </xf>
    <xf numFmtId="0" fontId="7" fillId="0" borderId="18" xfId="0" applyFont="1" applyBorder="1" applyAlignment="1">
      <alignment horizontal="center"/>
    </xf>
    <xf numFmtId="2" fontId="6" fillId="0" borderId="22" xfId="0" applyNumberFormat="1" applyFont="1" applyBorder="1" applyAlignment="1">
      <alignment horizontal="left"/>
    </xf>
    <xf numFmtId="0" fontId="0" fillId="0" borderId="22" xfId="0" applyBorder="1"/>
    <xf numFmtId="166" fontId="0" fillId="0" borderId="22" xfId="0" applyNumberFormat="1" applyBorder="1"/>
    <xf numFmtId="0" fontId="0" fillId="3" borderId="22" xfId="0" applyFill="1" applyBorder="1"/>
    <xf numFmtId="166" fontId="6" fillId="3" borderId="22" xfId="0" applyNumberFormat="1" applyFont="1" applyFill="1" applyBorder="1"/>
    <xf numFmtId="0" fontId="0" fillId="0" borderId="22" xfId="0" applyBorder="1" applyAlignment="1">
      <alignment horizontal="left"/>
    </xf>
    <xf numFmtId="0" fontId="6" fillId="0" borderId="22" xfId="0" applyFont="1" applyBorder="1"/>
    <xf numFmtId="0" fontId="8" fillId="0" borderId="62" xfId="0" applyFont="1" applyBorder="1" applyAlignment="1">
      <alignment horizontal="center"/>
    </xf>
    <xf numFmtId="0" fontId="8" fillId="0" borderId="64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0" fillId="13" borderId="0" xfId="0" applyFill="1" applyAlignment="1">
      <alignment wrapText="1"/>
    </xf>
    <xf numFmtId="0" fontId="0" fillId="13" borderId="0" xfId="0" applyFill="1" applyAlignment="1">
      <alignment horizontal="left" wrapText="1"/>
    </xf>
    <xf numFmtId="0" fontId="18" fillId="5" borderId="49" xfId="0" applyFont="1" applyFill="1" applyBorder="1" applyAlignment="1">
      <alignment horizontal="center"/>
    </xf>
    <xf numFmtId="0" fontId="18" fillId="5" borderId="56" xfId="0" applyFont="1" applyFill="1" applyBorder="1" applyAlignment="1">
      <alignment horizontal="center"/>
    </xf>
    <xf numFmtId="0" fontId="18" fillId="5" borderId="50" xfId="0" applyFont="1" applyFill="1" applyBorder="1" applyAlignment="1">
      <alignment horizontal="center"/>
    </xf>
    <xf numFmtId="0" fontId="18" fillId="5" borderId="51" xfId="0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8" fillId="5" borderId="47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11" borderId="0" xfId="0" applyFill="1" applyAlignment="1">
      <alignment horizontal="left" wrapText="1"/>
    </xf>
    <xf numFmtId="0" fontId="0" fillId="11" borderId="0" xfId="0" applyFill="1" applyAlignment="1">
      <alignment wrapText="1"/>
    </xf>
    <xf numFmtId="0" fontId="18" fillId="2" borderId="49" xfId="0" applyFont="1" applyFill="1" applyBorder="1" applyAlignment="1">
      <alignment horizontal="center"/>
    </xf>
    <xf numFmtId="0" fontId="18" fillId="2" borderId="56" xfId="0" applyFont="1" applyFill="1" applyBorder="1" applyAlignment="1">
      <alignment horizontal="center"/>
    </xf>
    <xf numFmtId="0" fontId="18" fillId="2" borderId="50" xfId="0" applyFont="1" applyFill="1" applyBorder="1" applyAlignment="1">
      <alignment horizontal="center"/>
    </xf>
    <xf numFmtId="0" fontId="18" fillId="2" borderId="51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47" xfId="0" applyFont="1" applyFill="1" applyBorder="1" applyAlignment="1">
      <alignment horizontal="center"/>
    </xf>
    <xf numFmtId="2" fontId="6" fillId="9" borderId="22" xfId="0" applyNumberFormat="1" applyFont="1" applyFill="1" applyBorder="1" applyAlignment="1">
      <alignment horizontal="left" wrapText="1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15" fillId="2" borderId="36" xfId="0" applyFont="1" applyFill="1" applyBorder="1" applyAlignment="1">
      <alignment horizontal="left"/>
    </xf>
    <xf numFmtId="0" fontId="15" fillId="2" borderId="41" xfId="0" applyFont="1" applyFill="1" applyBorder="1" applyAlignment="1">
      <alignment horizontal="left"/>
    </xf>
    <xf numFmtId="0" fontId="15" fillId="2" borderId="42" xfId="0" applyFont="1" applyFill="1" applyBorder="1" applyAlignment="1">
      <alignment horizontal="left"/>
    </xf>
    <xf numFmtId="0" fontId="0" fillId="5" borderId="23" xfId="0" applyFill="1" applyBorder="1"/>
    <xf numFmtId="0" fontId="0" fillId="5" borderId="40" xfId="0" applyFill="1" applyBorder="1"/>
    <xf numFmtId="0" fontId="0" fillId="5" borderId="25" xfId="0" applyFill="1" applyBorder="1"/>
    <xf numFmtId="0" fontId="5" fillId="6" borderId="14" xfId="0" applyFont="1" applyFill="1" applyBorder="1" applyAlignment="1">
      <alignment horizontal="center"/>
    </xf>
    <xf numFmtId="0" fontId="5" fillId="6" borderId="23" xfId="0" applyFont="1" applyFill="1" applyBorder="1" applyAlignment="1">
      <alignment horizontal="center"/>
    </xf>
    <xf numFmtId="0" fontId="0" fillId="5" borderId="19" xfId="0" applyFill="1" applyBorder="1"/>
    <xf numFmtId="0" fontId="0" fillId="5" borderId="15" xfId="0" applyFill="1" applyBorder="1"/>
    <xf numFmtId="0" fontId="0" fillId="5" borderId="30" xfId="0" applyFill="1" applyBorder="1"/>
    <xf numFmtId="0" fontId="15" fillId="2" borderId="51" xfId="0" applyFont="1" applyFill="1" applyBorder="1" applyAlignment="1">
      <alignment horizontal="left"/>
    </xf>
    <xf numFmtId="0" fontId="15" fillId="2" borderId="0" xfId="0" applyFont="1" applyFill="1" applyAlignment="1">
      <alignment horizontal="left"/>
    </xf>
    <xf numFmtId="0" fontId="15" fillId="2" borderId="44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6" fillId="0" borderId="40" xfId="0" applyFont="1" applyBorder="1" applyAlignment="1">
      <alignment horizontal="center"/>
    </xf>
    <xf numFmtId="0" fontId="6" fillId="0" borderId="0" xfId="0" quotePrefix="1" applyFont="1" applyAlignment="1">
      <alignment horizontal="center"/>
    </xf>
    <xf numFmtId="0" fontId="6" fillId="0" borderId="40" xfId="0" quotePrefix="1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7" borderId="16" xfId="0" applyFont="1" applyFill="1" applyBorder="1" applyAlignment="1">
      <alignment horizontal="left"/>
    </xf>
    <xf numFmtId="0" fontId="6" fillId="7" borderId="18" xfId="0" applyFont="1" applyFill="1" applyBorder="1" applyAlignment="1">
      <alignment horizontal="left"/>
    </xf>
    <xf numFmtId="0" fontId="6" fillId="0" borderId="24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7" fillId="7" borderId="20" xfId="0" applyFont="1" applyFill="1" applyBorder="1" applyAlignment="1">
      <alignment horizontal="center"/>
    </xf>
    <xf numFmtId="0" fontId="7" fillId="7" borderId="14" xfId="0" applyFont="1" applyFill="1" applyBorder="1" applyAlignment="1">
      <alignment horizontal="center"/>
    </xf>
    <xf numFmtId="0" fontId="6" fillId="7" borderId="20" xfId="0" applyFont="1" applyFill="1" applyBorder="1" applyAlignment="1">
      <alignment horizontal="left"/>
    </xf>
    <xf numFmtId="0" fontId="6" fillId="7" borderId="23" xfId="0" applyFont="1" applyFill="1" applyBorder="1" applyAlignment="1">
      <alignment horizontal="left"/>
    </xf>
    <xf numFmtId="0" fontId="6" fillId="7" borderId="24" xfId="0" applyFont="1" applyFill="1" applyBorder="1" applyAlignment="1">
      <alignment horizontal="left" wrapText="1"/>
    </xf>
    <xf numFmtId="0" fontId="6" fillId="7" borderId="25" xfId="0" applyFont="1" applyFill="1" applyBorder="1" applyAlignment="1">
      <alignment horizontal="left" wrapText="1"/>
    </xf>
    <xf numFmtId="0" fontId="6" fillId="0" borderId="2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2" fontId="6" fillId="9" borderId="24" xfId="0" applyNumberFormat="1" applyFont="1" applyFill="1" applyBorder="1" applyAlignment="1">
      <alignment horizontal="left" wrapText="1"/>
    </xf>
    <xf numFmtId="2" fontId="6" fillId="9" borderId="25" xfId="0" applyNumberFormat="1" applyFont="1" applyFill="1" applyBorder="1" applyAlignment="1">
      <alignment horizontal="left" wrapText="1"/>
    </xf>
    <xf numFmtId="2" fontId="6" fillId="9" borderId="16" xfId="0" applyNumberFormat="1" applyFont="1" applyFill="1" applyBorder="1" applyAlignment="1">
      <alignment horizontal="left" wrapText="1"/>
    </xf>
    <xf numFmtId="2" fontId="6" fillId="9" borderId="18" xfId="0" applyNumberFormat="1" applyFont="1" applyFill="1" applyBorder="1" applyAlignment="1">
      <alignment horizontal="left" wrapText="1"/>
    </xf>
    <xf numFmtId="0" fontId="7" fillId="0" borderId="20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4" fillId="0" borderId="21" xfId="1" applyFill="1" applyBorder="1" applyAlignment="1">
      <alignment horizontal="center"/>
    </xf>
    <xf numFmtId="0" fontId="4" fillId="0" borderId="0" xfId="1" applyFill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6" fillId="2" borderId="0" xfId="0" applyFont="1" applyFill="1" applyAlignment="1">
      <alignment horizontal="left"/>
    </xf>
    <xf numFmtId="0" fontId="16" fillId="2" borderId="44" xfId="0" applyFont="1" applyFill="1" applyBorder="1" applyAlignment="1">
      <alignment horizontal="left"/>
    </xf>
    <xf numFmtId="0" fontId="10" fillId="12" borderId="0" xfId="0" applyFont="1" applyFill="1" applyAlignment="1">
      <alignment horizontal="center"/>
    </xf>
    <xf numFmtId="0" fontId="10" fillId="12" borderId="4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44" xfId="0" applyFont="1" applyFill="1" applyBorder="1" applyAlignment="1">
      <alignment horizontal="center"/>
    </xf>
    <xf numFmtId="2" fontId="6" fillId="0" borderId="16" xfId="0" applyNumberFormat="1" applyFont="1" applyBorder="1" applyAlignment="1">
      <alignment horizontal="left" wrapText="1"/>
    </xf>
    <xf numFmtId="2" fontId="6" fillId="0" borderId="18" xfId="0" applyNumberFormat="1" applyFont="1" applyBorder="1" applyAlignment="1">
      <alignment horizontal="left" wrapText="1"/>
    </xf>
    <xf numFmtId="2" fontId="6" fillId="0" borderId="16" xfId="0" applyNumberFormat="1" applyFont="1" applyBorder="1" applyAlignment="1">
      <alignment horizontal="left"/>
    </xf>
    <xf numFmtId="2" fontId="6" fillId="0" borderId="18" xfId="0" applyNumberFormat="1" applyFont="1" applyBorder="1" applyAlignment="1">
      <alignment horizontal="left"/>
    </xf>
    <xf numFmtId="0" fontId="7" fillId="7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0" fillId="5" borderId="0" xfId="0" applyFill="1"/>
    <xf numFmtId="0" fontId="0" fillId="5" borderId="26" xfId="0" applyFill="1" applyBorder="1"/>
    <xf numFmtId="0" fontId="0" fillId="0" borderId="22" xfId="0" applyBorder="1" applyAlignment="1">
      <alignment horizontal="left"/>
    </xf>
    <xf numFmtId="2" fontId="6" fillId="0" borderId="22" xfId="0" applyNumberFormat="1" applyFont="1" applyBorder="1" applyAlignment="1">
      <alignment horizontal="left"/>
    </xf>
    <xf numFmtId="2" fontId="6" fillId="0" borderId="22" xfId="0" applyNumberFormat="1" applyFont="1" applyBorder="1" applyAlignment="1">
      <alignment horizontal="left" wrapText="1"/>
    </xf>
    <xf numFmtId="0" fontId="0" fillId="5" borderId="14" xfId="0" applyFill="1" applyBorder="1"/>
    <xf numFmtId="0" fontId="6" fillId="0" borderId="60" xfId="0" applyFont="1" applyBorder="1" applyAlignment="1">
      <alignment horizontal="center"/>
    </xf>
    <xf numFmtId="0" fontId="6" fillId="0" borderId="61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4" fillId="0" borderId="65" xfId="1" applyFill="1" applyBorder="1" applyAlignment="1">
      <alignment horizontal="center"/>
    </xf>
    <xf numFmtId="0" fontId="4" fillId="0" borderId="66" xfId="1" applyFill="1" applyBorder="1" applyAlignment="1">
      <alignment horizontal="center"/>
    </xf>
    <xf numFmtId="0" fontId="6" fillId="0" borderId="66" xfId="0" applyFont="1" applyBorder="1" applyAlignment="1">
      <alignment horizontal="center"/>
    </xf>
    <xf numFmtId="2" fontId="6" fillId="0" borderId="24" xfId="0" applyNumberFormat="1" applyFont="1" applyBorder="1" applyAlignment="1">
      <alignment horizontal="left" wrapText="1"/>
    </xf>
    <xf numFmtId="2" fontId="6" fillId="0" borderId="25" xfId="0" applyNumberFormat="1" applyFont="1" applyBorder="1" applyAlignment="1">
      <alignment horizontal="left" wrapText="1"/>
    </xf>
    <xf numFmtId="0" fontId="7" fillId="7" borderId="18" xfId="0" applyFont="1" applyFill="1" applyBorder="1" applyAlignment="1">
      <alignment horizontal="center"/>
    </xf>
    <xf numFmtId="171" fontId="2" fillId="3" borderId="1" xfId="0" applyNumberFormat="1" applyFont="1" applyFill="1" applyBorder="1"/>
    <xf numFmtId="172" fontId="2" fillId="3" borderId="1" xfId="0" applyNumberFormat="1" applyFont="1" applyFill="1" applyBorder="1" applyAlignment="1">
      <alignment horizontal="center"/>
    </xf>
    <xf numFmtId="171" fontId="2" fillId="11" borderId="1" xfId="0" applyNumberFormat="1" applyFont="1" applyFill="1" applyBorder="1"/>
    <xf numFmtId="0" fontId="27" fillId="0" borderId="68" xfId="0" applyFont="1" applyBorder="1"/>
    <xf numFmtId="0" fontId="14" fillId="0" borderId="69" xfId="0" applyFont="1" applyBorder="1"/>
    <xf numFmtId="0" fontId="14" fillId="0" borderId="70" xfId="0" applyFont="1" applyBorder="1"/>
    <xf numFmtId="0" fontId="27" fillId="0" borderId="71" xfId="0" applyFont="1" applyBorder="1"/>
    <xf numFmtId="0" fontId="5" fillId="0" borderId="72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0" fontId="5" fillId="0" borderId="73" xfId="0" applyFont="1" applyBorder="1" applyAlignment="1">
      <alignment horizontal="center" wrapText="1"/>
    </xf>
    <xf numFmtId="0" fontId="27" fillId="8" borderId="74" xfId="0" applyFont="1" applyFill="1" applyBorder="1"/>
    <xf numFmtId="0" fontId="27" fillId="8" borderId="22" xfId="0" applyFont="1" applyFill="1" applyBorder="1" applyAlignment="1">
      <alignment horizontal="center"/>
    </xf>
    <xf numFmtId="0" fontId="27" fillId="8" borderId="75" xfId="0" applyFont="1" applyFill="1" applyBorder="1" applyAlignment="1">
      <alignment horizontal="center"/>
    </xf>
    <xf numFmtId="0" fontId="27" fillId="6" borderId="74" xfId="0" applyFont="1" applyFill="1" applyBorder="1"/>
    <xf numFmtId="0" fontId="27" fillId="6" borderId="16" xfId="0" applyFont="1" applyFill="1" applyBorder="1"/>
    <xf numFmtId="0" fontId="0" fillId="6" borderId="17" xfId="0" applyFill="1" applyBorder="1"/>
    <xf numFmtId="0" fontId="0" fillId="0" borderId="17" xfId="0" applyBorder="1"/>
    <xf numFmtId="0" fontId="0" fillId="0" borderId="18" xfId="0" applyBorder="1"/>
    <xf numFmtId="0" fontId="27" fillId="6" borderId="75" xfId="0" applyFont="1" applyFill="1" applyBorder="1" applyAlignment="1">
      <alignment horizontal="center"/>
    </xf>
    <xf numFmtId="0" fontId="28" fillId="8" borderId="74" xfId="0" applyFont="1" applyFill="1" applyBorder="1" applyAlignment="1">
      <alignment horizontal="center"/>
    </xf>
    <xf numFmtId="0" fontId="28" fillId="8" borderId="22" xfId="0" applyFont="1" applyFill="1" applyBorder="1"/>
    <xf numFmtId="167" fontId="28" fillId="8" borderId="75" xfId="0" applyNumberFormat="1" applyFont="1" applyFill="1" applyBorder="1"/>
    <xf numFmtId="0" fontId="28" fillId="8" borderId="16" xfId="0" applyFont="1" applyFill="1" applyBorder="1"/>
    <xf numFmtId="0" fontId="28" fillId="8" borderId="17" xfId="0" applyFont="1" applyFill="1" applyBorder="1"/>
    <xf numFmtId="0" fontId="27" fillId="8" borderId="16" xfId="0" applyFont="1" applyFill="1" applyBorder="1"/>
    <xf numFmtId="0" fontId="27" fillId="8" borderId="17" xfId="0" applyFont="1" applyFill="1" applyBorder="1"/>
    <xf numFmtId="167" fontId="27" fillId="8" borderId="75" xfId="0" applyNumberFormat="1" applyFont="1" applyFill="1" applyBorder="1"/>
    <xf numFmtId="0" fontId="28" fillId="6" borderId="74" xfId="0" applyFont="1" applyFill="1" applyBorder="1" applyAlignment="1">
      <alignment horizontal="center"/>
    </xf>
    <xf numFmtId="0" fontId="27" fillId="6" borderId="16" xfId="0" applyFont="1" applyFill="1" applyBorder="1"/>
    <xf numFmtId="0" fontId="27" fillId="6" borderId="17" xfId="0" applyFont="1" applyFill="1" applyBorder="1"/>
    <xf numFmtId="0" fontId="28" fillId="6" borderId="17" xfId="0" applyFont="1" applyFill="1" applyBorder="1"/>
    <xf numFmtId="167" fontId="28" fillId="6" borderId="75" xfId="0" applyNumberFormat="1" applyFont="1" applyFill="1" applyBorder="1"/>
    <xf numFmtId="0" fontId="27" fillId="8" borderId="16" xfId="0" applyFont="1" applyFill="1" applyBorder="1"/>
    <xf numFmtId="0" fontId="28" fillId="8" borderId="22" xfId="0" applyFont="1" applyFill="1" applyBorder="1" applyAlignment="1">
      <alignment wrapText="1"/>
    </xf>
    <xf numFmtId="0" fontId="28" fillId="8" borderId="16" xfId="0" applyFont="1" applyFill="1" applyBorder="1"/>
    <xf numFmtId="0" fontId="28" fillId="8" borderId="22" xfId="0" applyFont="1" applyFill="1" applyBorder="1" applyAlignment="1">
      <alignment vertical="top" wrapText="1"/>
    </xf>
    <xf numFmtId="0" fontId="28" fillId="8" borderId="16" xfId="0" applyFont="1" applyFill="1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27" fillId="6" borderId="16" xfId="0" applyFont="1" applyFill="1" applyBorder="1" applyAlignment="1">
      <alignment wrapText="1"/>
    </xf>
    <xf numFmtId="0" fontId="0" fillId="6" borderId="17" xfId="0" applyFill="1" applyBorder="1" applyAlignment="1">
      <alignment wrapText="1"/>
    </xf>
    <xf numFmtId="0" fontId="0" fillId="6" borderId="18" xfId="0" applyFill="1" applyBorder="1" applyAlignment="1">
      <alignment wrapText="1"/>
    </xf>
    <xf numFmtId="0" fontId="28" fillId="8" borderId="76" xfId="0" applyFont="1" applyFill="1" applyBorder="1" applyAlignment="1">
      <alignment horizontal="center"/>
    </xf>
    <xf numFmtId="0" fontId="27" fillId="8" borderId="20" xfId="0" applyFont="1" applyFill="1" applyBorder="1"/>
    <xf numFmtId="0" fontId="14" fillId="0" borderId="14" xfId="0" applyFont="1" applyBorder="1"/>
    <xf numFmtId="0" fontId="14" fillId="0" borderId="23" xfId="0" applyFont="1" applyBorder="1"/>
    <xf numFmtId="0" fontId="27" fillId="0" borderId="77" xfId="0" applyFont="1" applyBorder="1" applyAlignment="1">
      <alignment horizontal="center"/>
    </xf>
    <xf numFmtId="0" fontId="27" fillId="0" borderId="78" xfId="0" applyFont="1" applyBorder="1"/>
    <xf numFmtId="167" fontId="27" fillId="0" borderId="71" xfId="0" applyNumberFormat="1" applyFont="1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74" xfId="0" applyBorder="1"/>
    <xf numFmtId="0" fontId="0" fillId="0" borderId="75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170" fontId="6" fillId="15" borderId="22" xfId="0" applyNumberFormat="1" applyFont="1" applyFill="1" applyBorder="1" applyAlignment="1">
      <alignment horizontal="center"/>
    </xf>
    <xf numFmtId="2" fontId="6" fillId="15" borderId="16" xfId="0" applyNumberFormat="1" applyFont="1" applyFill="1" applyBorder="1" applyAlignment="1">
      <alignment horizontal="left" wrapText="1"/>
    </xf>
    <xf numFmtId="2" fontId="6" fillId="15" borderId="18" xfId="0" applyNumberFormat="1" applyFont="1" applyFill="1" applyBorder="1" applyAlignment="1">
      <alignment horizontal="left" wrapText="1"/>
    </xf>
    <xf numFmtId="2" fontId="6" fillId="15" borderId="22" xfId="0" applyNumberFormat="1" applyFont="1" applyFill="1" applyBorder="1" applyAlignment="1">
      <alignment horizontal="center"/>
    </xf>
    <xf numFmtId="166" fontId="6" fillId="15" borderId="22" xfId="0" applyNumberFormat="1" applyFont="1" applyFill="1" applyBorder="1"/>
    <xf numFmtId="2" fontId="6" fillId="15" borderId="16" xfId="0" applyNumberFormat="1" applyFont="1" applyFill="1" applyBorder="1" applyAlignment="1">
      <alignment horizontal="left" wrapText="1"/>
    </xf>
    <xf numFmtId="2" fontId="6" fillId="15" borderId="18" xfId="0" applyNumberFormat="1" applyFont="1" applyFill="1" applyBorder="1" applyAlignment="1">
      <alignment horizontal="left" wrapText="1"/>
    </xf>
    <xf numFmtId="2" fontId="6" fillId="15" borderId="16" xfId="0" applyNumberFormat="1" applyFont="1" applyFill="1" applyBorder="1" applyAlignment="1">
      <alignment horizontal="left"/>
    </xf>
    <xf numFmtId="2" fontId="6" fillId="15" borderId="18" xfId="0" applyNumberFormat="1" applyFont="1" applyFill="1" applyBorder="1" applyAlignment="1">
      <alignment horizontal="left"/>
    </xf>
    <xf numFmtId="14" fontId="6" fillId="15" borderId="22" xfId="0" applyNumberFormat="1" applyFont="1" applyFill="1" applyBorder="1" applyAlignment="1">
      <alignment horizontal="center"/>
    </xf>
    <xf numFmtId="0" fontId="6" fillId="15" borderId="16" xfId="0" applyFont="1" applyFill="1" applyBorder="1"/>
    <xf numFmtId="0" fontId="6" fillId="15" borderId="17" xfId="0" applyFont="1" applyFill="1" applyBorder="1"/>
    <xf numFmtId="0" fontId="6" fillId="15" borderId="25" xfId="0" applyFont="1" applyFill="1" applyBorder="1"/>
    <xf numFmtId="169" fontId="6" fillId="15" borderId="22" xfId="0" applyNumberFormat="1" applyFont="1" applyFill="1" applyBorder="1"/>
    <xf numFmtId="0" fontId="6" fillId="15" borderId="20" xfId="0" applyFont="1" applyFill="1" applyBorder="1"/>
    <xf numFmtId="0" fontId="6" fillId="15" borderId="14" xfId="0" applyFont="1" applyFill="1" applyBorder="1"/>
    <xf numFmtId="0" fontId="6" fillId="15" borderId="23" xfId="0" applyFont="1" applyFill="1" applyBorder="1"/>
    <xf numFmtId="0" fontId="7" fillId="15" borderId="16" xfId="0" applyFont="1" applyFill="1" applyBorder="1"/>
    <xf numFmtId="0" fontId="7" fillId="15" borderId="17" xfId="0" applyFont="1" applyFill="1" applyBorder="1"/>
    <xf numFmtId="0" fontId="7" fillId="15" borderId="18" xfId="0" applyFont="1" applyFill="1" applyBorder="1"/>
    <xf numFmtId="169" fontId="7" fillId="15" borderId="22" xfId="0" applyNumberFormat="1" applyFont="1" applyFill="1" applyBorder="1"/>
    <xf numFmtId="0" fontId="0" fillId="17" borderId="22" xfId="0" applyFill="1" applyBorder="1"/>
    <xf numFmtId="0" fontId="0" fillId="17" borderId="22" xfId="0" applyFill="1" applyBorder="1" applyAlignment="1">
      <alignment wrapText="1"/>
    </xf>
    <xf numFmtId="0" fontId="0" fillId="0" borderId="22" xfId="0" applyBorder="1" applyAlignment="1">
      <alignment wrapText="1"/>
    </xf>
    <xf numFmtId="0" fontId="0" fillId="17" borderId="19" xfId="0" applyFill="1" applyBorder="1"/>
    <xf numFmtId="0" fontId="0" fillId="17" borderId="19" xfId="0" applyFill="1" applyBorder="1" applyAlignment="1">
      <alignment wrapText="1"/>
    </xf>
    <xf numFmtId="0" fontId="0" fillId="0" borderId="80" xfId="0" applyBorder="1" applyAlignment="1">
      <alignment wrapText="1"/>
    </xf>
    <xf numFmtId="0" fontId="0" fillId="0" borderId="83" xfId="0" applyBorder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0" xfId="0" applyFill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2D69A"/>
      <color rgb="FFABC674"/>
      <color rgb="FFE0E0E0"/>
      <color rgb="FFC9C9C9"/>
      <color rgb="FFB8EEB8"/>
      <color rgb="FFD9FFD9"/>
      <color rgb="FFADED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10/relationships/person" Target="persons/perso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" Target="richData/rdrichvalue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11/relationships/webextension" Target="../webextensions/webextension7.xml"/><Relationship Id="rId18" Type="http://schemas.microsoft.com/office/2011/relationships/webextension" Target="../webextensions/webextension11.xml"/><Relationship Id="rId26" Type="http://schemas.microsoft.com/office/2011/relationships/webextension" Target="../webextensions/webextension19.xml"/><Relationship Id="rId3" Type="http://schemas.microsoft.com/office/2011/relationships/webextension" Target="../webextensions/webextension2.xml"/><Relationship Id="rId21" Type="http://schemas.microsoft.com/office/2011/relationships/webextension" Target="../webextensions/webextension14.xml"/><Relationship Id="rId7" Type="http://schemas.microsoft.com/office/2011/relationships/webextension" Target="../webextensions/webextension4.xml"/><Relationship Id="rId12" Type="http://schemas.openxmlformats.org/officeDocument/2006/relationships/image" Target="../media/image7.png"/><Relationship Id="rId17" Type="http://schemas.microsoft.com/office/2011/relationships/webextension" Target="../webextensions/webextension10.xml"/><Relationship Id="rId25" Type="http://schemas.microsoft.com/office/2011/relationships/webextension" Target="../webextensions/webextension18.xml"/><Relationship Id="rId2" Type="http://schemas.openxmlformats.org/officeDocument/2006/relationships/image" Target="../media/image2.png"/><Relationship Id="rId16" Type="http://schemas.openxmlformats.org/officeDocument/2006/relationships/image" Target="../media/image8.png"/><Relationship Id="rId20" Type="http://schemas.microsoft.com/office/2011/relationships/webextension" Target="../webextensions/webextension13.xml"/><Relationship Id="rId29" Type="http://schemas.microsoft.com/office/2011/relationships/webextension" Target="../webextensions/webextension22.xml"/><Relationship Id="rId1" Type="http://schemas.microsoft.com/office/2011/relationships/webextension" Target="../webextensions/webextension1.xml"/><Relationship Id="rId6" Type="http://schemas.openxmlformats.org/officeDocument/2006/relationships/image" Target="../media/image4.png"/><Relationship Id="rId11" Type="http://schemas.microsoft.com/office/2011/relationships/webextension" Target="../webextensions/webextension6.xml"/><Relationship Id="rId24" Type="http://schemas.microsoft.com/office/2011/relationships/webextension" Target="../webextensions/webextension17.xml"/><Relationship Id="rId5" Type="http://schemas.microsoft.com/office/2011/relationships/webextension" Target="../webextensions/webextension3.xml"/><Relationship Id="rId15" Type="http://schemas.microsoft.com/office/2011/relationships/webextension" Target="../webextensions/webextension9.xml"/><Relationship Id="rId23" Type="http://schemas.microsoft.com/office/2011/relationships/webextension" Target="../webextensions/webextension16.xml"/><Relationship Id="rId28" Type="http://schemas.microsoft.com/office/2011/relationships/webextension" Target="../webextensions/webextension21.xml"/><Relationship Id="rId10" Type="http://schemas.openxmlformats.org/officeDocument/2006/relationships/image" Target="../media/image6.png"/><Relationship Id="rId19" Type="http://schemas.microsoft.com/office/2011/relationships/webextension" Target="../webextensions/webextension12.xml"/><Relationship Id="rId4" Type="http://schemas.openxmlformats.org/officeDocument/2006/relationships/image" Target="../media/image3.png"/><Relationship Id="rId9" Type="http://schemas.microsoft.com/office/2011/relationships/webextension" Target="../webextensions/webextension5.xml"/><Relationship Id="rId14" Type="http://schemas.microsoft.com/office/2011/relationships/webextension" Target="../webextensions/webextension8.xml"/><Relationship Id="rId22" Type="http://schemas.microsoft.com/office/2011/relationships/webextension" Target="../webextensions/webextension15.xml"/><Relationship Id="rId27" Type="http://schemas.microsoft.com/office/2011/relationships/webextension" Target="../webextensions/webextension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11/relationships/webextension" Target="../webextensions/webextension29.xml"/><Relationship Id="rId18" Type="http://schemas.microsoft.com/office/2011/relationships/webextension" Target="../webextensions/webextension33.xml"/><Relationship Id="rId26" Type="http://schemas.microsoft.com/office/2011/relationships/webextension" Target="../webextensions/webextension41.xml"/><Relationship Id="rId3" Type="http://schemas.microsoft.com/office/2011/relationships/webextension" Target="../webextensions/webextension24.xml"/><Relationship Id="rId21" Type="http://schemas.microsoft.com/office/2011/relationships/webextension" Target="../webextensions/webextension36.xml"/><Relationship Id="rId7" Type="http://schemas.microsoft.com/office/2011/relationships/webextension" Target="../webextensions/webextension26.xml"/><Relationship Id="rId12" Type="http://schemas.openxmlformats.org/officeDocument/2006/relationships/image" Target="../media/image7.png"/><Relationship Id="rId17" Type="http://schemas.microsoft.com/office/2011/relationships/webextension" Target="../webextensions/webextension32.xml"/><Relationship Id="rId25" Type="http://schemas.microsoft.com/office/2011/relationships/webextension" Target="../webextensions/webextension40.xml"/><Relationship Id="rId2" Type="http://schemas.openxmlformats.org/officeDocument/2006/relationships/image" Target="../media/image9.png"/><Relationship Id="rId16" Type="http://schemas.openxmlformats.org/officeDocument/2006/relationships/image" Target="../media/image8.png"/><Relationship Id="rId20" Type="http://schemas.microsoft.com/office/2011/relationships/webextension" Target="../webextensions/webextension35.xml"/><Relationship Id="rId29" Type="http://schemas.microsoft.com/office/2011/relationships/webextension" Target="../webextensions/webextension44.xml"/><Relationship Id="rId1" Type="http://schemas.microsoft.com/office/2011/relationships/webextension" Target="../webextensions/webextension23.xml"/><Relationship Id="rId6" Type="http://schemas.openxmlformats.org/officeDocument/2006/relationships/image" Target="../media/image10.png"/><Relationship Id="rId11" Type="http://schemas.microsoft.com/office/2011/relationships/webextension" Target="../webextensions/webextension28.xml"/><Relationship Id="rId24" Type="http://schemas.microsoft.com/office/2011/relationships/webextension" Target="../webextensions/webextension39.xml"/><Relationship Id="rId5" Type="http://schemas.microsoft.com/office/2011/relationships/webextension" Target="../webextensions/webextension25.xml"/><Relationship Id="rId15" Type="http://schemas.microsoft.com/office/2011/relationships/webextension" Target="../webextensions/webextension31.xml"/><Relationship Id="rId23" Type="http://schemas.microsoft.com/office/2011/relationships/webextension" Target="../webextensions/webextension38.xml"/><Relationship Id="rId28" Type="http://schemas.microsoft.com/office/2011/relationships/webextension" Target="../webextensions/webextension43.xml"/><Relationship Id="rId10" Type="http://schemas.openxmlformats.org/officeDocument/2006/relationships/image" Target="../media/image6.png"/><Relationship Id="rId19" Type="http://schemas.microsoft.com/office/2011/relationships/webextension" Target="../webextensions/webextension34.xml"/><Relationship Id="rId4" Type="http://schemas.openxmlformats.org/officeDocument/2006/relationships/image" Target="../media/image3.png"/><Relationship Id="rId9" Type="http://schemas.microsoft.com/office/2011/relationships/webextension" Target="../webextensions/webextension27.xml"/><Relationship Id="rId14" Type="http://schemas.microsoft.com/office/2011/relationships/webextension" Target="../webextensions/webextension30.xml"/><Relationship Id="rId22" Type="http://schemas.microsoft.com/office/2011/relationships/webextension" Target="../webextensions/webextension37.xml"/><Relationship Id="rId27" Type="http://schemas.microsoft.com/office/2011/relationships/webextension" Target="../webextensions/webextension4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microsoft.com/office/2011/relationships/webextension" Target="../webextensions/webextension51.xml"/><Relationship Id="rId18" Type="http://schemas.microsoft.com/office/2011/relationships/webextension" Target="../webextensions/webextension54.xml"/><Relationship Id="rId26" Type="http://schemas.microsoft.com/office/2011/relationships/webextension" Target="../webextensions/webextension61.xml"/><Relationship Id="rId3" Type="http://schemas.microsoft.com/office/2011/relationships/webextension" Target="../webextensions/webextension46.xml"/><Relationship Id="rId21" Type="http://schemas.microsoft.com/office/2011/relationships/webextension" Target="../webextensions/webextension56.xml"/><Relationship Id="rId7" Type="http://schemas.microsoft.com/office/2011/relationships/webextension" Target="../webextensions/webextension48.xml"/><Relationship Id="rId12" Type="http://schemas.openxmlformats.org/officeDocument/2006/relationships/image" Target="../media/image15.png"/><Relationship Id="rId17" Type="http://schemas.openxmlformats.org/officeDocument/2006/relationships/image" Target="../media/image8.png"/><Relationship Id="rId25" Type="http://schemas.microsoft.com/office/2011/relationships/webextension" Target="../webextensions/webextension60.xml"/><Relationship Id="rId2" Type="http://schemas.openxmlformats.org/officeDocument/2006/relationships/image" Target="../media/image11.png"/><Relationship Id="rId16" Type="http://schemas.microsoft.com/office/2011/relationships/webextension" Target="../webextensions/webextension53.xml"/><Relationship Id="rId20" Type="http://schemas.openxmlformats.org/officeDocument/2006/relationships/image" Target="../media/image7.png"/><Relationship Id="rId29" Type="http://schemas.microsoft.com/office/2011/relationships/webextension" Target="../webextensions/webextension64.xml"/><Relationship Id="rId1" Type="http://schemas.microsoft.com/office/2011/relationships/webextension" Target="../webextensions/webextension45.xml"/><Relationship Id="rId6" Type="http://schemas.openxmlformats.org/officeDocument/2006/relationships/image" Target="../media/image12.png"/><Relationship Id="rId11" Type="http://schemas.microsoft.com/office/2011/relationships/webextension" Target="../webextensions/webextension50.xml"/><Relationship Id="rId24" Type="http://schemas.microsoft.com/office/2011/relationships/webextension" Target="../webextensions/webextension59.xml"/><Relationship Id="rId32" Type="http://schemas.microsoft.com/office/2011/relationships/webextension" Target="../webextensions/webextension66.xml"/><Relationship Id="rId5" Type="http://schemas.microsoft.com/office/2011/relationships/webextension" Target="../webextensions/webextension47.xml"/><Relationship Id="rId15" Type="http://schemas.openxmlformats.org/officeDocument/2006/relationships/image" Target="../media/image5.png"/><Relationship Id="rId23" Type="http://schemas.microsoft.com/office/2011/relationships/webextension" Target="../webextensions/webextension58.xml"/><Relationship Id="rId28" Type="http://schemas.microsoft.com/office/2011/relationships/webextension" Target="../webextensions/webextension63.xml"/><Relationship Id="rId10" Type="http://schemas.openxmlformats.org/officeDocument/2006/relationships/image" Target="../media/image14.png"/><Relationship Id="rId19" Type="http://schemas.microsoft.com/office/2011/relationships/webextension" Target="../webextensions/webextension55.xml"/><Relationship Id="rId31" Type="http://schemas.openxmlformats.org/officeDocument/2006/relationships/image" Target="../media/image6.png"/><Relationship Id="rId4" Type="http://schemas.openxmlformats.org/officeDocument/2006/relationships/image" Target="../media/image3.png"/><Relationship Id="rId9" Type="http://schemas.microsoft.com/office/2011/relationships/webextension" Target="../webextensions/webextension49.xml"/><Relationship Id="rId14" Type="http://schemas.microsoft.com/office/2011/relationships/webextension" Target="../webextensions/webextension52.xml"/><Relationship Id="rId22" Type="http://schemas.microsoft.com/office/2011/relationships/webextension" Target="../webextensions/webextension57.xml"/><Relationship Id="rId27" Type="http://schemas.microsoft.com/office/2011/relationships/webextension" Target="../webextensions/webextension62.xml"/><Relationship Id="rId30" Type="http://schemas.microsoft.com/office/2011/relationships/webextension" Target="../webextensions/webextension6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11/relationships/webextension" Target="../webextensions/webextension73.xml"/><Relationship Id="rId18" Type="http://schemas.microsoft.com/office/2011/relationships/webextension" Target="../webextensions/webextension77.xml"/><Relationship Id="rId26" Type="http://schemas.microsoft.com/office/2011/relationships/webextension" Target="../webextensions/webextension85.xml"/><Relationship Id="rId3" Type="http://schemas.microsoft.com/office/2011/relationships/webextension" Target="../webextensions/webextension68.xml"/><Relationship Id="rId21" Type="http://schemas.microsoft.com/office/2011/relationships/webextension" Target="../webextensions/webextension80.xml"/><Relationship Id="rId7" Type="http://schemas.microsoft.com/office/2011/relationships/webextension" Target="../webextensions/webextension70.xml"/><Relationship Id="rId12" Type="http://schemas.openxmlformats.org/officeDocument/2006/relationships/image" Target="../media/image7.png"/><Relationship Id="rId17" Type="http://schemas.microsoft.com/office/2011/relationships/webextension" Target="../webextensions/webextension76.xml"/><Relationship Id="rId25" Type="http://schemas.microsoft.com/office/2011/relationships/webextension" Target="../webextensions/webextension84.xml"/><Relationship Id="rId2" Type="http://schemas.openxmlformats.org/officeDocument/2006/relationships/image" Target="../media/image16.png"/><Relationship Id="rId16" Type="http://schemas.openxmlformats.org/officeDocument/2006/relationships/image" Target="../media/image8.png"/><Relationship Id="rId20" Type="http://schemas.microsoft.com/office/2011/relationships/webextension" Target="../webextensions/webextension79.xml"/><Relationship Id="rId29" Type="http://schemas.microsoft.com/office/2011/relationships/webextension" Target="../webextensions/webextension88.xml"/><Relationship Id="rId1" Type="http://schemas.microsoft.com/office/2011/relationships/webextension" Target="../webextensions/webextension67.xml"/><Relationship Id="rId6" Type="http://schemas.openxmlformats.org/officeDocument/2006/relationships/image" Target="../media/image17.png"/><Relationship Id="rId11" Type="http://schemas.microsoft.com/office/2011/relationships/webextension" Target="../webextensions/webextension72.xml"/><Relationship Id="rId24" Type="http://schemas.microsoft.com/office/2011/relationships/webextension" Target="../webextensions/webextension83.xml"/><Relationship Id="rId5" Type="http://schemas.microsoft.com/office/2011/relationships/webextension" Target="../webextensions/webextension69.xml"/><Relationship Id="rId15" Type="http://schemas.microsoft.com/office/2011/relationships/webextension" Target="../webextensions/webextension75.xml"/><Relationship Id="rId23" Type="http://schemas.microsoft.com/office/2011/relationships/webextension" Target="../webextensions/webextension82.xml"/><Relationship Id="rId28" Type="http://schemas.microsoft.com/office/2011/relationships/webextension" Target="../webextensions/webextension87.xml"/><Relationship Id="rId10" Type="http://schemas.openxmlformats.org/officeDocument/2006/relationships/image" Target="../media/image6.png"/><Relationship Id="rId19" Type="http://schemas.microsoft.com/office/2011/relationships/webextension" Target="../webextensions/webextension78.xml"/><Relationship Id="rId4" Type="http://schemas.openxmlformats.org/officeDocument/2006/relationships/image" Target="../media/image3.png"/><Relationship Id="rId9" Type="http://schemas.microsoft.com/office/2011/relationships/webextension" Target="../webextensions/webextension71.xml"/><Relationship Id="rId14" Type="http://schemas.microsoft.com/office/2011/relationships/webextension" Target="../webextensions/webextension74.xml"/><Relationship Id="rId22" Type="http://schemas.microsoft.com/office/2011/relationships/webextension" Target="../webextensions/webextension81.xml"/><Relationship Id="rId27" Type="http://schemas.microsoft.com/office/2011/relationships/webextension" Target="../webextensions/webextension8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11/relationships/webextension" Target="../webextensions/webextension95.xml"/><Relationship Id="rId18" Type="http://schemas.microsoft.com/office/2011/relationships/webextension" Target="../webextensions/webextension99.xml"/><Relationship Id="rId26" Type="http://schemas.microsoft.com/office/2011/relationships/webextension" Target="../webextensions/webextension107.xml"/><Relationship Id="rId3" Type="http://schemas.microsoft.com/office/2011/relationships/webextension" Target="../webextensions/webextension90.xml"/><Relationship Id="rId21" Type="http://schemas.microsoft.com/office/2011/relationships/webextension" Target="../webextensions/webextension102.xml"/><Relationship Id="rId7" Type="http://schemas.microsoft.com/office/2011/relationships/webextension" Target="../webextensions/webextension92.xml"/><Relationship Id="rId12" Type="http://schemas.openxmlformats.org/officeDocument/2006/relationships/image" Target="../media/image7.png"/><Relationship Id="rId17" Type="http://schemas.microsoft.com/office/2011/relationships/webextension" Target="../webextensions/webextension98.xml"/><Relationship Id="rId25" Type="http://schemas.microsoft.com/office/2011/relationships/webextension" Target="../webextensions/webextension106.xml"/><Relationship Id="rId2" Type="http://schemas.openxmlformats.org/officeDocument/2006/relationships/image" Target="../media/image2.png"/><Relationship Id="rId16" Type="http://schemas.openxmlformats.org/officeDocument/2006/relationships/image" Target="../media/image8.png"/><Relationship Id="rId20" Type="http://schemas.microsoft.com/office/2011/relationships/webextension" Target="../webextensions/webextension101.xml"/><Relationship Id="rId29" Type="http://schemas.microsoft.com/office/2011/relationships/webextension" Target="../webextensions/webextension110.xml"/><Relationship Id="rId1" Type="http://schemas.microsoft.com/office/2011/relationships/webextension" Target="../webextensions/webextension89.xml"/><Relationship Id="rId6" Type="http://schemas.openxmlformats.org/officeDocument/2006/relationships/image" Target="../media/image18.png"/><Relationship Id="rId11" Type="http://schemas.microsoft.com/office/2011/relationships/webextension" Target="../webextensions/webextension94.xml"/><Relationship Id="rId24" Type="http://schemas.microsoft.com/office/2011/relationships/webextension" Target="../webextensions/webextension105.xml"/><Relationship Id="rId5" Type="http://schemas.microsoft.com/office/2011/relationships/webextension" Target="../webextensions/webextension91.xml"/><Relationship Id="rId15" Type="http://schemas.microsoft.com/office/2011/relationships/webextension" Target="../webextensions/webextension97.xml"/><Relationship Id="rId23" Type="http://schemas.microsoft.com/office/2011/relationships/webextension" Target="../webextensions/webextension104.xml"/><Relationship Id="rId28" Type="http://schemas.microsoft.com/office/2011/relationships/webextension" Target="../webextensions/webextension109.xml"/><Relationship Id="rId10" Type="http://schemas.openxmlformats.org/officeDocument/2006/relationships/image" Target="../media/image6.png"/><Relationship Id="rId19" Type="http://schemas.microsoft.com/office/2011/relationships/webextension" Target="../webextensions/webextension100.xml"/><Relationship Id="rId4" Type="http://schemas.openxmlformats.org/officeDocument/2006/relationships/image" Target="../media/image3.png"/><Relationship Id="rId9" Type="http://schemas.microsoft.com/office/2011/relationships/webextension" Target="../webextensions/webextension93.xml"/><Relationship Id="rId14" Type="http://schemas.microsoft.com/office/2011/relationships/webextension" Target="../webextensions/webextension96.xml"/><Relationship Id="rId22" Type="http://schemas.microsoft.com/office/2011/relationships/webextension" Target="../webextensions/webextension103.xml"/><Relationship Id="rId27" Type="http://schemas.microsoft.com/office/2011/relationships/webextension" Target="../webextensions/webextension10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11/relationships/webextension" Target="../webextensions/webextension117.xml"/><Relationship Id="rId18" Type="http://schemas.microsoft.com/office/2011/relationships/webextension" Target="../webextensions/webextension121.xml"/><Relationship Id="rId26" Type="http://schemas.microsoft.com/office/2011/relationships/webextension" Target="../webextensions/webextension129.xml"/><Relationship Id="rId3" Type="http://schemas.microsoft.com/office/2011/relationships/webextension" Target="../webextensions/webextension112.xml"/><Relationship Id="rId21" Type="http://schemas.microsoft.com/office/2011/relationships/webextension" Target="../webextensions/webextension124.xml"/><Relationship Id="rId7" Type="http://schemas.microsoft.com/office/2011/relationships/webextension" Target="../webextensions/webextension114.xml"/><Relationship Id="rId12" Type="http://schemas.openxmlformats.org/officeDocument/2006/relationships/image" Target="../media/image7.png"/><Relationship Id="rId17" Type="http://schemas.microsoft.com/office/2011/relationships/webextension" Target="../webextensions/webextension120.xml"/><Relationship Id="rId25" Type="http://schemas.microsoft.com/office/2011/relationships/webextension" Target="../webextensions/webextension128.xml"/><Relationship Id="rId2" Type="http://schemas.openxmlformats.org/officeDocument/2006/relationships/image" Target="../media/image19.png"/><Relationship Id="rId16" Type="http://schemas.openxmlformats.org/officeDocument/2006/relationships/image" Target="../media/image8.png"/><Relationship Id="rId20" Type="http://schemas.microsoft.com/office/2011/relationships/webextension" Target="../webextensions/webextension123.xml"/><Relationship Id="rId29" Type="http://schemas.microsoft.com/office/2011/relationships/webextension" Target="../webextensions/webextension132.xml"/><Relationship Id="rId1" Type="http://schemas.microsoft.com/office/2011/relationships/webextension" Target="../webextensions/webextension111.xml"/><Relationship Id="rId6" Type="http://schemas.openxmlformats.org/officeDocument/2006/relationships/image" Target="../media/image20.png"/><Relationship Id="rId11" Type="http://schemas.microsoft.com/office/2011/relationships/webextension" Target="../webextensions/webextension116.xml"/><Relationship Id="rId24" Type="http://schemas.microsoft.com/office/2011/relationships/webextension" Target="../webextensions/webextension127.xml"/><Relationship Id="rId5" Type="http://schemas.microsoft.com/office/2011/relationships/webextension" Target="../webextensions/webextension113.xml"/><Relationship Id="rId15" Type="http://schemas.microsoft.com/office/2011/relationships/webextension" Target="../webextensions/webextension119.xml"/><Relationship Id="rId23" Type="http://schemas.microsoft.com/office/2011/relationships/webextension" Target="../webextensions/webextension126.xml"/><Relationship Id="rId28" Type="http://schemas.microsoft.com/office/2011/relationships/webextension" Target="../webextensions/webextension131.xml"/><Relationship Id="rId10" Type="http://schemas.openxmlformats.org/officeDocument/2006/relationships/image" Target="../media/image6.png"/><Relationship Id="rId19" Type="http://schemas.microsoft.com/office/2011/relationships/webextension" Target="../webextensions/webextension122.xml"/><Relationship Id="rId4" Type="http://schemas.openxmlformats.org/officeDocument/2006/relationships/image" Target="../media/image3.png"/><Relationship Id="rId9" Type="http://schemas.microsoft.com/office/2011/relationships/webextension" Target="../webextensions/webextension115.xml"/><Relationship Id="rId14" Type="http://schemas.microsoft.com/office/2011/relationships/webextension" Target="../webextensions/webextension118.xml"/><Relationship Id="rId22" Type="http://schemas.microsoft.com/office/2011/relationships/webextension" Target="../webextensions/webextension125.xml"/><Relationship Id="rId27" Type="http://schemas.microsoft.com/office/2011/relationships/webextension" Target="../webextensions/webextension13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33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34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4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1/relationships/webextension" Target="../webextensions/webextension135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4" Type="http://schemas.openxmlformats.org/officeDocument/2006/relationships/image" Target="../media/image25.png"/></Relationships>
</file>

<file path=xl/drawings/_rels/drawing12.xml.rels><?xml version="1.0" encoding="UTF-8" standalone="yes"?>
<Relationships xmlns="http://schemas.openxmlformats.org/package/2006/relationships"><Relationship Id="rId13" Type="http://schemas.microsoft.com/office/2011/relationships/webextension" Target="../webextensions/webextension142.xml"/><Relationship Id="rId18" Type="http://schemas.openxmlformats.org/officeDocument/2006/relationships/image" Target="../media/image34.png"/><Relationship Id="rId26" Type="http://schemas.openxmlformats.org/officeDocument/2006/relationships/image" Target="../media/image38.png"/><Relationship Id="rId39" Type="http://schemas.openxmlformats.org/officeDocument/2006/relationships/image" Target="../media/image6.png"/><Relationship Id="rId21" Type="http://schemas.microsoft.com/office/2011/relationships/webextension" Target="../webextensions/webextension146.xml"/><Relationship Id="rId34" Type="http://schemas.openxmlformats.org/officeDocument/2006/relationships/image" Target="../media/image42.png"/><Relationship Id="rId7" Type="http://schemas.microsoft.com/office/2011/relationships/webextension" Target="../webextensions/webextension139.xml"/><Relationship Id="rId12" Type="http://schemas.openxmlformats.org/officeDocument/2006/relationships/image" Target="../media/image31.png"/><Relationship Id="rId17" Type="http://schemas.microsoft.com/office/2011/relationships/webextension" Target="../webextensions/webextension144.xml"/><Relationship Id="rId25" Type="http://schemas.microsoft.com/office/2011/relationships/webextension" Target="../webextensions/webextension148.xml"/><Relationship Id="rId33" Type="http://schemas.microsoft.com/office/2011/relationships/webextension" Target="../webextensions/webextension152.xml"/><Relationship Id="rId38" Type="http://schemas.microsoft.com/office/2011/relationships/webextension" Target="../webextensions/webextension155.xml"/><Relationship Id="rId2" Type="http://schemas.openxmlformats.org/officeDocument/2006/relationships/image" Target="../media/image26.png"/><Relationship Id="rId16" Type="http://schemas.openxmlformats.org/officeDocument/2006/relationships/image" Target="../media/image33.png"/><Relationship Id="rId20" Type="http://schemas.openxmlformats.org/officeDocument/2006/relationships/image" Target="../media/image35.png"/><Relationship Id="rId29" Type="http://schemas.microsoft.com/office/2011/relationships/webextension" Target="../webextensions/webextension150.xml"/><Relationship Id="rId1" Type="http://schemas.microsoft.com/office/2011/relationships/webextension" Target="../webextensions/webextension136.xml"/><Relationship Id="rId6" Type="http://schemas.openxmlformats.org/officeDocument/2006/relationships/image" Target="../media/image28.png"/><Relationship Id="rId11" Type="http://schemas.microsoft.com/office/2011/relationships/webextension" Target="../webextensions/webextension141.xml"/><Relationship Id="rId24" Type="http://schemas.openxmlformats.org/officeDocument/2006/relationships/image" Target="../media/image37.png"/><Relationship Id="rId32" Type="http://schemas.openxmlformats.org/officeDocument/2006/relationships/image" Target="../media/image41.png"/><Relationship Id="rId37" Type="http://schemas.openxmlformats.org/officeDocument/2006/relationships/image" Target="../media/image5.png"/><Relationship Id="rId40" Type="http://schemas.microsoft.com/office/2011/relationships/webextension" Target="../webextensions/webextension156.xml"/><Relationship Id="rId5" Type="http://schemas.microsoft.com/office/2011/relationships/webextension" Target="../webextensions/webextension138.xml"/><Relationship Id="rId15" Type="http://schemas.microsoft.com/office/2011/relationships/webextension" Target="../webextensions/webextension143.xml"/><Relationship Id="rId23" Type="http://schemas.microsoft.com/office/2011/relationships/webextension" Target="../webextensions/webextension147.xml"/><Relationship Id="rId28" Type="http://schemas.openxmlformats.org/officeDocument/2006/relationships/image" Target="../media/image39.png"/><Relationship Id="rId36" Type="http://schemas.microsoft.com/office/2011/relationships/webextension" Target="../webextensions/webextension154.xml"/><Relationship Id="rId10" Type="http://schemas.openxmlformats.org/officeDocument/2006/relationships/image" Target="../media/image30.png"/><Relationship Id="rId19" Type="http://schemas.microsoft.com/office/2011/relationships/webextension" Target="../webextensions/webextension145.xml"/><Relationship Id="rId31" Type="http://schemas.microsoft.com/office/2011/relationships/webextension" Target="../webextensions/webextension151.xml"/><Relationship Id="rId4" Type="http://schemas.openxmlformats.org/officeDocument/2006/relationships/image" Target="../media/image27.png"/><Relationship Id="rId9" Type="http://schemas.microsoft.com/office/2011/relationships/webextension" Target="../webextensions/webextension140.xml"/><Relationship Id="rId14" Type="http://schemas.openxmlformats.org/officeDocument/2006/relationships/image" Target="../media/image32.png"/><Relationship Id="rId22" Type="http://schemas.openxmlformats.org/officeDocument/2006/relationships/image" Target="../media/image36.png"/><Relationship Id="rId27" Type="http://schemas.microsoft.com/office/2011/relationships/webextension" Target="../webextensions/webextension149.xml"/><Relationship Id="rId30" Type="http://schemas.openxmlformats.org/officeDocument/2006/relationships/image" Target="../media/image40.png"/><Relationship Id="rId35" Type="http://schemas.microsoft.com/office/2011/relationships/webextension" Target="../webextensions/webextension153.xml"/><Relationship Id="rId8" Type="http://schemas.openxmlformats.org/officeDocument/2006/relationships/image" Target="../media/image29.png"/><Relationship Id="rId3" Type="http://schemas.microsoft.com/office/2011/relationships/webextension" Target="../webextensions/webextension13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5</xdr:row>
          <xdr:rowOff>123825</xdr:rowOff>
        </xdr:from>
        <xdr:to>
          <xdr:col>3</xdr:col>
          <xdr:colOff>200025</xdr:colOff>
          <xdr:row>7</xdr:row>
          <xdr:rowOff>85725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0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FLORIS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9</xdr:row>
          <xdr:rowOff>123825</xdr:rowOff>
        </xdr:from>
        <xdr:to>
          <xdr:col>3</xdr:col>
          <xdr:colOff>190500</xdr:colOff>
          <xdr:row>11</xdr:row>
          <xdr:rowOff>85725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0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CECILE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13</xdr:row>
          <xdr:rowOff>123825</xdr:rowOff>
        </xdr:from>
        <xdr:to>
          <xdr:col>3</xdr:col>
          <xdr:colOff>180975</xdr:colOff>
          <xdr:row>15</xdr:row>
          <xdr:rowOff>85725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0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JEANDRE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17</xdr:row>
          <xdr:rowOff>114300</xdr:rowOff>
        </xdr:from>
        <xdr:to>
          <xdr:col>3</xdr:col>
          <xdr:colOff>180975</xdr:colOff>
          <xdr:row>19</xdr:row>
          <xdr:rowOff>76200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0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21</xdr:row>
          <xdr:rowOff>123825</xdr:rowOff>
        </xdr:from>
        <xdr:to>
          <xdr:col>3</xdr:col>
          <xdr:colOff>180975</xdr:colOff>
          <xdr:row>23</xdr:row>
          <xdr:rowOff>85725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0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JESSICA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25</xdr:row>
          <xdr:rowOff>114300</xdr:rowOff>
        </xdr:from>
        <xdr:to>
          <xdr:col>3</xdr:col>
          <xdr:colOff>180975</xdr:colOff>
          <xdr:row>27</xdr:row>
          <xdr:rowOff>76200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0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DAWIE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29</xdr:row>
          <xdr:rowOff>142875</xdr:rowOff>
        </xdr:from>
        <xdr:to>
          <xdr:col>3</xdr:col>
          <xdr:colOff>180975</xdr:colOff>
          <xdr:row>31</xdr:row>
          <xdr:rowOff>104775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0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LOUW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57</xdr:row>
      <xdr:rowOff>179293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0F519B6A-4451-40F5-A0CC-D3A1A939D2E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0F519B6A-4451-40F5-A0CC-D3A1A939D2E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1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1030</xdr:row>
      <xdr:rowOff>842</xdr:rowOff>
    </xdr:from>
    <xdr:to>
      <xdr:col>1</xdr:col>
      <xdr:colOff>1187451</xdr:colOff>
      <xdr:row>1033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76B362ED-93D9-4046-AE46-9B78A2EA9CD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76B362ED-93D9-4046-AE46-9B78A2EA9C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130735</xdr:colOff>
      <xdr:row>3</xdr:row>
      <xdr:rowOff>50147</xdr:rowOff>
    </xdr:from>
    <xdr:to>
      <xdr:col>1</xdr:col>
      <xdr:colOff>1254686</xdr:colOff>
      <xdr:row>12</xdr:row>
      <xdr:rowOff>56029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60DE6BF8-90BC-432A-9142-4262D3A9631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60DE6BF8-90BC-432A-9142-4262D3A96318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99</xdr:row>
      <xdr:rowOff>0</xdr:rowOff>
    </xdr:from>
    <xdr:to>
      <xdr:col>1</xdr:col>
      <xdr:colOff>1247216</xdr:colOff>
      <xdr:row>108</xdr:row>
      <xdr:rowOff>178452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B149E102-58CB-48BE-8796-DD906020EEC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B149E102-58CB-48BE-8796-DD906020EEC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134470</xdr:colOff>
      <xdr:row>148</xdr:row>
      <xdr:rowOff>212912</xdr:rowOff>
    </xdr:from>
    <xdr:to>
      <xdr:col>1</xdr:col>
      <xdr:colOff>1258421</xdr:colOff>
      <xdr:row>158</xdr:row>
      <xdr:rowOff>167246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2BA3B9B8-2531-4304-826D-CA9EF710E2F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2BA3B9B8-2531-4304-826D-CA9EF710E2F5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199</xdr:row>
      <xdr:rowOff>11206</xdr:rowOff>
    </xdr:from>
    <xdr:to>
      <xdr:col>1</xdr:col>
      <xdr:colOff>1247216</xdr:colOff>
      <xdr:row>208</xdr:row>
      <xdr:rowOff>189658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048BF637-76BB-459B-AF6A-93FE0073D6B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048BF637-76BB-459B-AF6A-93FE0073D6B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248</xdr:row>
      <xdr:rowOff>219636</xdr:rowOff>
    </xdr:from>
    <xdr:to>
      <xdr:col>1</xdr:col>
      <xdr:colOff>1253940</xdr:colOff>
      <xdr:row>258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5C6799BF-8D15-4A76-BA3B-7FCAF997ABD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5C6799BF-8D15-4A76-BA3B-7FCAF997ABD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125507</xdr:colOff>
      <xdr:row>298</xdr:row>
      <xdr:rowOff>215154</xdr:rowOff>
    </xdr:from>
    <xdr:to>
      <xdr:col>1</xdr:col>
      <xdr:colOff>1249458</xdr:colOff>
      <xdr:row>308</xdr:row>
      <xdr:rowOff>169488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9BECC1E6-D5F4-4322-9836-BB8C0584624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9BECC1E6-D5F4-4322-9836-BB8C0584624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109819</xdr:colOff>
      <xdr:row>349</xdr:row>
      <xdr:rowOff>8966</xdr:rowOff>
    </xdr:from>
    <xdr:to>
      <xdr:col>1</xdr:col>
      <xdr:colOff>1233770</xdr:colOff>
      <xdr:row>358</xdr:row>
      <xdr:rowOff>187418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13E8100C-8AE5-4039-BD24-E65253DE6F9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13E8100C-8AE5-4039-BD24-E65253DE6F9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398</xdr:row>
      <xdr:rowOff>217395</xdr:rowOff>
    </xdr:from>
    <xdr:to>
      <xdr:col>1</xdr:col>
      <xdr:colOff>1296523</xdr:colOff>
      <xdr:row>408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91D2F996-051B-4718-B404-76AA015B8C7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91D2F996-051B-4718-B404-76AA015B8C7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168090</xdr:colOff>
      <xdr:row>448</xdr:row>
      <xdr:rowOff>212913</xdr:rowOff>
    </xdr:from>
    <xdr:to>
      <xdr:col>1</xdr:col>
      <xdr:colOff>1292041</xdr:colOff>
      <xdr:row>458</xdr:row>
      <xdr:rowOff>167247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59DF7F2E-D51F-4036-A82C-73943C7EFD4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59DF7F2E-D51F-4036-A82C-73943C7EFD4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141196</xdr:colOff>
      <xdr:row>498</xdr:row>
      <xdr:rowOff>219636</xdr:rowOff>
    </xdr:from>
    <xdr:to>
      <xdr:col>1</xdr:col>
      <xdr:colOff>1265147</xdr:colOff>
      <xdr:row>508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Add-in 12">
              <a:extLst>
                <a:ext uri="{FF2B5EF4-FFF2-40B4-BE49-F238E27FC236}">
                  <a16:creationId xmlns:a16="http://schemas.microsoft.com/office/drawing/2014/main" id="{8D295456-2FCA-43CF-8221-CE59C6901FA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3" name="Add-in 12">
              <a:extLst>
                <a:ext uri="{FF2B5EF4-FFF2-40B4-BE49-F238E27FC236}">
                  <a16:creationId xmlns:a16="http://schemas.microsoft.com/office/drawing/2014/main" id="{8D295456-2FCA-43CF-8221-CE59C6901FA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549</xdr:row>
      <xdr:rowOff>2242</xdr:rowOff>
    </xdr:from>
    <xdr:to>
      <xdr:col>1</xdr:col>
      <xdr:colOff>1249459</xdr:colOff>
      <xdr:row>558</xdr:row>
      <xdr:rowOff>180695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A21D60F5-F004-469A-823D-B4892EB3108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A21D60F5-F004-469A-823D-B4892EB3108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599</xdr:row>
      <xdr:rowOff>20172</xdr:rowOff>
    </xdr:from>
    <xdr:to>
      <xdr:col>1</xdr:col>
      <xdr:colOff>1267389</xdr:colOff>
      <xdr:row>608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4A279B53-D643-41FA-A013-F0E054CB41E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4A279B53-D643-41FA-A013-F0E054CB41E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698</xdr:row>
      <xdr:rowOff>217396</xdr:rowOff>
    </xdr:from>
    <xdr:to>
      <xdr:col>1</xdr:col>
      <xdr:colOff>1251701</xdr:colOff>
      <xdr:row>708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D1AA3E27-52AC-41EF-A176-5ED12FE9029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D1AA3E27-52AC-41EF-A176-5ED12FE9029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749</xdr:row>
      <xdr:rowOff>11207</xdr:rowOff>
    </xdr:from>
    <xdr:to>
      <xdr:col>1</xdr:col>
      <xdr:colOff>1247219</xdr:colOff>
      <xdr:row>758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57A87DBF-793B-4FF7-8583-76229A921C8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57A87DBF-793B-4FF7-8583-76229A921C8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798</xdr:row>
      <xdr:rowOff>208430</xdr:rowOff>
    </xdr:from>
    <xdr:to>
      <xdr:col>1</xdr:col>
      <xdr:colOff>1253942</xdr:colOff>
      <xdr:row>808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D4C0D4D8-24BB-4CF3-965E-702543AB280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D4C0D4D8-24BB-4CF3-965E-702543AB280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849</xdr:row>
      <xdr:rowOff>13447</xdr:rowOff>
    </xdr:from>
    <xdr:to>
      <xdr:col>1</xdr:col>
      <xdr:colOff>1249459</xdr:colOff>
      <xdr:row>858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094E0958-3A84-40AB-B3A2-9AF7780DACC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094E0958-3A84-40AB-B3A2-9AF7780DACC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899</xdr:row>
      <xdr:rowOff>8965</xdr:rowOff>
    </xdr:from>
    <xdr:to>
      <xdr:col>1</xdr:col>
      <xdr:colOff>1244977</xdr:colOff>
      <xdr:row>908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25352570-8315-4A30-93FA-DB0EA6DE590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25352570-8315-4A30-93FA-DB0EA6DE590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949</xdr:row>
      <xdr:rowOff>15689</xdr:rowOff>
    </xdr:from>
    <xdr:to>
      <xdr:col>1</xdr:col>
      <xdr:colOff>1296524</xdr:colOff>
      <xdr:row>958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6AA0EC92-6D75-4618-A78C-2424D1920C6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6AA0EC92-6D75-4618-A78C-2424D1920C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989</xdr:row>
      <xdr:rowOff>156883</xdr:rowOff>
    </xdr:from>
    <xdr:to>
      <xdr:col>1</xdr:col>
      <xdr:colOff>1292039</xdr:colOff>
      <xdr:row>999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A2E60E69-88D2-415E-9C3C-146CB90D876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A2E60E69-88D2-415E-9C3C-146CB90D876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649</xdr:row>
      <xdr:rowOff>22411</xdr:rowOff>
    </xdr:from>
    <xdr:to>
      <xdr:col>1</xdr:col>
      <xdr:colOff>1269628</xdr:colOff>
      <xdr:row>658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FF775B0F-325F-4B9E-8C0B-6D422D598FE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FF775B0F-325F-4B9E-8C0B-6D422D598FE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57</xdr:row>
      <xdr:rowOff>179293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BE82B20A-4B66-42A8-BB3A-1B493E0D36A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BE82B20A-4B66-42A8-BB3A-1B493E0D36A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1030</xdr:row>
      <xdr:rowOff>842</xdr:rowOff>
    </xdr:from>
    <xdr:to>
      <xdr:col>1</xdr:col>
      <xdr:colOff>1187451</xdr:colOff>
      <xdr:row>1033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31A18564-869E-4E55-99FE-58283FCE8A7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31A18564-869E-4E55-99FE-58283FCE8A7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130735</xdr:colOff>
      <xdr:row>3</xdr:row>
      <xdr:rowOff>50147</xdr:rowOff>
    </xdr:from>
    <xdr:to>
      <xdr:col>1</xdr:col>
      <xdr:colOff>1254686</xdr:colOff>
      <xdr:row>12</xdr:row>
      <xdr:rowOff>56029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2CD5D686-3864-456E-9454-76CF000D41A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2CD5D686-3864-456E-9454-76CF000D41A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99</xdr:row>
      <xdr:rowOff>0</xdr:rowOff>
    </xdr:from>
    <xdr:to>
      <xdr:col>1</xdr:col>
      <xdr:colOff>1247216</xdr:colOff>
      <xdr:row>108</xdr:row>
      <xdr:rowOff>178452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C60160AA-8218-4922-BF89-C7999399E09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C60160AA-8218-4922-BF89-C7999399E09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134470</xdr:colOff>
      <xdr:row>148</xdr:row>
      <xdr:rowOff>212912</xdr:rowOff>
    </xdr:from>
    <xdr:to>
      <xdr:col>1</xdr:col>
      <xdr:colOff>1258421</xdr:colOff>
      <xdr:row>158</xdr:row>
      <xdr:rowOff>167246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56981ED1-1242-4AA0-8BF6-33B4DEC750E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56981ED1-1242-4AA0-8BF6-33B4DEC750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199</xdr:row>
      <xdr:rowOff>11206</xdr:rowOff>
    </xdr:from>
    <xdr:to>
      <xdr:col>1</xdr:col>
      <xdr:colOff>1247216</xdr:colOff>
      <xdr:row>208</xdr:row>
      <xdr:rowOff>189658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6B2D9A36-A74F-46A4-A31E-394BF2BC37B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6B2D9A36-A74F-46A4-A31E-394BF2BC37B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248</xdr:row>
      <xdr:rowOff>219636</xdr:rowOff>
    </xdr:from>
    <xdr:to>
      <xdr:col>1</xdr:col>
      <xdr:colOff>1253940</xdr:colOff>
      <xdr:row>258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ED655F53-4320-47A2-B2E8-4C008FAE4A7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ED655F53-4320-47A2-B2E8-4C008FAE4A7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125507</xdr:colOff>
      <xdr:row>298</xdr:row>
      <xdr:rowOff>215154</xdr:rowOff>
    </xdr:from>
    <xdr:to>
      <xdr:col>1</xdr:col>
      <xdr:colOff>1249458</xdr:colOff>
      <xdr:row>308</xdr:row>
      <xdr:rowOff>169488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22F9CBE3-1F9C-418C-9742-BD401BE7CE2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22F9CBE3-1F9C-418C-9742-BD401BE7CE2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109819</xdr:colOff>
      <xdr:row>349</xdr:row>
      <xdr:rowOff>8966</xdr:rowOff>
    </xdr:from>
    <xdr:to>
      <xdr:col>1</xdr:col>
      <xdr:colOff>1233770</xdr:colOff>
      <xdr:row>358</xdr:row>
      <xdr:rowOff>187418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6AA3E018-0CE8-433B-AFD5-2CE11365F8F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6AA3E018-0CE8-433B-AFD5-2CE11365F8F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398</xdr:row>
      <xdr:rowOff>217395</xdr:rowOff>
    </xdr:from>
    <xdr:to>
      <xdr:col>1</xdr:col>
      <xdr:colOff>1296523</xdr:colOff>
      <xdr:row>408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20729CA7-C231-45C6-A417-44BAEE0E0B1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20729CA7-C231-45C6-A417-44BAEE0E0B1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168090</xdr:colOff>
      <xdr:row>448</xdr:row>
      <xdr:rowOff>212913</xdr:rowOff>
    </xdr:from>
    <xdr:to>
      <xdr:col>1</xdr:col>
      <xdr:colOff>1292041</xdr:colOff>
      <xdr:row>458</xdr:row>
      <xdr:rowOff>167247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06AE6B3E-A3CF-46FF-9CC6-EEDE11DB338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06AE6B3E-A3CF-46FF-9CC6-EEDE11DB3386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141196</xdr:colOff>
      <xdr:row>498</xdr:row>
      <xdr:rowOff>219636</xdr:rowOff>
    </xdr:from>
    <xdr:to>
      <xdr:col>1</xdr:col>
      <xdr:colOff>1265147</xdr:colOff>
      <xdr:row>508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Add-in 12">
              <a:extLst>
                <a:ext uri="{FF2B5EF4-FFF2-40B4-BE49-F238E27FC236}">
                  <a16:creationId xmlns:a16="http://schemas.microsoft.com/office/drawing/2014/main" id="{C5E2414D-5359-40BE-A333-2A41D96AE0F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3" name="Add-in 12">
              <a:extLst>
                <a:ext uri="{FF2B5EF4-FFF2-40B4-BE49-F238E27FC236}">
                  <a16:creationId xmlns:a16="http://schemas.microsoft.com/office/drawing/2014/main" id="{C5E2414D-5359-40BE-A333-2A41D96AE0F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549</xdr:row>
      <xdr:rowOff>2242</xdr:rowOff>
    </xdr:from>
    <xdr:to>
      <xdr:col>1</xdr:col>
      <xdr:colOff>1249459</xdr:colOff>
      <xdr:row>558</xdr:row>
      <xdr:rowOff>180695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EBB58AC8-DD7B-449F-94A9-01CC51B5AD9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EBB58AC8-DD7B-449F-94A9-01CC51B5AD9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599</xdr:row>
      <xdr:rowOff>20172</xdr:rowOff>
    </xdr:from>
    <xdr:to>
      <xdr:col>1</xdr:col>
      <xdr:colOff>1267389</xdr:colOff>
      <xdr:row>608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E54B0912-45C6-4ACA-96D4-C11B1BF9AF2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E54B0912-45C6-4ACA-96D4-C11B1BF9AF2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698</xdr:row>
      <xdr:rowOff>217396</xdr:rowOff>
    </xdr:from>
    <xdr:to>
      <xdr:col>1</xdr:col>
      <xdr:colOff>1251701</xdr:colOff>
      <xdr:row>708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602B1E9B-9512-469B-A950-59BFF9C04F4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602B1E9B-9512-469B-A950-59BFF9C04F4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749</xdr:row>
      <xdr:rowOff>11207</xdr:rowOff>
    </xdr:from>
    <xdr:to>
      <xdr:col>1</xdr:col>
      <xdr:colOff>1247219</xdr:colOff>
      <xdr:row>758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132D3668-2BCD-4C7B-9FAD-B3EBD57E3F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132D3668-2BCD-4C7B-9FAD-B3EBD57E3F0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798</xdr:row>
      <xdr:rowOff>208430</xdr:rowOff>
    </xdr:from>
    <xdr:to>
      <xdr:col>1</xdr:col>
      <xdr:colOff>1253942</xdr:colOff>
      <xdr:row>808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045F8A78-3C11-4A5E-AE39-D7537709D9E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045F8A78-3C11-4A5E-AE39-D7537709D9E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849</xdr:row>
      <xdr:rowOff>13447</xdr:rowOff>
    </xdr:from>
    <xdr:to>
      <xdr:col>1</xdr:col>
      <xdr:colOff>1249459</xdr:colOff>
      <xdr:row>858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6226970A-3C85-4ABF-9CAA-AEA352AD843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6226970A-3C85-4ABF-9CAA-AEA352AD84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899</xdr:row>
      <xdr:rowOff>8965</xdr:rowOff>
    </xdr:from>
    <xdr:to>
      <xdr:col>1</xdr:col>
      <xdr:colOff>1244977</xdr:colOff>
      <xdr:row>908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CD90093E-D243-4057-B24C-B2D6B6F530A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CD90093E-D243-4057-B24C-B2D6B6F530A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949</xdr:row>
      <xdr:rowOff>15689</xdr:rowOff>
    </xdr:from>
    <xdr:to>
      <xdr:col>1</xdr:col>
      <xdr:colOff>1296524</xdr:colOff>
      <xdr:row>958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82CE6AB1-1B72-4DDD-B703-E37554537FA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82CE6AB1-1B72-4DDD-B703-E37554537FA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989</xdr:row>
      <xdr:rowOff>156883</xdr:rowOff>
    </xdr:from>
    <xdr:to>
      <xdr:col>1</xdr:col>
      <xdr:colOff>1292039</xdr:colOff>
      <xdr:row>999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0F1C2D9F-61AB-4713-BBC3-5BBDF9F85C2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0F1C2D9F-61AB-4713-BBC3-5BBDF9F85C2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649</xdr:row>
      <xdr:rowOff>22411</xdr:rowOff>
    </xdr:from>
    <xdr:to>
      <xdr:col>1</xdr:col>
      <xdr:colOff>1269628</xdr:colOff>
      <xdr:row>658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69661647-8301-4C8F-8639-68D27558F9C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69661647-8301-4C8F-8639-68D27558F9C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57</xdr:row>
      <xdr:rowOff>179293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9B13AE4B-19BC-40B0-8E86-DC9EC7B9B67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9B13AE4B-19BC-40B0-8E86-DC9EC7B9B67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1030</xdr:row>
      <xdr:rowOff>842</xdr:rowOff>
    </xdr:from>
    <xdr:to>
      <xdr:col>1</xdr:col>
      <xdr:colOff>1187451</xdr:colOff>
      <xdr:row>1033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03447A5E-501D-465A-9B4C-3FAB3C1BE6F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03447A5E-501D-465A-9B4C-3FAB3C1BE6F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186032</xdr:colOff>
      <xdr:row>3</xdr:row>
      <xdr:rowOff>53957</xdr:rowOff>
    </xdr:from>
    <xdr:to>
      <xdr:col>1</xdr:col>
      <xdr:colOff>1306173</xdr:colOff>
      <xdr:row>12</xdr:row>
      <xdr:rowOff>59839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91D3E851-0352-43D2-ACF9-60749C84C87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91D3E851-0352-43D2-ACF9-60749C84C87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99</xdr:row>
      <xdr:rowOff>0</xdr:rowOff>
    </xdr:from>
    <xdr:to>
      <xdr:col>1</xdr:col>
      <xdr:colOff>1247216</xdr:colOff>
      <xdr:row>108</xdr:row>
      <xdr:rowOff>178452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346931CE-D6F2-4822-9C18-50FB56F5FC7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346931CE-D6F2-4822-9C18-50FB56F5FC7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134470</xdr:colOff>
      <xdr:row>148</xdr:row>
      <xdr:rowOff>212912</xdr:rowOff>
    </xdr:from>
    <xdr:to>
      <xdr:col>1</xdr:col>
      <xdr:colOff>1258421</xdr:colOff>
      <xdr:row>158</xdr:row>
      <xdr:rowOff>167246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F0F70E94-381F-4D61-863C-96A9B80137F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F0F70E94-381F-4D61-863C-96A9B80137F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199</xdr:row>
      <xdr:rowOff>11206</xdr:rowOff>
    </xdr:from>
    <xdr:to>
      <xdr:col>1</xdr:col>
      <xdr:colOff>1247216</xdr:colOff>
      <xdr:row>208</xdr:row>
      <xdr:rowOff>189658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5AA515A7-6E1E-4276-BF25-00C1B438EE0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5AA515A7-6E1E-4276-BF25-00C1B438EE0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248</xdr:row>
      <xdr:rowOff>219636</xdr:rowOff>
    </xdr:from>
    <xdr:to>
      <xdr:col>1</xdr:col>
      <xdr:colOff>1253940</xdr:colOff>
      <xdr:row>258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6DA6CC99-53BA-4588-9292-3200282C305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6DA6CC99-53BA-4588-9292-3200282C3055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125507</xdr:colOff>
      <xdr:row>298</xdr:row>
      <xdr:rowOff>215154</xdr:rowOff>
    </xdr:from>
    <xdr:to>
      <xdr:col>1</xdr:col>
      <xdr:colOff>1249458</xdr:colOff>
      <xdr:row>308</xdr:row>
      <xdr:rowOff>169488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360E2CC1-D72F-4343-AFDB-F72FD9A171E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360E2CC1-D72F-4343-AFDB-F72FD9A171E6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109819</xdr:colOff>
      <xdr:row>349</xdr:row>
      <xdr:rowOff>8966</xdr:rowOff>
    </xdr:from>
    <xdr:to>
      <xdr:col>1</xdr:col>
      <xdr:colOff>1233770</xdr:colOff>
      <xdr:row>358</xdr:row>
      <xdr:rowOff>187418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12DB7BA1-4DB5-4DCF-874B-9A8B362171A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6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12DB7BA1-4DB5-4DCF-874B-9A8B362171A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398</xdr:row>
      <xdr:rowOff>217395</xdr:rowOff>
    </xdr:from>
    <xdr:to>
      <xdr:col>1</xdr:col>
      <xdr:colOff>1296523</xdr:colOff>
      <xdr:row>408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02694B3B-CA0A-4E2E-9743-68B71EC4590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02694B3B-CA0A-4E2E-9743-68B71EC45906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168090</xdr:colOff>
      <xdr:row>448</xdr:row>
      <xdr:rowOff>212913</xdr:rowOff>
    </xdr:from>
    <xdr:to>
      <xdr:col>1</xdr:col>
      <xdr:colOff>1292041</xdr:colOff>
      <xdr:row>458</xdr:row>
      <xdr:rowOff>167247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D1C0CCC1-4183-4AD7-ACB2-6D5E811A7E2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D1C0CCC1-4183-4AD7-ACB2-6D5E811A7E2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141196</xdr:colOff>
      <xdr:row>498</xdr:row>
      <xdr:rowOff>219636</xdr:rowOff>
    </xdr:from>
    <xdr:to>
      <xdr:col>1</xdr:col>
      <xdr:colOff>1265147</xdr:colOff>
      <xdr:row>508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Add-in 12">
              <a:extLst>
                <a:ext uri="{FF2B5EF4-FFF2-40B4-BE49-F238E27FC236}">
                  <a16:creationId xmlns:a16="http://schemas.microsoft.com/office/drawing/2014/main" id="{63FD7550-C40C-4E4F-911B-7B556DFF2A8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3" name="Add-in 12">
              <a:extLst>
                <a:ext uri="{FF2B5EF4-FFF2-40B4-BE49-F238E27FC236}">
                  <a16:creationId xmlns:a16="http://schemas.microsoft.com/office/drawing/2014/main" id="{63FD7550-C40C-4E4F-911B-7B556DFF2A84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549</xdr:row>
      <xdr:rowOff>2242</xdr:rowOff>
    </xdr:from>
    <xdr:to>
      <xdr:col>1</xdr:col>
      <xdr:colOff>1249459</xdr:colOff>
      <xdr:row>558</xdr:row>
      <xdr:rowOff>180695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9A853B5A-A308-46DB-B9FE-60D00B5B969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9A853B5A-A308-46DB-B9FE-60D00B5B969E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599</xdr:row>
      <xdr:rowOff>20172</xdr:rowOff>
    </xdr:from>
    <xdr:to>
      <xdr:col>1</xdr:col>
      <xdr:colOff>1267389</xdr:colOff>
      <xdr:row>608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D0E2B88F-B1D3-4899-B2D3-C7264EBE9A6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D0E2B88F-B1D3-4899-B2D3-C7264EBE9A6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698</xdr:row>
      <xdr:rowOff>217396</xdr:rowOff>
    </xdr:from>
    <xdr:to>
      <xdr:col>1</xdr:col>
      <xdr:colOff>1251701</xdr:colOff>
      <xdr:row>708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04ADAD37-EC52-4804-8126-349BB70965D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04ADAD37-EC52-4804-8126-349BB70965D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749</xdr:row>
      <xdr:rowOff>11207</xdr:rowOff>
    </xdr:from>
    <xdr:to>
      <xdr:col>1</xdr:col>
      <xdr:colOff>1247219</xdr:colOff>
      <xdr:row>758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D1309D0A-CC3A-4F55-831A-BA655CD16AB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D1309D0A-CC3A-4F55-831A-BA655CD16AB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798</xdr:row>
      <xdr:rowOff>208430</xdr:rowOff>
    </xdr:from>
    <xdr:to>
      <xdr:col>1</xdr:col>
      <xdr:colOff>1253942</xdr:colOff>
      <xdr:row>808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E6008404-02B7-4005-B271-7F8DD436618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E6008404-02B7-4005-B271-7F8DD436618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849</xdr:row>
      <xdr:rowOff>13447</xdr:rowOff>
    </xdr:from>
    <xdr:to>
      <xdr:col>1</xdr:col>
      <xdr:colOff>1249459</xdr:colOff>
      <xdr:row>858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F4F0DB4D-173A-45CA-9BC0-CA98E502668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F4F0DB4D-173A-45CA-9BC0-CA98E5026680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899</xdr:row>
      <xdr:rowOff>8965</xdr:rowOff>
    </xdr:from>
    <xdr:to>
      <xdr:col>1</xdr:col>
      <xdr:colOff>1244977</xdr:colOff>
      <xdr:row>908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EAFD1966-09B8-45C1-87ED-F321292FB00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EAFD1966-09B8-45C1-87ED-F321292FB00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949</xdr:row>
      <xdr:rowOff>15689</xdr:rowOff>
    </xdr:from>
    <xdr:to>
      <xdr:col>1</xdr:col>
      <xdr:colOff>1296524</xdr:colOff>
      <xdr:row>958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47A6E0D9-7E02-47FF-9682-5D95E06A20B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47A6E0D9-7E02-47FF-9682-5D95E06A20B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989</xdr:row>
      <xdr:rowOff>156883</xdr:rowOff>
    </xdr:from>
    <xdr:to>
      <xdr:col>1</xdr:col>
      <xdr:colOff>1292039</xdr:colOff>
      <xdr:row>999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CADD8BF6-FDF1-4966-AD16-7DD7CB83C8E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0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CADD8BF6-FDF1-4966-AD16-7DD7CB83C8EC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649</xdr:row>
      <xdr:rowOff>22411</xdr:rowOff>
    </xdr:from>
    <xdr:to>
      <xdr:col>1</xdr:col>
      <xdr:colOff>1269628</xdr:colOff>
      <xdr:row>658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C6E730EA-D40F-4C1F-8651-85E2D88AF64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2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C6E730EA-D40F-4C1F-8651-85E2D88AF64F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57</xdr:row>
      <xdr:rowOff>179293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0909D799-B429-4E93-AC13-470941488EB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0909D799-B429-4E93-AC13-470941488EB5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4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1030</xdr:row>
      <xdr:rowOff>842</xdr:rowOff>
    </xdr:from>
    <xdr:to>
      <xdr:col>1</xdr:col>
      <xdr:colOff>1187451</xdr:colOff>
      <xdr:row>1033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3172F69A-52FA-4973-B2FD-714A43A92D1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3172F69A-52FA-4973-B2FD-714A43A92D1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130735</xdr:colOff>
      <xdr:row>3</xdr:row>
      <xdr:rowOff>50147</xdr:rowOff>
    </xdr:from>
    <xdr:to>
      <xdr:col>1</xdr:col>
      <xdr:colOff>1254686</xdr:colOff>
      <xdr:row>12</xdr:row>
      <xdr:rowOff>56029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476A485D-53D2-45D0-B58C-FD8593A9531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476A485D-53D2-45D0-B58C-FD8593A9531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99</xdr:row>
      <xdr:rowOff>0</xdr:rowOff>
    </xdr:from>
    <xdr:to>
      <xdr:col>1</xdr:col>
      <xdr:colOff>1247216</xdr:colOff>
      <xdr:row>108</xdr:row>
      <xdr:rowOff>178452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CA25EFA9-4AA7-4EEE-AD78-5C465750D25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CA25EFA9-4AA7-4EEE-AD78-5C465750D25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134470</xdr:colOff>
      <xdr:row>148</xdr:row>
      <xdr:rowOff>212912</xdr:rowOff>
    </xdr:from>
    <xdr:to>
      <xdr:col>1</xdr:col>
      <xdr:colOff>1258421</xdr:colOff>
      <xdr:row>158</xdr:row>
      <xdr:rowOff>167246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161FFA75-4DA2-4F8C-ABC0-6F194889729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161FFA75-4DA2-4F8C-ABC0-6F194889729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199</xdr:row>
      <xdr:rowOff>11206</xdr:rowOff>
    </xdr:from>
    <xdr:to>
      <xdr:col>1</xdr:col>
      <xdr:colOff>1247216</xdr:colOff>
      <xdr:row>208</xdr:row>
      <xdr:rowOff>189658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872545AF-590F-4C1A-A746-E62D49CF31E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872545AF-590F-4C1A-A746-E62D49CF31E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248</xdr:row>
      <xdr:rowOff>219636</xdr:rowOff>
    </xdr:from>
    <xdr:to>
      <xdr:col>1</xdr:col>
      <xdr:colOff>1253940</xdr:colOff>
      <xdr:row>258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D3A44E52-A817-4FB6-BF1B-388D9BBEEB2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D3A44E52-A817-4FB6-BF1B-388D9BBEEB2A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125507</xdr:colOff>
      <xdr:row>298</xdr:row>
      <xdr:rowOff>215154</xdr:rowOff>
    </xdr:from>
    <xdr:to>
      <xdr:col>1</xdr:col>
      <xdr:colOff>1249458</xdr:colOff>
      <xdr:row>308</xdr:row>
      <xdr:rowOff>169488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6D40292C-6586-41CA-AF09-4F132B78F42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6D40292C-6586-41CA-AF09-4F132B78F42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109819</xdr:colOff>
      <xdr:row>349</xdr:row>
      <xdr:rowOff>8966</xdr:rowOff>
    </xdr:from>
    <xdr:to>
      <xdr:col>1</xdr:col>
      <xdr:colOff>1233770</xdr:colOff>
      <xdr:row>358</xdr:row>
      <xdr:rowOff>187418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603E1B9E-EB8A-4C19-9CC4-5FAE1D3789D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603E1B9E-EB8A-4C19-9CC4-5FAE1D3789D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398</xdr:row>
      <xdr:rowOff>217395</xdr:rowOff>
    </xdr:from>
    <xdr:to>
      <xdr:col>1</xdr:col>
      <xdr:colOff>1296523</xdr:colOff>
      <xdr:row>408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06FA033B-2BFF-4777-B8B0-9FEE544DB51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06FA033B-2BFF-4777-B8B0-9FEE544DB51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168090</xdr:colOff>
      <xdr:row>448</xdr:row>
      <xdr:rowOff>212913</xdr:rowOff>
    </xdr:from>
    <xdr:to>
      <xdr:col>1</xdr:col>
      <xdr:colOff>1292041</xdr:colOff>
      <xdr:row>458</xdr:row>
      <xdr:rowOff>167247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1F48618B-F3C5-41CA-96C8-48FAA1E0CF9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1F48618B-F3C5-41CA-96C8-48FAA1E0CF9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141196</xdr:colOff>
      <xdr:row>498</xdr:row>
      <xdr:rowOff>219636</xdr:rowOff>
    </xdr:from>
    <xdr:to>
      <xdr:col>1</xdr:col>
      <xdr:colOff>1265147</xdr:colOff>
      <xdr:row>508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Add-in 12">
              <a:extLst>
                <a:ext uri="{FF2B5EF4-FFF2-40B4-BE49-F238E27FC236}">
                  <a16:creationId xmlns:a16="http://schemas.microsoft.com/office/drawing/2014/main" id="{5B1DB677-4A52-4654-8F40-D65C5F337F4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3" name="Add-in 12">
              <a:extLst>
                <a:ext uri="{FF2B5EF4-FFF2-40B4-BE49-F238E27FC236}">
                  <a16:creationId xmlns:a16="http://schemas.microsoft.com/office/drawing/2014/main" id="{5B1DB677-4A52-4654-8F40-D65C5F337F4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549</xdr:row>
      <xdr:rowOff>2242</xdr:rowOff>
    </xdr:from>
    <xdr:to>
      <xdr:col>1</xdr:col>
      <xdr:colOff>1249459</xdr:colOff>
      <xdr:row>558</xdr:row>
      <xdr:rowOff>180695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EF390541-03E0-40D9-8D0B-81E7DE7C1C9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EF390541-03E0-40D9-8D0B-81E7DE7C1C9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599</xdr:row>
      <xdr:rowOff>20172</xdr:rowOff>
    </xdr:from>
    <xdr:to>
      <xdr:col>1</xdr:col>
      <xdr:colOff>1267389</xdr:colOff>
      <xdr:row>608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EF5D2D25-B794-49F2-A87B-AA03235BED5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EF5D2D25-B794-49F2-A87B-AA03235BED51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698</xdr:row>
      <xdr:rowOff>217396</xdr:rowOff>
    </xdr:from>
    <xdr:to>
      <xdr:col>1</xdr:col>
      <xdr:colOff>1251701</xdr:colOff>
      <xdr:row>708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31C8BC23-46FF-49E4-BCB2-2D08301D32C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31C8BC23-46FF-49E4-BCB2-2D08301D32C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749</xdr:row>
      <xdr:rowOff>11207</xdr:rowOff>
    </xdr:from>
    <xdr:to>
      <xdr:col>1</xdr:col>
      <xdr:colOff>1247219</xdr:colOff>
      <xdr:row>758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A5727440-C1A5-454E-8397-680F4C60B7E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A5727440-C1A5-454E-8397-680F4C60B7E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798</xdr:row>
      <xdr:rowOff>208430</xdr:rowOff>
    </xdr:from>
    <xdr:to>
      <xdr:col>1</xdr:col>
      <xdr:colOff>1253942</xdr:colOff>
      <xdr:row>808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497572FC-0C9E-4BD4-B76B-6684BEC73B7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497572FC-0C9E-4BD4-B76B-6684BEC73B7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849</xdr:row>
      <xdr:rowOff>13447</xdr:rowOff>
    </xdr:from>
    <xdr:to>
      <xdr:col>1</xdr:col>
      <xdr:colOff>1249459</xdr:colOff>
      <xdr:row>858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CC9267D3-9C0E-465A-A2D3-9637281023B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CC9267D3-9C0E-465A-A2D3-9637281023B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899</xdr:row>
      <xdr:rowOff>8965</xdr:rowOff>
    </xdr:from>
    <xdr:to>
      <xdr:col>1</xdr:col>
      <xdr:colOff>1244977</xdr:colOff>
      <xdr:row>908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394F4D15-CFEE-479B-8642-CE7FEA0065E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394F4D15-CFEE-479B-8642-CE7FEA0065E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949</xdr:row>
      <xdr:rowOff>15689</xdr:rowOff>
    </xdr:from>
    <xdr:to>
      <xdr:col>1</xdr:col>
      <xdr:colOff>1296524</xdr:colOff>
      <xdr:row>958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86C9EACB-6B46-4678-B0FD-E23C1D98BDA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86C9EACB-6B46-4678-B0FD-E23C1D98BDA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989</xdr:row>
      <xdr:rowOff>156883</xdr:rowOff>
    </xdr:from>
    <xdr:to>
      <xdr:col>1</xdr:col>
      <xdr:colOff>1292039</xdr:colOff>
      <xdr:row>999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9124A7AB-8B4B-4FF1-BBDB-3FD2AC19608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9124A7AB-8B4B-4FF1-BBDB-3FD2AC19608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649</xdr:row>
      <xdr:rowOff>22411</xdr:rowOff>
    </xdr:from>
    <xdr:to>
      <xdr:col>1</xdr:col>
      <xdr:colOff>1269628</xdr:colOff>
      <xdr:row>658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91D9CE8D-4A02-48DF-A797-D5181DF12DE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91D9CE8D-4A02-48DF-A797-D5181DF12DE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57</xdr:row>
      <xdr:rowOff>179293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93E09A63-4CB9-4BEE-87A7-6B4361F6877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93E09A63-4CB9-4BEE-87A7-6B4361F6877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5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1030</xdr:row>
      <xdr:rowOff>842</xdr:rowOff>
    </xdr:from>
    <xdr:to>
      <xdr:col>1</xdr:col>
      <xdr:colOff>1187451</xdr:colOff>
      <xdr:row>1033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6AB85C40-0644-4E04-A0B6-337E9B3BC4C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6AB85C40-0644-4E04-A0B6-337E9B3BC4C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130735</xdr:colOff>
      <xdr:row>3</xdr:row>
      <xdr:rowOff>50147</xdr:rowOff>
    </xdr:from>
    <xdr:to>
      <xdr:col>1</xdr:col>
      <xdr:colOff>1254686</xdr:colOff>
      <xdr:row>12</xdr:row>
      <xdr:rowOff>56029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6E0C4D7A-8BC9-463C-8597-BB85D7BA05B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6E0C4D7A-8BC9-463C-8597-BB85D7BA05B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99</xdr:row>
      <xdr:rowOff>0</xdr:rowOff>
    </xdr:from>
    <xdr:to>
      <xdr:col>1</xdr:col>
      <xdr:colOff>1247216</xdr:colOff>
      <xdr:row>108</xdr:row>
      <xdr:rowOff>178452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52E8DE51-16C0-4C8B-935B-FCC28622E0D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52E8DE51-16C0-4C8B-935B-FCC28622E0D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134470</xdr:colOff>
      <xdr:row>148</xdr:row>
      <xdr:rowOff>212912</xdr:rowOff>
    </xdr:from>
    <xdr:to>
      <xdr:col>1</xdr:col>
      <xdr:colOff>1258421</xdr:colOff>
      <xdr:row>158</xdr:row>
      <xdr:rowOff>167246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8CE37FBC-EF9F-41CA-950B-6CB7E028C21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8CE37FBC-EF9F-41CA-950B-6CB7E028C21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199</xdr:row>
      <xdr:rowOff>11206</xdr:rowOff>
    </xdr:from>
    <xdr:to>
      <xdr:col>1</xdr:col>
      <xdr:colOff>1247216</xdr:colOff>
      <xdr:row>208</xdr:row>
      <xdr:rowOff>189658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DC8EEE0B-E2A9-4FF3-82BF-9EB22D3CA07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DC8EEE0B-E2A9-4FF3-82BF-9EB22D3CA07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248</xdr:row>
      <xdr:rowOff>219636</xdr:rowOff>
    </xdr:from>
    <xdr:to>
      <xdr:col>1</xdr:col>
      <xdr:colOff>1253940</xdr:colOff>
      <xdr:row>258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A669D66E-3E3E-420F-B7FF-F21C5BE219A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A669D66E-3E3E-420F-B7FF-F21C5BE219A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125507</xdr:colOff>
      <xdr:row>298</xdr:row>
      <xdr:rowOff>215154</xdr:rowOff>
    </xdr:from>
    <xdr:to>
      <xdr:col>1</xdr:col>
      <xdr:colOff>1249458</xdr:colOff>
      <xdr:row>308</xdr:row>
      <xdr:rowOff>169488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041B03F6-6F6C-4F41-859C-71294F3C341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041B03F6-6F6C-4F41-859C-71294F3C341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109819</xdr:colOff>
      <xdr:row>349</xdr:row>
      <xdr:rowOff>8966</xdr:rowOff>
    </xdr:from>
    <xdr:to>
      <xdr:col>1</xdr:col>
      <xdr:colOff>1233770</xdr:colOff>
      <xdr:row>358</xdr:row>
      <xdr:rowOff>187418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F753F97A-75AF-41CC-BD70-81CC615762E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F753F97A-75AF-41CC-BD70-81CC615762E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398</xdr:row>
      <xdr:rowOff>217395</xdr:rowOff>
    </xdr:from>
    <xdr:to>
      <xdr:col>1</xdr:col>
      <xdr:colOff>1296523</xdr:colOff>
      <xdr:row>408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0AB5F164-062F-4846-816A-EFE54B404A9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0AB5F164-062F-4846-816A-EFE54B404A9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168090</xdr:colOff>
      <xdr:row>448</xdr:row>
      <xdr:rowOff>212913</xdr:rowOff>
    </xdr:from>
    <xdr:to>
      <xdr:col>1</xdr:col>
      <xdr:colOff>1292041</xdr:colOff>
      <xdr:row>458</xdr:row>
      <xdr:rowOff>167247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D5AFB3DA-EA2C-4132-8C24-275CDF6A03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D5AFB3DA-EA2C-4132-8C24-275CDF6A030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141196</xdr:colOff>
      <xdr:row>498</xdr:row>
      <xdr:rowOff>219636</xdr:rowOff>
    </xdr:from>
    <xdr:to>
      <xdr:col>1</xdr:col>
      <xdr:colOff>1265147</xdr:colOff>
      <xdr:row>508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Add-in 12">
              <a:extLst>
                <a:ext uri="{FF2B5EF4-FFF2-40B4-BE49-F238E27FC236}">
                  <a16:creationId xmlns:a16="http://schemas.microsoft.com/office/drawing/2014/main" id="{6A84F677-2BB4-4E8F-B0C7-B220A0AC562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3" name="Add-in 12">
              <a:extLst>
                <a:ext uri="{FF2B5EF4-FFF2-40B4-BE49-F238E27FC236}">
                  <a16:creationId xmlns:a16="http://schemas.microsoft.com/office/drawing/2014/main" id="{6A84F677-2BB4-4E8F-B0C7-B220A0AC562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549</xdr:row>
      <xdr:rowOff>2242</xdr:rowOff>
    </xdr:from>
    <xdr:to>
      <xdr:col>1</xdr:col>
      <xdr:colOff>1249459</xdr:colOff>
      <xdr:row>558</xdr:row>
      <xdr:rowOff>180695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F74B668F-73E5-4F6B-A380-65BF8D055F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F74B668F-73E5-4F6B-A380-65BF8D055FE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599</xdr:row>
      <xdr:rowOff>20172</xdr:rowOff>
    </xdr:from>
    <xdr:to>
      <xdr:col>1</xdr:col>
      <xdr:colOff>1267389</xdr:colOff>
      <xdr:row>608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09CF0CD1-0CD8-422B-9964-800812751D4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09CF0CD1-0CD8-422B-9964-800812751D4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698</xdr:row>
      <xdr:rowOff>217396</xdr:rowOff>
    </xdr:from>
    <xdr:to>
      <xdr:col>1</xdr:col>
      <xdr:colOff>1251701</xdr:colOff>
      <xdr:row>708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7900AD87-E7C3-423D-9F3A-27721381485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7900AD87-E7C3-423D-9F3A-27721381485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749</xdr:row>
      <xdr:rowOff>11207</xdr:rowOff>
    </xdr:from>
    <xdr:to>
      <xdr:col>1</xdr:col>
      <xdr:colOff>1247219</xdr:colOff>
      <xdr:row>758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97EE84DF-11BF-4831-8EDA-B2361425FF9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97EE84DF-11BF-4831-8EDA-B2361425FF9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798</xdr:row>
      <xdr:rowOff>208430</xdr:rowOff>
    </xdr:from>
    <xdr:to>
      <xdr:col>1</xdr:col>
      <xdr:colOff>1253942</xdr:colOff>
      <xdr:row>808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4230FC94-63D0-4F56-932B-3F72C58CDD7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4230FC94-63D0-4F56-932B-3F72C58CDD7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849</xdr:row>
      <xdr:rowOff>13447</xdr:rowOff>
    </xdr:from>
    <xdr:to>
      <xdr:col>1</xdr:col>
      <xdr:colOff>1249459</xdr:colOff>
      <xdr:row>858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6A1EF151-936D-4370-A884-A10383A72DB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6A1EF151-936D-4370-A884-A10383A72DB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899</xdr:row>
      <xdr:rowOff>8965</xdr:rowOff>
    </xdr:from>
    <xdr:to>
      <xdr:col>1</xdr:col>
      <xdr:colOff>1244977</xdr:colOff>
      <xdr:row>908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45F7EA69-76F4-4B08-8285-3AFF27534A5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45F7EA69-76F4-4B08-8285-3AFF27534A53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949</xdr:row>
      <xdr:rowOff>15689</xdr:rowOff>
    </xdr:from>
    <xdr:to>
      <xdr:col>1</xdr:col>
      <xdr:colOff>1296524</xdr:colOff>
      <xdr:row>958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C9A36C39-95A2-487E-BCEC-A71E0C66B0A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C9A36C39-95A2-487E-BCEC-A71E0C66B0A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989</xdr:row>
      <xdr:rowOff>156883</xdr:rowOff>
    </xdr:from>
    <xdr:to>
      <xdr:col>1</xdr:col>
      <xdr:colOff>1292039</xdr:colOff>
      <xdr:row>999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4A66F3D4-6752-463D-B8F9-871694B0627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4A66F3D4-6752-463D-B8F9-871694B0627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649</xdr:row>
      <xdr:rowOff>22411</xdr:rowOff>
    </xdr:from>
    <xdr:to>
      <xdr:col>1</xdr:col>
      <xdr:colOff>1269628</xdr:colOff>
      <xdr:row>658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EB4CACA1-49C4-462C-AE3F-038B324C4FF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EB4CACA1-49C4-462C-AE3F-038B324C4FF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57</xdr:row>
      <xdr:rowOff>179293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66FB17BE-CEB2-4EF4-A41A-C7AA2839789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66FB17BE-CEB2-4EF4-A41A-C7AA283978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1030</xdr:row>
      <xdr:rowOff>842</xdr:rowOff>
    </xdr:from>
    <xdr:to>
      <xdr:col>1</xdr:col>
      <xdr:colOff>1187451</xdr:colOff>
      <xdr:row>1033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8C9A6819-6190-4CC2-B833-51B1C2CA250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8C9A6819-6190-4CC2-B833-51B1C2CA250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130735</xdr:colOff>
      <xdr:row>3</xdr:row>
      <xdr:rowOff>50147</xdr:rowOff>
    </xdr:from>
    <xdr:to>
      <xdr:col>1</xdr:col>
      <xdr:colOff>1254686</xdr:colOff>
      <xdr:row>12</xdr:row>
      <xdr:rowOff>56029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CC8F5A52-12E6-4D25-9457-E6345D97685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CC8F5A52-12E6-4D25-9457-E6345D97685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99</xdr:row>
      <xdr:rowOff>0</xdr:rowOff>
    </xdr:from>
    <xdr:to>
      <xdr:col>1</xdr:col>
      <xdr:colOff>1247216</xdr:colOff>
      <xdr:row>108</xdr:row>
      <xdr:rowOff>178452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87D96C60-7ECC-473B-BA84-997E6838F1B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87D96C60-7ECC-473B-BA84-997E6838F1B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134470</xdr:colOff>
      <xdr:row>148</xdr:row>
      <xdr:rowOff>212912</xdr:rowOff>
    </xdr:from>
    <xdr:to>
      <xdr:col>1</xdr:col>
      <xdr:colOff>1258421</xdr:colOff>
      <xdr:row>158</xdr:row>
      <xdr:rowOff>167246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7499895F-49FC-4A00-A39E-5C6270A77CF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7499895F-49FC-4A00-A39E-5C6270A77C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123265</xdr:colOff>
      <xdr:row>199</xdr:row>
      <xdr:rowOff>11206</xdr:rowOff>
    </xdr:from>
    <xdr:to>
      <xdr:col>1</xdr:col>
      <xdr:colOff>1247216</xdr:colOff>
      <xdr:row>208</xdr:row>
      <xdr:rowOff>189658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5FF1D5FD-425A-449D-A22C-214FD18C111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5FF1D5FD-425A-449D-A22C-214FD18C111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248</xdr:row>
      <xdr:rowOff>219636</xdr:rowOff>
    </xdr:from>
    <xdr:to>
      <xdr:col>1</xdr:col>
      <xdr:colOff>1253940</xdr:colOff>
      <xdr:row>258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07AF4CEF-8343-4676-AD6A-3313D23B9CD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07AF4CEF-8343-4676-AD6A-3313D23B9CD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125507</xdr:colOff>
      <xdr:row>298</xdr:row>
      <xdr:rowOff>215154</xdr:rowOff>
    </xdr:from>
    <xdr:to>
      <xdr:col>1</xdr:col>
      <xdr:colOff>1249458</xdr:colOff>
      <xdr:row>308</xdr:row>
      <xdr:rowOff>169488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A177E1BA-D9C5-4E8D-9811-E7BA6FEE937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A177E1BA-D9C5-4E8D-9811-E7BA6FEE937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109819</xdr:colOff>
      <xdr:row>349</xdr:row>
      <xdr:rowOff>8966</xdr:rowOff>
    </xdr:from>
    <xdr:to>
      <xdr:col>1</xdr:col>
      <xdr:colOff>1233770</xdr:colOff>
      <xdr:row>358</xdr:row>
      <xdr:rowOff>187418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45A2C5B4-53C9-45FC-8E86-48E5C1AB380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45A2C5B4-53C9-45FC-8E86-48E5C1AB380E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398</xdr:row>
      <xdr:rowOff>217395</xdr:rowOff>
    </xdr:from>
    <xdr:to>
      <xdr:col>1</xdr:col>
      <xdr:colOff>1296523</xdr:colOff>
      <xdr:row>408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F9DAC0D0-453A-40DD-85B5-E9004A20992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F9DAC0D0-453A-40DD-85B5-E9004A20992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168090</xdr:colOff>
      <xdr:row>448</xdr:row>
      <xdr:rowOff>212913</xdr:rowOff>
    </xdr:from>
    <xdr:to>
      <xdr:col>1</xdr:col>
      <xdr:colOff>1292041</xdr:colOff>
      <xdr:row>458</xdr:row>
      <xdr:rowOff>167247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752C901C-C5F3-43CA-8A3B-2F99442F6B4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752C901C-C5F3-43CA-8A3B-2F99442F6B4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141196</xdr:colOff>
      <xdr:row>498</xdr:row>
      <xdr:rowOff>219636</xdr:rowOff>
    </xdr:from>
    <xdr:to>
      <xdr:col>1</xdr:col>
      <xdr:colOff>1265147</xdr:colOff>
      <xdr:row>508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Add-in 12">
              <a:extLst>
                <a:ext uri="{FF2B5EF4-FFF2-40B4-BE49-F238E27FC236}">
                  <a16:creationId xmlns:a16="http://schemas.microsoft.com/office/drawing/2014/main" id="{A5ED73A7-DDC7-4B32-B268-481BC839FBA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3" name="Add-in 12">
              <a:extLst>
                <a:ext uri="{FF2B5EF4-FFF2-40B4-BE49-F238E27FC236}">
                  <a16:creationId xmlns:a16="http://schemas.microsoft.com/office/drawing/2014/main" id="{A5ED73A7-DDC7-4B32-B268-481BC839FBA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549</xdr:row>
      <xdr:rowOff>2242</xdr:rowOff>
    </xdr:from>
    <xdr:to>
      <xdr:col>1</xdr:col>
      <xdr:colOff>1249459</xdr:colOff>
      <xdr:row>558</xdr:row>
      <xdr:rowOff>180695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5F1340F2-535C-4BA7-8A9A-8ED4B67158B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5F1340F2-535C-4BA7-8A9A-8ED4B67158B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599</xdr:row>
      <xdr:rowOff>20172</xdr:rowOff>
    </xdr:from>
    <xdr:to>
      <xdr:col>1</xdr:col>
      <xdr:colOff>1267389</xdr:colOff>
      <xdr:row>608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043D5678-020B-4D2F-9031-BE17B25072E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043D5678-020B-4D2F-9031-BE17B25072E3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698</xdr:row>
      <xdr:rowOff>217396</xdr:rowOff>
    </xdr:from>
    <xdr:to>
      <xdr:col>1</xdr:col>
      <xdr:colOff>1251701</xdr:colOff>
      <xdr:row>708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C5242EF8-3E3C-4C77-ACCD-2B5B4163D29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C5242EF8-3E3C-4C77-ACCD-2B5B4163D29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749</xdr:row>
      <xdr:rowOff>11207</xdr:rowOff>
    </xdr:from>
    <xdr:to>
      <xdr:col>1</xdr:col>
      <xdr:colOff>1247219</xdr:colOff>
      <xdr:row>758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1672EE1E-401F-43DB-AB46-B8CCB6AC8E6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1672EE1E-401F-43DB-AB46-B8CCB6AC8E68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798</xdr:row>
      <xdr:rowOff>208430</xdr:rowOff>
    </xdr:from>
    <xdr:to>
      <xdr:col>1</xdr:col>
      <xdr:colOff>1253942</xdr:colOff>
      <xdr:row>808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FF31830F-2952-4245-8DF0-58DF0129295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FF31830F-2952-4245-8DF0-58DF0129295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849</xdr:row>
      <xdr:rowOff>13447</xdr:rowOff>
    </xdr:from>
    <xdr:to>
      <xdr:col>1</xdr:col>
      <xdr:colOff>1249459</xdr:colOff>
      <xdr:row>858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6D063AD4-1F27-458D-BACB-F636518B0DC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6D063AD4-1F27-458D-BACB-F636518B0DC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899</xdr:row>
      <xdr:rowOff>8965</xdr:rowOff>
    </xdr:from>
    <xdr:to>
      <xdr:col>1</xdr:col>
      <xdr:colOff>1244977</xdr:colOff>
      <xdr:row>908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BE59ACDA-F768-49F5-A93B-4FD2BE8DC73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BE59ACDA-F768-49F5-A93B-4FD2BE8DC7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949</xdr:row>
      <xdr:rowOff>15689</xdr:rowOff>
    </xdr:from>
    <xdr:to>
      <xdr:col>1</xdr:col>
      <xdr:colOff>1296524</xdr:colOff>
      <xdr:row>958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B4826F99-1782-44CD-BAFE-70FA952D91D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B4826F99-1782-44CD-BAFE-70FA952D91D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989</xdr:row>
      <xdr:rowOff>156883</xdr:rowOff>
    </xdr:from>
    <xdr:to>
      <xdr:col>1</xdr:col>
      <xdr:colOff>1292039</xdr:colOff>
      <xdr:row>999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ECC641CC-4EFC-4F52-A138-F73C01C09F6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ECC641CC-4EFC-4F52-A138-F73C01C09F6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649</xdr:row>
      <xdr:rowOff>22411</xdr:rowOff>
    </xdr:from>
    <xdr:to>
      <xdr:col>1</xdr:col>
      <xdr:colOff>1269628</xdr:colOff>
      <xdr:row>658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421E3E6D-F425-4E6A-A562-4595FD663A2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421E3E6D-F425-4E6A-A562-4595FD663A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50070</xdr:colOff>
      <xdr:row>2</xdr:row>
      <xdr:rowOff>113605</xdr:rowOff>
    </xdr:from>
    <xdr:to>
      <xdr:col>2</xdr:col>
      <xdr:colOff>1789</xdr:colOff>
      <xdr:row>9</xdr:row>
      <xdr:rowOff>29953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52FC37C-A150-4223-98E9-4AB51797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05" y="502076"/>
          <a:ext cx="908888" cy="1280290"/>
        </a:xfrm>
        <a:prstGeom prst="rect">
          <a:avLst/>
        </a:prstGeom>
      </xdr:spPr>
    </xdr:pic>
    <xdr:clientData/>
  </xdr:twoCellAnchor>
  <xdr:twoCellAnchor editAs="oneCell">
    <xdr:from>
      <xdr:col>1</xdr:col>
      <xdr:colOff>9461</xdr:colOff>
      <xdr:row>20</xdr:row>
      <xdr:rowOff>156762</xdr:rowOff>
    </xdr:from>
    <xdr:to>
      <xdr:col>6</xdr:col>
      <xdr:colOff>0</xdr:colOff>
      <xdr:row>21</xdr:row>
      <xdr:rowOff>152896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A558161-4511-40A0-9EEB-F94659722E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558928" y="462118"/>
          <a:ext cx="175428" cy="7139892"/>
        </a:xfrm>
        <a:prstGeom prst="rect">
          <a:avLst/>
        </a:prstGeom>
      </xdr:spPr>
    </xdr:pic>
    <xdr:clientData/>
  </xdr:twoCellAnchor>
  <xdr:twoCellAnchor editAs="oneCell">
    <xdr:from>
      <xdr:col>1</xdr:col>
      <xdr:colOff>2379</xdr:colOff>
      <xdr:row>42</xdr:row>
      <xdr:rowOff>153889</xdr:rowOff>
    </xdr:from>
    <xdr:to>
      <xdr:col>7</xdr:col>
      <xdr:colOff>18601</xdr:colOff>
      <xdr:row>43</xdr:row>
      <xdr:rowOff>135357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4F5EF3A-B7D2-497A-B8C8-77154765D5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409536" y="5005467"/>
          <a:ext cx="175777" cy="68556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6</xdr:row>
          <xdr:rowOff>76200</xdr:rowOff>
        </xdr:from>
        <xdr:to>
          <xdr:col>14</xdr:col>
          <xdr:colOff>142875</xdr:colOff>
          <xdr:row>8</xdr:row>
          <xdr:rowOff>104775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200900</xdr:colOff>
      <xdr:row>9</xdr:row>
      <xdr:rowOff>112423</xdr:rowOff>
    </xdr:from>
    <xdr:to>
      <xdr:col>13</xdr:col>
      <xdr:colOff>170701</xdr:colOff>
      <xdr:row>19</xdr:row>
      <xdr:rowOff>50666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 title="Mini Calendar and Date Picker">
              <a:extLst>
                <a:ext uri="{FF2B5EF4-FFF2-40B4-BE49-F238E27FC236}">
                  <a16:creationId xmlns:a16="http://schemas.microsoft.com/office/drawing/2014/main" id="{CA07DCA0-9AAA-44E2-89DA-9DB6C9C9FBF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6" name="Add-in 5" title="Mini Calendar and Date Picker">
              <a:extLst>
                <a:ext uri="{FF2B5EF4-FFF2-40B4-BE49-F238E27FC236}">
                  <a16:creationId xmlns:a16="http://schemas.microsoft.com/office/drawing/2014/main" id="{CA07DCA0-9AAA-44E2-89DA-9DB6C9C9FBF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20</xdr:row>
          <xdr:rowOff>85725</xdr:rowOff>
        </xdr:from>
        <xdr:to>
          <xdr:col>14</xdr:col>
          <xdr:colOff>123825</xdr:colOff>
          <xdr:row>22</xdr:row>
          <xdr:rowOff>104775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7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PAYMENT CERTIFICATE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61238</xdr:colOff>
      <xdr:row>8</xdr:row>
      <xdr:rowOff>141154</xdr:rowOff>
    </xdr:from>
    <xdr:to>
      <xdr:col>6</xdr:col>
      <xdr:colOff>0</xdr:colOff>
      <xdr:row>9</xdr:row>
      <xdr:rowOff>135383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6BC81E2-8F43-46D2-97A0-95EA86D84F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398540" y="-1615626"/>
          <a:ext cx="175016" cy="68496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214423</xdr:colOff>
      <xdr:row>2</xdr:row>
      <xdr:rowOff>12753</xdr:rowOff>
    </xdr:from>
    <xdr:to>
      <xdr:col>2</xdr:col>
      <xdr:colOff>136072</xdr:colOff>
      <xdr:row>8</xdr:row>
      <xdr:rowOff>113810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F49657-256C-40A0-8D63-26462659D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098" y="412803"/>
          <a:ext cx="860814" cy="1310732"/>
        </a:xfrm>
        <a:prstGeom prst="rect">
          <a:avLst/>
        </a:prstGeom>
      </xdr:spPr>
    </xdr:pic>
    <xdr:clientData/>
  </xdr:twoCellAnchor>
  <xdr:twoCellAnchor editAs="oneCell">
    <xdr:from>
      <xdr:col>1</xdr:col>
      <xdr:colOff>6286</xdr:colOff>
      <xdr:row>20</xdr:row>
      <xdr:rowOff>134350</xdr:rowOff>
    </xdr:from>
    <xdr:to>
      <xdr:col>6</xdr:col>
      <xdr:colOff>0</xdr:colOff>
      <xdr:row>21</xdr:row>
      <xdr:rowOff>130484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F48B6-2CA1-40AA-9B74-F6A100E013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399786" y="788975"/>
          <a:ext cx="179014" cy="6832664"/>
        </a:xfrm>
        <a:prstGeom prst="rect">
          <a:avLst/>
        </a:prstGeom>
      </xdr:spPr>
    </xdr:pic>
    <xdr:clientData/>
  </xdr:twoCellAnchor>
  <xdr:twoCellAnchor editAs="oneCell">
    <xdr:from>
      <xdr:col>1</xdr:col>
      <xdr:colOff>2379</xdr:colOff>
      <xdr:row>42</xdr:row>
      <xdr:rowOff>153889</xdr:rowOff>
    </xdr:from>
    <xdr:to>
      <xdr:col>7</xdr:col>
      <xdr:colOff>18601</xdr:colOff>
      <xdr:row>43</xdr:row>
      <xdr:rowOff>135358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524327-A91D-4E23-9713-65D173FC8A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410656" y="4984737"/>
          <a:ext cx="175777" cy="68589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6</xdr:row>
          <xdr:rowOff>76200</xdr:rowOff>
        </xdr:from>
        <xdr:to>
          <xdr:col>14</xdr:col>
          <xdr:colOff>142875</xdr:colOff>
          <xdr:row>8</xdr:row>
          <xdr:rowOff>104775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200900</xdr:colOff>
      <xdr:row>9</xdr:row>
      <xdr:rowOff>112423</xdr:rowOff>
    </xdr:from>
    <xdr:to>
      <xdr:col>13</xdr:col>
      <xdr:colOff>170701</xdr:colOff>
      <xdr:row>19</xdr:row>
      <xdr:rowOff>50666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 title="Mini Calendar and Date Picker">
              <a:extLst>
                <a:ext uri="{FF2B5EF4-FFF2-40B4-BE49-F238E27FC236}">
                  <a16:creationId xmlns:a16="http://schemas.microsoft.com/office/drawing/2014/main" id="{B14DA59F-336C-43D2-B379-5ACAF4A4F6A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5" name="Add-in 4" title="Mini Calendar and Date Picker">
              <a:extLst>
                <a:ext uri="{FF2B5EF4-FFF2-40B4-BE49-F238E27FC236}">
                  <a16:creationId xmlns:a16="http://schemas.microsoft.com/office/drawing/2014/main" id="{B14DA59F-336C-43D2-B379-5ACAF4A4F6A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20</xdr:row>
          <xdr:rowOff>85725</xdr:rowOff>
        </xdr:from>
        <xdr:to>
          <xdr:col>14</xdr:col>
          <xdr:colOff>123825</xdr:colOff>
          <xdr:row>22</xdr:row>
          <xdr:rowOff>104775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8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PAYMENT CERTIFICATE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61238</xdr:colOff>
      <xdr:row>8</xdr:row>
      <xdr:rowOff>141154</xdr:rowOff>
    </xdr:from>
    <xdr:to>
      <xdr:col>6</xdr:col>
      <xdr:colOff>0</xdr:colOff>
      <xdr:row>9</xdr:row>
      <xdr:rowOff>135383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3BE7656-172E-416A-8A4E-D38CCBF44E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392972" y="-1580855"/>
          <a:ext cx="180919" cy="684438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214423</xdr:colOff>
      <xdr:row>2</xdr:row>
      <xdr:rowOff>12753</xdr:rowOff>
    </xdr:from>
    <xdr:to>
      <xdr:col>3</xdr:col>
      <xdr:colOff>136072</xdr:colOff>
      <xdr:row>8</xdr:row>
      <xdr:rowOff>164609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C2D09F4-A848-4A4D-BAFC-FDC96E968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273" y="393753"/>
          <a:ext cx="912249" cy="1263107"/>
        </a:xfrm>
        <a:prstGeom prst="rect">
          <a:avLst/>
        </a:prstGeom>
      </xdr:spPr>
    </xdr:pic>
    <xdr:clientData/>
  </xdr:twoCellAnchor>
  <xdr:twoCellAnchor editAs="oneCell">
    <xdr:from>
      <xdr:col>2</xdr:col>
      <xdr:colOff>6286</xdr:colOff>
      <xdr:row>20</xdr:row>
      <xdr:rowOff>134350</xdr:rowOff>
    </xdr:from>
    <xdr:to>
      <xdr:col>7</xdr:col>
      <xdr:colOff>0</xdr:colOff>
      <xdr:row>21</xdr:row>
      <xdr:rowOff>130484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FBDBE79-17BB-4BA9-AEB8-109F736DFA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564251" y="494335"/>
          <a:ext cx="180284" cy="7156514"/>
        </a:xfrm>
        <a:prstGeom prst="rect">
          <a:avLst/>
        </a:prstGeom>
      </xdr:spPr>
    </xdr:pic>
    <xdr:clientData/>
  </xdr:twoCellAnchor>
  <xdr:twoCellAnchor editAs="oneCell">
    <xdr:from>
      <xdr:col>2</xdr:col>
      <xdr:colOff>2379</xdr:colOff>
      <xdr:row>42</xdr:row>
      <xdr:rowOff>153889</xdr:rowOff>
    </xdr:from>
    <xdr:to>
      <xdr:col>8</xdr:col>
      <xdr:colOff>18601</xdr:colOff>
      <xdr:row>43</xdr:row>
      <xdr:rowOff>135358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CD56B3-9F76-443A-AE53-FE4029149F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578930" y="6413488"/>
          <a:ext cx="165619" cy="7179022"/>
        </a:xfrm>
        <a:prstGeom prst="rect">
          <a:avLst/>
        </a:prstGeom>
      </xdr:spPr>
    </xdr:pic>
    <xdr:clientData/>
  </xdr:twoCellAnchor>
  <xdr:twoCellAnchor editAs="oneCell">
    <xdr:from>
      <xdr:col>1</xdr:col>
      <xdr:colOff>61238</xdr:colOff>
      <xdr:row>8</xdr:row>
      <xdr:rowOff>141154</xdr:rowOff>
    </xdr:from>
    <xdr:to>
      <xdr:col>7</xdr:col>
      <xdr:colOff>0</xdr:colOff>
      <xdr:row>9</xdr:row>
      <xdr:rowOff>135383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AD33F15-4EE5-4139-837D-CCD3715E69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557754" y="-1812312"/>
          <a:ext cx="178379" cy="7171412"/>
        </a:xfrm>
        <a:prstGeom prst="rect">
          <a:avLst/>
        </a:prstGeom>
      </xdr:spPr>
    </xdr:pic>
    <xdr:clientData/>
  </xdr:twoCellAnchor>
  <xdr:twoCellAnchor editAs="oneCell">
    <xdr:from>
      <xdr:col>11</xdr:col>
      <xdr:colOff>214423</xdr:colOff>
      <xdr:row>2</xdr:row>
      <xdr:rowOff>12753</xdr:rowOff>
    </xdr:from>
    <xdr:to>
      <xdr:col>12</xdr:col>
      <xdr:colOff>145597</xdr:colOff>
      <xdr:row>8</xdr:row>
      <xdr:rowOff>123334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9D3FE5A6-CBE3-4B1B-9CBA-F4A8B8A3F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273" y="393753"/>
          <a:ext cx="912249" cy="1263107"/>
        </a:xfrm>
        <a:prstGeom prst="rect">
          <a:avLst/>
        </a:prstGeom>
      </xdr:spPr>
    </xdr:pic>
    <xdr:clientData/>
  </xdr:twoCellAnchor>
  <xdr:twoCellAnchor editAs="oneCell">
    <xdr:from>
      <xdr:col>10</xdr:col>
      <xdr:colOff>66611</xdr:colOff>
      <xdr:row>20</xdr:row>
      <xdr:rowOff>77201</xdr:rowOff>
    </xdr:from>
    <xdr:to>
      <xdr:col>15</xdr:col>
      <xdr:colOff>552824</xdr:colOff>
      <xdr:row>21</xdr:row>
      <xdr:rowOff>73335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446F03D1-82EF-43B9-8645-1E98A8FF59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12094075" y="365562"/>
          <a:ext cx="177109" cy="7163238"/>
        </a:xfrm>
        <a:prstGeom prst="rect">
          <a:avLst/>
        </a:prstGeom>
      </xdr:spPr>
    </xdr:pic>
    <xdr:clientData/>
  </xdr:twoCellAnchor>
  <xdr:twoCellAnchor editAs="oneCell">
    <xdr:from>
      <xdr:col>11</xdr:col>
      <xdr:colOff>2379</xdr:colOff>
      <xdr:row>42</xdr:row>
      <xdr:rowOff>153889</xdr:rowOff>
    </xdr:from>
    <xdr:to>
      <xdr:col>15</xdr:col>
      <xdr:colOff>574600</xdr:colOff>
      <xdr:row>43</xdr:row>
      <xdr:rowOff>135356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870F655B-3BB6-4CAB-8F65-44FCDD15D6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579118" y="5403650"/>
          <a:ext cx="165617" cy="7179396"/>
        </a:xfrm>
        <a:prstGeom prst="rect">
          <a:avLst/>
        </a:prstGeom>
      </xdr:spPr>
    </xdr:pic>
    <xdr:clientData/>
  </xdr:twoCellAnchor>
  <xdr:twoCellAnchor editAs="oneCell">
    <xdr:from>
      <xdr:col>10</xdr:col>
      <xdr:colOff>64413</xdr:colOff>
      <xdr:row>8</xdr:row>
      <xdr:rowOff>122714</xdr:rowOff>
    </xdr:from>
    <xdr:to>
      <xdr:col>16</xdr:col>
      <xdr:colOff>0</xdr:colOff>
      <xdr:row>9</xdr:row>
      <xdr:rowOff>135383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232B468-2180-489B-81AE-9D908D4DB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12520432" y="-2270422"/>
          <a:ext cx="191963" cy="8071059"/>
        </a:xfrm>
        <a:prstGeom prst="rect">
          <a:avLst/>
        </a:prstGeom>
      </xdr:spPr>
    </xdr:pic>
    <xdr:clientData/>
  </xdr:twoCellAnchor>
  <xdr:oneCellAnchor>
    <xdr:from>
      <xdr:col>3</xdr:col>
      <xdr:colOff>214423</xdr:colOff>
      <xdr:row>54</xdr:row>
      <xdr:rowOff>0</xdr:rowOff>
    </xdr:from>
    <xdr:ext cx="909074" cy="1294857"/>
    <xdr:pic>
      <xdr:nvPicPr>
        <xdr:cNvPr id="2" name="Picture 1">
          <a:extLst>
            <a:ext uri="{FF2B5EF4-FFF2-40B4-BE49-F238E27FC236}">
              <a16:creationId xmlns:a16="http://schemas.microsoft.com/office/drawing/2014/main" id="{22179592-0A35-44EE-B1A8-E554FAAB1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3873" y="371528"/>
          <a:ext cx="909074" cy="1294857"/>
        </a:xfrm>
        <a:prstGeom prst="rect">
          <a:avLst/>
        </a:prstGeom>
      </xdr:spPr>
    </xdr:pic>
    <xdr:clientData/>
  </xdr:oneCellAnchor>
  <xdr:oneCellAnchor>
    <xdr:from>
      <xdr:col>3</xdr:col>
      <xdr:colOff>6286</xdr:colOff>
      <xdr:row>54</xdr:row>
      <xdr:rowOff>0</xdr:rowOff>
    </xdr:from>
    <xdr:ext cx="7153339" cy="177109"/>
    <xdr:pic>
      <xdr:nvPicPr>
        <xdr:cNvPr id="3" name="Picture 2">
          <a:extLst>
            <a:ext uri="{FF2B5EF4-FFF2-40B4-BE49-F238E27FC236}">
              <a16:creationId xmlns:a16="http://schemas.microsoft.com/office/drawing/2014/main" id="{9C496000-9B55-40BF-8B84-9CC4B164E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4173851" y="322885"/>
          <a:ext cx="177109" cy="7153339"/>
        </a:xfrm>
        <a:prstGeom prst="rect">
          <a:avLst/>
        </a:prstGeom>
      </xdr:spPr>
    </xdr:pic>
    <xdr:clientData/>
  </xdr:oneCellAnchor>
  <xdr:oneCellAnchor>
    <xdr:from>
      <xdr:col>3</xdr:col>
      <xdr:colOff>2379</xdr:colOff>
      <xdr:row>54</xdr:row>
      <xdr:rowOff>0</xdr:rowOff>
    </xdr:from>
    <xdr:ext cx="7179022" cy="162444"/>
    <xdr:pic>
      <xdr:nvPicPr>
        <xdr:cNvPr id="4" name="Picture 3">
          <a:extLst>
            <a:ext uri="{FF2B5EF4-FFF2-40B4-BE49-F238E27FC236}">
              <a16:creationId xmlns:a16="http://schemas.microsoft.com/office/drawing/2014/main" id="{24B379EA-7E23-4021-B032-56F85A115B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4186943" y="7504100"/>
          <a:ext cx="162444" cy="7179022"/>
        </a:xfrm>
        <a:prstGeom prst="rect">
          <a:avLst/>
        </a:prstGeom>
      </xdr:spPr>
    </xdr:pic>
    <xdr:clientData/>
  </xdr:oneCellAnchor>
  <xdr:oneCellAnchor>
    <xdr:from>
      <xdr:col>2</xdr:col>
      <xdr:colOff>61238</xdr:colOff>
      <xdr:row>54</xdr:row>
      <xdr:rowOff>0</xdr:rowOff>
    </xdr:from>
    <xdr:ext cx="7165062" cy="172029"/>
    <xdr:pic>
      <xdr:nvPicPr>
        <xdr:cNvPr id="5" name="Picture 4">
          <a:extLst>
            <a:ext uri="{FF2B5EF4-FFF2-40B4-BE49-F238E27FC236}">
              <a16:creationId xmlns:a16="http://schemas.microsoft.com/office/drawing/2014/main" id="{20197312-7EE5-4955-BD8E-E03CE21860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4170529" y="-1847237"/>
          <a:ext cx="172029" cy="7165062"/>
        </a:xfrm>
        <a:prstGeom prst="rect">
          <a:avLst/>
        </a:prstGeom>
      </xdr:spPr>
    </xdr:pic>
    <xdr:clientData/>
  </xdr:oneCellAnchor>
  <xdr:oneCellAnchor>
    <xdr:from>
      <xdr:col>20</xdr:col>
      <xdr:colOff>214423</xdr:colOff>
      <xdr:row>2</xdr:row>
      <xdr:rowOff>12753</xdr:rowOff>
    </xdr:from>
    <xdr:ext cx="910942" cy="1256756"/>
    <xdr:pic>
      <xdr:nvPicPr>
        <xdr:cNvPr id="6" name="Picture 5">
          <a:extLst>
            <a:ext uri="{FF2B5EF4-FFF2-40B4-BE49-F238E27FC236}">
              <a16:creationId xmlns:a16="http://schemas.microsoft.com/office/drawing/2014/main" id="{4E75F8EA-5884-469D-BD0C-1A04A385D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304" y="412990"/>
          <a:ext cx="910942" cy="1256756"/>
        </a:xfrm>
        <a:prstGeom prst="rect">
          <a:avLst/>
        </a:prstGeom>
      </xdr:spPr>
    </xdr:pic>
    <xdr:clientData/>
  </xdr:oneCellAnchor>
  <xdr:oneCellAnchor>
    <xdr:from>
      <xdr:col>20</xdr:col>
      <xdr:colOff>6286</xdr:colOff>
      <xdr:row>20</xdr:row>
      <xdr:rowOff>134350</xdr:rowOff>
    </xdr:from>
    <xdr:ext cx="7149978" cy="175429"/>
    <xdr:pic>
      <xdr:nvPicPr>
        <xdr:cNvPr id="7" name="Picture 6">
          <a:extLst>
            <a:ext uri="{FF2B5EF4-FFF2-40B4-BE49-F238E27FC236}">
              <a16:creationId xmlns:a16="http://schemas.microsoft.com/office/drawing/2014/main" id="{E6EE1657-5D0C-43B8-A2D5-E756E665FE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12080441" y="412252"/>
          <a:ext cx="175429" cy="7149978"/>
        </a:xfrm>
        <a:prstGeom prst="rect">
          <a:avLst/>
        </a:prstGeom>
      </xdr:spPr>
    </xdr:pic>
    <xdr:clientData/>
  </xdr:oneCellAnchor>
  <xdr:oneCellAnchor>
    <xdr:from>
      <xdr:col>20</xdr:col>
      <xdr:colOff>2379</xdr:colOff>
      <xdr:row>47</xdr:row>
      <xdr:rowOff>132360</xdr:rowOff>
    </xdr:from>
    <xdr:ext cx="8133092" cy="182292"/>
    <xdr:pic>
      <xdr:nvPicPr>
        <xdr:cNvPr id="8" name="Picture 7">
          <a:extLst>
            <a:ext uri="{FF2B5EF4-FFF2-40B4-BE49-F238E27FC236}">
              <a16:creationId xmlns:a16="http://schemas.microsoft.com/office/drawing/2014/main" id="{75E4E788-4E2F-4EAB-AF71-6D716FE837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21380514" y="8001578"/>
          <a:ext cx="182292" cy="8133092"/>
        </a:xfrm>
        <a:prstGeom prst="rect">
          <a:avLst/>
        </a:prstGeom>
      </xdr:spPr>
    </xdr:pic>
    <xdr:clientData/>
  </xdr:oneCellAnchor>
  <xdr:oneCellAnchor>
    <xdr:from>
      <xdr:col>19</xdr:col>
      <xdr:colOff>64413</xdr:colOff>
      <xdr:row>8</xdr:row>
      <xdr:rowOff>144328</xdr:rowOff>
    </xdr:from>
    <xdr:ext cx="8082265" cy="192229"/>
    <xdr:pic>
      <xdr:nvPicPr>
        <xdr:cNvPr id="9" name="Picture 8">
          <a:extLst>
            <a:ext uri="{FF2B5EF4-FFF2-40B4-BE49-F238E27FC236}">
              <a16:creationId xmlns:a16="http://schemas.microsoft.com/office/drawing/2014/main" id="{6E839212-C974-46D5-9883-9462527844B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21344931" y="-2254278"/>
          <a:ext cx="192229" cy="8082265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12753</xdr:rowOff>
    </xdr:from>
    <xdr:ext cx="910942" cy="1256756"/>
    <xdr:pic>
      <xdr:nvPicPr>
        <xdr:cNvPr id="14" name="Picture 13">
          <a:extLst>
            <a:ext uri="{FF2B5EF4-FFF2-40B4-BE49-F238E27FC236}">
              <a16:creationId xmlns:a16="http://schemas.microsoft.com/office/drawing/2014/main" id="{62B78105-16BB-4091-BCE4-177E24554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8348" y="409628"/>
          <a:ext cx="910942" cy="125675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20</xdr:row>
      <xdr:rowOff>134350</xdr:rowOff>
    </xdr:from>
    <xdr:ext cx="7149978" cy="175429"/>
    <xdr:pic>
      <xdr:nvPicPr>
        <xdr:cNvPr id="15" name="Picture 14">
          <a:extLst>
            <a:ext uri="{FF2B5EF4-FFF2-40B4-BE49-F238E27FC236}">
              <a16:creationId xmlns:a16="http://schemas.microsoft.com/office/drawing/2014/main" id="{B536CD65-8F98-4178-8B2D-B9008B9404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20927485" y="428501"/>
          <a:ext cx="175429" cy="714997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47</xdr:row>
      <xdr:rowOff>153889</xdr:rowOff>
    </xdr:from>
    <xdr:ext cx="7172486" cy="160761"/>
    <xdr:pic>
      <xdr:nvPicPr>
        <xdr:cNvPr id="16" name="Picture 15">
          <a:extLst>
            <a:ext uri="{FF2B5EF4-FFF2-40B4-BE49-F238E27FC236}">
              <a16:creationId xmlns:a16="http://schemas.microsoft.com/office/drawing/2014/main" id="{E30E6268-8350-46C5-9CE1-9D3C767FE9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20938991" y="7611302"/>
          <a:ext cx="160761" cy="717248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141154</xdr:rowOff>
    </xdr:from>
    <xdr:ext cx="7162261" cy="170348"/>
    <xdr:pic>
      <xdr:nvPicPr>
        <xdr:cNvPr id="17" name="Picture 16">
          <a:extLst>
            <a:ext uri="{FF2B5EF4-FFF2-40B4-BE49-F238E27FC236}">
              <a16:creationId xmlns:a16="http://schemas.microsoft.com/office/drawing/2014/main" id="{EC4CF3F3-5F00-481F-89F5-4ECEFF13FB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20924445" y="-1808578"/>
          <a:ext cx="170348" cy="7162261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214423</xdr:colOff>
      <xdr:row>2</xdr:row>
      <xdr:rowOff>12753</xdr:rowOff>
    </xdr:from>
    <xdr:to>
      <xdr:col>2</xdr:col>
      <xdr:colOff>136072</xdr:colOff>
      <xdr:row>8</xdr:row>
      <xdr:rowOff>113810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FE45F-06E7-4476-A503-F21036B26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098" y="412803"/>
          <a:ext cx="860814" cy="1310732"/>
        </a:xfrm>
        <a:prstGeom prst="rect">
          <a:avLst/>
        </a:prstGeom>
      </xdr:spPr>
    </xdr:pic>
    <xdr:clientData/>
  </xdr:twoCellAnchor>
  <xdr:twoCellAnchor editAs="oneCell">
    <xdr:from>
      <xdr:col>1</xdr:col>
      <xdr:colOff>6286</xdr:colOff>
      <xdr:row>20</xdr:row>
      <xdr:rowOff>134350</xdr:rowOff>
    </xdr:from>
    <xdr:to>
      <xdr:col>5</xdr:col>
      <xdr:colOff>552824</xdr:colOff>
      <xdr:row>21</xdr:row>
      <xdr:rowOff>130484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A821E5-3F63-43DF-B63C-2FEB11E14A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399786" y="788975"/>
          <a:ext cx="179014" cy="6832664"/>
        </a:xfrm>
        <a:prstGeom prst="rect">
          <a:avLst/>
        </a:prstGeom>
      </xdr:spPr>
    </xdr:pic>
    <xdr:clientData/>
  </xdr:twoCellAnchor>
  <xdr:twoCellAnchor editAs="oneCell">
    <xdr:from>
      <xdr:col>1</xdr:col>
      <xdr:colOff>2379</xdr:colOff>
      <xdr:row>42</xdr:row>
      <xdr:rowOff>153889</xdr:rowOff>
    </xdr:from>
    <xdr:to>
      <xdr:col>5</xdr:col>
      <xdr:colOff>571425</xdr:colOff>
      <xdr:row>43</xdr:row>
      <xdr:rowOff>135356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4634F71-510C-4ADA-9F94-CF2F5C1F13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410656" y="4984737"/>
          <a:ext cx="175777" cy="68589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6</xdr:row>
          <xdr:rowOff>76200</xdr:rowOff>
        </xdr:from>
        <xdr:to>
          <xdr:col>14</xdr:col>
          <xdr:colOff>142875</xdr:colOff>
          <xdr:row>8</xdr:row>
          <xdr:rowOff>104775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A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200900</xdr:colOff>
      <xdr:row>9</xdr:row>
      <xdr:rowOff>112423</xdr:rowOff>
    </xdr:from>
    <xdr:to>
      <xdr:col>13</xdr:col>
      <xdr:colOff>170701</xdr:colOff>
      <xdr:row>19</xdr:row>
      <xdr:rowOff>50666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 title="Mini Calendar and Date Picker">
              <a:extLst>
                <a:ext uri="{FF2B5EF4-FFF2-40B4-BE49-F238E27FC236}">
                  <a16:creationId xmlns:a16="http://schemas.microsoft.com/office/drawing/2014/main" id="{8CC20353-445C-4C8D-A5F0-EEB06D56948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5" name="Add-in 4" title="Mini Calendar and Date Picker">
              <a:extLst>
                <a:ext uri="{FF2B5EF4-FFF2-40B4-BE49-F238E27FC236}">
                  <a16:creationId xmlns:a16="http://schemas.microsoft.com/office/drawing/2014/main" id="{8CC20353-445C-4C8D-A5F0-EEB06D5694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20</xdr:row>
          <xdr:rowOff>85725</xdr:rowOff>
        </xdr:from>
        <xdr:to>
          <xdr:col>14</xdr:col>
          <xdr:colOff>123825</xdr:colOff>
          <xdr:row>22</xdr:row>
          <xdr:rowOff>104775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A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PAYMENT CERTIFICATE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61238</xdr:colOff>
      <xdr:row>8</xdr:row>
      <xdr:rowOff>141154</xdr:rowOff>
    </xdr:from>
    <xdr:to>
      <xdr:col>5</xdr:col>
      <xdr:colOff>552824</xdr:colOff>
      <xdr:row>9</xdr:row>
      <xdr:rowOff>135383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B3A9A4B-6FD7-4036-B866-FF62D073E7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3392972" y="-1580855"/>
          <a:ext cx="180919" cy="684438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119529</xdr:colOff>
      <xdr:row>49</xdr:row>
      <xdr:rowOff>841</xdr:rowOff>
    </xdr:from>
    <xdr:to>
      <xdr:col>1</xdr:col>
      <xdr:colOff>1243480</xdr:colOff>
      <xdr:row>54</xdr:row>
      <xdr:rowOff>90101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89A0F825-0D48-43B0-A2E6-3E90ACD8D9B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89A0F825-0D48-43B0-A2E6-3E90ACD8D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</xdr:row>
          <xdr:rowOff>104775</xdr:rowOff>
        </xdr:from>
        <xdr:to>
          <xdr:col>1</xdr:col>
          <xdr:colOff>1057275</xdr:colOff>
          <xdr:row>2</xdr:row>
          <xdr:rowOff>314325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TIME TRACKER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</xdr:colOff>
      <xdr:row>1029</xdr:row>
      <xdr:rowOff>842</xdr:rowOff>
    </xdr:from>
    <xdr:to>
      <xdr:col>1</xdr:col>
      <xdr:colOff>1187451</xdr:colOff>
      <xdr:row>1032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F9CCFE81-359B-47F1-9A52-B03B4389DAE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F9CCFE81-359B-47F1-9A52-B03B4389DAE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130735</xdr:colOff>
      <xdr:row>3</xdr:row>
      <xdr:rowOff>50147</xdr:rowOff>
    </xdr:from>
    <xdr:to>
      <xdr:col>1</xdr:col>
      <xdr:colOff>1254686</xdr:colOff>
      <xdr:row>8</xdr:row>
      <xdr:rowOff>102973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1F87F8AE-4F73-43C3-895C-521D94DE989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1F87F8AE-4F73-43C3-895C-521D94DE989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0</xdr:colOff>
      <xdr:row>110</xdr:row>
      <xdr:rowOff>62716</xdr:rowOff>
    </xdr:from>
    <xdr:to>
      <xdr:col>1</xdr:col>
      <xdr:colOff>1123951</xdr:colOff>
      <xdr:row>120</xdr:row>
      <xdr:rowOff>127074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Add-in 4">
              <a:extLst>
                <a:ext uri="{FF2B5EF4-FFF2-40B4-BE49-F238E27FC236}">
                  <a16:creationId xmlns:a16="http://schemas.microsoft.com/office/drawing/2014/main" id="{8344BF35-37B2-4190-B01D-B6BD5A2A055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5" name="Add-in 4">
              <a:extLst>
                <a:ext uri="{FF2B5EF4-FFF2-40B4-BE49-F238E27FC236}">
                  <a16:creationId xmlns:a16="http://schemas.microsoft.com/office/drawing/2014/main" id="{8344BF35-37B2-4190-B01D-B6BD5A2A055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0</xdr:colOff>
      <xdr:row>167</xdr:row>
      <xdr:rowOff>651925</xdr:rowOff>
    </xdr:from>
    <xdr:to>
      <xdr:col>1</xdr:col>
      <xdr:colOff>1123951</xdr:colOff>
      <xdr:row>173</xdr:row>
      <xdr:rowOff>810086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Add-in 5">
              <a:extLst>
                <a:ext uri="{FF2B5EF4-FFF2-40B4-BE49-F238E27FC236}">
                  <a16:creationId xmlns:a16="http://schemas.microsoft.com/office/drawing/2014/main" id="{F4382515-6D08-4F03-AEA5-15F8C30540A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6" name="Add-in 5">
              <a:extLst>
                <a:ext uri="{FF2B5EF4-FFF2-40B4-BE49-F238E27FC236}">
                  <a16:creationId xmlns:a16="http://schemas.microsoft.com/office/drawing/2014/main" id="{F4382515-6D08-4F03-AEA5-15F8C30540A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0</xdr:colOff>
      <xdr:row>225</xdr:row>
      <xdr:rowOff>684659</xdr:rowOff>
    </xdr:from>
    <xdr:to>
      <xdr:col>1</xdr:col>
      <xdr:colOff>1123951</xdr:colOff>
      <xdr:row>235</xdr:row>
      <xdr:rowOff>47804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Add-in 6">
              <a:extLst>
                <a:ext uri="{FF2B5EF4-FFF2-40B4-BE49-F238E27FC236}">
                  <a16:creationId xmlns:a16="http://schemas.microsoft.com/office/drawing/2014/main" id="{60CEDFDB-4ED7-478B-9ECE-43E1CD96F8D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7" name="Add-in 6">
              <a:extLst>
                <a:ext uri="{FF2B5EF4-FFF2-40B4-BE49-F238E27FC236}">
                  <a16:creationId xmlns:a16="http://schemas.microsoft.com/office/drawing/2014/main" id="{60CEDFDB-4ED7-478B-9ECE-43E1CD96F8D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129989</xdr:colOff>
      <xdr:row>247</xdr:row>
      <xdr:rowOff>219636</xdr:rowOff>
    </xdr:from>
    <xdr:to>
      <xdr:col>1</xdr:col>
      <xdr:colOff>1253940</xdr:colOff>
      <xdr:row>257</xdr:row>
      <xdr:rowOff>173971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Add-in 7">
              <a:extLst>
                <a:ext uri="{FF2B5EF4-FFF2-40B4-BE49-F238E27FC236}">
                  <a16:creationId xmlns:a16="http://schemas.microsoft.com/office/drawing/2014/main" id="{3637574A-1704-43DF-8095-F8FE45A9605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8" name="Add-in 7">
              <a:extLst>
                <a:ext uri="{FF2B5EF4-FFF2-40B4-BE49-F238E27FC236}">
                  <a16:creationId xmlns:a16="http://schemas.microsoft.com/office/drawing/2014/main" id="{3637574A-1704-43DF-8095-F8FE45A9605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417286</xdr:colOff>
      <xdr:row>322</xdr:row>
      <xdr:rowOff>1205238</xdr:rowOff>
    </xdr:from>
    <xdr:to>
      <xdr:col>1</xdr:col>
      <xdr:colOff>1541237</xdr:colOff>
      <xdr:row>345</xdr:row>
      <xdr:rowOff>18143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Add-in 8">
              <a:extLst>
                <a:ext uri="{FF2B5EF4-FFF2-40B4-BE49-F238E27FC236}">
                  <a16:creationId xmlns:a16="http://schemas.microsoft.com/office/drawing/2014/main" id="{B69BFDF0-B616-4668-B243-800DE20D50C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9" name="Add-in 8">
              <a:extLst>
                <a:ext uri="{FF2B5EF4-FFF2-40B4-BE49-F238E27FC236}">
                  <a16:creationId xmlns:a16="http://schemas.microsoft.com/office/drawing/2014/main" id="{B69BFDF0-B616-4668-B243-800DE20D50C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853676</xdr:colOff>
      <xdr:row>361</xdr:row>
      <xdr:rowOff>362753</xdr:rowOff>
    </xdr:from>
    <xdr:to>
      <xdr:col>1</xdr:col>
      <xdr:colOff>1977627</xdr:colOff>
      <xdr:row>377</xdr:row>
      <xdr:rowOff>169276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Add-in 9">
              <a:extLst>
                <a:ext uri="{FF2B5EF4-FFF2-40B4-BE49-F238E27FC236}">
                  <a16:creationId xmlns:a16="http://schemas.microsoft.com/office/drawing/2014/main" id="{03681FF0-EA2C-4CA0-A5E3-801458560B0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0" name="Add-in 9">
              <a:extLst>
                <a:ext uri="{FF2B5EF4-FFF2-40B4-BE49-F238E27FC236}">
                  <a16:creationId xmlns:a16="http://schemas.microsoft.com/office/drawing/2014/main" id="{03681FF0-EA2C-4CA0-A5E3-801458560B0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172572</xdr:colOff>
      <xdr:row>397</xdr:row>
      <xdr:rowOff>217395</xdr:rowOff>
    </xdr:from>
    <xdr:to>
      <xdr:col>1</xdr:col>
      <xdr:colOff>1296523</xdr:colOff>
      <xdr:row>407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Add-in 10">
              <a:extLst>
                <a:ext uri="{FF2B5EF4-FFF2-40B4-BE49-F238E27FC236}">
                  <a16:creationId xmlns:a16="http://schemas.microsoft.com/office/drawing/2014/main" id="{70AAE2DC-B0C7-4C7A-A695-D90EE4991C8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1" name="Add-in 10">
              <a:extLst>
                <a:ext uri="{FF2B5EF4-FFF2-40B4-BE49-F238E27FC236}">
                  <a16:creationId xmlns:a16="http://schemas.microsoft.com/office/drawing/2014/main" id="{70AAE2DC-B0C7-4C7A-A695-D90EE4991C8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603519</xdr:colOff>
      <xdr:row>462</xdr:row>
      <xdr:rowOff>27856</xdr:rowOff>
    </xdr:from>
    <xdr:to>
      <xdr:col>1</xdr:col>
      <xdr:colOff>1727470</xdr:colOff>
      <xdr:row>467</xdr:row>
      <xdr:rowOff>172357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Add-in 11">
              <a:extLst>
                <a:ext uri="{FF2B5EF4-FFF2-40B4-BE49-F238E27FC236}">
                  <a16:creationId xmlns:a16="http://schemas.microsoft.com/office/drawing/2014/main" id="{54D150A0-22EB-4FEA-8592-E63B2DEB722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12" name="Add-in 11">
              <a:extLst>
                <a:ext uri="{FF2B5EF4-FFF2-40B4-BE49-F238E27FC236}">
                  <a16:creationId xmlns:a16="http://schemas.microsoft.com/office/drawing/2014/main" id="{54D150A0-22EB-4FEA-8592-E63B2DEB722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411548</xdr:colOff>
      <xdr:row>571</xdr:row>
      <xdr:rowOff>178143</xdr:rowOff>
    </xdr:from>
    <xdr:to>
      <xdr:col>1</xdr:col>
      <xdr:colOff>1540488</xdr:colOff>
      <xdr:row>596</xdr:row>
      <xdr:rowOff>171086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9F7E755B-3108-45D1-8FFB-16D36DDDFC8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3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9F7E755B-3108-45D1-8FFB-16D36DDDFC8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143438</xdr:colOff>
      <xdr:row>598</xdr:row>
      <xdr:rowOff>20172</xdr:rowOff>
    </xdr:from>
    <xdr:to>
      <xdr:col>1</xdr:col>
      <xdr:colOff>1267389</xdr:colOff>
      <xdr:row>607</xdr:row>
      <xdr:rowOff>198624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Add-in 14">
              <a:extLst>
                <a:ext uri="{FF2B5EF4-FFF2-40B4-BE49-F238E27FC236}">
                  <a16:creationId xmlns:a16="http://schemas.microsoft.com/office/drawing/2014/main" id="{3EC22CD8-CF94-4AA8-8FB8-DB5BF64C368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15" name="Add-in 14">
              <a:extLst>
                <a:ext uri="{FF2B5EF4-FFF2-40B4-BE49-F238E27FC236}">
                  <a16:creationId xmlns:a16="http://schemas.microsoft.com/office/drawing/2014/main" id="{3EC22CD8-CF94-4AA8-8FB8-DB5BF64C368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127750</xdr:colOff>
      <xdr:row>697</xdr:row>
      <xdr:rowOff>217396</xdr:rowOff>
    </xdr:from>
    <xdr:to>
      <xdr:col>1</xdr:col>
      <xdr:colOff>1251701</xdr:colOff>
      <xdr:row>707</xdr:row>
      <xdr:rowOff>171730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Add-in 15">
              <a:extLst>
                <a:ext uri="{FF2B5EF4-FFF2-40B4-BE49-F238E27FC236}">
                  <a16:creationId xmlns:a16="http://schemas.microsoft.com/office/drawing/2014/main" id="{FAA98C1B-2D64-4B3F-906E-FBEFC92526A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16" name="Add-in 15">
              <a:extLst>
                <a:ext uri="{FF2B5EF4-FFF2-40B4-BE49-F238E27FC236}">
                  <a16:creationId xmlns:a16="http://schemas.microsoft.com/office/drawing/2014/main" id="{FAA98C1B-2D64-4B3F-906E-FBEFC92526A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123268</xdr:colOff>
      <xdr:row>748</xdr:row>
      <xdr:rowOff>11207</xdr:rowOff>
    </xdr:from>
    <xdr:to>
      <xdr:col>1</xdr:col>
      <xdr:colOff>1247219</xdr:colOff>
      <xdr:row>757</xdr:row>
      <xdr:rowOff>189659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Add-in 16">
              <a:extLst>
                <a:ext uri="{FF2B5EF4-FFF2-40B4-BE49-F238E27FC236}">
                  <a16:creationId xmlns:a16="http://schemas.microsoft.com/office/drawing/2014/main" id="{93869DF8-2856-46C0-A655-52343EAF53C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17" name="Add-in 16">
              <a:extLst>
                <a:ext uri="{FF2B5EF4-FFF2-40B4-BE49-F238E27FC236}">
                  <a16:creationId xmlns:a16="http://schemas.microsoft.com/office/drawing/2014/main" id="{93869DF8-2856-46C0-A655-52343EAF53C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129991</xdr:colOff>
      <xdr:row>797</xdr:row>
      <xdr:rowOff>208430</xdr:rowOff>
    </xdr:from>
    <xdr:to>
      <xdr:col>1</xdr:col>
      <xdr:colOff>1253942</xdr:colOff>
      <xdr:row>807</xdr:row>
      <xdr:rowOff>162765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Add-in 17">
              <a:extLst>
                <a:ext uri="{FF2B5EF4-FFF2-40B4-BE49-F238E27FC236}">
                  <a16:creationId xmlns:a16="http://schemas.microsoft.com/office/drawing/2014/main" id="{633CBCEE-E319-437C-B5BB-D57C721C01F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1"/>
            </a:graphicData>
          </a:graphic>
        </xdr:graphicFrame>
      </mc:Choice>
      <mc:Fallback>
        <xdr:pic>
          <xdr:nvPicPr>
            <xdr:cNvPr id="18" name="Add-in 17">
              <a:extLst>
                <a:ext uri="{FF2B5EF4-FFF2-40B4-BE49-F238E27FC236}">
                  <a16:creationId xmlns:a16="http://schemas.microsoft.com/office/drawing/2014/main" id="{633CBCEE-E319-437C-B5BB-D57C721C01F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125508</xdr:colOff>
      <xdr:row>848</xdr:row>
      <xdr:rowOff>13447</xdr:rowOff>
    </xdr:from>
    <xdr:to>
      <xdr:col>1</xdr:col>
      <xdr:colOff>1249459</xdr:colOff>
      <xdr:row>857</xdr:row>
      <xdr:rowOff>191899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Add-in 18">
              <a:extLst>
                <a:ext uri="{FF2B5EF4-FFF2-40B4-BE49-F238E27FC236}">
                  <a16:creationId xmlns:a16="http://schemas.microsoft.com/office/drawing/2014/main" id="{6F8F69E1-0A61-440D-8629-65EF59F976D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3"/>
            </a:graphicData>
          </a:graphic>
        </xdr:graphicFrame>
      </mc:Choice>
      <mc:Fallback>
        <xdr:pic>
          <xdr:nvPicPr>
            <xdr:cNvPr id="19" name="Add-in 18">
              <a:extLst>
                <a:ext uri="{FF2B5EF4-FFF2-40B4-BE49-F238E27FC236}">
                  <a16:creationId xmlns:a16="http://schemas.microsoft.com/office/drawing/2014/main" id="{6F8F69E1-0A61-440D-8629-65EF59F976D9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121026</xdr:colOff>
      <xdr:row>898</xdr:row>
      <xdr:rowOff>8965</xdr:rowOff>
    </xdr:from>
    <xdr:to>
      <xdr:col>1</xdr:col>
      <xdr:colOff>1244977</xdr:colOff>
      <xdr:row>907</xdr:row>
      <xdr:rowOff>187417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Add-in 19">
              <a:extLst>
                <a:ext uri="{FF2B5EF4-FFF2-40B4-BE49-F238E27FC236}">
                  <a16:creationId xmlns:a16="http://schemas.microsoft.com/office/drawing/2014/main" id="{33F23825-50E2-4970-8A1E-310CB785F1F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5"/>
            </a:graphicData>
          </a:graphic>
        </xdr:graphicFrame>
      </mc:Choice>
      <mc:Fallback>
        <xdr:pic>
          <xdr:nvPicPr>
            <xdr:cNvPr id="20" name="Add-in 19">
              <a:extLst>
                <a:ext uri="{FF2B5EF4-FFF2-40B4-BE49-F238E27FC236}">
                  <a16:creationId xmlns:a16="http://schemas.microsoft.com/office/drawing/2014/main" id="{33F23825-50E2-4970-8A1E-310CB785F1F0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172573</xdr:colOff>
      <xdr:row>948</xdr:row>
      <xdr:rowOff>15689</xdr:rowOff>
    </xdr:from>
    <xdr:to>
      <xdr:col>1</xdr:col>
      <xdr:colOff>1296524</xdr:colOff>
      <xdr:row>957</xdr:row>
      <xdr:rowOff>194141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Add-in 20">
              <a:extLst>
                <a:ext uri="{FF2B5EF4-FFF2-40B4-BE49-F238E27FC236}">
                  <a16:creationId xmlns:a16="http://schemas.microsoft.com/office/drawing/2014/main" id="{795F1E36-5493-4A88-B4E8-000B840951B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6"/>
            </a:graphicData>
          </a:graphic>
        </xdr:graphicFrame>
      </mc:Choice>
      <mc:Fallback>
        <xdr:pic>
          <xdr:nvPicPr>
            <xdr:cNvPr id="21" name="Add-in 20">
              <a:extLst>
                <a:ext uri="{FF2B5EF4-FFF2-40B4-BE49-F238E27FC236}">
                  <a16:creationId xmlns:a16="http://schemas.microsoft.com/office/drawing/2014/main" id="{795F1E36-5493-4A88-B4E8-000B840951B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168088</xdr:colOff>
      <xdr:row>988</xdr:row>
      <xdr:rowOff>156883</xdr:rowOff>
    </xdr:from>
    <xdr:to>
      <xdr:col>1</xdr:col>
      <xdr:colOff>1292039</xdr:colOff>
      <xdr:row>998</xdr:row>
      <xdr:rowOff>111217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Add-in 21">
              <a:extLst>
                <a:ext uri="{FF2B5EF4-FFF2-40B4-BE49-F238E27FC236}">
                  <a16:creationId xmlns:a16="http://schemas.microsoft.com/office/drawing/2014/main" id="{17B0E56B-93DF-40CD-8B2A-929005983C2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8"/>
            </a:graphicData>
          </a:graphic>
        </xdr:graphicFrame>
      </mc:Choice>
      <mc:Fallback>
        <xdr:pic>
          <xdr:nvPicPr>
            <xdr:cNvPr id="22" name="Add-in 21">
              <a:extLst>
                <a:ext uri="{FF2B5EF4-FFF2-40B4-BE49-F238E27FC236}">
                  <a16:creationId xmlns:a16="http://schemas.microsoft.com/office/drawing/2014/main" id="{17B0E56B-93DF-40CD-8B2A-929005983C2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145677</xdr:colOff>
      <xdr:row>648</xdr:row>
      <xdr:rowOff>22411</xdr:rowOff>
    </xdr:from>
    <xdr:to>
      <xdr:col>1</xdr:col>
      <xdr:colOff>1269628</xdr:colOff>
      <xdr:row>657</xdr:row>
      <xdr:rowOff>200863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Add-in 22">
              <a:extLst>
                <a:ext uri="{FF2B5EF4-FFF2-40B4-BE49-F238E27FC236}">
                  <a16:creationId xmlns:a16="http://schemas.microsoft.com/office/drawing/2014/main" id="{1984F23A-D65E-4CA4-8C06-92D784E0E13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0"/>
            </a:graphicData>
          </a:graphic>
        </xdr:graphicFrame>
      </mc:Choice>
      <mc:Fallback>
        <xdr:pic>
          <xdr:nvPicPr>
            <xdr:cNvPr id="23" name="Add-in 22">
              <a:extLst>
                <a:ext uri="{FF2B5EF4-FFF2-40B4-BE49-F238E27FC236}">
                  <a16:creationId xmlns:a16="http://schemas.microsoft.com/office/drawing/2014/main" id="{1984F23A-D65E-4CA4-8C06-92D784E0E135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48447</xdr:colOff>
      <xdr:row>99</xdr:row>
      <xdr:rowOff>48447</xdr:rowOff>
    </xdr:from>
    <xdr:to>
      <xdr:col>11</xdr:col>
      <xdr:colOff>962847</xdr:colOff>
      <xdr:row>107</xdr:row>
      <xdr:rowOff>70555</xdr:rowOff>
    </xdr:to>
    <xdr:sp macro="" textlink="">
      <xdr:nvSpPr>
        <xdr:cNvPr id="26" name="TextBox 23">
          <a:extLst>
            <a:ext uri="{FF2B5EF4-FFF2-40B4-BE49-F238E27FC236}">
              <a16:creationId xmlns:a16="http://schemas.microsoft.com/office/drawing/2014/main" id="{CDD71F11-C05D-DADB-6993-2B3FB5F1D8D1}"/>
            </a:ext>
          </a:extLst>
        </xdr:cNvPr>
        <xdr:cNvSpPr txBox="1"/>
      </xdr:nvSpPr>
      <xdr:spPr>
        <a:xfrm>
          <a:off x="17405114" y="38783447"/>
          <a:ext cx="914400" cy="26718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100"/>
            <a:t>AS JY DIE BILLABLE AMOUNT INTIK VERANDER DIT NIE DIE BEDRAE NIE</a:t>
          </a:r>
        </a:p>
        <a:p>
          <a:r>
            <a:rPr lang="en-ZA" sz="1100"/>
            <a:t>AS JY DI EBEDRAG INSIT KAN JY DIT NIE VERANDER</a:t>
          </a:r>
          <a:r>
            <a:rPr lang="en-ZA" sz="1100" baseline="0"/>
            <a:t> NIE  DIT BLY VAS</a:t>
          </a:r>
          <a:endParaRPr lang="en-ZA" sz="1100"/>
        </a:p>
        <a:p>
          <a:endParaRPr lang="en-ZA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50070</xdr:colOff>
      <xdr:row>2</xdr:row>
      <xdr:rowOff>113605</xdr:rowOff>
    </xdr:from>
    <xdr:to>
      <xdr:col>10</xdr:col>
      <xdr:colOff>958958</xdr:colOff>
      <xdr:row>7</xdr:row>
      <xdr:rowOff>191878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FB172A-B6C7-42DF-B5F2-EA9B0EEAC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20" y="494605"/>
          <a:ext cx="908888" cy="1259373"/>
        </a:xfrm>
        <a:prstGeom prst="rect">
          <a:avLst/>
        </a:prstGeom>
      </xdr:spPr>
    </xdr:pic>
    <xdr:clientData/>
  </xdr:twoCellAnchor>
  <xdr:twoCellAnchor editAs="oneCell">
    <xdr:from>
      <xdr:col>10</xdr:col>
      <xdr:colOff>9461</xdr:colOff>
      <xdr:row>20</xdr:row>
      <xdr:rowOff>156762</xdr:rowOff>
    </xdr:from>
    <xdr:to>
      <xdr:col>15</xdr:col>
      <xdr:colOff>715797</xdr:colOff>
      <xdr:row>21</xdr:row>
      <xdr:rowOff>168100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D36589-412D-411D-8004-57A9C0F2D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12991161" y="3989862"/>
          <a:ext cx="195488" cy="7756588"/>
        </a:xfrm>
        <a:prstGeom prst="rect">
          <a:avLst/>
        </a:prstGeom>
      </xdr:spPr>
    </xdr:pic>
    <xdr:clientData/>
  </xdr:twoCellAnchor>
  <xdr:twoCellAnchor editAs="oneCell">
    <xdr:from>
      <xdr:col>10</xdr:col>
      <xdr:colOff>2379</xdr:colOff>
      <xdr:row>42</xdr:row>
      <xdr:rowOff>153888</xdr:rowOff>
    </xdr:from>
    <xdr:to>
      <xdr:col>15</xdr:col>
      <xdr:colOff>856468</xdr:colOff>
      <xdr:row>43</xdr:row>
      <xdr:rowOff>152084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E12360-E259-4A72-B3F8-B14BBFA23D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13061194" y="9254383"/>
          <a:ext cx="182127" cy="7897896"/>
        </a:xfrm>
        <a:prstGeom prst="rect">
          <a:avLst/>
        </a:prstGeom>
      </xdr:spPr>
    </xdr:pic>
    <xdr:clientData/>
  </xdr:twoCellAnchor>
  <xdr:twoCellAnchor editAs="oneCell">
    <xdr:from>
      <xdr:col>9</xdr:col>
      <xdr:colOff>61237</xdr:colOff>
      <xdr:row>8</xdr:row>
      <xdr:rowOff>141155</xdr:rowOff>
    </xdr:from>
    <xdr:to>
      <xdr:col>15</xdr:col>
      <xdr:colOff>692152</xdr:colOff>
      <xdr:row>8</xdr:row>
      <xdr:rowOff>333907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874C939-1661-4BA1-85AC-389E74E314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848" r="49580" b="96430"/>
        <a:stretch>
          <a:fillRect/>
        </a:stretch>
      </xdr:blipFill>
      <xdr:spPr>
        <a:xfrm rot="5400000">
          <a:off x="12970794" y="-1605102"/>
          <a:ext cx="192752" cy="774926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webextensions/_rels/webextension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webextensions/_rels/webextension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webextensions/_rels/webextension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webextensions/_rels/webextension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webextensions/_rels/webextension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webextensions/_rels/webextension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webextensions/_rels/webextension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webextensions/_rels/webextension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webextensions/_rels/webextension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webextensions/_rels/webextension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webextensions/_rels/webextension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webextensions/_rels/webextension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webextensions/_rels/webextension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webextensions/_rels/webextension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webextensions/_rels/webextension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webextensions/_rels/webextension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webextensions/_rels/webextension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webextensions/_rels/webextension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webextensions/_rels/webextension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webextensions/_rels/webextension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webextensions/_rels/webextension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webextensions/_rels/webextension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webextensions/_rels/webextension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webextensions/_rels/webextension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webextensions/_rels/webextension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webextensions/_rels/webextension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webextensions/_rels/webextension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webextensions/_rels/webextension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webextensions/_rels/webextension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webextensions/_rels/webextension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webextensions/_rels/webextension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webextensions/_rels/webextension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webextensions/_rels/webextension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webextensions/_rels/webextension1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webextensions/_rels/webextension1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webextensions/_rels/webextension1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1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webextensions/_rels/webextension1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webextension1.xml><?xml version="1.0" encoding="utf-8"?>
<we:webextension xmlns:we="http://schemas.microsoft.com/office/webextensions/webextension/2010/11" id="{0F519B6A-4451-40F5-A0CC-D3A1A939D2EF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76B362ED-93D9-4046-AE46-9B78A2EA9CD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60DE6BF8-90BC-432A-9142-4262D3A9631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.xml><?xml version="1.0" encoding="utf-8"?>
<we:webextension xmlns:we="http://schemas.microsoft.com/office/webextensions/webextension/2010/11" id="{B149E102-58CB-48BE-8796-DD906020EEC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.xml><?xml version="1.0" encoding="utf-8"?>
<we:webextension xmlns:we="http://schemas.microsoft.com/office/webextensions/webextension/2010/11" id="{2BA3B9B8-2531-4304-826D-CA9EF710E2F5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.xml><?xml version="1.0" encoding="utf-8"?>
<we:webextension xmlns:we="http://schemas.microsoft.com/office/webextensions/webextension/2010/11" id="{048BF637-76BB-459B-AF6A-93FE0073D6B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.xml><?xml version="1.0" encoding="utf-8"?>
<we:webextension xmlns:we="http://schemas.microsoft.com/office/webextensions/webextension/2010/11" id="{5C6799BF-8D15-4A76-BA3B-7FCAF997ABD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.xml><?xml version="1.0" encoding="utf-8"?>
<we:webextension xmlns:we="http://schemas.microsoft.com/office/webextensions/webextension/2010/11" id="{9BECC1E6-D5F4-4322-9836-BB8C0584624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.xml><?xml version="1.0" encoding="utf-8"?>
<we:webextension xmlns:we="http://schemas.microsoft.com/office/webextensions/webextension/2010/11" id="{13E8100C-8AE5-4039-BD24-E65253DE6F9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.xml><?xml version="1.0" encoding="utf-8"?>
<we:webextension xmlns:we="http://schemas.microsoft.com/office/webextensions/webextension/2010/11" id="{91D2F996-051B-4718-B404-76AA015B8C7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.xml><?xml version="1.0" encoding="utf-8"?>
<we:webextension xmlns:we="http://schemas.microsoft.com/office/webextensions/webextension/2010/11" id="{59DF7F2E-D51F-4036-A82C-73943C7EFD4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.xml><?xml version="1.0" encoding="utf-8"?>
<we:webextension xmlns:we="http://schemas.microsoft.com/office/webextensions/webextension/2010/11" id="{8D295456-2FCA-43CF-8221-CE59C6901FA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.xml><?xml version="1.0" encoding="utf-8"?>
<we:webextension xmlns:we="http://schemas.microsoft.com/office/webextensions/webextension/2010/11" id="{A21D60F5-F004-469A-823D-B4892EB3108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.xml><?xml version="1.0" encoding="utf-8"?>
<we:webextension xmlns:we="http://schemas.microsoft.com/office/webextensions/webextension/2010/11" id="{4A279B53-D643-41FA-A013-F0E054CB41E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.xml><?xml version="1.0" encoding="utf-8"?>
<we:webextension xmlns:we="http://schemas.microsoft.com/office/webextensions/webextension/2010/11" id="{D1AA3E27-52AC-41EF-A176-5ED12FE9029A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6.xml><?xml version="1.0" encoding="utf-8"?>
<we:webextension xmlns:we="http://schemas.microsoft.com/office/webextensions/webextension/2010/11" id="{57A87DBF-793B-4FF7-8583-76229A921C8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7.xml><?xml version="1.0" encoding="utf-8"?>
<we:webextension xmlns:we="http://schemas.microsoft.com/office/webextensions/webextension/2010/11" id="{D4C0D4D8-24BB-4CF3-965E-702543AB280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8.xml><?xml version="1.0" encoding="utf-8"?>
<we:webextension xmlns:we="http://schemas.microsoft.com/office/webextensions/webextension/2010/11" id="{094E0958-3A84-40AB-B3A2-9AF7780DACC5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9.xml><?xml version="1.0" encoding="utf-8"?>
<we:webextension xmlns:we="http://schemas.microsoft.com/office/webextensions/webextension/2010/11" id="{25352570-8315-4A30-93FA-DB0EA6DE590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0.xml><?xml version="1.0" encoding="utf-8"?>
<we:webextension xmlns:we="http://schemas.microsoft.com/office/webextensions/webextension/2010/11" id="{6AA0EC92-6D75-4618-A78C-2424D1920C6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1.xml><?xml version="1.0" encoding="utf-8"?>
<we:webextension xmlns:we="http://schemas.microsoft.com/office/webextensions/webextension/2010/11" id="{A2E60E69-88D2-415E-9C3C-146CB90D8763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2.xml><?xml version="1.0" encoding="utf-8"?>
<we:webextension xmlns:we="http://schemas.microsoft.com/office/webextensions/webextension/2010/11" id="{FF775B0F-325F-4B9E-8C0B-6D422D598FE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3.xml><?xml version="1.0" encoding="utf-8"?>
<we:webextension xmlns:we="http://schemas.microsoft.com/office/webextensions/webextension/2010/11" id="{BE82B20A-4B66-42A8-BB3A-1B493E0D36A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4.xml><?xml version="1.0" encoding="utf-8"?>
<we:webextension xmlns:we="http://schemas.microsoft.com/office/webextensions/webextension/2010/11" id="{31A18564-869E-4E55-99FE-58283FCE8A7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5.xml><?xml version="1.0" encoding="utf-8"?>
<we:webextension xmlns:we="http://schemas.microsoft.com/office/webextensions/webextension/2010/11" id="{2CD5D686-3864-456E-9454-76CF000D41A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6.xml><?xml version="1.0" encoding="utf-8"?>
<we:webextension xmlns:we="http://schemas.microsoft.com/office/webextensions/webextension/2010/11" id="{C60160AA-8218-4922-BF89-C7999399E09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7.xml><?xml version="1.0" encoding="utf-8"?>
<we:webextension xmlns:we="http://schemas.microsoft.com/office/webextensions/webextension/2010/11" id="{56981ED1-1242-4AA0-8BF6-33B4DEC750EF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8.xml><?xml version="1.0" encoding="utf-8"?>
<we:webextension xmlns:we="http://schemas.microsoft.com/office/webextensions/webextension/2010/11" id="{6B2D9A36-A74F-46A4-A31E-394BF2BC37B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9.xml><?xml version="1.0" encoding="utf-8"?>
<we:webextension xmlns:we="http://schemas.microsoft.com/office/webextensions/webextension/2010/11" id="{ED655F53-4320-47A2-B2E8-4C008FAE4A7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0.xml><?xml version="1.0" encoding="utf-8"?>
<we:webextension xmlns:we="http://schemas.microsoft.com/office/webextensions/webextension/2010/11" id="{22F9CBE3-1F9C-418C-9742-BD401BE7CE2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1.xml><?xml version="1.0" encoding="utf-8"?>
<we:webextension xmlns:we="http://schemas.microsoft.com/office/webextensions/webextension/2010/11" id="{6AA3E018-0CE8-433B-AFD5-2CE11365F8F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2.xml><?xml version="1.0" encoding="utf-8"?>
<we:webextension xmlns:we="http://schemas.microsoft.com/office/webextensions/webextension/2010/11" id="{20729CA7-C231-45C6-A417-44BAEE0E0B1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3.xml><?xml version="1.0" encoding="utf-8"?>
<we:webextension xmlns:we="http://schemas.microsoft.com/office/webextensions/webextension/2010/11" id="{06AE6B3E-A3CF-46FF-9CC6-EEDE11DB338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4.xml><?xml version="1.0" encoding="utf-8"?>
<we:webextension xmlns:we="http://schemas.microsoft.com/office/webextensions/webextension/2010/11" id="{C5E2414D-5359-40BE-A333-2A41D96AE0F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5.xml><?xml version="1.0" encoding="utf-8"?>
<we:webextension xmlns:we="http://schemas.microsoft.com/office/webextensions/webextension/2010/11" id="{EBB58AC8-DD7B-449F-94A9-01CC51B5AD9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6.xml><?xml version="1.0" encoding="utf-8"?>
<we:webextension xmlns:we="http://schemas.microsoft.com/office/webextensions/webextension/2010/11" id="{E54B0912-45C6-4ACA-96D4-C11B1BF9AF2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7.xml><?xml version="1.0" encoding="utf-8"?>
<we:webextension xmlns:we="http://schemas.microsoft.com/office/webextensions/webextension/2010/11" id="{602B1E9B-9512-469B-A950-59BFF9C04F4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8.xml><?xml version="1.0" encoding="utf-8"?>
<we:webextension xmlns:we="http://schemas.microsoft.com/office/webextensions/webextension/2010/11" id="{132D3668-2BCD-4C7B-9FAD-B3EBD57E3F0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9.xml><?xml version="1.0" encoding="utf-8"?>
<we:webextension xmlns:we="http://schemas.microsoft.com/office/webextensions/webextension/2010/11" id="{045F8A78-3C11-4A5E-AE39-D7537709D9E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0.xml><?xml version="1.0" encoding="utf-8"?>
<we:webextension xmlns:we="http://schemas.microsoft.com/office/webextensions/webextension/2010/11" id="{6226970A-3C85-4ABF-9CAA-AEA352AD843F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1.xml><?xml version="1.0" encoding="utf-8"?>
<we:webextension xmlns:we="http://schemas.microsoft.com/office/webextensions/webextension/2010/11" id="{CD90093E-D243-4057-B24C-B2D6B6F530A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2.xml><?xml version="1.0" encoding="utf-8"?>
<we:webextension xmlns:we="http://schemas.microsoft.com/office/webextensions/webextension/2010/11" id="{82CE6AB1-1B72-4DDD-B703-E37554537FA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3.xml><?xml version="1.0" encoding="utf-8"?>
<we:webextension xmlns:we="http://schemas.microsoft.com/office/webextensions/webextension/2010/11" id="{0F1C2D9F-61AB-4713-BBC3-5BBDF9F85C2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4.xml><?xml version="1.0" encoding="utf-8"?>
<we:webextension xmlns:we="http://schemas.microsoft.com/office/webextensions/webextension/2010/11" id="{69661647-8301-4C8F-8639-68D27558F9C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5.xml><?xml version="1.0" encoding="utf-8"?>
<we:webextension xmlns:we="http://schemas.microsoft.com/office/webextensions/webextension/2010/11" id="{9B13AE4B-19BC-40B0-8E86-DC9EC7B9B67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6.xml><?xml version="1.0" encoding="utf-8"?>
<we:webextension xmlns:we="http://schemas.microsoft.com/office/webextensions/webextension/2010/11" id="{03447A5E-501D-465A-9B4C-3FAB3C1BE6F5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7.xml><?xml version="1.0" encoding="utf-8"?>
<we:webextension xmlns:we="http://schemas.microsoft.com/office/webextensions/webextension/2010/11" id="{91D3E851-0352-43D2-ACF9-60749C84C87F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8.xml><?xml version="1.0" encoding="utf-8"?>
<we:webextension xmlns:we="http://schemas.microsoft.com/office/webextensions/webextension/2010/11" id="{346931CE-D6F2-4822-9C18-50FB56F5FC7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9.xml><?xml version="1.0" encoding="utf-8"?>
<we:webextension xmlns:we="http://schemas.microsoft.com/office/webextensions/webextension/2010/11" id="{F0F70E94-381F-4D61-863C-96A9B80137F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0.xml><?xml version="1.0" encoding="utf-8"?>
<we:webextension xmlns:we="http://schemas.microsoft.com/office/webextensions/webextension/2010/11" id="{5AA515A7-6E1E-4276-BF25-00C1B438EE0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1.xml><?xml version="1.0" encoding="utf-8"?>
<we:webextension xmlns:we="http://schemas.microsoft.com/office/webextensions/webextension/2010/11" id="{6DA6CC99-53BA-4588-9292-3200282C3055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2.xml><?xml version="1.0" encoding="utf-8"?>
<we:webextension xmlns:we="http://schemas.microsoft.com/office/webextensions/webextension/2010/11" id="{360E2CC1-D72F-4343-AFDB-F72FD9A171E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3.xml><?xml version="1.0" encoding="utf-8"?>
<we:webextension xmlns:we="http://schemas.microsoft.com/office/webextensions/webextension/2010/11" id="{12DB7BA1-4DB5-4DCF-874B-9A8B362171A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4.xml><?xml version="1.0" encoding="utf-8"?>
<we:webextension xmlns:we="http://schemas.microsoft.com/office/webextensions/webextension/2010/11" id="{02694B3B-CA0A-4E2E-9743-68B71EC4590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5.xml><?xml version="1.0" encoding="utf-8"?>
<we:webextension xmlns:we="http://schemas.microsoft.com/office/webextensions/webextension/2010/11" id="{D1C0CCC1-4183-4AD7-ACB2-6D5E811A7E2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6.xml><?xml version="1.0" encoding="utf-8"?>
<we:webextension xmlns:we="http://schemas.microsoft.com/office/webextensions/webextension/2010/11" id="{63FD7550-C40C-4E4F-911B-7B556DFF2A8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7.xml><?xml version="1.0" encoding="utf-8"?>
<we:webextension xmlns:we="http://schemas.microsoft.com/office/webextensions/webextension/2010/11" id="{9A853B5A-A308-46DB-B9FE-60D00B5B969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8.xml><?xml version="1.0" encoding="utf-8"?>
<we:webextension xmlns:we="http://schemas.microsoft.com/office/webextensions/webextension/2010/11" id="{D0E2B88F-B1D3-4899-B2D3-C7264EBE9A6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9.xml><?xml version="1.0" encoding="utf-8"?>
<we:webextension xmlns:we="http://schemas.microsoft.com/office/webextensions/webextension/2010/11" id="{04ADAD37-EC52-4804-8126-349BB70965D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0.xml><?xml version="1.0" encoding="utf-8"?>
<we:webextension xmlns:we="http://schemas.microsoft.com/office/webextensions/webextension/2010/11" id="{D1309D0A-CC3A-4F55-831A-BA655CD16AB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1.xml><?xml version="1.0" encoding="utf-8"?>
<we:webextension xmlns:we="http://schemas.microsoft.com/office/webextensions/webextension/2010/11" id="{E6008404-02B7-4005-B271-7F8DD436618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2.xml><?xml version="1.0" encoding="utf-8"?>
<we:webextension xmlns:we="http://schemas.microsoft.com/office/webextensions/webextension/2010/11" id="{F4F0DB4D-173A-45CA-9BC0-CA98E502668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3.xml><?xml version="1.0" encoding="utf-8"?>
<we:webextension xmlns:we="http://schemas.microsoft.com/office/webextensions/webextension/2010/11" id="{EAFD1966-09B8-45C1-87ED-F321292FB00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4.xml><?xml version="1.0" encoding="utf-8"?>
<we:webextension xmlns:we="http://schemas.microsoft.com/office/webextensions/webextension/2010/11" id="{47A6E0D9-7E02-47FF-9682-5D95E06A20B3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5.xml><?xml version="1.0" encoding="utf-8"?>
<we:webextension xmlns:we="http://schemas.microsoft.com/office/webextensions/webextension/2010/11" id="{CADD8BF6-FDF1-4966-AD16-7DD7CB83C8E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6.xml><?xml version="1.0" encoding="utf-8"?>
<we:webextension xmlns:we="http://schemas.microsoft.com/office/webextensions/webextension/2010/11" id="{C6E730EA-D40F-4C1F-8651-85E2D88AF64F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7.xml><?xml version="1.0" encoding="utf-8"?>
<we:webextension xmlns:we="http://schemas.microsoft.com/office/webextensions/webextension/2010/11" id="{0909D799-B429-4E93-AC13-470941488EB5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8.xml><?xml version="1.0" encoding="utf-8"?>
<we:webextension xmlns:we="http://schemas.microsoft.com/office/webextensions/webextension/2010/11" id="{3172F69A-52FA-4973-B2FD-714A43A92D1A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9.xml><?xml version="1.0" encoding="utf-8"?>
<we:webextension xmlns:we="http://schemas.microsoft.com/office/webextensions/webextension/2010/11" id="{476A485D-53D2-45D0-B58C-FD8593A9531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0.xml><?xml version="1.0" encoding="utf-8"?>
<we:webextension xmlns:we="http://schemas.microsoft.com/office/webextensions/webextension/2010/11" id="{CA25EFA9-4AA7-4EEE-AD78-5C465750D25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1.xml><?xml version="1.0" encoding="utf-8"?>
<we:webextension xmlns:we="http://schemas.microsoft.com/office/webextensions/webextension/2010/11" id="{161FFA75-4DA2-4F8C-ABC0-6F194889729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2.xml><?xml version="1.0" encoding="utf-8"?>
<we:webextension xmlns:we="http://schemas.microsoft.com/office/webextensions/webextension/2010/11" id="{872545AF-590F-4C1A-A746-E62D49CF31E3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3.xml><?xml version="1.0" encoding="utf-8"?>
<we:webextension xmlns:we="http://schemas.microsoft.com/office/webextensions/webextension/2010/11" id="{D3A44E52-A817-4FB6-BF1B-388D9BBEEB2A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4.xml><?xml version="1.0" encoding="utf-8"?>
<we:webextension xmlns:we="http://schemas.microsoft.com/office/webextensions/webextension/2010/11" id="{6D40292C-6586-41CA-AF09-4F132B78F42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5.xml><?xml version="1.0" encoding="utf-8"?>
<we:webextension xmlns:we="http://schemas.microsoft.com/office/webextensions/webextension/2010/11" id="{603E1B9E-EB8A-4C19-9CC4-5FAE1D3789D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6.xml><?xml version="1.0" encoding="utf-8"?>
<we:webextension xmlns:we="http://schemas.microsoft.com/office/webextensions/webextension/2010/11" id="{06FA033B-2BFF-4777-B8B0-9FEE544DB51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7.xml><?xml version="1.0" encoding="utf-8"?>
<we:webextension xmlns:we="http://schemas.microsoft.com/office/webextensions/webextension/2010/11" id="{1F48618B-F3C5-41CA-96C8-48FAA1E0CF9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8.xml><?xml version="1.0" encoding="utf-8"?>
<we:webextension xmlns:we="http://schemas.microsoft.com/office/webextensions/webextension/2010/11" id="{5B1DB677-4A52-4654-8F40-D65C5F337F4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9.xml><?xml version="1.0" encoding="utf-8"?>
<we:webextension xmlns:we="http://schemas.microsoft.com/office/webextensions/webextension/2010/11" id="{EF390541-03E0-40D9-8D0B-81E7DE7C1C93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0.xml><?xml version="1.0" encoding="utf-8"?>
<we:webextension xmlns:we="http://schemas.microsoft.com/office/webextensions/webextension/2010/11" id="{EF5D2D25-B794-49F2-A87B-AA03235BED5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1.xml><?xml version="1.0" encoding="utf-8"?>
<we:webextension xmlns:we="http://schemas.microsoft.com/office/webextensions/webextension/2010/11" id="{31C8BC23-46FF-49E4-BCB2-2D08301D32C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2.xml><?xml version="1.0" encoding="utf-8"?>
<we:webextension xmlns:we="http://schemas.microsoft.com/office/webextensions/webextension/2010/11" id="{A5727440-C1A5-454E-8397-680F4C60B7E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3.xml><?xml version="1.0" encoding="utf-8"?>
<we:webextension xmlns:we="http://schemas.microsoft.com/office/webextensions/webextension/2010/11" id="{497572FC-0C9E-4BD4-B76B-6684BEC73B7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4.xml><?xml version="1.0" encoding="utf-8"?>
<we:webextension xmlns:we="http://schemas.microsoft.com/office/webextensions/webextension/2010/11" id="{CC9267D3-9C0E-465A-A2D3-9637281023B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5.xml><?xml version="1.0" encoding="utf-8"?>
<we:webextension xmlns:we="http://schemas.microsoft.com/office/webextensions/webextension/2010/11" id="{394F4D15-CFEE-479B-8642-CE7FEA0065E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6.xml><?xml version="1.0" encoding="utf-8"?>
<we:webextension xmlns:we="http://schemas.microsoft.com/office/webextensions/webextension/2010/11" id="{86C9EACB-6B46-4678-B0FD-E23C1D98BDA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7.xml><?xml version="1.0" encoding="utf-8"?>
<we:webextension xmlns:we="http://schemas.microsoft.com/office/webextensions/webextension/2010/11" id="{9124A7AB-8B4B-4FF1-BBDB-3FD2AC19608A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8.xml><?xml version="1.0" encoding="utf-8"?>
<we:webextension xmlns:we="http://schemas.microsoft.com/office/webextensions/webextension/2010/11" id="{91D9CE8D-4A02-48DF-A797-D5181DF12DE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9.xml><?xml version="1.0" encoding="utf-8"?>
<we:webextension xmlns:we="http://schemas.microsoft.com/office/webextensions/webextension/2010/11" id="{93E09A63-4CB9-4BEE-87A7-6B4361F6877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0.xml><?xml version="1.0" encoding="utf-8"?>
<we:webextension xmlns:we="http://schemas.microsoft.com/office/webextensions/webextension/2010/11" id="{6AB85C40-0644-4E04-A0B6-337E9B3BC4C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1.xml><?xml version="1.0" encoding="utf-8"?>
<we:webextension xmlns:we="http://schemas.microsoft.com/office/webextensions/webextension/2010/11" id="{6E0C4D7A-8BC9-463C-8597-BB85D7BA05B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2.xml><?xml version="1.0" encoding="utf-8"?>
<we:webextension xmlns:we="http://schemas.microsoft.com/office/webextensions/webextension/2010/11" id="{52E8DE51-16C0-4C8B-935B-FCC28622E0D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3.xml><?xml version="1.0" encoding="utf-8"?>
<we:webextension xmlns:we="http://schemas.microsoft.com/office/webextensions/webextension/2010/11" id="{8CE37FBC-EF9F-41CA-950B-6CB7E028C21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4.xml><?xml version="1.0" encoding="utf-8"?>
<we:webextension xmlns:we="http://schemas.microsoft.com/office/webextensions/webextension/2010/11" id="{DC8EEE0B-E2A9-4FF3-82BF-9EB22D3CA07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5.xml><?xml version="1.0" encoding="utf-8"?>
<we:webextension xmlns:we="http://schemas.microsoft.com/office/webextensions/webextension/2010/11" id="{A669D66E-3E3E-420F-B7FF-F21C5BE219A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6.xml><?xml version="1.0" encoding="utf-8"?>
<we:webextension xmlns:we="http://schemas.microsoft.com/office/webextensions/webextension/2010/11" id="{041B03F6-6F6C-4F41-859C-71294F3C341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7.xml><?xml version="1.0" encoding="utf-8"?>
<we:webextension xmlns:we="http://schemas.microsoft.com/office/webextensions/webextension/2010/11" id="{F753F97A-75AF-41CC-BD70-81CC615762E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8.xml><?xml version="1.0" encoding="utf-8"?>
<we:webextension xmlns:we="http://schemas.microsoft.com/office/webextensions/webextension/2010/11" id="{0AB5F164-062F-4846-816A-EFE54B404A9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9.xml><?xml version="1.0" encoding="utf-8"?>
<we:webextension xmlns:we="http://schemas.microsoft.com/office/webextensions/webextension/2010/11" id="{D5AFB3DA-EA2C-4132-8C24-275CDF6A030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0.xml><?xml version="1.0" encoding="utf-8"?>
<we:webextension xmlns:we="http://schemas.microsoft.com/office/webextensions/webextension/2010/11" id="{6A84F677-2BB4-4E8F-B0C7-B220A0AC562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1.xml><?xml version="1.0" encoding="utf-8"?>
<we:webextension xmlns:we="http://schemas.microsoft.com/office/webextensions/webextension/2010/11" id="{F74B668F-73E5-4F6B-A380-65BF8D055FE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2.xml><?xml version="1.0" encoding="utf-8"?>
<we:webextension xmlns:we="http://schemas.microsoft.com/office/webextensions/webextension/2010/11" id="{09CF0CD1-0CD8-422B-9964-800812751D4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3.xml><?xml version="1.0" encoding="utf-8"?>
<we:webextension xmlns:we="http://schemas.microsoft.com/office/webextensions/webextension/2010/11" id="{7900AD87-E7C3-423D-9F3A-27721381485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4.xml><?xml version="1.0" encoding="utf-8"?>
<we:webextension xmlns:we="http://schemas.microsoft.com/office/webextensions/webextension/2010/11" id="{97EE84DF-11BF-4831-8EDA-B2361425FF9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5.xml><?xml version="1.0" encoding="utf-8"?>
<we:webextension xmlns:we="http://schemas.microsoft.com/office/webextensions/webextension/2010/11" id="{4230FC94-63D0-4F56-932B-3F72C58CDD7F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6.xml><?xml version="1.0" encoding="utf-8"?>
<we:webextension xmlns:we="http://schemas.microsoft.com/office/webextensions/webextension/2010/11" id="{6A1EF151-936D-4370-A884-A10383A72DB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7.xml><?xml version="1.0" encoding="utf-8"?>
<we:webextension xmlns:we="http://schemas.microsoft.com/office/webextensions/webextension/2010/11" id="{45F7EA69-76F4-4B08-8285-3AFF27534A53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8.xml><?xml version="1.0" encoding="utf-8"?>
<we:webextension xmlns:we="http://schemas.microsoft.com/office/webextensions/webextension/2010/11" id="{C9A36C39-95A2-487E-BCEC-A71E0C66B0A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9.xml><?xml version="1.0" encoding="utf-8"?>
<we:webextension xmlns:we="http://schemas.microsoft.com/office/webextensions/webextension/2010/11" id="{4A66F3D4-6752-463D-B8F9-871694B0627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0.xml><?xml version="1.0" encoding="utf-8"?>
<we:webextension xmlns:we="http://schemas.microsoft.com/office/webextensions/webextension/2010/11" id="{EB4CACA1-49C4-462C-AE3F-038B324C4FF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1.xml><?xml version="1.0" encoding="utf-8"?>
<we:webextension xmlns:we="http://schemas.microsoft.com/office/webextensions/webextension/2010/11" id="{66FB17BE-CEB2-4EF4-A41A-C7AA2839789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2.xml><?xml version="1.0" encoding="utf-8"?>
<we:webextension xmlns:we="http://schemas.microsoft.com/office/webextensions/webextension/2010/11" id="{8C9A6819-6190-4CC2-B833-51B1C2CA250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3.xml><?xml version="1.0" encoding="utf-8"?>
<we:webextension xmlns:we="http://schemas.microsoft.com/office/webextensions/webextension/2010/11" id="{CC8F5A52-12E6-4D25-9457-E6345D97685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4.xml><?xml version="1.0" encoding="utf-8"?>
<we:webextension xmlns:we="http://schemas.microsoft.com/office/webextensions/webextension/2010/11" id="{87D96C60-7ECC-473B-BA84-997E6838F1B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5.xml><?xml version="1.0" encoding="utf-8"?>
<we:webextension xmlns:we="http://schemas.microsoft.com/office/webextensions/webextension/2010/11" id="{7499895F-49FC-4A00-A39E-5C6270A77CF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6.xml><?xml version="1.0" encoding="utf-8"?>
<we:webextension xmlns:we="http://schemas.microsoft.com/office/webextensions/webextension/2010/11" id="{5FF1D5FD-425A-449D-A22C-214FD18C111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7.xml><?xml version="1.0" encoding="utf-8"?>
<we:webextension xmlns:we="http://schemas.microsoft.com/office/webextensions/webextension/2010/11" id="{07AF4CEF-8343-4676-AD6A-3313D23B9CD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8.xml><?xml version="1.0" encoding="utf-8"?>
<we:webextension xmlns:we="http://schemas.microsoft.com/office/webextensions/webextension/2010/11" id="{A177E1BA-D9C5-4E8D-9811-E7BA6FEE937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9.xml><?xml version="1.0" encoding="utf-8"?>
<we:webextension xmlns:we="http://schemas.microsoft.com/office/webextensions/webextension/2010/11" id="{45A2C5B4-53C9-45FC-8E86-48E5C1AB380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0.xml><?xml version="1.0" encoding="utf-8"?>
<we:webextension xmlns:we="http://schemas.microsoft.com/office/webextensions/webextension/2010/11" id="{F9DAC0D0-453A-40DD-85B5-E9004A20992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1.xml><?xml version="1.0" encoding="utf-8"?>
<we:webextension xmlns:we="http://schemas.microsoft.com/office/webextensions/webextension/2010/11" id="{752C901C-C5F3-43CA-8A3B-2F99442F6B4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2.xml><?xml version="1.0" encoding="utf-8"?>
<we:webextension xmlns:we="http://schemas.microsoft.com/office/webextensions/webextension/2010/11" id="{A5ED73A7-DDC7-4B32-B268-481BC839FBA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3.xml><?xml version="1.0" encoding="utf-8"?>
<we:webextension xmlns:we="http://schemas.microsoft.com/office/webextensions/webextension/2010/11" id="{5F1340F2-535C-4BA7-8A9A-8ED4B67158B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4.xml><?xml version="1.0" encoding="utf-8"?>
<we:webextension xmlns:we="http://schemas.microsoft.com/office/webextensions/webextension/2010/11" id="{043D5678-020B-4D2F-9031-BE17B25072E3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5.xml><?xml version="1.0" encoding="utf-8"?>
<we:webextension xmlns:we="http://schemas.microsoft.com/office/webextensions/webextension/2010/11" id="{C5242EF8-3E3C-4C77-ACCD-2B5B4163D29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6.xml><?xml version="1.0" encoding="utf-8"?>
<we:webextension xmlns:we="http://schemas.microsoft.com/office/webextensions/webextension/2010/11" id="{1672EE1E-401F-43DB-AB46-B8CCB6AC8E6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7.xml><?xml version="1.0" encoding="utf-8"?>
<we:webextension xmlns:we="http://schemas.microsoft.com/office/webextensions/webextension/2010/11" id="{FF31830F-2952-4245-8DF0-58DF0129295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8.xml><?xml version="1.0" encoding="utf-8"?>
<we:webextension xmlns:we="http://schemas.microsoft.com/office/webextensions/webextension/2010/11" id="{6D063AD4-1F27-458D-BACB-F636518B0DC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9.xml><?xml version="1.0" encoding="utf-8"?>
<we:webextension xmlns:we="http://schemas.microsoft.com/office/webextensions/webextension/2010/11" id="{BE59ACDA-F768-49F5-A93B-4FD2BE8DC73B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0.xml><?xml version="1.0" encoding="utf-8"?>
<we:webextension xmlns:we="http://schemas.microsoft.com/office/webextensions/webextension/2010/11" id="{B4826F99-1782-44CD-BAFE-70FA952D91D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1.xml><?xml version="1.0" encoding="utf-8"?>
<we:webextension xmlns:we="http://schemas.microsoft.com/office/webextensions/webextension/2010/11" id="{ECC641CC-4EFC-4F52-A138-F73C01C09F66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2.xml><?xml version="1.0" encoding="utf-8"?>
<we:webextension xmlns:we="http://schemas.microsoft.com/office/webextensions/webextension/2010/11" id="{421E3E6D-F425-4E6A-A562-4595FD663A2C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3.xml><?xml version="1.0" encoding="utf-8"?>
<we:webextension xmlns:we="http://schemas.microsoft.com/office/webextensions/webextension/2010/11" id="{CA07DCA0-9AAA-44E2-89DA-9DB6C9C9FBF5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confirm" value="true"/>
    <we:property name="opt_month" value="&quot;2026-06-01&quot;"/>
    <we:property name="opt_size" value="0"/>
    <we:property name="opt_theme" value="1"/>
    <we:property name="opt_wn" value="false"/>
  </we:properties>
  <we:bindings/>
  <we:snapshot xmlns:r="http://schemas.openxmlformats.org/officeDocument/2006/relationships" r:embed="rId1"/>
</we:webextension>
</file>

<file path=xl/webextensions/webextension134.xml><?xml version="1.0" encoding="utf-8"?>
<we:webextension xmlns:we="http://schemas.microsoft.com/office/webextensions/webextension/2010/11" id="{B14DA59F-336C-43D2-B379-5ACAF4A4F6A5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confirm" value="true"/>
    <we:property name="opt_month" value="&quot;2026-06-01&quot;"/>
    <we:property name="opt_size" value="0"/>
    <we:property name="opt_theme" value="1"/>
    <we:property name="opt_wn" value="false"/>
  </we:properties>
  <we:bindings/>
  <we:snapshot xmlns:r="http://schemas.openxmlformats.org/officeDocument/2006/relationships" r:embed="rId1"/>
</we:webextension>
</file>

<file path=xl/webextensions/webextension135.xml><?xml version="1.0" encoding="utf-8"?>
<we:webextension xmlns:we="http://schemas.microsoft.com/office/webextensions/webextension/2010/11" id="{8CC20353-445C-4C8D-A5F0-EEB06D569481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confirm" value="true"/>
    <we:property name="opt_month" value="&quot;2026-09-01&quot;"/>
    <we:property name="opt_size" value="0"/>
    <we:property name="opt_theme" value="1"/>
    <we:property name="opt_wn" value="false"/>
  </we:properties>
  <we:bindings/>
  <we:snapshot xmlns:r="http://schemas.openxmlformats.org/officeDocument/2006/relationships" r:embed="rId1"/>
</we:webextension>
</file>

<file path=xl/webextensions/webextension136.xml><?xml version="1.0" encoding="utf-8"?>
<we:webextension xmlns:we="http://schemas.microsoft.com/office/webextensions/webextension/2010/11" id="{89A0F825-0D48-43B0-A2E6-3E90ACD8D9B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7.xml><?xml version="1.0" encoding="utf-8"?>
<we:webextension xmlns:we="http://schemas.microsoft.com/office/webextensions/webextension/2010/11" id="{F9CCFE81-359B-47F1-9A52-B03B4389DAE2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8.xml><?xml version="1.0" encoding="utf-8"?>
<we:webextension xmlns:we="http://schemas.microsoft.com/office/webextensions/webextension/2010/11" id="{1F87F8AE-4F73-43C3-895C-521D94DE989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9.xml><?xml version="1.0" encoding="utf-8"?>
<we:webextension xmlns:we="http://schemas.microsoft.com/office/webextensions/webextension/2010/11" id="{8344BF35-37B2-4190-B01D-B6BD5A2A0557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0.xml><?xml version="1.0" encoding="utf-8"?>
<we:webextension xmlns:we="http://schemas.microsoft.com/office/webextensions/webextension/2010/11" id="{F4382515-6D08-4F03-AEA5-15F8C30540A4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1.xml><?xml version="1.0" encoding="utf-8"?>
<we:webextension xmlns:we="http://schemas.microsoft.com/office/webextensions/webextension/2010/11" id="{60CEDFDB-4ED7-478B-9ECE-43E1CD96F8D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confirm" value="true"/>
    <we:property name="opt_size" value="0"/>
    <we:property name="opt_theme" value="4"/>
    <we:property name="opt_wn" value="false"/>
    <we:property name="opt_month" value="&quot;2026-03-01&quot;"/>
  </we:properties>
  <we:bindings/>
  <we:snapshot xmlns:r="http://schemas.openxmlformats.org/officeDocument/2006/relationships" r:embed="rId1"/>
</we:webextension>
</file>

<file path=xl/webextensions/webextension142.xml><?xml version="1.0" encoding="utf-8"?>
<we:webextension xmlns:we="http://schemas.microsoft.com/office/webextensions/webextension/2010/11" id="{3637574A-1704-43DF-8095-F8FE45A9605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3.xml><?xml version="1.0" encoding="utf-8"?>
<we:webextension xmlns:we="http://schemas.microsoft.com/office/webextensions/webextension/2010/11" id="{B69BFDF0-B616-4668-B243-800DE20D50C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4.xml><?xml version="1.0" encoding="utf-8"?>
<we:webextension xmlns:we="http://schemas.microsoft.com/office/webextensions/webextension/2010/11" id="{03681FF0-EA2C-4CA0-A5E3-801458560B0A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5.xml><?xml version="1.0" encoding="utf-8"?>
<we:webextension xmlns:we="http://schemas.microsoft.com/office/webextensions/webextension/2010/11" id="{70AAE2DC-B0C7-4C7A-A695-D90EE4991C8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6.xml><?xml version="1.0" encoding="utf-8"?>
<we:webextension xmlns:we="http://schemas.microsoft.com/office/webextensions/webextension/2010/11" id="{54D150A0-22EB-4FEA-8592-E63B2DEB722E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7.xml><?xml version="1.0" encoding="utf-8"?>
<we:webextension xmlns:we="http://schemas.microsoft.com/office/webextensions/webextension/2010/11" id="{9F7E755B-3108-45D1-8FFB-16D36DDDFC81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8.xml><?xml version="1.0" encoding="utf-8"?>
<we:webextension xmlns:we="http://schemas.microsoft.com/office/webextensions/webextension/2010/11" id="{3EC22CD8-CF94-4AA8-8FB8-DB5BF64C368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9.xml><?xml version="1.0" encoding="utf-8"?>
<we:webextension xmlns:we="http://schemas.microsoft.com/office/webextensions/webextension/2010/11" id="{FAA98C1B-2D64-4B3F-906E-FBEFC92526A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0.xml><?xml version="1.0" encoding="utf-8"?>
<we:webextension xmlns:we="http://schemas.microsoft.com/office/webextensions/webextension/2010/11" id="{93869DF8-2856-46C0-A655-52343EAF53C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1.xml><?xml version="1.0" encoding="utf-8"?>
<we:webextension xmlns:we="http://schemas.microsoft.com/office/webextensions/webextension/2010/11" id="{633CBCEE-E319-437C-B5BB-D57C721C01F8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2.xml><?xml version="1.0" encoding="utf-8"?>
<we:webextension xmlns:we="http://schemas.microsoft.com/office/webextensions/webextension/2010/11" id="{6F8F69E1-0A61-440D-8629-65EF59F976D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3.xml><?xml version="1.0" encoding="utf-8"?>
<we:webextension xmlns:we="http://schemas.microsoft.com/office/webextensions/webextension/2010/11" id="{33F23825-50E2-4970-8A1E-310CB785F1F0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4.xml><?xml version="1.0" encoding="utf-8"?>
<we:webextension xmlns:we="http://schemas.microsoft.com/office/webextensions/webextension/2010/11" id="{795F1E36-5493-4A88-B4E8-000B840951BD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5.xml><?xml version="1.0" encoding="utf-8"?>
<we:webextension xmlns:we="http://schemas.microsoft.com/office/webextensions/webextension/2010/11" id="{17B0E56B-93DF-40CD-8B2A-929005983C29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6.xml><?xml version="1.0" encoding="utf-8"?>
<we:webextension xmlns:we="http://schemas.microsoft.com/office/webextensions/webextension/2010/11" id="{1984F23A-D65E-4CA4-8C06-92D784E0E135}">
  <we:reference id="wa102957665" version="1.3.0.0" store="en-US" storeType="OMEX"/>
  <we:alternateReferences>
    <we:reference id="wa102957665" version="1.3.0.0" store="en-US" storeType="OMEX"/>
  </we:alternateReferences>
  <we:properties>
    <we:property name="opt_cal_sys" value="21"/>
    <we:property name="opt_wn" value="false"/>
    <we:property name="opt_theme" value="4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mailto:f@12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mailto:f@123" TargetMode="External"/><Relationship Id="rId1" Type="http://schemas.openxmlformats.org/officeDocument/2006/relationships/hyperlink" Target="mailto:fjs@1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f@123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floris@thestudiopractice.com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floris@thestudiopractice.com" TargetMode="Externa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floris@thestudiopractice.com" TargetMode="External"/><Relationship Id="rId2" Type="http://schemas.openxmlformats.org/officeDocument/2006/relationships/hyperlink" Target="mailto:floris@thestudiopractice.com" TargetMode="External"/><Relationship Id="rId1" Type="http://schemas.openxmlformats.org/officeDocument/2006/relationships/hyperlink" Target="mailto:floris@thestudiopractice.com" TargetMode="External"/><Relationship Id="rId5" Type="http://schemas.openxmlformats.org/officeDocument/2006/relationships/drawing" Target="../drawings/drawing10.xm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floris@thestudiopractice.com" TargetMode="Externa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SWARTLOURENS@GMAIL.COM" TargetMode="External"/><Relationship Id="rId21" Type="http://schemas.openxmlformats.org/officeDocument/2006/relationships/hyperlink" Target="mailto:JEANETTE@ADROC.CO.ZA" TargetMode="External"/><Relationship Id="rId42" Type="http://schemas.openxmlformats.org/officeDocument/2006/relationships/hyperlink" Target="mailto:renier@noltrix.com" TargetMode="External"/><Relationship Id="rId47" Type="http://schemas.openxmlformats.org/officeDocument/2006/relationships/hyperlink" Target="mailto:rolivier@thealternativeboard.za.com" TargetMode="External"/><Relationship Id="rId63" Type="http://schemas.openxmlformats.org/officeDocument/2006/relationships/hyperlink" Target="mailto:PHINDILEMASANGANE@GMAIL.COM" TargetMode="External"/><Relationship Id="rId68" Type="http://schemas.openxmlformats.org/officeDocument/2006/relationships/hyperlink" Target="mailto:gekuhn60@gmail.com" TargetMode="External"/><Relationship Id="rId7" Type="http://schemas.openxmlformats.org/officeDocument/2006/relationships/hyperlink" Target="mailto:TRAVEL@TOURACO.CO.ZA" TargetMode="External"/><Relationship Id="rId71" Type="http://schemas.openxmlformats.org/officeDocument/2006/relationships/hyperlink" Target="mailto:AGRIENGCONSULTING@GMAIL.COM" TargetMode="External"/><Relationship Id="rId2" Type="http://schemas.openxmlformats.org/officeDocument/2006/relationships/hyperlink" Target="mailto:SERENA@SCHETTYINC.CO.ZA" TargetMode="External"/><Relationship Id="rId16" Type="http://schemas.openxmlformats.org/officeDocument/2006/relationships/hyperlink" Target="mailto:LOURENS@TECHANISM.COM" TargetMode="External"/><Relationship Id="rId29" Type="http://schemas.openxmlformats.org/officeDocument/2006/relationships/hyperlink" Target="mailto:CHARLES@EMIKACOL.AFRIKA" TargetMode="External"/><Relationship Id="rId11" Type="http://schemas.openxmlformats.org/officeDocument/2006/relationships/hyperlink" Target="mailto:HANNESRETIEF@GMAIL.COM" TargetMode="External"/><Relationship Id="rId24" Type="http://schemas.openxmlformats.org/officeDocument/2006/relationships/hyperlink" Target="mailto:GARETHHARDIE@GMAIL.COM" TargetMode="External"/><Relationship Id="rId32" Type="http://schemas.openxmlformats.org/officeDocument/2006/relationships/hyperlink" Target="mailto:MANNATHOMC@GMAIL.COM" TargetMode="External"/><Relationship Id="rId37" Type="http://schemas.openxmlformats.org/officeDocument/2006/relationships/hyperlink" Target="mailto:LISA.JAMES@SEAMLESSTRAVEL.CO.ZA" TargetMode="External"/><Relationship Id="rId40" Type="http://schemas.openxmlformats.org/officeDocument/2006/relationships/hyperlink" Target="mailto:gekuhn60@gmail.com" TargetMode="External"/><Relationship Id="rId45" Type="http://schemas.openxmlformats.org/officeDocument/2006/relationships/hyperlink" Target="mailto:mktpa@amka.co.za" TargetMode="External"/><Relationship Id="rId53" Type="http://schemas.openxmlformats.org/officeDocument/2006/relationships/hyperlink" Target="mailto:gekuhn60@gmail.com" TargetMode="External"/><Relationship Id="rId58" Type="http://schemas.openxmlformats.org/officeDocument/2006/relationships/hyperlink" Target="mailto:CHEROLTABANE@GMAIL.COM" TargetMode="External"/><Relationship Id="rId66" Type="http://schemas.openxmlformats.org/officeDocument/2006/relationships/hyperlink" Target="mailto:LLOYD@ABURDEN.CO.ZA" TargetMode="External"/><Relationship Id="rId5" Type="http://schemas.openxmlformats.org/officeDocument/2006/relationships/hyperlink" Target="mailto:INFO@ORGIN.ZA.COM%20" TargetMode="External"/><Relationship Id="rId61" Type="http://schemas.openxmlformats.org/officeDocument/2006/relationships/hyperlink" Target="mailto:HENDRIKJANSEN7777@GMAIL.COM" TargetMode="External"/><Relationship Id="rId19" Type="http://schemas.openxmlformats.org/officeDocument/2006/relationships/hyperlink" Target="mailto:ELITA@KARCH.CO.ZA" TargetMode="External"/><Relationship Id="rId14" Type="http://schemas.openxmlformats.org/officeDocument/2006/relationships/hyperlink" Target="mailto:TAYLOR@SOICREALTY.CO.ZA" TargetMode="External"/><Relationship Id="rId22" Type="http://schemas.openxmlformats.org/officeDocument/2006/relationships/hyperlink" Target="mailto:HJGIJZEN@HOTMAIL.COM" TargetMode="External"/><Relationship Id="rId27" Type="http://schemas.openxmlformats.org/officeDocument/2006/relationships/hyperlink" Target="mailto:INFO@BJKRUGER.CO.ZA" TargetMode="External"/><Relationship Id="rId30" Type="http://schemas.openxmlformats.org/officeDocument/2006/relationships/hyperlink" Target="mailto:SONYA@SONZACK.CO.ZA" TargetMode="External"/><Relationship Id="rId35" Type="http://schemas.openxmlformats.org/officeDocument/2006/relationships/hyperlink" Target="mailto:alet@ekis.co.za" TargetMode="External"/><Relationship Id="rId43" Type="http://schemas.openxmlformats.org/officeDocument/2006/relationships/hyperlink" Target="mailto:kojo@kojomodular.co.za" TargetMode="External"/><Relationship Id="rId48" Type="http://schemas.openxmlformats.org/officeDocument/2006/relationships/hyperlink" Target="mailto:david@dfcdesignstudio.co.za/david@the%20studiopractice.com" TargetMode="External"/><Relationship Id="rId56" Type="http://schemas.openxmlformats.org/officeDocument/2006/relationships/hyperlink" Target="mailto:NOLAN.PRETORIUS@ICLOUD.COM" TargetMode="External"/><Relationship Id="rId64" Type="http://schemas.openxmlformats.org/officeDocument/2006/relationships/hyperlink" Target="mailto:READ.ODETTE@GMAIL.COM" TargetMode="External"/><Relationship Id="rId69" Type="http://schemas.openxmlformats.org/officeDocument/2006/relationships/hyperlink" Target="mailto:INFO@SIMPLIUS.CC" TargetMode="External"/><Relationship Id="rId8" Type="http://schemas.openxmlformats.org/officeDocument/2006/relationships/hyperlink" Target="mailto:WIHAN@WDMINDUSTRIES.CO.ZA" TargetMode="External"/><Relationship Id="rId51" Type="http://schemas.openxmlformats.org/officeDocument/2006/relationships/hyperlink" Target="mailto:LAFRAS@REVIRESCO.CO.ZA" TargetMode="External"/><Relationship Id="rId3" Type="http://schemas.openxmlformats.org/officeDocument/2006/relationships/hyperlink" Target="mailto:ALETDEKOKER@GMAIL.COM" TargetMode="External"/><Relationship Id="rId12" Type="http://schemas.openxmlformats.org/officeDocument/2006/relationships/hyperlink" Target="mailto:DOEN@DRYICE.CO.ZA" TargetMode="External"/><Relationship Id="rId17" Type="http://schemas.openxmlformats.org/officeDocument/2006/relationships/hyperlink" Target="mailto:PIETER@CMAC.CO.ZA" TargetMode="External"/><Relationship Id="rId25" Type="http://schemas.openxmlformats.org/officeDocument/2006/relationships/hyperlink" Target="mailto:SMTPTA@NETACTIVE.CO.ZA" TargetMode="External"/><Relationship Id="rId33" Type="http://schemas.openxmlformats.org/officeDocument/2006/relationships/hyperlink" Target="mailto:ALET.COETZEE@NOPLATS.CO.ZA" TargetMode="External"/><Relationship Id="rId38" Type="http://schemas.openxmlformats.org/officeDocument/2006/relationships/hyperlink" Target="mailto:LISA.JAMES@SEAMLESSTRAVEL.CO.ZA" TargetMode="External"/><Relationship Id="rId46" Type="http://schemas.openxmlformats.org/officeDocument/2006/relationships/hyperlink" Target="mailto:KOBUS.GRIESEL@GMAIL.COM" TargetMode="External"/><Relationship Id="rId59" Type="http://schemas.openxmlformats.org/officeDocument/2006/relationships/hyperlink" Target="mailto:ERNA.PRETORIUS@OUTLOOK.COM" TargetMode="External"/><Relationship Id="rId67" Type="http://schemas.openxmlformats.org/officeDocument/2006/relationships/hyperlink" Target="mailto:BIGGERDEBETTER@GMAIL.COM" TargetMode="External"/><Relationship Id="rId20" Type="http://schemas.openxmlformats.org/officeDocument/2006/relationships/hyperlink" Target="mailto:ALETDEKOKER@GMAIL.COM" TargetMode="External"/><Relationship Id="rId41" Type="http://schemas.openxmlformats.org/officeDocument/2006/relationships/hyperlink" Target="mailto:david@dfcdesignstudio.co.za" TargetMode="External"/><Relationship Id="rId54" Type="http://schemas.openxmlformats.org/officeDocument/2006/relationships/hyperlink" Target="mailto:PCLANCY@PRAGA.CO.ZA" TargetMode="External"/><Relationship Id="rId62" Type="http://schemas.openxmlformats.org/officeDocument/2006/relationships/hyperlink" Target="mailto:HENDRIKJANSEN7777@GMAIL.COM" TargetMode="External"/><Relationship Id="rId70" Type="http://schemas.openxmlformats.org/officeDocument/2006/relationships/hyperlink" Target="mailto:GERDA@GRANORPASSI.CO.ZA" TargetMode="External"/><Relationship Id="rId1" Type="http://schemas.openxmlformats.org/officeDocument/2006/relationships/hyperlink" Target="mailto:STEVEN.COWLEY@SYNCRONISATION.CO.ZA" TargetMode="External"/><Relationship Id="rId6" Type="http://schemas.openxmlformats.org/officeDocument/2006/relationships/hyperlink" Target="mailto:NELSONBLENI@GMAIL.COM" TargetMode="External"/><Relationship Id="rId15" Type="http://schemas.openxmlformats.org/officeDocument/2006/relationships/hyperlink" Target="mailto:GISELA@URBANBROKERS.COM" TargetMode="External"/><Relationship Id="rId23" Type="http://schemas.openxmlformats.org/officeDocument/2006/relationships/hyperlink" Target="mailto:LEON.GANSWYK@WESTFALIAFRUIT.COM" TargetMode="External"/><Relationship Id="rId28" Type="http://schemas.openxmlformats.org/officeDocument/2006/relationships/hyperlink" Target="mailto:RETHA@ROZEWOOD.CO.ZA" TargetMode="External"/><Relationship Id="rId36" Type="http://schemas.openxmlformats.org/officeDocument/2006/relationships/hyperlink" Target="mailto:ayanda60@gmail.com" TargetMode="External"/><Relationship Id="rId49" Type="http://schemas.openxmlformats.org/officeDocument/2006/relationships/hyperlink" Target="mailto:CHARL@ARCHAUS.CO.ZA" TargetMode="External"/><Relationship Id="rId57" Type="http://schemas.openxmlformats.org/officeDocument/2006/relationships/hyperlink" Target="mailto:KOBUS.GRIESEL@GMAIL.COM" TargetMode="External"/><Relationship Id="rId10" Type="http://schemas.openxmlformats.org/officeDocument/2006/relationships/hyperlink" Target="mailto:PASEKA@WHCSOLUTIONS.CO.ZA" TargetMode="External"/><Relationship Id="rId31" Type="http://schemas.openxmlformats.org/officeDocument/2006/relationships/hyperlink" Target="mailto:ELITA@KARCH.CO.ZA" TargetMode="External"/><Relationship Id="rId44" Type="http://schemas.openxmlformats.org/officeDocument/2006/relationships/hyperlink" Target="mailto:INFO@QUALITYGRANITE.CO.ZA" TargetMode="External"/><Relationship Id="rId52" Type="http://schemas.openxmlformats.org/officeDocument/2006/relationships/hyperlink" Target="mailto:FEDJA@CALPHARM.CO.ZA" TargetMode="External"/><Relationship Id="rId60" Type="http://schemas.openxmlformats.org/officeDocument/2006/relationships/hyperlink" Target="mailto:JULIAN@STEPTRANSFORMATION.COM" TargetMode="External"/><Relationship Id="rId65" Type="http://schemas.openxmlformats.org/officeDocument/2006/relationships/hyperlink" Target="mailto:HLOKOALILLIAN@GMAIL.COM" TargetMode="External"/><Relationship Id="rId4" Type="http://schemas.openxmlformats.org/officeDocument/2006/relationships/hyperlink" Target="mailto:LISA@ENTRAWOOD.CO.ZA" TargetMode="External"/><Relationship Id="rId9" Type="http://schemas.openxmlformats.org/officeDocument/2006/relationships/hyperlink" Target="mailto:SALES@REDBLOCKMEDIA.CO.ZA" TargetMode="External"/><Relationship Id="rId13" Type="http://schemas.openxmlformats.org/officeDocument/2006/relationships/hyperlink" Target="mailto:RETHA@ROZEWOOD.CO.ZA" TargetMode="External"/><Relationship Id="rId18" Type="http://schemas.openxmlformats.org/officeDocument/2006/relationships/hyperlink" Target="mailto:MICHAEL.TEIXEIRA@GMAIL.COM" TargetMode="External"/><Relationship Id="rId39" Type="http://schemas.openxmlformats.org/officeDocument/2006/relationships/hyperlink" Target="mailto:TAYLOR@SOICREALTY.CO.ZA" TargetMode="External"/><Relationship Id="rId34" Type="http://schemas.openxmlformats.org/officeDocument/2006/relationships/hyperlink" Target="mailto:GERHARD@ISACARSTENS.CO.ZA" TargetMode="External"/><Relationship Id="rId50" Type="http://schemas.openxmlformats.org/officeDocument/2006/relationships/hyperlink" Target="mailto:BRYAN@AIDAELITE.CO.ZA" TargetMode="External"/><Relationship Id="rId55" Type="http://schemas.openxmlformats.org/officeDocument/2006/relationships/hyperlink" Target="mailto:NOLAN.PRETORIUS@ICLOUD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floris@thestudiopracti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4DA5-36E7-41E5-A2A1-D583B1EA5047}">
  <sheetPr codeName="Sheet1"/>
  <dimension ref="A1:AB58"/>
  <sheetViews>
    <sheetView zoomScale="85" zoomScaleNormal="85" workbookViewId="0">
      <selection activeCell="E20" sqref="E20"/>
    </sheetView>
  </sheetViews>
  <sheetFormatPr defaultRowHeight="15" x14ac:dyDescent="0.25"/>
  <sheetData>
    <row r="1" spans="1:28" ht="15" customHeight="1" x14ac:dyDescent="0.25">
      <c r="G1" s="286" t="s">
        <v>413</v>
      </c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8"/>
      <c r="T1" s="276" t="s">
        <v>418</v>
      </c>
      <c r="U1" s="277"/>
      <c r="V1" s="277"/>
      <c r="W1" s="277"/>
      <c r="X1" s="277"/>
      <c r="Y1" s="277"/>
      <c r="Z1" s="277"/>
      <c r="AA1" s="277"/>
      <c r="AB1" s="278"/>
    </row>
    <row r="2" spans="1:28" x14ac:dyDescent="0.25">
      <c r="G2" s="289"/>
      <c r="H2" s="290"/>
      <c r="I2" s="290"/>
      <c r="J2" s="290"/>
      <c r="K2" s="290"/>
      <c r="L2" s="290"/>
      <c r="M2" s="290"/>
      <c r="N2" s="290"/>
      <c r="O2" s="290"/>
      <c r="P2" s="290"/>
      <c r="Q2" s="290"/>
      <c r="R2" s="291"/>
      <c r="T2" s="279"/>
      <c r="U2" s="280"/>
      <c r="V2" s="280"/>
      <c r="W2" s="280"/>
      <c r="X2" s="280"/>
      <c r="Y2" s="280"/>
      <c r="Z2" s="280"/>
      <c r="AA2" s="280"/>
      <c r="AB2" s="281"/>
    </row>
    <row r="3" spans="1:28" ht="15.75" customHeight="1" x14ac:dyDescent="0.45">
      <c r="G3" s="132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4"/>
      <c r="T3" s="145"/>
      <c r="U3" s="146"/>
      <c r="V3" s="146"/>
      <c r="W3" s="146"/>
      <c r="X3" s="146"/>
      <c r="Y3" s="146"/>
      <c r="Z3" s="146"/>
      <c r="AA3" s="146"/>
      <c r="AB3" s="147"/>
    </row>
    <row r="4" spans="1:28" ht="15.75" customHeight="1" x14ac:dyDescent="0.45">
      <c r="G4" s="135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7"/>
      <c r="T4" s="148"/>
      <c r="U4" s="274" t="s">
        <v>419</v>
      </c>
      <c r="V4" s="274"/>
      <c r="W4" s="274"/>
      <c r="X4" s="274"/>
      <c r="Y4" s="274"/>
      <c r="Z4" s="274"/>
      <c r="AA4" s="274"/>
      <c r="AB4" s="149"/>
    </row>
    <row r="5" spans="1:28" ht="19.5" customHeight="1" thickBot="1" x14ac:dyDescent="0.5">
      <c r="E5" s="230" t="s">
        <v>472</v>
      </c>
      <c r="G5" s="135"/>
      <c r="H5" s="136"/>
      <c r="I5" s="136"/>
      <c r="J5" s="282" t="s">
        <v>415</v>
      </c>
      <c r="K5" s="282"/>
      <c r="L5" s="282"/>
      <c r="M5" s="282"/>
      <c r="N5" s="282"/>
      <c r="O5" s="282"/>
      <c r="P5" s="136"/>
      <c r="Q5" s="136"/>
      <c r="R5" s="137"/>
      <c r="T5" s="148"/>
      <c r="U5" s="274"/>
      <c r="V5" s="274"/>
      <c r="W5" s="274"/>
      <c r="X5" s="274"/>
      <c r="Y5" s="274"/>
      <c r="Z5" s="274"/>
      <c r="AA5" s="274"/>
      <c r="AB5" s="149"/>
    </row>
    <row r="6" spans="1:28" ht="15" customHeight="1" x14ac:dyDescent="0.25">
      <c r="A6" s="101"/>
      <c r="B6" s="102"/>
      <c r="C6" s="171" t="s">
        <v>472</v>
      </c>
      <c r="D6" s="103"/>
      <c r="G6" s="138"/>
      <c r="H6" s="284" t="s">
        <v>416</v>
      </c>
      <c r="I6" s="284"/>
      <c r="J6" s="284"/>
      <c r="K6" s="284"/>
      <c r="L6" s="284"/>
      <c r="M6" s="284"/>
      <c r="N6" s="284"/>
      <c r="O6" s="284"/>
      <c r="P6" s="284"/>
      <c r="Q6" s="284"/>
      <c r="R6" s="139"/>
      <c r="T6" s="148"/>
      <c r="U6" s="274"/>
      <c r="V6" s="274"/>
      <c r="W6" s="274"/>
      <c r="X6" s="274"/>
      <c r="Y6" s="274"/>
      <c r="Z6" s="274"/>
      <c r="AA6" s="274"/>
      <c r="AB6" s="149"/>
    </row>
    <row r="7" spans="1:28" x14ac:dyDescent="0.25">
      <c r="A7" s="104"/>
      <c r="B7" s="95"/>
      <c r="C7" s="95"/>
      <c r="D7" s="105"/>
      <c r="G7" s="138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139"/>
      <c r="T7" s="148"/>
      <c r="U7" s="274"/>
      <c r="V7" s="274"/>
      <c r="W7" s="274"/>
      <c r="X7" s="274"/>
      <c r="Y7" s="274"/>
      <c r="Z7" s="274"/>
      <c r="AA7" s="274"/>
      <c r="AB7" s="149"/>
    </row>
    <row r="8" spans="1:28" ht="15.75" thickBot="1" x14ac:dyDescent="0.3">
      <c r="A8" s="106"/>
      <c r="B8" s="107"/>
      <c r="C8" s="164" t="s">
        <v>433</v>
      </c>
      <c r="D8" s="108"/>
      <c r="G8" s="138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139"/>
      <c r="T8" s="148"/>
      <c r="U8" s="274"/>
      <c r="V8" s="274"/>
      <c r="W8" s="274"/>
      <c r="X8" s="274"/>
      <c r="Y8" s="274"/>
      <c r="Z8" s="274"/>
      <c r="AA8" s="274"/>
      <c r="AB8" s="149"/>
    </row>
    <row r="9" spans="1:28" ht="15.75" thickBot="1" x14ac:dyDescent="0.3">
      <c r="G9" s="138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139"/>
      <c r="T9" s="148"/>
      <c r="U9" s="274"/>
      <c r="V9" s="274"/>
      <c r="W9" s="274"/>
      <c r="X9" s="274"/>
      <c r="Y9" s="274"/>
      <c r="Z9" s="274"/>
      <c r="AA9" s="274"/>
      <c r="AB9" s="149"/>
    </row>
    <row r="10" spans="1:28" x14ac:dyDescent="0.25">
      <c r="A10" s="109"/>
      <c r="B10" s="110"/>
      <c r="C10" s="110"/>
      <c r="D10" s="111"/>
      <c r="G10" s="138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139"/>
      <c r="T10" s="148"/>
      <c r="U10" s="274"/>
      <c r="V10" s="274"/>
      <c r="W10" s="274"/>
      <c r="X10" s="274"/>
      <c r="Y10" s="274"/>
      <c r="Z10" s="274"/>
      <c r="AA10" s="274"/>
      <c r="AB10" s="149"/>
    </row>
    <row r="11" spans="1:28" x14ac:dyDescent="0.25">
      <c r="A11" s="112"/>
      <c r="B11" s="113"/>
      <c r="C11" s="113"/>
      <c r="D11" s="114"/>
      <c r="G11" s="138"/>
      <c r="H11" s="284"/>
      <c r="I11" s="284"/>
      <c r="J11" s="284"/>
      <c r="K11" s="284"/>
      <c r="L11" s="284"/>
      <c r="M11" s="284"/>
      <c r="N11" s="284"/>
      <c r="O11" s="284"/>
      <c r="P11" s="284"/>
      <c r="Q11" s="284"/>
      <c r="R11" s="139"/>
      <c r="T11" s="148"/>
      <c r="U11" s="274"/>
      <c r="V11" s="274"/>
      <c r="W11" s="274"/>
      <c r="X11" s="274"/>
      <c r="Y11" s="274"/>
      <c r="Z11" s="274"/>
      <c r="AA11" s="274"/>
      <c r="AB11" s="149"/>
    </row>
    <row r="12" spans="1:28" ht="15.75" thickBot="1" x14ac:dyDescent="0.3">
      <c r="A12" s="115"/>
      <c r="B12" s="116"/>
      <c r="C12" s="116"/>
      <c r="D12" s="117"/>
      <c r="G12" s="138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139"/>
      <c r="T12" s="148"/>
      <c r="U12" s="274"/>
      <c r="V12" s="274"/>
      <c r="W12" s="274"/>
      <c r="X12" s="274"/>
      <c r="Y12" s="274"/>
      <c r="Z12" s="274"/>
      <c r="AA12" s="274"/>
      <c r="AB12" s="149"/>
    </row>
    <row r="13" spans="1:28" ht="15.75" thickBot="1" x14ac:dyDescent="0.3">
      <c r="G13" s="138"/>
      <c r="H13" s="284"/>
      <c r="I13" s="284"/>
      <c r="J13" s="284"/>
      <c r="K13" s="284"/>
      <c r="L13" s="284"/>
      <c r="M13" s="284"/>
      <c r="N13" s="284"/>
      <c r="O13" s="284"/>
      <c r="P13" s="284"/>
      <c r="Q13" s="284"/>
      <c r="R13" s="139"/>
      <c r="T13" s="148"/>
      <c r="U13" s="274"/>
      <c r="V13" s="274"/>
      <c r="W13" s="274"/>
      <c r="X13" s="274"/>
      <c r="Y13" s="274"/>
      <c r="Z13" s="274"/>
      <c r="AA13" s="274"/>
      <c r="AB13" s="149"/>
    </row>
    <row r="14" spans="1:28" x14ac:dyDescent="0.25">
      <c r="A14" s="101"/>
      <c r="B14" s="102"/>
      <c r="C14" s="102"/>
      <c r="D14" s="103"/>
      <c r="G14" s="138"/>
      <c r="H14" s="284"/>
      <c r="I14" s="284"/>
      <c r="J14" s="284"/>
      <c r="K14" s="284"/>
      <c r="L14" s="284"/>
      <c r="M14" s="284"/>
      <c r="N14" s="284"/>
      <c r="O14" s="284"/>
      <c r="P14" s="284"/>
      <c r="Q14" s="284"/>
      <c r="R14" s="139"/>
      <c r="T14" s="148"/>
      <c r="U14" s="274"/>
      <c r="V14" s="274"/>
      <c r="W14" s="274"/>
      <c r="X14" s="274"/>
      <c r="Y14" s="274"/>
      <c r="Z14" s="274"/>
      <c r="AA14" s="274"/>
      <c r="AB14" s="149"/>
    </row>
    <row r="15" spans="1:28" x14ac:dyDescent="0.25">
      <c r="A15" s="104"/>
      <c r="B15" s="95"/>
      <c r="C15" s="95"/>
      <c r="D15" s="105"/>
      <c r="G15" s="138"/>
      <c r="H15" s="284"/>
      <c r="I15" s="284"/>
      <c r="J15" s="284"/>
      <c r="K15" s="284"/>
      <c r="L15" s="284"/>
      <c r="M15" s="284"/>
      <c r="N15" s="284"/>
      <c r="O15" s="284"/>
      <c r="P15" s="284"/>
      <c r="Q15" s="284"/>
      <c r="R15" s="139"/>
      <c r="T15" s="148"/>
      <c r="U15" s="274"/>
      <c r="V15" s="274"/>
      <c r="W15" s="274"/>
      <c r="X15" s="274"/>
      <c r="Y15" s="274"/>
      <c r="Z15" s="274"/>
      <c r="AA15" s="274"/>
      <c r="AB15" s="149"/>
    </row>
    <row r="16" spans="1:28" ht="15.75" thickBot="1" x14ac:dyDescent="0.3">
      <c r="A16" s="106"/>
      <c r="B16" s="107"/>
      <c r="C16" s="107"/>
      <c r="D16" s="108"/>
      <c r="G16" s="138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139"/>
      <c r="T16" s="148"/>
      <c r="U16" s="274"/>
      <c r="V16" s="274"/>
      <c r="W16" s="274"/>
      <c r="X16" s="274"/>
      <c r="Y16" s="274"/>
      <c r="Z16" s="274"/>
      <c r="AA16" s="274"/>
      <c r="AB16" s="149"/>
    </row>
    <row r="17" spans="1:28" ht="15.75" thickBot="1" x14ac:dyDescent="0.3">
      <c r="G17" s="138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139"/>
      <c r="T17" s="148"/>
      <c r="U17" s="274"/>
      <c r="V17" s="274"/>
      <c r="W17" s="274"/>
      <c r="X17" s="274"/>
      <c r="Y17" s="274"/>
      <c r="Z17" s="274"/>
      <c r="AA17" s="274"/>
      <c r="AB17" s="149"/>
    </row>
    <row r="18" spans="1:28" x14ac:dyDescent="0.25">
      <c r="A18" s="109"/>
      <c r="B18" s="110"/>
      <c r="C18" s="110"/>
      <c r="D18" s="111"/>
      <c r="G18" s="138"/>
      <c r="H18" s="284"/>
      <c r="I18" s="284"/>
      <c r="J18" s="284"/>
      <c r="K18" s="284"/>
      <c r="L18" s="284"/>
      <c r="M18" s="284"/>
      <c r="N18" s="284"/>
      <c r="O18" s="284"/>
      <c r="P18" s="284"/>
      <c r="Q18" s="284"/>
      <c r="R18" s="139"/>
      <c r="T18" s="148"/>
      <c r="U18" s="274"/>
      <c r="V18" s="274"/>
      <c r="W18" s="274"/>
      <c r="X18" s="274"/>
      <c r="Y18" s="274"/>
      <c r="Z18" s="274"/>
      <c r="AA18" s="274"/>
      <c r="AB18" s="149"/>
    </row>
    <row r="19" spans="1:28" x14ac:dyDescent="0.25">
      <c r="A19" s="112"/>
      <c r="B19" s="113"/>
      <c r="C19" s="113"/>
      <c r="D19" s="114"/>
      <c r="G19" s="138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139"/>
      <c r="S19" s="230" t="s">
        <v>762</v>
      </c>
      <c r="T19" s="148"/>
      <c r="U19" s="274"/>
      <c r="V19" s="274"/>
      <c r="W19" s="274"/>
      <c r="X19" s="274"/>
      <c r="Y19" s="274"/>
      <c r="Z19" s="274"/>
      <c r="AA19" s="274"/>
      <c r="AB19" s="149"/>
    </row>
    <row r="20" spans="1:28" ht="15.75" thickBot="1" x14ac:dyDescent="0.3">
      <c r="A20" s="115"/>
      <c r="B20" s="116"/>
      <c r="C20" s="116"/>
      <c r="D20" s="117"/>
      <c r="G20" s="138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139"/>
      <c r="T20" s="148"/>
      <c r="U20" s="274"/>
      <c r="V20" s="274"/>
      <c r="W20" s="274"/>
      <c r="X20" s="274"/>
      <c r="Y20" s="274"/>
      <c r="Z20" s="274"/>
      <c r="AA20" s="274"/>
      <c r="AB20" s="149"/>
    </row>
    <row r="21" spans="1:28" ht="15.75" thickBot="1" x14ac:dyDescent="0.3">
      <c r="G21" s="138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39"/>
      <c r="T21" s="148"/>
      <c r="U21" s="274"/>
      <c r="V21" s="274"/>
      <c r="W21" s="274"/>
      <c r="X21" s="274"/>
      <c r="Y21" s="274"/>
      <c r="Z21" s="274"/>
      <c r="AA21" s="274"/>
      <c r="AB21" s="149"/>
    </row>
    <row r="22" spans="1:28" ht="18.75" customHeight="1" x14ac:dyDescent="0.25">
      <c r="A22" s="101"/>
      <c r="B22" s="102"/>
      <c r="C22" s="102"/>
      <c r="D22" s="103"/>
      <c r="G22" s="138"/>
      <c r="H22" s="141"/>
      <c r="I22" s="141"/>
      <c r="J22" s="282" t="s">
        <v>414</v>
      </c>
      <c r="K22" s="283"/>
      <c r="L22" s="283"/>
      <c r="M22" s="283"/>
      <c r="N22" s="283"/>
      <c r="O22" s="283"/>
      <c r="P22" s="141"/>
      <c r="Q22" s="141"/>
      <c r="R22" s="139"/>
      <c r="T22" s="148"/>
      <c r="U22" s="274"/>
      <c r="V22" s="274"/>
      <c r="W22" s="274"/>
      <c r="X22" s="274"/>
      <c r="Y22" s="274"/>
      <c r="Z22" s="274"/>
      <c r="AA22" s="274"/>
      <c r="AB22" s="149"/>
    </row>
    <row r="23" spans="1:28" x14ac:dyDescent="0.25">
      <c r="A23" s="104"/>
      <c r="B23" s="95"/>
      <c r="C23" s="95"/>
      <c r="D23" s="105"/>
      <c r="G23" s="138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39"/>
      <c r="T23" s="148"/>
      <c r="U23" s="274"/>
      <c r="V23" s="274"/>
      <c r="W23" s="274"/>
      <c r="X23" s="274"/>
      <c r="Y23" s="274"/>
      <c r="Z23" s="274"/>
      <c r="AA23" s="274"/>
      <c r="AB23" s="149"/>
    </row>
    <row r="24" spans="1:28" ht="15.75" thickBot="1" x14ac:dyDescent="0.3">
      <c r="A24" s="106"/>
      <c r="B24" s="107"/>
      <c r="C24" s="107"/>
      <c r="D24" s="108"/>
      <c r="G24" s="138"/>
      <c r="H24" s="284" t="s">
        <v>417</v>
      </c>
      <c r="I24" s="284"/>
      <c r="J24" s="284"/>
      <c r="K24" s="284"/>
      <c r="L24" s="284"/>
      <c r="M24" s="284"/>
      <c r="N24" s="284"/>
      <c r="O24" s="284"/>
      <c r="P24" s="284"/>
      <c r="Q24" s="284"/>
      <c r="R24" s="139"/>
      <c r="T24" s="148"/>
      <c r="U24" s="274"/>
      <c r="V24" s="274"/>
      <c r="W24" s="274"/>
      <c r="X24" s="274"/>
      <c r="Y24" s="274"/>
      <c r="Z24" s="274"/>
      <c r="AA24" s="274"/>
      <c r="AB24" s="149"/>
    </row>
    <row r="25" spans="1:28" ht="15.75" thickBot="1" x14ac:dyDescent="0.3">
      <c r="G25" s="138"/>
      <c r="H25" s="284"/>
      <c r="I25" s="284"/>
      <c r="J25" s="284"/>
      <c r="K25" s="284"/>
      <c r="L25" s="284"/>
      <c r="M25" s="284"/>
      <c r="N25" s="284"/>
      <c r="O25" s="284"/>
      <c r="P25" s="284"/>
      <c r="Q25" s="284"/>
      <c r="R25" s="139"/>
      <c r="T25" s="148"/>
      <c r="U25" s="274"/>
      <c r="V25" s="274"/>
      <c r="W25" s="274"/>
      <c r="X25" s="274"/>
      <c r="Y25" s="274"/>
      <c r="Z25" s="274"/>
      <c r="AA25" s="274"/>
      <c r="AB25" s="149"/>
    </row>
    <row r="26" spans="1:28" x14ac:dyDescent="0.25">
      <c r="A26" s="109"/>
      <c r="B26" s="110"/>
      <c r="C26" s="110"/>
      <c r="D26" s="111"/>
      <c r="G26" s="138"/>
      <c r="H26" s="284"/>
      <c r="I26" s="284"/>
      <c r="J26" s="284"/>
      <c r="K26" s="284"/>
      <c r="L26" s="284"/>
      <c r="M26" s="284"/>
      <c r="N26" s="284"/>
      <c r="O26" s="284"/>
      <c r="P26" s="284"/>
      <c r="Q26" s="284"/>
      <c r="R26" s="139"/>
      <c r="T26" s="148"/>
      <c r="U26" s="274"/>
      <c r="V26" s="274"/>
      <c r="W26" s="274"/>
      <c r="X26" s="274"/>
      <c r="Y26" s="274"/>
      <c r="Z26" s="274"/>
      <c r="AA26" s="274"/>
      <c r="AB26" s="149"/>
    </row>
    <row r="27" spans="1:28" x14ac:dyDescent="0.25">
      <c r="A27" s="112"/>
      <c r="B27" s="113"/>
      <c r="C27" s="113"/>
      <c r="D27" s="114"/>
      <c r="G27" s="138"/>
      <c r="H27" s="284"/>
      <c r="I27" s="284"/>
      <c r="J27" s="284"/>
      <c r="K27" s="284"/>
      <c r="L27" s="284"/>
      <c r="M27" s="284"/>
      <c r="N27" s="284"/>
      <c r="O27" s="284"/>
      <c r="P27" s="284"/>
      <c r="Q27" s="284"/>
      <c r="R27" s="139"/>
      <c r="T27" s="148"/>
      <c r="U27" s="274"/>
      <c r="V27" s="274"/>
      <c r="W27" s="274"/>
      <c r="X27" s="274"/>
      <c r="Y27" s="274"/>
      <c r="Z27" s="274"/>
      <c r="AA27" s="274"/>
      <c r="AB27" s="149"/>
    </row>
    <row r="28" spans="1:28" ht="15.75" thickBot="1" x14ac:dyDescent="0.3">
      <c r="A28" s="115"/>
      <c r="B28" s="116"/>
      <c r="C28" s="116"/>
      <c r="D28" s="117"/>
      <c r="G28" s="138"/>
      <c r="H28" s="284"/>
      <c r="I28" s="284"/>
      <c r="J28" s="284"/>
      <c r="K28" s="284"/>
      <c r="L28" s="284"/>
      <c r="M28" s="284"/>
      <c r="N28" s="284"/>
      <c r="O28" s="284"/>
      <c r="P28" s="284"/>
      <c r="Q28" s="284"/>
      <c r="R28" s="139"/>
      <c r="T28" s="148"/>
      <c r="U28" s="274"/>
      <c r="V28" s="274"/>
      <c r="W28" s="274"/>
      <c r="X28" s="274"/>
      <c r="Y28" s="274"/>
      <c r="Z28" s="274"/>
      <c r="AA28" s="274"/>
      <c r="AB28" s="149"/>
    </row>
    <row r="29" spans="1:28" ht="15.75" thickBot="1" x14ac:dyDescent="0.3">
      <c r="G29" s="138"/>
      <c r="H29" s="284"/>
      <c r="I29" s="284"/>
      <c r="J29" s="284"/>
      <c r="K29" s="284"/>
      <c r="L29" s="284"/>
      <c r="M29" s="284"/>
      <c r="N29" s="284"/>
      <c r="O29" s="284"/>
      <c r="P29" s="284"/>
      <c r="Q29" s="284"/>
      <c r="R29" s="139"/>
      <c r="T29" s="148"/>
      <c r="U29" s="274"/>
      <c r="V29" s="274"/>
      <c r="W29" s="274"/>
      <c r="X29" s="274"/>
      <c r="Y29" s="274"/>
      <c r="Z29" s="274"/>
      <c r="AA29" s="274"/>
      <c r="AB29" s="149"/>
    </row>
    <row r="30" spans="1:28" x14ac:dyDescent="0.25">
      <c r="A30" s="101"/>
      <c r="B30" s="102"/>
      <c r="C30" s="102"/>
      <c r="D30" s="103"/>
      <c r="G30" s="138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139"/>
      <c r="T30" s="148"/>
      <c r="U30" s="274"/>
      <c r="V30" s="274"/>
      <c r="W30" s="274"/>
      <c r="X30" s="274"/>
      <c r="Y30" s="274"/>
      <c r="Z30" s="274"/>
      <c r="AA30" s="274"/>
      <c r="AB30" s="149"/>
    </row>
    <row r="31" spans="1:28" x14ac:dyDescent="0.25">
      <c r="A31" s="104"/>
      <c r="B31" s="95"/>
      <c r="C31" s="95"/>
      <c r="D31" s="105"/>
      <c r="G31" s="138"/>
      <c r="H31" s="284"/>
      <c r="I31" s="284"/>
      <c r="J31" s="284"/>
      <c r="K31" s="284"/>
      <c r="L31" s="284"/>
      <c r="M31" s="284"/>
      <c r="N31" s="284"/>
      <c r="O31" s="284"/>
      <c r="P31" s="284"/>
      <c r="Q31" s="284"/>
      <c r="R31" s="139"/>
      <c r="T31" s="148"/>
      <c r="U31" s="274"/>
      <c r="V31" s="274"/>
      <c r="W31" s="274"/>
      <c r="X31" s="274"/>
      <c r="Y31" s="274"/>
      <c r="Z31" s="274"/>
      <c r="AA31" s="274"/>
      <c r="AB31" s="149"/>
    </row>
    <row r="32" spans="1:28" ht="15.75" thickBot="1" x14ac:dyDescent="0.3">
      <c r="A32" s="106"/>
      <c r="B32" s="107"/>
      <c r="C32" s="107"/>
      <c r="D32" s="108"/>
      <c r="G32" s="138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39"/>
      <c r="T32" s="148"/>
      <c r="U32" s="274"/>
      <c r="V32" s="274"/>
      <c r="W32" s="274"/>
      <c r="X32" s="274"/>
      <c r="Y32" s="274"/>
      <c r="Z32" s="274"/>
      <c r="AA32" s="274"/>
      <c r="AB32" s="149"/>
    </row>
    <row r="33" spans="7:28" ht="15" customHeight="1" x14ac:dyDescent="0.25">
      <c r="G33" s="138"/>
      <c r="H33" s="285" t="s">
        <v>421</v>
      </c>
      <c r="I33" s="285"/>
      <c r="J33" s="285"/>
      <c r="K33" s="285"/>
      <c r="L33" s="285"/>
      <c r="M33" s="285"/>
      <c r="N33" s="285"/>
      <c r="O33" s="285"/>
      <c r="P33" s="285"/>
      <c r="Q33" s="285"/>
      <c r="R33" s="139"/>
      <c r="T33" s="148"/>
      <c r="U33" s="274"/>
      <c r="V33" s="274"/>
      <c r="W33" s="274"/>
      <c r="X33" s="274"/>
      <c r="Y33" s="274"/>
      <c r="Z33" s="274"/>
      <c r="AA33" s="274"/>
      <c r="AB33" s="149"/>
    </row>
    <row r="34" spans="7:28" x14ac:dyDescent="0.25">
      <c r="G34" s="138"/>
      <c r="H34" s="285"/>
      <c r="I34" s="285"/>
      <c r="J34" s="285"/>
      <c r="K34" s="285"/>
      <c r="L34" s="285"/>
      <c r="M34" s="285"/>
      <c r="N34" s="285"/>
      <c r="O34" s="285"/>
      <c r="P34" s="285"/>
      <c r="Q34" s="285"/>
      <c r="R34" s="139"/>
      <c r="T34" s="148"/>
      <c r="U34" s="274"/>
      <c r="V34" s="274"/>
      <c r="W34" s="274"/>
      <c r="X34" s="274"/>
      <c r="Y34" s="274"/>
      <c r="Z34" s="274"/>
      <c r="AA34" s="274"/>
      <c r="AB34" s="149"/>
    </row>
    <row r="35" spans="7:28" x14ac:dyDescent="0.25">
      <c r="G35" s="138"/>
      <c r="H35" s="285"/>
      <c r="I35" s="285"/>
      <c r="J35" s="285"/>
      <c r="K35" s="285"/>
      <c r="L35" s="285"/>
      <c r="M35" s="285"/>
      <c r="N35" s="285"/>
      <c r="O35" s="285"/>
      <c r="P35" s="285"/>
      <c r="Q35" s="285"/>
      <c r="R35" s="139"/>
      <c r="T35" s="148"/>
      <c r="U35" s="274"/>
      <c r="V35" s="274"/>
      <c r="W35" s="274"/>
      <c r="X35" s="274"/>
      <c r="Y35" s="274"/>
      <c r="Z35" s="274"/>
      <c r="AA35" s="274"/>
      <c r="AB35" s="149"/>
    </row>
    <row r="36" spans="7:28" x14ac:dyDescent="0.25">
      <c r="G36" s="138"/>
      <c r="H36" s="285"/>
      <c r="I36" s="285"/>
      <c r="J36" s="285"/>
      <c r="K36" s="285"/>
      <c r="L36" s="285"/>
      <c r="M36" s="285"/>
      <c r="N36" s="285"/>
      <c r="O36" s="285"/>
      <c r="P36" s="285"/>
      <c r="Q36" s="285"/>
      <c r="R36" s="139"/>
      <c r="T36" s="148"/>
      <c r="U36" s="274"/>
      <c r="V36" s="274"/>
      <c r="W36" s="274"/>
      <c r="X36" s="274"/>
      <c r="Y36" s="274"/>
      <c r="Z36" s="274"/>
      <c r="AA36" s="274"/>
      <c r="AB36" s="149"/>
    </row>
    <row r="37" spans="7:28" x14ac:dyDescent="0.25">
      <c r="G37" s="138"/>
      <c r="H37" s="285"/>
      <c r="I37" s="285"/>
      <c r="J37" s="285"/>
      <c r="K37" s="285"/>
      <c r="L37" s="285"/>
      <c r="M37" s="285"/>
      <c r="N37" s="285"/>
      <c r="O37" s="285"/>
      <c r="P37" s="285"/>
      <c r="Q37" s="285"/>
      <c r="R37" s="139"/>
      <c r="T37" s="148"/>
      <c r="U37" s="274"/>
      <c r="V37" s="274"/>
      <c r="W37" s="274"/>
      <c r="X37" s="274"/>
      <c r="Y37" s="274"/>
      <c r="Z37" s="274"/>
      <c r="AA37" s="274"/>
      <c r="AB37" s="149"/>
    </row>
    <row r="38" spans="7:28" x14ac:dyDescent="0.25">
      <c r="G38" s="138"/>
      <c r="H38" s="285"/>
      <c r="I38" s="285"/>
      <c r="J38" s="285"/>
      <c r="K38" s="285"/>
      <c r="L38" s="285"/>
      <c r="M38" s="285"/>
      <c r="N38" s="285"/>
      <c r="O38" s="285"/>
      <c r="P38" s="285"/>
      <c r="Q38" s="285"/>
      <c r="R38" s="139"/>
      <c r="T38" s="148"/>
      <c r="U38" s="274"/>
      <c r="V38" s="274"/>
      <c r="W38" s="274"/>
      <c r="X38" s="274"/>
      <c r="Y38" s="274"/>
      <c r="Z38" s="274"/>
      <c r="AA38" s="274"/>
      <c r="AB38" s="149"/>
    </row>
    <row r="39" spans="7:28" ht="15" customHeight="1" x14ac:dyDescent="0.25">
      <c r="G39" s="138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139"/>
      <c r="T39" s="148"/>
      <c r="U39" s="275" t="s">
        <v>420</v>
      </c>
      <c r="V39" s="275"/>
      <c r="W39" s="275"/>
      <c r="X39" s="275"/>
      <c r="Y39" s="275"/>
      <c r="Z39" s="275"/>
      <c r="AA39" s="275"/>
      <c r="AB39" s="149"/>
    </row>
    <row r="40" spans="7:28" x14ac:dyDescent="0.25">
      <c r="G40" s="138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139"/>
      <c r="T40" s="148"/>
      <c r="U40" s="275"/>
      <c r="V40" s="275"/>
      <c r="W40" s="275"/>
      <c r="X40" s="275"/>
      <c r="Y40" s="275"/>
      <c r="Z40" s="275"/>
      <c r="AA40" s="275"/>
      <c r="AB40" s="149"/>
    </row>
    <row r="41" spans="7:28" x14ac:dyDescent="0.25">
      <c r="G41" s="138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139"/>
      <c r="T41" s="148"/>
      <c r="U41" s="275"/>
      <c r="V41" s="275"/>
      <c r="W41" s="275"/>
      <c r="X41" s="275"/>
      <c r="Y41" s="275"/>
      <c r="Z41" s="275"/>
      <c r="AA41" s="275"/>
      <c r="AB41" s="149"/>
    </row>
    <row r="42" spans="7:28" x14ac:dyDescent="0.25">
      <c r="G42" s="138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139"/>
      <c r="T42" s="148"/>
      <c r="U42" s="275"/>
      <c r="V42" s="275"/>
      <c r="W42" s="275"/>
      <c r="X42" s="275"/>
      <c r="Y42" s="275"/>
      <c r="Z42" s="275"/>
      <c r="AA42" s="275"/>
      <c r="AB42" s="149"/>
    </row>
    <row r="43" spans="7:28" x14ac:dyDescent="0.25">
      <c r="G43" s="138"/>
      <c r="H43" s="285"/>
      <c r="I43" s="285"/>
      <c r="J43" s="285"/>
      <c r="K43" s="285"/>
      <c r="L43" s="285"/>
      <c r="M43" s="285"/>
      <c r="N43" s="285"/>
      <c r="O43" s="285"/>
      <c r="P43" s="285"/>
      <c r="Q43" s="285"/>
      <c r="R43" s="139"/>
      <c r="T43" s="148"/>
      <c r="U43" s="275"/>
      <c r="V43" s="275"/>
      <c r="W43" s="275"/>
      <c r="X43" s="275"/>
      <c r="Y43" s="275"/>
      <c r="Z43" s="275"/>
      <c r="AA43" s="275"/>
      <c r="AB43" s="149"/>
    </row>
    <row r="44" spans="7:28" x14ac:dyDescent="0.25">
      <c r="G44" s="138"/>
      <c r="H44" s="285"/>
      <c r="I44" s="285"/>
      <c r="J44" s="285"/>
      <c r="K44" s="285"/>
      <c r="L44" s="285"/>
      <c r="M44" s="285"/>
      <c r="N44" s="285"/>
      <c r="O44" s="285"/>
      <c r="P44" s="285"/>
      <c r="Q44" s="285"/>
      <c r="R44" s="139"/>
      <c r="T44" s="148"/>
      <c r="U44" s="275"/>
      <c r="V44" s="275"/>
      <c r="W44" s="275"/>
      <c r="X44" s="275"/>
      <c r="Y44" s="275"/>
      <c r="Z44" s="275"/>
      <c r="AA44" s="275"/>
      <c r="AB44" s="149"/>
    </row>
    <row r="45" spans="7:28" x14ac:dyDescent="0.25">
      <c r="G45" s="138"/>
      <c r="H45" s="285"/>
      <c r="I45" s="285"/>
      <c r="J45" s="285"/>
      <c r="K45" s="285"/>
      <c r="L45" s="285"/>
      <c r="M45" s="285"/>
      <c r="N45" s="285"/>
      <c r="O45" s="285"/>
      <c r="P45" s="285"/>
      <c r="Q45" s="285"/>
      <c r="R45" s="139"/>
      <c r="T45" s="148"/>
      <c r="U45" s="275"/>
      <c r="V45" s="275"/>
      <c r="W45" s="275"/>
      <c r="X45" s="275"/>
      <c r="Y45" s="275"/>
      <c r="Z45" s="275"/>
      <c r="AA45" s="275"/>
      <c r="AB45" s="149"/>
    </row>
    <row r="46" spans="7:28" x14ac:dyDescent="0.25">
      <c r="G46" s="138"/>
      <c r="H46" s="285"/>
      <c r="I46" s="285"/>
      <c r="J46" s="285"/>
      <c r="K46" s="285"/>
      <c r="L46" s="285"/>
      <c r="M46" s="285"/>
      <c r="N46" s="285"/>
      <c r="O46" s="285"/>
      <c r="P46" s="285"/>
      <c r="Q46" s="285"/>
      <c r="R46" s="139"/>
      <c r="T46" s="148"/>
      <c r="U46" s="275"/>
      <c r="V46" s="275"/>
      <c r="W46" s="275"/>
      <c r="X46" s="275"/>
      <c r="Y46" s="275"/>
      <c r="Z46" s="275"/>
      <c r="AA46" s="275"/>
      <c r="AB46" s="149"/>
    </row>
    <row r="47" spans="7:28" x14ac:dyDescent="0.25">
      <c r="G47" s="138"/>
      <c r="H47" s="285"/>
      <c r="I47" s="285"/>
      <c r="J47" s="285"/>
      <c r="K47" s="285"/>
      <c r="L47" s="285"/>
      <c r="M47" s="285"/>
      <c r="N47" s="285"/>
      <c r="O47" s="285"/>
      <c r="P47" s="285"/>
      <c r="Q47" s="285"/>
      <c r="R47" s="139"/>
      <c r="T47" s="148"/>
      <c r="U47" s="275"/>
      <c r="V47" s="275"/>
      <c r="W47" s="275"/>
      <c r="X47" s="275"/>
      <c r="Y47" s="275"/>
      <c r="Z47" s="275"/>
      <c r="AA47" s="275"/>
      <c r="AB47" s="149"/>
    </row>
    <row r="48" spans="7:28" ht="15.75" thickBot="1" x14ac:dyDescent="0.3">
      <c r="G48" s="138"/>
      <c r="H48" s="285"/>
      <c r="I48" s="285"/>
      <c r="J48" s="285"/>
      <c r="K48" s="285"/>
      <c r="L48" s="285"/>
      <c r="M48" s="285"/>
      <c r="N48" s="285"/>
      <c r="O48" s="285"/>
      <c r="P48" s="285"/>
      <c r="Q48" s="285"/>
      <c r="R48" s="139"/>
      <c r="T48" s="150"/>
      <c r="U48" s="151"/>
      <c r="V48" s="151"/>
      <c r="W48" s="151"/>
      <c r="X48" s="151"/>
      <c r="Y48" s="151"/>
      <c r="Z48" s="151"/>
      <c r="AA48" s="151"/>
      <c r="AB48" s="152"/>
    </row>
    <row r="49" spans="7:18" x14ac:dyDescent="0.25">
      <c r="G49" s="138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139"/>
    </row>
    <row r="50" spans="7:18" x14ac:dyDescent="0.25">
      <c r="G50" s="138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139"/>
    </row>
    <row r="51" spans="7:18" x14ac:dyDescent="0.25">
      <c r="G51" s="138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139"/>
    </row>
    <row r="52" spans="7:18" x14ac:dyDescent="0.25">
      <c r="G52" s="138"/>
      <c r="H52" s="285"/>
      <c r="I52" s="285"/>
      <c r="J52" s="285"/>
      <c r="K52" s="285"/>
      <c r="L52" s="285"/>
      <c r="M52" s="285"/>
      <c r="N52" s="285"/>
      <c r="O52" s="285"/>
      <c r="P52" s="285"/>
      <c r="Q52" s="285"/>
      <c r="R52" s="139"/>
    </row>
    <row r="53" spans="7:18" x14ac:dyDescent="0.25">
      <c r="G53" s="138"/>
      <c r="H53" s="285"/>
      <c r="I53" s="285"/>
      <c r="J53" s="285"/>
      <c r="K53" s="285"/>
      <c r="L53" s="285"/>
      <c r="M53" s="285"/>
      <c r="N53" s="285"/>
      <c r="O53" s="285"/>
      <c r="P53" s="285"/>
      <c r="Q53" s="285"/>
      <c r="R53" s="139"/>
    </row>
    <row r="54" spans="7:18" x14ac:dyDescent="0.25">
      <c r="G54" s="138"/>
      <c r="H54" s="285"/>
      <c r="I54" s="285"/>
      <c r="J54" s="285"/>
      <c r="K54" s="285"/>
      <c r="L54" s="285"/>
      <c r="M54" s="285"/>
      <c r="N54" s="285"/>
      <c r="O54" s="285"/>
      <c r="P54" s="285"/>
      <c r="Q54" s="285"/>
      <c r="R54" s="139"/>
    </row>
    <row r="55" spans="7:18" x14ac:dyDescent="0.25">
      <c r="G55" s="138"/>
      <c r="H55" s="285"/>
      <c r="I55" s="285"/>
      <c r="J55" s="285"/>
      <c r="K55" s="285"/>
      <c r="L55" s="285"/>
      <c r="M55" s="285"/>
      <c r="N55" s="285"/>
      <c r="O55" s="285"/>
      <c r="P55" s="285"/>
      <c r="Q55" s="285"/>
      <c r="R55" s="139"/>
    </row>
    <row r="56" spans="7:18" x14ac:dyDescent="0.25">
      <c r="G56" s="138"/>
      <c r="H56" s="285"/>
      <c r="I56" s="285"/>
      <c r="J56" s="285"/>
      <c r="K56" s="285"/>
      <c r="L56" s="285"/>
      <c r="M56" s="285"/>
      <c r="N56" s="285"/>
      <c r="O56" s="285"/>
      <c r="P56" s="285"/>
      <c r="Q56" s="285"/>
      <c r="R56" s="139"/>
    </row>
    <row r="57" spans="7:18" x14ac:dyDescent="0.25">
      <c r="G57" s="138"/>
      <c r="H57" s="285"/>
      <c r="I57" s="285"/>
      <c r="J57" s="285"/>
      <c r="K57" s="285"/>
      <c r="L57" s="285"/>
      <c r="M57" s="285"/>
      <c r="N57" s="285"/>
      <c r="O57" s="285"/>
      <c r="P57" s="285"/>
      <c r="Q57" s="285"/>
      <c r="R57" s="139"/>
    </row>
    <row r="58" spans="7:18" ht="15.75" thickBot="1" x14ac:dyDescent="0.3">
      <c r="G58" s="142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4"/>
    </row>
  </sheetData>
  <mergeCells count="9">
    <mergeCell ref="U4:AA38"/>
    <mergeCell ref="U39:AA47"/>
    <mergeCell ref="T1:AB2"/>
    <mergeCell ref="J22:O22"/>
    <mergeCell ref="H24:Q31"/>
    <mergeCell ref="H33:Q57"/>
    <mergeCell ref="H6:Q20"/>
    <mergeCell ref="J5:O5"/>
    <mergeCell ref="G1:R2"/>
  </mergeCells>
  <hyperlinks>
    <hyperlink ref="C8" r:id="rId1" xr:uid="{D7678BB7-9C70-43C7-91D4-87262DD9CD31}"/>
    <hyperlink ref="C6" r:id="rId2" xr:uid="{8ECCC6AE-FD30-4E3E-8AC0-FE13FDE0D664}"/>
    <hyperlink ref="S19" r:id="rId3" xr:uid="{148046A5-1CE6-4508-A8C6-66E1ACA59459}"/>
    <hyperlink ref="E5" r:id="rId4" xr:uid="{1617D5CD-C0FA-4417-95E5-AA047DDDBC28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8" name="Button 1">
              <controlPr defaultSize="0" print="0" autoFill="0" autoPict="0" macro="[0]!BTN_FLORIS">
                <anchor moveWithCells="1" sizeWithCells="1">
                  <from>
                    <xdr:col>0</xdr:col>
                    <xdr:colOff>371475</xdr:colOff>
                    <xdr:row>5</xdr:row>
                    <xdr:rowOff>123825</xdr:rowOff>
                  </from>
                  <to>
                    <xdr:col>3</xdr:col>
                    <xdr:colOff>200025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9" name="Button 2">
              <controlPr defaultSize="0" print="0" autoFill="0" autoPict="0" macro="[0]!BTN_CECILE">
                <anchor moveWithCells="1" sizeWithCells="1">
                  <from>
                    <xdr:col>0</xdr:col>
                    <xdr:colOff>371475</xdr:colOff>
                    <xdr:row>9</xdr:row>
                    <xdr:rowOff>123825</xdr:rowOff>
                  </from>
                  <to>
                    <xdr:col>3</xdr:col>
                    <xdr:colOff>190500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10" name="Button 3">
              <controlPr defaultSize="0" print="0" autoFill="0" autoPict="0" macro="[0]!BTN_JEANDRE">
                <anchor moveWithCells="1" sizeWithCells="1">
                  <from>
                    <xdr:col>0</xdr:col>
                    <xdr:colOff>352425</xdr:colOff>
                    <xdr:row>13</xdr:row>
                    <xdr:rowOff>123825</xdr:rowOff>
                  </from>
                  <to>
                    <xdr:col>3</xdr:col>
                    <xdr:colOff>180975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11" name="Button 4">
              <controlPr defaultSize="0" print="0" autoFill="0" autoPict="0" macro="[0]!BTN_RAYNHARD">
                <anchor moveWithCells="1" sizeWithCells="1">
                  <from>
                    <xdr:col>0</xdr:col>
                    <xdr:colOff>352425</xdr:colOff>
                    <xdr:row>17</xdr:row>
                    <xdr:rowOff>114300</xdr:rowOff>
                  </from>
                  <to>
                    <xdr:col>3</xdr:col>
                    <xdr:colOff>180975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12" name="Button 5">
              <controlPr defaultSize="0" print="0" autoFill="0" autoPict="0" macro="[0]!BTN_JESSICA">
                <anchor moveWithCells="1" sizeWithCells="1">
                  <from>
                    <xdr:col>0</xdr:col>
                    <xdr:colOff>342900</xdr:colOff>
                    <xdr:row>21</xdr:row>
                    <xdr:rowOff>123825</xdr:rowOff>
                  </from>
                  <to>
                    <xdr:col>3</xdr:col>
                    <xdr:colOff>180975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13" name="Button 6">
              <controlPr defaultSize="0" print="0" autoFill="0" autoPict="0" macro="[0]!BTN_DAWIE">
                <anchor moveWithCells="1" sizeWithCells="1">
                  <from>
                    <xdr:col>0</xdr:col>
                    <xdr:colOff>342900</xdr:colOff>
                    <xdr:row>25</xdr:row>
                    <xdr:rowOff>114300</xdr:rowOff>
                  </from>
                  <to>
                    <xdr:col>3</xdr:col>
                    <xdr:colOff>180975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4" name="Button 7">
              <controlPr defaultSize="0" print="0" autoFill="0" autoPict="0" macro="[0]!BTN_LOUW">
                <anchor moveWithCells="1" sizeWithCells="1">
                  <from>
                    <xdr:col>0</xdr:col>
                    <xdr:colOff>352425</xdr:colOff>
                    <xdr:row>29</xdr:row>
                    <xdr:rowOff>142875</xdr:rowOff>
                  </from>
                  <to>
                    <xdr:col>3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422C3-447D-4568-9450-02FB5803634E}">
  <sheetPr codeName="Sheet18"/>
  <dimension ref="A1:O1974"/>
  <sheetViews>
    <sheetView zoomScale="74" zoomScaleNormal="85" workbookViewId="0">
      <pane ySplit="1" topLeftCell="A10" activePane="bottomLeft" state="frozen"/>
      <selection pane="bottomLeft" activeCell="K19" sqref="K19"/>
    </sheetView>
  </sheetViews>
  <sheetFormatPr defaultRowHeight="15" x14ac:dyDescent="0.25"/>
  <cols>
    <col min="1" max="1" width="18.42578125" customWidth="1"/>
    <col min="2" max="2" width="20.85546875" customWidth="1"/>
    <col min="3" max="3" width="19.85546875" customWidth="1"/>
    <col min="4" max="4" width="3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16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17.25" x14ac:dyDescent="0.3">
      <c r="A2" s="93"/>
      <c r="B2" s="94"/>
      <c r="C2" s="12"/>
      <c r="D2" s="1"/>
      <c r="E2" s="2">
        <v>46106</v>
      </c>
      <c r="F2" s="3">
        <v>0.28125</v>
      </c>
      <c r="G2" s="3">
        <v>0.375</v>
      </c>
      <c r="H2" s="122">
        <f>IF(AND(F2&lt;&gt;"",G2&lt;&gt;""),G2-F2,0)</f>
        <v>9.375E-2</v>
      </c>
      <c r="I2" s="1" t="s">
        <v>220</v>
      </c>
      <c r="J2" s="50" t="s">
        <v>221</v>
      </c>
      <c r="K2" s="120">
        <v>0</v>
      </c>
      <c r="L2" s="1"/>
      <c r="M2" s="1"/>
      <c r="N2" s="120">
        <f>IF(ROUND(H2*1440,0)=0,0,H2*1440*32)</f>
        <v>4320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4320</v>
      </c>
    </row>
    <row r="3" spans="1:15" ht="17.25" x14ac:dyDescent="0.3">
      <c r="A3" s="93"/>
      <c r="B3" s="94"/>
      <c r="C3" s="12"/>
      <c r="D3" s="1"/>
      <c r="E3" s="2">
        <v>46106</v>
      </c>
      <c r="F3" s="3">
        <v>0.39583333333333331</v>
      </c>
      <c r="G3" s="3">
        <v>0.40625</v>
      </c>
      <c r="H3" s="122">
        <f>IF(AND(F3&lt;&gt;"",G3&lt;&gt;""),G3-F3,0)</f>
        <v>1.0416666666666685E-2</v>
      </c>
      <c r="I3" s="1" t="s">
        <v>220</v>
      </c>
      <c r="J3" s="48" t="s">
        <v>223</v>
      </c>
      <c r="K3" s="120">
        <v>0</v>
      </c>
      <c r="L3" s="1"/>
      <c r="M3" s="1"/>
      <c r="N3" s="120">
        <f>IF(ROUND(H3*1440,0)=0,0,H3*1440*32)</f>
        <v>480.00000000000085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480</v>
      </c>
    </row>
    <row r="4" spans="1:15" ht="34.5" x14ac:dyDescent="0.3">
      <c r="A4" s="93"/>
      <c r="B4" s="94"/>
      <c r="C4" s="12" t="s">
        <v>159</v>
      </c>
      <c r="D4" s="1" t="s">
        <v>161</v>
      </c>
      <c r="E4" s="2">
        <v>46106</v>
      </c>
      <c r="F4" s="3">
        <v>0.42083333333333334</v>
      </c>
      <c r="G4" s="3">
        <v>0.43055555555555558</v>
      </c>
      <c r="H4" s="122">
        <f t="shared" ref="H4:H67" si="0">IF(AND(F4&lt;&gt;"",G4&lt;&gt;""),G4-F4,0)</f>
        <v>9.7222222222222432E-3</v>
      </c>
      <c r="I4" s="1" t="s">
        <v>213</v>
      </c>
      <c r="J4" s="48" t="s">
        <v>224</v>
      </c>
      <c r="K4" s="120">
        <v>0</v>
      </c>
      <c r="L4" s="1"/>
      <c r="M4" s="1"/>
      <c r="N4" s="120">
        <f t="shared" ref="N4:N67" si="1">IF(ROUND(H4*1440,0)=0,0,H4*1440*32)</f>
        <v>448.00000000000097</v>
      </c>
      <c r="O4" s="121">
        <f t="shared" ref="O4:O67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480</v>
      </c>
    </row>
    <row r="5" spans="1:15" ht="34.5" x14ac:dyDescent="0.3">
      <c r="A5" s="93"/>
      <c r="B5" s="94"/>
      <c r="C5" s="12" t="s">
        <v>159</v>
      </c>
      <c r="D5" s="1" t="s">
        <v>161</v>
      </c>
      <c r="E5" s="2">
        <v>46106</v>
      </c>
      <c r="F5" s="3">
        <v>0.47499999999999998</v>
      </c>
      <c r="G5" s="3">
        <v>0.48958333333333331</v>
      </c>
      <c r="H5" s="122">
        <f>IF(AND(F5&lt;&gt;"",G5&lt;&gt;""),G5-F5,0)</f>
        <v>1.4583333333333337E-2</v>
      </c>
      <c r="I5" s="1" t="s">
        <v>213</v>
      </c>
      <c r="J5" s="48" t="s">
        <v>224</v>
      </c>
      <c r="K5" s="120">
        <v>0</v>
      </c>
      <c r="L5" s="7"/>
      <c r="M5" s="7"/>
      <c r="N5" s="120">
        <f>IF(ROUND(H5*1440,0)=0,0,H5*1440*32)</f>
        <v>672.00000000000023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960</v>
      </c>
    </row>
    <row r="6" spans="1:15" ht="34.5" x14ac:dyDescent="0.3">
      <c r="A6" s="93"/>
      <c r="B6" s="94"/>
      <c r="C6" s="12" t="s">
        <v>159</v>
      </c>
      <c r="D6" s="1" t="s">
        <v>161</v>
      </c>
      <c r="E6" s="2">
        <v>46106</v>
      </c>
      <c r="F6" s="3">
        <v>0.50555555555555554</v>
      </c>
      <c r="G6" s="3">
        <v>0.5180555555555556</v>
      </c>
      <c r="H6" s="122">
        <f t="shared" si="0"/>
        <v>1.2500000000000067E-2</v>
      </c>
      <c r="I6" s="1" t="s">
        <v>213</v>
      </c>
      <c r="J6" s="48" t="s">
        <v>224</v>
      </c>
      <c r="K6" s="120">
        <v>0</v>
      </c>
      <c r="L6" s="9"/>
      <c r="M6" s="9"/>
      <c r="N6" s="120">
        <f t="shared" si="1"/>
        <v>576.00000000000307</v>
      </c>
      <c r="O6" s="121">
        <f t="shared" si="2"/>
        <v>960</v>
      </c>
    </row>
    <row r="7" spans="1:15" ht="17.25" x14ac:dyDescent="0.3">
      <c r="A7" s="93"/>
      <c r="B7" s="94"/>
      <c r="C7" s="12"/>
      <c r="D7" s="1"/>
      <c r="E7" s="2">
        <v>46106</v>
      </c>
      <c r="F7" s="3">
        <v>0.52083333333333337</v>
      </c>
      <c r="G7" s="3">
        <v>0.55208333333333337</v>
      </c>
      <c r="H7" s="122">
        <f t="shared" si="0"/>
        <v>3.125E-2</v>
      </c>
      <c r="I7" s="1" t="s">
        <v>237</v>
      </c>
      <c r="J7" s="48" t="s">
        <v>280</v>
      </c>
      <c r="K7" s="120">
        <v>0</v>
      </c>
      <c r="L7" s="1"/>
      <c r="M7" s="1"/>
      <c r="N7" s="120">
        <f t="shared" si="1"/>
        <v>1440</v>
      </c>
      <c r="O7" s="121">
        <f t="shared" si="2"/>
        <v>1440</v>
      </c>
    </row>
    <row r="8" spans="1:15" ht="17.25" x14ac:dyDescent="0.3">
      <c r="A8" s="93"/>
      <c r="B8" s="94"/>
      <c r="C8" s="12"/>
      <c r="D8" s="1"/>
      <c r="E8" s="2">
        <v>46106</v>
      </c>
      <c r="F8" s="3">
        <v>0.58194444444444449</v>
      </c>
      <c r="G8" s="3">
        <v>0.61805555555555558</v>
      </c>
      <c r="H8" s="122">
        <f t="shared" si="0"/>
        <v>3.6111111111111094E-2</v>
      </c>
      <c r="I8" s="1" t="s">
        <v>237</v>
      </c>
      <c r="J8" s="53" t="s">
        <v>281</v>
      </c>
      <c r="K8" s="120">
        <v>0</v>
      </c>
      <c r="L8" s="11"/>
      <c r="M8" s="11"/>
      <c r="N8" s="120">
        <f t="shared" si="1"/>
        <v>1663.9999999999991</v>
      </c>
      <c r="O8" s="121">
        <f t="shared" si="2"/>
        <v>1920</v>
      </c>
    </row>
    <row r="9" spans="1:15" ht="34.5" x14ac:dyDescent="0.3">
      <c r="A9" s="93"/>
      <c r="B9" s="94"/>
      <c r="C9" s="12" t="s">
        <v>252</v>
      </c>
      <c r="D9" s="1" t="s">
        <v>254</v>
      </c>
      <c r="E9" s="2">
        <v>46106</v>
      </c>
      <c r="F9" s="3">
        <v>0.625</v>
      </c>
      <c r="G9" s="3">
        <v>0.66666666666666663</v>
      </c>
      <c r="H9" s="122">
        <f>IF(AND(F9&lt;&gt;"",G9&lt;&gt;""),G9-F9,0)</f>
        <v>4.166666666666663E-2</v>
      </c>
      <c r="I9" s="1" t="s">
        <v>231</v>
      </c>
      <c r="J9" s="48" t="s">
        <v>246</v>
      </c>
      <c r="K9" s="120">
        <v>0</v>
      </c>
      <c r="L9" s="1"/>
      <c r="M9" s="1"/>
      <c r="N9" s="120">
        <f t="shared" si="1"/>
        <v>1919.9999999999982</v>
      </c>
      <c r="O9" s="121">
        <f t="shared" si="2"/>
        <v>1920</v>
      </c>
    </row>
    <row r="10" spans="1:15" ht="34.5" x14ac:dyDescent="0.3">
      <c r="A10" s="93"/>
      <c r="B10" s="94"/>
      <c r="C10" s="12" t="s">
        <v>263</v>
      </c>
      <c r="D10" s="1" t="s">
        <v>265</v>
      </c>
      <c r="E10" s="2">
        <v>46106</v>
      </c>
      <c r="F10" s="3">
        <v>0.69791666666666663</v>
      </c>
      <c r="G10" s="3">
        <v>0.74027777777777781</v>
      </c>
      <c r="H10" s="122">
        <f t="shared" si="0"/>
        <v>4.2361111111111183E-2</v>
      </c>
      <c r="I10" s="1" t="s">
        <v>213</v>
      </c>
      <c r="J10" s="51" t="s">
        <v>282</v>
      </c>
      <c r="K10" s="120">
        <v>0</v>
      </c>
      <c r="L10" s="7"/>
      <c r="M10" s="7"/>
      <c r="N10" s="120">
        <f t="shared" si="1"/>
        <v>1952.0000000000032</v>
      </c>
      <c r="O10" s="121">
        <f t="shared" si="2"/>
        <v>2400</v>
      </c>
    </row>
    <row r="11" spans="1:15" ht="17.25" x14ac:dyDescent="0.3">
      <c r="A11" s="93"/>
      <c r="B11" s="94"/>
      <c r="C11" s="12"/>
      <c r="D11" s="1"/>
      <c r="E11" s="2">
        <v>46107</v>
      </c>
      <c r="F11" s="3">
        <v>0.44722222222222224</v>
      </c>
      <c r="G11" s="3">
        <v>0.44791666666666669</v>
      </c>
      <c r="H11" s="122">
        <f t="shared" si="0"/>
        <v>6.9444444444444198E-4</v>
      </c>
      <c r="I11" s="1" t="s">
        <v>237</v>
      </c>
      <c r="J11" s="53" t="s">
        <v>279</v>
      </c>
      <c r="K11" s="120">
        <v>0</v>
      </c>
      <c r="L11" s="11"/>
      <c r="M11" s="11"/>
      <c r="N11" s="120">
        <f t="shared" si="1"/>
        <v>31.999999999999886</v>
      </c>
      <c r="O11" s="121">
        <f t="shared" si="2"/>
        <v>480</v>
      </c>
    </row>
    <row r="12" spans="1:15" ht="51.75" x14ac:dyDescent="0.3">
      <c r="A12" s="93"/>
      <c r="B12" s="94"/>
      <c r="C12" s="12" t="s">
        <v>263</v>
      </c>
      <c r="D12" s="1" t="s">
        <v>265</v>
      </c>
      <c r="E12" s="2">
        <v>46107</v>
      </c>
      <c r="F12" s="3">
        <v>0.3125</v>
      </c>
      <c r="G12" s="3">
        <v>0.33333333333333331</v>
      </c>
      <c r="H12" s="122">
        <f t="shared" si="0"/>
        <v>2.0833333333333315E-2</v>
      </c>
      <c r="I12" s="1" t="s">
        <v>213</v>
      </c>
      <c r="J12" s="48" t="s">
        <v>284</v>
      </c>
      <c r="K12" s="120">
        <v>0</v>
      </c>
      <c r="L12" s="1"/>
      <c r="M12" s="1"/>
      <c r="N12" s="120">
        <f t="shared" si="1"/>
        <v>959.99999999999909</v>
      </c>
      <c r="O12" s="121">
        <f t="shared" si="2"/>
        <v>960</v>
      </c>
    </row>
    <row r="13" spans="1:15" ht="103.5" x14ac:dyDescent="0.3">
      <c r="A13" s="93"/>
      <c r="B13" s="94"/>
      <c r="C13" s="12" t="s">
        <v>261</v>
      </c>
      <c r="D13" s="1" t="s">
        <v>268</v>
      </c>
      <c r="E13" s="2">
        <v>46107</v>
      </c>
      <c r="F13" s="3">
        <v>0.58333333333333337</v>
      </c>
      <c r="G13" s="3">
        <v>0.61111111111111116</v>
      </c>
      <c r="H13" s="122">
        <f t="shared" si="0"/>
        <v>2.777777777777779E-2</v>
      </c>
      <c r="I13" s="1" t="s">
        <v>213</v>
      </c>
      <c r="J13" s="51" t="s">
        <v>289</v>
      </c>
      <c r="K13" s="120">
        <v>0</v>
      </c>
      <c r="L13" s="7">
        <v>23</v>
      </c>
      <c r="M13" s="7"/>
      <c r="N13" s="120">
        <f t="shared" si="1"/>
        <v>1280.0000000000005</v>
      </c>
      <c r="O13" s="121">
        <f t="shared" si="2"/>
        <v>1440</v>
      </c>
    </row>
    <row r="14" spans="1:15" ht="34.5" x14ac:dyDescent="0.3">
      <c r="A14" s="93"/>
      <c r="B14" s="94"/>
      <c r="C14" s="12" t="s">
        <v>290</v>
      </c>
      <c r="D14" s="1" t="s">
        <v>292</v>
      </c>
      <c r="E14" s="2">
        <v>46107</v>
      </c>
      <c r="F14" s="3">
        <v>0.33333333333333331</v>
      </c>
      <c r="G14" s="3">
        <v>0.35416666666666669</v>
      </c>
      <c r="H14" s="122">
        <f t="shared" si="0"/>
        <v>2.083333333333337E-2</v>
      </c>
      <c r="I14" s="1" t="s">
        <v>294</v>
      </c>
      <c r="J14" s="51" t="s">
        <v>295</v>
      </c>
      <c r="K14" s="120">
        <v>0</v>
      </c>
      <c r="L14" s="7">
        <v>34</v>
      </c>
      <c r="M14" s="7"/>
      <c r="N14" s="120">
        <f t="shared" si="1"/>
        <v>960.00000000000171</v>
      </c>
      <c r="O14" s="121">
        <f t="shared" si="2"/>
        <v>960</v>
      </c>
    </row>
    <row r="15" spans="1:15" ht="34.5" x14ac:dyDescent="0.3">
      <c r="A15" s="93"/>
      <c r="B15" s="94"/>
      <c r="C15" s="12" t="s">
        <v>290</v>
      </c>
      <c r="D15" s="1" t="s">
        <v>292</v>
      </c>
      <c r="E15" s="2">
        <v>46107</v>
      </c>
      <c r="F15" s="3">
        <v>0.375</v>
      </c>
      <c r="G15" s="3">
        <v>0.40625</v>
      </c>
      <c r="H15" s="122">
        <f t="shared" si="0"/>
        <v>3.125E-2</v>
      </c>
      <c r="I15" s="1" t="s">
        <v>213</v>
      </c>
      <c r="J15" s="53" t="s">
        <v>296</v>
      </c>
      <c r="K15" s="120">
        <v>0</v>
      </c>
      <c r="L15" s="11"/>
      <c r="M15" s="7"/>
      <c r="N15" s="120">
        <f t="shared" si="1"/>
        <v>1440</v>
      </c>
      <c r="O15" s="121">
        <f t="shared" si="2"/>
        <v>1440</v>
      </c>
    </row>
    <row r="16" spans="1:15" ht="17.25" x14ac:dyDescent="0.3">
      <c r="A16" s="93"/>
      <c r="B16" s="94"/>
      <c r="C16" s="12" t="s">
        <v>290</v>
      </c>
      <c r="D16" s="1" t="s">
        <v>292</v>
      </c>
      <c r="E16" s="2">
        <v>46107</v>
      </c>
      <c r="F16" s="3">
        <v>0.61388888888888893</v>
      </c>
      <c r="G16" s="3">
        <v>0.61805555555555558</v>
      </c>
      <c r="H16" s="122">
        <f t="shared" si="0"/>
        <v>4.1666666666666519E-3</v>
      </c>
      <c r="I16" s="1" t="s">
        <v>213</v>
      </c>
      <c r="J16" s="53" t="s">
        <v>297</v>
      </c>
      <c r="K16" s="120">
        <v>0</v>
      </c>
      <c r="L16" s="11"/>
      <c r="M16" s="7"/>
      <c r="N16" s="120">
        <f t="shared" si="1"/>
        <v>191.99999999999932</v>
      </c>
      <c r="O16" s="121">
        <f t="shared" si="2"/>
        <v>480</v>
      </c>
    </row>
    <row r="17" spans="1:15" ht="86.25" x14ac:dyDescent="0.3">
      <c r="A17" s="93"/>
      <c r="B17" s="94"/>
      <c r="C17" s="12" t="s">
        <v>159</v>
      </c>
      <c r="D17" s="1" t="s">
        <v>161</v>
      </c>
      <c r="E17" s="2">
        <v>46108</v>
      </c>
      <c r="F17" s="3">
        <v>0.36458333333333331</v>
      </c>
      <c r="G17" s="3">
        <v>0.39583333333333331</v>
      </c>
      <c r="H17" s="122">
        <f t="shared" si="0"/>
        <v>3.125E-2</v>
      </c>
      <c r="I17" s="1" t="s">
        <v>213</v>
      </c>
      <c r="J17" s="48" t="s">
        <v>303</v>
      </c>
      <c r="K17" s="120">
        <v>0</v>
      </c>
      <c r="L17" s="1"/>
      <c r="M17" s="7"/>
      <c r="N17" s="120">
        <f t="shared" si="1"/>
        <v>1440</v>
      </c>
      <c r="O17" s="121">
        <f t="shared" si="2"/>
        <v>1440</v>
      </c>
    </row>
    <row r="18" spans="1:15" ht="51.75" x14ac:dyDescent="0.3">
      <c r="A18" s="93"/>
      <c r="B18" s="94"/>
      <c r="C18" s="12" t="s">
        <v>159</v>
      </c>
      <c r="D18" s="1" t="s">
        <v>161</v>
      </c>
      <c r="E18" s="2">
        <v>46108</v>
      </c>
      <c r="F18" s="3">
        <v>0.38194444444444442</v>
      </c>
      <c r="G18" s="3">
        <v>0.49861111111111112</v>
      </c>
      <c r="H18" s="122">
        <f t="shared" si="0"/>
        <v>0.1166666666666667</v>
      </c>
      <c r="I18" s="1" t="s">
        <v>213</v>
      </c>
      <c r="J18" s="51" t="s">
        <v>304</v>
      </c>
      <c r="K18" s="120">
        <v>0</v>
      </c>
      <c r="L18" s="7"/>
      <c r="M18" s="7"/>
      <c r="N18" s="120">
        <f t="shared" si="1"/>
        <v>5376.0000000000018</v>
      </c>
      <c r="O18" s="121">
        <f t="shared" si="2"/>
        <v>5760</v>
      </c>
    </row>
    <row r="19" spans="1:15" ht="17.25" x14ac:dyDescent="0.3">
      <c r="A19" s="93"/>
      <c r="B19" s="94"/>
      <c r="C19" s="12" t="s">
        <v>159</v>
      </c>
      <c r="D19" s="1" t="s">
        <v>161</v>
      </c>
      <c r="E19" s="2">
        <v>46108</v>
      </c>
      <c r="F19" s="3">
        <v>0.66666666666666663</v>
      </c>
      <c r="G19" s="3">
        <v>0.72916666666666663</v>
      </c>
      <c r="H19" s="122">
        <f t="shared" si="0"/>
        <v>6.25E-2</v>
      </c>
      <c r="I19" s="1" t="s">
        <v>213</v>
      </c>
      <c r="J19" s="51" t="s">
        <v>307</v>
      </c>
      <c r="K19" s="120">
        <v>0</v>
      </c>
      <c r="L19" s="7">
        <v>13</v>
      </c>
      <c r="M19" s="7"/>
      <c r="N19" s="120">
        <f t="shared" si="1"/>
        <v>2880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2880</v>
      </c>
    </row>
    <row r="20" spans="1:15" ht="17.25" customHeight="1" x14ac:dyDescent="0.3">
      <c r="A20" s="93"/>
      <c r="B20" s="94"/>
      <c r="C20" s="12" t="s">
        <v>114</v>
      </c>
      <c r="D20" s="1"/>
      <c r="E20" s="2">
        <v>46108</v>
      </c>
      <c r="F20" s="3">
        <v>0.75</v>
      </c>
      <c r="G20" s="3">
        <v>0.77083333333333337</v>
      </c>
      <c r="H20" s="122">
        <f t="shared" si="0"/>
        <v>2.083333333333337E-2</v>
      </c>
      <c r="I20" s="1" t="s">
        <v>213</v>
      </c>
      <c r="J20" s="51" t="s">
        <v>309</v>
      </c>
      <c r="K20" s="120">
        <v>0</v>
      </c>
      <c r="L20" s="7"/>
      <c r="M20" s="7"/>
      <c r="N20" s="120">
        <f t="shared" si="1"/>
        <v>960.00000000000171</v>
      </c>
      <c r="O20" s="121">
        <f t="shared" si="2"/>
        <v>960</v>
      </c>
    </row>
    <row r="21" spans="1:15" ht="34.5" x14ac:dyDescent="0.3">
      <c r="A21" s="93"/>
      <c r="B21" s="94"/>
      <c r="C21" s="12"/>
      <c r="D21" s="1"/>
      <c r="E21" s="2">
        <v>46112</v>
      </c>
      <c r="F21" s="3">
        <v>0.29166666666666669</v>
      </c>
      <c r="G21" s="3">
        <v>0.36458333333333331</v>
      </c>
      <c r="H21" s="122">
        <f t="shared" si="0"/>
        <v>7.291666666666663E-2</v>
      </c>
      <c r="I21" s="1" t="s">
        <v>220</v>
      </c>
      <c r="J21" s="48" t="s">
        <v>346</v>
      </c>
      <c r="K21" s="120">
        <v>0</v>
      </c>
      <c r="L21" s="1"/>
      <c r="M21" s="1"/>
      <c r="N21" s="120">
        <f t="shared" si="1"/>
        <v>3359.9999999999982</v>
      </c>
      <c r="O21" s="121">
        <f t="shared" si="2"/>
        <v>3360</v>
      </c>
    </row>
    <row r="22" spans="1:15" ht="34.5" x14ac:dyDescent="0.3">
      <c r="A22" s="93"/>
      <c r="B22" s="94"/>
      <c r="C22" s="12"/>
      <c r="D22" s="1"/>
      <c r="E22" s="2">
        <v>46112</v>
      </c>
      <c r="F22" s="3">
        <v>0.375</v>
      </c>
      <c r="G22" s="3">
        <v>0.39583333333333331</v>
      </c>
      <c r="H22" s="122">
        <f t="shared" si="0"/>
        <v>2.0833333333333315E-2</v>
      </c>
      <c r="I22" s="1" t="s">
        <v>213</v>
      </c>
      <c r="J22" s="51" t="s">
        <v>347</v>
      </c>
      <c r="K22" s="120">
        <v>0</v>
      </c>
      <c r="L22" s="7"/>
      <c r="M22" s="7"/>
      <c r="N22" s="120">
        <f t="shared" si="1"/>
        <v>959.99999999999909</v>
      </c>
      <c r="O22" s="121">
        <f t="shared" si="2"/>
        <v>960</v>
      </c>
    </row>
    <row r="23" spans="1:15" ht="34.5" x14ac:dyDescent="0.3">
      <c r="A23" s="93"/>
      <c r="B23" s="94"/>
      <c r="C23" s="12"/>
      <c r="D23" s="1"/>
      <c r="E23" s="2">
        <v>46112</v>
      </c>
      <c r="F23" s="3">
        <v>0.39583333333333331</v>
      </c>
      <c r="G23" s="3">
        <v>0.40069444444444446</v>
      </c>
      <c r="H23" s="122">
        <f t="shared" si="0"/>
        <v>4.8611111111111494E-3</v>
      </c>
      <c r="I23" s="1" t="s">
        <v>294</v>
      </c>
      <c r="J23" s="51" t="s">
        <v>348</v>
      </c>
      <c r="K23" s="120">
        <v>0</v>
      </c>
      <c r="L23" s="7"/>
      <c r="M23" s="6"/>
      <c r="N23" s="120">
        <f t="shared" si="1"/>
        <v>224.00000000000176</v>
      </c>
      <c r="O23" s="121">
        <f t="shared" si="2"/>
        <v>480</v>
      </c>
    </row>
    <row r="24" spans="1:15" ht="34.5" x14ac:dyDescent="0.3">
      <c r="A24" s="93"/>
      <c r="B24" s="94"/>
      <c r="C24" s="12"/>
      <c r="D24" s="1"/>
      <c r="E24" s="2">
        <v>46112</v>
      </c>
      <c r="F24" s="3">
        <v>0.40138888888888891</v>
      </c>
      <c r="G24" s="3"/>
      <c r="H24" s="122">
        <f t="shared" si="0"/>
        <v>0</v>
      </c>
      <c r="I24" s="1" t="s">
        <v>213</v>
      </c>
      <c r="J24" s="51" t="s">
        <v>349</v>
      </c>
      <c r="K24" s="120">
        <v>0</v>
      </c>
      <c r="L24" s="7"/>
      <c r="M24" s="5"/>
      <c r="N24" s="120">
        <f t="shared" si="1"/>
        <v>0</v>
      </c>
      <c r="O24" s="121">
        <f t="shared" si="2"/>
        <v>0</v>
      </c>
    </row>
    <row r="25" spans="1:15" ht="34.5" x14ac:dyDescent="0.3">
      <c r="A25" s="93"/>
      <c r="B25" s="94"/>
      <c r="C25" s="12"/>
      <c r="D25" s="1"/>
      <c r="E25" s="2">
        <v>46113</v>
      </c>
      <c r="F25" s="3">
        <v>0.25</v>
      </c>
      <c r="G25" s="3">
        <v>0.44791666666666669</v>
      </c>
      <c r="H25" s="122">
        <f t="shared" si="0"/>
        <v>0.19791666666666669</v>
      </c>
      <c r="I25" s="1" t="s">
        <v>220</v>
      </c>
      <c r="J25" s="51" t="s">
        <v>388</v>
      </c>
      <c r="K25" s="120">
        <v>0</v>
      </c>
      <c r="L25" s="7"/>
      <c r="M25" s="6"/>
      <c r="N25" s="120">
        <f t="shared" si="1"/>
        <v>9120</v>
      </c>
      <c r="O25" s="121">
        <f t="shared" si="2"/>
        <v>9120</v>
      </c>
    </row>
    <row r="26" spans="1:15" ht="34.5" x14ac:dyDescent="0.3">
      <c r="A26" s="93"/>
      <c r="B26" s="94"/>
      <c r="C26" s="12"/>
      <c r="D26" s="1"/>
      <c r="E26" s="2">
        <v>46113</v>
      </c>
      <c r="F26" s="3">
        <v>0.45833333333333331</v>
      </c>
      <c r="G26" s="3">
        <v>0.48958333333333331</v>
      </c>
      <c r="H26" s="122">
        <f t="shared" si="0"/>
        <v>3.125E-2</v>
      </c>
      <c r="I26" s="1" t="s">
        <v>213</v>
      </c>
      <c r="J26" s="51" t="s">
        <v>389</v>
      </c>
      <c r="K26" s="120">
        <v>0</v>
      </c>
      <c r="L26" s="7"/>
      <c r="M26" s="5"/>
      <c r="N26" s="120">
        <f t="shared" si="1"/>
        <v>1440</v>
      </c>
      <c r="O26" s="121">
        <f t="shared" si="2"/>
        <v>1440</v>
      </c>
    </row>
    <row r="27" spans="1:15" ht="17.25" x14ac:dyDescent="0.3">
      <c r="A27" s="93"/>
      <c r="B27" s="94"/>
      <c r="C27" s="12"/>
      <c r="D27" s="1"/>
      <c r="E27" s="2">
        <v>46113</v>
      </c>
      <c r="F27" s="3"/>
      <c r="G27" s="3"/>
      <c r="H27" s="122">
        <f t="shared" si="0"/>
        <v>0</v>
      </c>
      <c r="I27" s="1"/>
      <c r="J27" s="54"/>
      <c r="K27" s="120">
        <v>0</v>
      </c>
      <c r="L27" s="7"/>
      <c r="M27" s="6"/>
      <c r="N27" s="120">
        <f t="shared" si="1"/>
        <v>0</v>
      </c>
      <c r="O27" s="121">
        <f t="shared" si="2"/>
        <v>0</v>
      </c>
    </row>
    <row r="28" spans="1:15" ht="51.75" x14ac:dyDescent="0.3">
      <c r="A28" s="93"/>
      <c r="B28" s="94"/>
      <c r="C28" s="12" t="s">
        <v>145</v>
      </c>
      <c r="D28" s="1" t="s">
        <v>147</v>
      </c>
      <c r="E28" s="2">
        <v>46113</v>
      </c>
      <c r="F28" s="3">
        <v>0.625</v>
      </c>
      <c r="G28" s="3">
        <v>0.63888888888888884</v>
      </c>
      <c r="H28" s="122">
        <f t="shared" si="0"/>
        <v>1.388888888888884E-2</v>
      </c>
      <c r="I28" s="1" t="s">
        <v>294</v>
      </c>
      <c r="J28" s="55" t="s">
        <v>390</v>
      </c>
      <c r="K28" s="120">
        <v>0</v>
      </c>
      <c r="L28" s="9"/>
      <c r="M28" s="6"/>
      <c r="N28" s="120">
        <f t="shared" si="1"/>
        <v>639.99999999999773</v>
      </c>
      <c r="O28" s="121">
        <f t="shared" si="2"/>
        <v>960</v>
      </c>
    </row>
    <row r="29" spans="1:15" ht="34.5" x14ac:dyDescent="0.3">
      <c r="A29" s="93"/>
      <c r="B29" s="94"/>
      <c r="C29" s="12" t="s">
        <v>159</v>
      </c>
      <c r="D29" s="1" t="s">
        <v>161</v>
      </c>
      <c r="E29" s="2">
        <v>46113</v>
      </c>
      <c r="F29" s="3">
        <v>0.66666666666666663</v>
      </c>
      <c r="G29" s="3">
        <v>0.6875</v>
      </c>
      <c r="H29" s="122">
        <f t="shared" si="0"/>
        <v>2.083333333333337E-2</v>
      </c>
      <c r="I29" s="1" t="s">
        <v>294</v>
      </c>
      <c r="J29" s="50" t="s">
        <v>391</v>
      </c>
      <c r="K29" s="120">
        <v>0</v>
      </c>
      <c r="L29" s="1"/>
      <c r="M29" s="6"/>
      <c r="N29" s="120">
        <f t="shared" si="1"/>
        <v>960.00000000000171</v>
      </c>
      <c r="O29" s="121">
        <f t="shared" si="2"/>
        <v>960</v>
      </c>
    </row>
    <row r="30" spans="1:15" ht="17.25" x14ac:dyDescent="0.3">
      <c r="A30" s="93"/>
      <c r="B30" s="94"/>
      <c r="C30" s="12"/>
      <c r="D30" s="1"/>
      <c r="E30" s="2">
        <v>46114</v>
      </c>
      <c r="F30" s="3">
        <v>0.27083333333333331</v>
      </c>
      <c r="G30" s="3">
        <v>0.39583333333333331</v>
      </c>
      <c r="H30" s="122">
        <f t="shared" si="0"/>
        <v>0.125</v>
      </c>
      <c r="I30" s="1" t="s">
        <v>392</v>
      </c>
      <c r="J30" s="50" t="s">
        <v>393</v>
      </c>
      <c r="K30" s="120">
        <v>0</v>
      </c>
      <c r="L30" s="1"/>
      <c r="M30" s="6"/>
      <c r="N30" s="120">
        <f t="shared" si="1"/>
        <v>5760</v>
      </c>
      <c r="O30" s="121">
        <f t="shared" si="2"/>
        <v>6240</v>
      </c>
    </row>
    <row r="31" spans="1:15" ht="69" x14ac:dyDescent="0.3">
      <c r="A31" s="93"/>
      <c r="B31" s="94"/>
      <c r="C31" s="12"/>
      <c r="D31" s="1"/>
      <c r="E31" s="2">
        <v>46114</v>
      </c>
      <c r="F31" s="3">
        <v>0.41666666666666669</v>
      </c>
      <c r="G31" s="3">
        <v>0.55208333333333337</v>
      </c>
      <c r="H31" s="122">
        <f t="shared" si="0"/>
        <v>0.13541666666666669</v>
      </c>
      <c r="I31" s="1" t="s">
        <v>294</v>
      </c>
      <c r="J31" s="50" t="s">
        <v>394</v>
      </c>
      <c r="K31" s="120">
        <v>0</v>
      </c>
      <c r="L31" s="1"/>
      <c r="M31" s="6"/>
      <c r="N31" s="120">
        <f t="shared" si="1"/>
        <v>6240.0000000000009</v>
      </c>
      <c r="O31" s="121">
        <f t="shared" si="2"/>
        <v>6240</v>
      </c>
    </row>
    <row r="32" spans="1:15" ht="69" x14ac:dyDescent="0.3">
      <c r="A32" s="93"/>
      <c r="B32" s="94"/>
      <c r="C32" s="12"/>
      <c r="D32" s="1"/>
      <c r="E32" s="2">
        <v>46114</v>
      </c>
      <c r="F32" s="3">
        <v>0.4861111111111111</v>
      </c>
      <c r="G32" s="3">
        <v>0.50694444444444442</v>
      </c>
      <c r="H32" s="122">
        <f t="shared" si="0"/>
        <v>2.0833333333333315E-2</v>
      </c>
      <c r="I32" s="1" t="s">
        <v>395</v>
      </c>
      <c r="J32" s="55" t="s">
        <v>396</v>
      </c>
      <c r="K32" s="120">
        <v>0</v>
      </c>
      <c r="L32" s="11"/>
      <c r="M32" s="6"/>
      <c r="N32" s="120">
        <f t="shared" si="1"/>
        <v>959.99999999999909</v>
      </c>
      <c r="O32" s="121">
        <f t="shared" si="2"/>
        <v>960</v>
      </c>
    </row>
    <row r="33" spans="1:15" ht="17.25" x14ac:dyDescent="0.3">
      <c r="A33" s="93"/>
      <c r="B33" s="94"/>
      <c r="C33" s="12"/>
      <c r="D33" s="1"/>
      <c r="E33" s="2"/>
      <c r="F33" s="3"/>
      <c r="G33" s="3"/>
      <c r="H33" s="122">
        <f t="shared" si="0"/>
        <v>0</v>
      </c>
      <c r="I33" s="1"/>
      <c r="J33" s="51"/>
      <c r="K33" s="120">
        <v>0</v>
      </c>
      <c r="L33" s="7"/>
      <c r="M33" s="6"/>
      <c r="N33" s="120">
        <f t="shared" si="1"/>
        <v>0</v>
      </c>
      <c r="O33" s="121">
        <f t="shared" si="2"/>
        <v>0</v>
      </c>
    </row>
    <row r="34" spans="1:15" ht="17.25" x14ac:dyDescent="0.3">
      <c r="A34" s="93"/>
      <c r="B34" s="94"/>
      <c r="C34" s="12"/>
      <c r="D34" s="1"/>
      <c r="E34" s="2"/>
      <c r="F34" s="3"/>
      <c r="G34" s="3"/>
      <c r="H34" s="122">
        <f t="shared" si="0"/>
        <v>0</v>
      </c>
      <c r="I34" s="1"/>
      <c r="J34" s="51"/>
      <c r="K34" s="120">
        <v>0</v>
      </c>
      <c r="L34" s="7"/>
      <c r="M34" s="6"/>
      <c r="N34" s="120">
        <f t="shared" si="1"/>
        <v>0</v>
      </c>
      <c r="O34" s="121">
        <f t="shared" si="2"/>
        <v>0</v>
      </c>
    </row>
    <row r="35" spans="1:15" ht="17.25" x14ac:dyDescent="0.3">
      <c r="A35" s="93"/>
      <c r="B35" s="94"/>
      <c r="C35" s="12"/>
      <c r="D35" s="1"/>
      <c r="E35" s="2"/>
      <c r="F35" s="3"/>
      <c r="G35" s="3"/>
      <c r="H35" s="122">
        <f t="shared" si="0"/>
        <v>0</v>
      </c>
      <c r="I35" s="1"/>
      <c r="J35" s="51"/>
      <c r="K35" s="120">
        <v>0</v>
      </c>
      <c r="L35" s="7"/>
      <c r="M35" s="6"/>
      <c r="N35" s="120">
        <f t="shared" si="1"/>
        <v>0</v>
      </c>
      <c r="O35" s="121">
        <f t="shared" si="2"/>
        <v>0</v>
      </c>
    </row>
    <row r="36" spans="1:15" ht="17.25" x14ac:dyDescent="0.3">
      <c r="A36" s="93"/>
      <c r="B36" s="94"/>
      <c r="C36" s="12"/>
      <c r="D36" s="1"/>
      <c r="E36" s="2"/>
      <c r="F36" s="3"/>
      <c r="G36" s="3"/>
      <c r="H36" s="122">
        <f t="shared" si="0"/>
        <v>0</v>
      </c>
      <c r="I36" s="1"/>
      <c r="J36" s="51"/>
      <c r="K36" s="120">
        <v>0</v>
      </c>
      <c r="L36" s="7"/>
      <c r="M36" s="6"/>
      <c r="N36" s="120">
        <f t="shared" si="1"/>
        <v>0</v>
      </c>
      <c r="O36" s="121">
        <f t="shared" si="2"/>
        <v>0</v>
      </c>
    </row>
    <row r="37" spans="1:15" ht="17.25" x14ac:dyDescent="0.3">
      <c r="A37" s="93"/>
      <c r="B37" s="94"/>
      <c r="C37" s="12"/>
      <c r="D37" s="1"/>
      <c r="E37" s="2"/>
      <c r="F37" s="3"/>
      <c r="G37" s="3"/>
      <c r="H37" s="122">
        <f t="shared" si="0"/>
        <v>0</v>
      </c>
      <c r="I37" s="1"/>
      <c r="J37" s="51"/>
      <c r="K37" s="120">
        <v>0</v>
      </c>
      <c r="L37" s="7"/>
      <c r="M37" s="6"/>
      <c r="N37" s="120">
        <f t="shared" si="1"/>
        <v>0</v>
      </c>
      <c r="O37" s="121">
        <f t="shared" si="2"/>
        <v>0</v>
      </c>
    </row>
    <row r="38" spans="1:15" ht="17.25" x14ac:dyDescent="0.3">
      <c r="A38" s="93"/>
      <c r="B38" s="94"/>
      <c r="C38" s="12"/>
      <c r="D38" s="1"/>
      <c r="E38" s="2"/>
      <c r="F38" s="3"/>
      <c r="G38" s="3"/>
      <c r="H38" s="122">
        <f t="shared" si="0"/>
        <v>0</v>
      </c>
      <c r="I38" s="1"/>
      <c r="J38" s="51"/>
      <c r="K38" s="120">
        <v>0</v>
      </c>
      <c r="L38" s="7"/>
      <c r="M38" s="6"/>
      <c r="N38" s="120">
        <f t="shared" si="1"/>
        <v>0</v>
      </c>
      <c r="O38" s="121">
        <f t="shared" si="2"/>
        <v>0</v>
      </c>
    </row>
    <row r="39" spans="1:15" ht="17.25" x14ac:dyDescent="0.3">
      <c r="A39" s="93"/>
      <c r="B39" s="94"/>
      <c r="C39" s="12"/>
      <c r="D39" s="1"/>
      <c r="E39" s="2"/>
      <c r="F39" s="3"/>
      <c r="G39" s="3"/>
      <c r="H39" s="122">
        <f t="shared" si="0"/>
        <v>0</v>
      </c>
      <c r="I39" s="1"/>
      <c r="J39" s="51"/>
      <c r="K39" s="120">
        <v>0</v>
      </c>
      <c r="L39" s="7"/>
      <c r="M39" s="6"/>
      <c r="N39" s="120">
        <f t="shared" si="1"/>
        <v>0</v>
      </c>
      <c r="O39" s="121">
        <f t="shared" si="2"/>
        <v>0</v>
      </c>
    </row>
    <row r="40" spans="1:15" ht="17.25" x14ac:dyDescent="0.3">
      <c r="A40" s="93"/>
      <c r="B40" s="94"/>
      <c r="C40" s="12"/>
      <c r="D40" s="1"/>
      <c r="E40" s="2"/>
      <c r="F40" s="3"/>
      <c r="G40" s="3"/>
      <c r="H40" s="122">
        <f t="shared" si="0"/>
        <v>0</v>
      </c>
      <c r="I40" s="1"/>
      <c r="J40" s="51"/>
      <c r="K40" s="120">
        <v>0</v>
      </c>
      <c r="L40" s="1"/>
      <c r="M40" s="1"/>
      <c r="N40" s="120">
        <f t="shared" si="1"/>
        <v>0</v>
      </c>
      <c r="O40" s="121">
        <f t="shared" si="2"/>
        <v>0</v>
      </c>
    </row>
    <row r="41" spans="1:15" ht="17.25" x14ac:dyDescent="0.3">
      <c r="A41" s="93"/>
      <c r="B41" s="94"/>
      <c r="C41" s="12"/>
      <c r="D41" s="1"/>
      <c r="E41" s="2"/>
      <c r="F41" s="3"/>
      <c r="G41" s="3"/>
      <c r="H41" s="122">
        <f t="shared" si="0"/>
        <v>0</v>
      </c>
      <c r="I41" s="1"/>
      <c r="J41" s="51"/>
      <c r="K41" s="120">
        <v>0</v>
      </c>
      <c r="L41" s="9"/>
      <c r="M41" s="9"/>
      <c r="N41" s="120">
        <f t="shared" si="1"/>
        <v>0</v>
      </c>
      <c r="O41" s="121">
        <f t="shared" si="2"/>
        <v>0</v>
      </c>
    </row>
    <row r="42" spans="1:15" ht="17.25" x14ac:dyDescent="0.3">
      <c r="A42" s="93"/>
      <c r="B42" s="94"/>
      <c r="C42" s="12"/>
      <c r="D42" s="1"/>
      <c r="E42" s="2"/>
      <c r="F42" s="3"/>
      <c r="G42" s="3"/>
      <c r="H42" s="122">
        <f t="shared" si="0"/>
        <v>0</v>
      </c>
      <c r="I42" s="1"/>
      <c r="J42" s="51"/>
      <c r="K42" s="120">
        <v>0</v>
      </c>
      <c r="L42" s="1"/>
      <c r="M42" s="1"/>
      <c r="N42" s="120">
        <f t="shared" si="1"/>
        <v>0</v>
      </c>
      <c r="O42" s="121">
        <f t="shared" si="2"/>
        <v>0</v>
      </c>
    </row>
    <row r="43" spans="1:15" ht="17.25" x14ac:dyDescent="0.3">
      <c r="A43" s="93"/>
      <c r="B43" s="94"/>
      <c r="C43" s="12"/>
      <c r="D43" s="1"/>
      <c r="E43" s="2"/>
      <c r="F43" s="3"/>
      <c r="G43" s="63"/>
      <c r="H43" s="122">
        <f t="shared" si="0"/>
        <v>0</v>
      </c>
      <c r="I43" s="1"/>
      <c r="J43" s="51"/>
      <c r="K43" s="120">
        <v>0</v>
      </c>
      <c r="L43" s="7"/>
      <c r="M43" s="7"/>
      <c r="N43" s="120">
        <f t="shared" si="1"/>
        <v>0</v>
      </c>
      <c r="O43" s="121">
        <f t="shared" si="2"/>
        <v>0</v>
      </c>
    </row>
    <row r="44" spans="1:15" ht="17.25" x14ac:dyDescent="0.3">
      <c r="A44" s="93"/>
      <c r="B44" s="94"/>
      <c r="C44" s="12"/>
      <c r="D44" s="1"/>
      <c r="E44" s="2"/>
      <c r="F44" s="3"/>
      <c r="G44" s="3"/>
      <c r="H44" s="122">
        <f t="shared" si="0"/>
        <v>0</v>
      </c>
      <c r="I44" s="1"/>
      <c r="J44" s="50"/>
      <c r="K44" s="120">
        <v>0</v>
      </c>
      <c r="L44" s="9"/>
      <c r="M44" s="9"/>
      <c r="N44" s="120">
        <f t="shared" si="1"/>
        <v>0</v>
      </c>
      <c r="O44" s="121">
        <f t="shared" si="2"/>
        <v>0</v>
      </c>
    </row>
    <row r="45" spans="1:15" ht="17.25" x14ac:dyDescent="0.3">
      <c r="A45" s="93"/>
      <c r="B45" s="94"/>
      <c r="C45" s="12"/>
      <c r="D45" s="1"/>
      <c r="E45" s="2"/>
      <c r="F45" s="3"/>
      <c r="G45" s="3"/>
      <c r="H45" s="122">
        <f t="shared" si="0"/>
        <v>0</v>
      </c>
      <c r="I45" s="1"/>
      <c r="J45" s="56"/>
      <c r="K45" s="120">
        <v>0</v>
      </c>
      <c r="L45" s="1"/>
      <c r="M45" s="1"/>
      <c r="N45" s="120">
        <f t="shared" si="1"/>
        <v>0</v>
      </c>
      <c r="O45" s="121">
        <f t="shared" si="2"/>
        <v>0</v>
      </c>
    </row>
    <row r="46" spans="1:15" ht="17.25" x14ac:dyDescent="0.3">
      <c r="A46" s="93"/>
      <c r="B46" s="94"/>
      <c r="C46" s="12"/>
      <c r="D46" s="1"/>
      <c r="E46" s="2"/>
      <c r="F46" s="3"/>
      <c r="G46" s="3"/>
      <c r="H46" s="122">
        <f t="shared" si="0"/>
        <v>0</v>
      </c>
      <c r="I46" s="1"/>
      <c r="J46" s="50"/>
      <c r="K46" s="120">
        <v>0</v>
      </c>
      <c r="L46" s="1"/>
      <c r="M46" s="1"/>
      <c r="N46" s="120">
        <f t="shared" si="1"/>
        <v>0</v>
      </c>
      <c r="O46" s="121">
        <f t="shared" si="2"/>
        <v>0</v>
      </c>
    </row>
    <row r="47" spans="1:15" ht="17.25" x14ac:dyDescent="0.3">
      <c r="A47" s="93"/>
      <c r="B47" s="94"/>
      <c r="C47" s="12"/>
      <c r="D47" s="1"/>
      <c r="E47" s="2"/>
      <c r="F47" s="3"/>
      <c r="G47" s="3"/>
      <c r="H47" s="122">
        <f t="shared" si="0"/>
        <v>0</v>
      </c>
      <c r="I47" s="1"/>
      <c r="J47" s="50"/>
      <c r="K47" s="120">
        <v>0</v>
      </c>
      <c r="L47" s="1"/>
      <c r="M47" s="1"/>
      <c r="N47" s="120">
        <f t="shared" si="1"/>
        <v>0</v>
      </c>
      <c r="O47" s="121">
        <f t="shared" si="2"/>
        <v>0</v>
      </c>
    </row>
    <row r="48" spans="1:15" ht="17.25" x14ac:dyDescent="0.3">
      <c r="A48" s="93"/>
      <c r="B48" s="94"/>
      <c r="C48" s="12"/>
      <c r="D48" s="1"/>
      <c r="E48" s="2"/>
      <c r="F48" s="3"/>
      <c r="G48" s="3"/>
      <c r="H48" s="122">
        <f t="shared" si="0"/>
        <v>0</v>
      </c>
      <c r="I48" s="1"/>
      <c r="J48" s="50"/>
      <c r="K48" s="120">
        <v>0</v>
      </c>
      <c r="L48" s="1"/>
      <c r="M48" s="1"/>
      <c r="N48" s="120">
        <f t="shared" si="1"/>
        <v>0</v>
      </c>
      <c r="O48" s="121">
        <f t="shared" si="2"/>
        <v>0</v>
      </c>
    </row>
    <row r="49" spans="1:15" ht="17.25" x14ac:dyDescent="0.3">
      <c r="A49" s="93"/>
      <c r="B49" s="94"/>
      <c r="C49" s="12"/>
      <c r="D49" s="1"/>
      <c r="E49" s="2"/>
      <c r="F49" s="3"/>
      <c r="G49" s="3"/>
      <c r="H49" s="122">
        <f t="shared" si="0"/>
        <v>0</v>
      </c>
      <c r="I49" s="1"/>
      <c r="J49" s="54"/>
      <c r="K49" s="120">
        <v>0</v>
      </c>
      <c r="L49" s="7"/>
      <c r="M49" s="7"/>
      <c r="N49" s="120">
        <f t="shared" si="1"/>
        <v>0</v>
      </c>
      <c r="O49" s="121">
        <f t="shared" si="2"/>
        <v>0</v>
      </c>
    </row>
    <row r="50" spans="1:15" ht="17.25" x14ac:dyDescent="0.3">
      <c r="A50" s="93"/>
      <c r="B50" s="94"/>
      <c r="C50" s="12"/>
      <c r="D50" s="1"/>
      <c r="E50" s="2"/>
      <c r="F50" s="3"/>
      <c r="G50" s="3"/>
      <c r="H50" s="122">
        <f t="shared" si="0"/>
        <v>0</v>
      </c>
      <c r="I50" s="1"/>
      <c r="J50" s="50"/>
      <c r="K50" s="120">
        <v>0</v>
      </c>
      <c r="L50" s="1"/>
      <c r="M50" s="1"/>
      <c r="N50" s="120">
        <f t="shared" si="1"/>
        <v>0</v>
      </c>
      <c r="O50" s="121">
        <f t="shared" si="2"/>
        <v>0</v>
      </c>
    </row>
    <row r="51" spans="1:15" ht="17.25" x14ac:dyDescent="0.3">
      <c r="A51" s="93"/>
      <c r="B51" s="94"/>
      <c r="C51" s="12"/>
      <c r="D51" s="1"/>
      <c r="E51" s="2"/>
      <c r="F51" s="3"/>
      <c r="G51" s="3"/>
      <c r="H51" s="122">
        <f t="shared" si="0"/>
        <v>0</v>
      </c>
      <c r="I51" s="1"/>
      <c r="J51" s="56"/>
      <c r="K51" s="120">
        <v>0</v>
      </c>
      <c r="L51" s="7"/>
      <c r="M51" s="7"/>
      <c r="N51" s="120">
        <f t="shared" si="1"/>
        <v>0</v>
      </c>
      <c r="O51" s="121">
        <f t="shared" si="2"/>
        <v>0</v>
      </c>
    </row>
    <row r="52" spans="1:15" ht="17.25" x14ac:dyDescent="0.3">
      <c r="A52" s="93"/>
      <c r="B52" s="94"/>
      <c r="C52" s="12"/>
      <c r="D52" s="50"/>
      <c r="E52" s="2"/>
      <c r="F52" s="3"/>
      <c r="G52" s="3"/>
      <c r="H52" s="122">
        <f t="shared" si="0"/>
        <v>0</v>
      </c>
      <c r="I52" s="1"/>
      <c r="J52" s="50"/>
      <c r="K52" s="120">
        <v>0</v>
      </c>
      <c r="L52" s="7"/>
      <c r="M52" s="7"/>
      <c r="N52" s="120">
        <f t="shared" si="1"/>
        <v>0</v>
      </c>
      <c r="O52" s="121">
        <f t="shared" si="2"/>
        <v>0</v>
      </c>
    </row>
    <row r="53" spans="1:15" ht="17.25" x14ac:dyDescent="0.3">
      <c r="A53" s="93"/>
      <c r="B53" s="94"/>
      <c r="C53" s="12"/>
      <c r="D53" s="1"/>
      <c r="E53" s="2"/>
      <c r="F53" s="3"/>
      <c r="G53" s="3"/>
      <c r="H53" s="122">
        <f t="shared" si="0"/>
        <v>0</v>
      </c>
      <c r="I53" s="1"/>
      <c r="J53" s="50"/>
      <c r="K53" s="120">
        <v>0</v>
      </c>
      <c r="L53" s="7"/>
      <c r="M53" s="7"/>
      <c r="N53" s="120">
        <f t="shared" si="1"/>
        <v>0</v>
      </c>
      <c r="O53" s="121">
        <f t="shared" si="2"/>
        <v>0</v>
      </c>
    </row>
    <row r="54" spans="1:15" ht="17.25" x14ac:dyDescent="0.3">
      <c r="A54" s="93"/>
      <c r="B54" s="94"/>
      <c r="C54" s="12"/>
      <c r="D54" s="1"/>
      <c r="E54" s="2"/>
      <c r="F54" s="3"/>
      <c r="G54" s="3"/>
      <c r="H54" s="122">
        <f t="shared" si="0"/>
        <v>0</v>
      </c>
      <c r="I54" s="1"/>
      <c r="J54" s="50"/>
      <c r="K54" s="120">
        <v>0</v>
      </c>
      <c r="L54" s="1"/>
      <c r="M54" s="1"/>
      <c r="N54" s="120">
        <f t="shared" si="1"/>
        <v>0</v>
      </c>
      <c r="O54" s="121">
        <f t="shared" si="2"/>
        <v>0</v>
      </c>
    </row>
    <row r="55" spans="1:15" ht="17.25" x14ac:dyDescent="0.3">
      <c r="A55" s="93"/>
      <c r="B55" s="94"/>
      <c r="C55" s="12"/>
      <c r="D55" s="1"/>
      <c r="E55" s="2"/>
      <c r="F55" s="3"/>
      <c r="G55" s="3"/>
      <c r="H55" s="122">
        <f t="shared" si="0"/>
        <v>0</v>
      </c>
      <c r="I55" s="1"/>
      <c r="J55" s="50"/>
      <c r="K55" s="120">
        <v>0</v>
      </c>
      <c r="L55" s="1"/>
      <c r="M55" s="1"/>
      <c r="N55" s="120">
        <f t="shared" si="1"/>
        <v>0</v>
      </c>
      <c r="O55" s="121">
        <f t="shared" si="2"/>
        <v>0</v>
      </c>
    </row>
    <row r="56" spans="1:15" ht="17.25" x14ac:dyDescent="0.3">
      <c r="A56" s="93"/>
      <c r="B56" s="94"/>
      <c r="C56" s="12"/>
      <c r="D56" s="1"/>
      <c r="E56" s="2"/>
      <c r="F56" s="3"/>
      <c r="G56" s="3"/>
      <c r="H56" s="122">
        <f t="shared" si="0"/>
        <v>0</v>
      </c>
      <c r="I56" s="1"/>
      <c r="J56" s="50"/>
      <c r="K56" s="120">
        <v>0</v>
      </c>
      <c r="L56" s="1"/>
      <c r="M56" s="1"/>
      <c r="N56" s="120">
        <f t="shared" si="1"/>
        <v>0</v>
      </c>
      <c r="O56" s="121">
        <f t="shared" si="2"/>
        <v>0</v>
      </c>
    </row>
    <row r="57" spans="1:15" ht="17.25" x14ac:dyDescent="0.3">
      <c r="A57" s="93"/>
      <c r="B57" s="94"/>
      <c r="C57" s="12"/>
      <c r="D57" s="1"/>
      <c r="E57" s="2"/>
      <c r="F57" s="3"/>
      <c r="G57" s="3"/>
      <c r="H57" s="122">
        <f t="shared" si="0"/>
        <v>0</v>
      </c>
      <c r="I57" s="1"/>
      <c r="J57" s="50"/>
      <c r="K57" s="120">
        <v>0</v>
      </c>
      <c r="L57" s="1"/>
      <c r="M57" s="1"/>
      <c r="N57" s="120">
        <f t="shared" si="1"/>
        <v>0</v>
      </c>
      <c r="O57" s="121">
        <f t="shared" si="2"/>
        <v>0</v>
      </c>
    </row>
    <row r="58" spans="1:15" ht="17.25" x14ac:dyDescent="0.3">
      <c r="A58" s="93"/>
      <c r="B58" s="94"/>
      <c r="C58" s="12"/>
      <c r="D58" s="1"/>
      <c r="E58" s="2"/>
      <c r="F58" s="3"/>
      <c r="G58" s="3"/>
      <c r="H58" s="122">
        <f t="shared" si="0"/>
        <v>0</v>
      </c>
      <c r="I58" s="1"/>
      <c r="J58" s="50"/>
      <c r="K58" s="120">
        <v>0</v>
      </c>
      <c r="L58" s="1"/>
      <c r="M58" s="1"/>
      <c r="N58" s="120">
        <f t="shared" si="1"/>
        <v>0</v>
      </c>
      <c r="O58" s="121">
        <f t="shared" si="2"/>
        <v>0</v>
      </c>
    </row>
    <row r="59" spans="1:15" ht="17.25" x14ac:dyDescent="0.3">
      <c r="A59" s="93"/>
      <c r="B59" s="94"/>
      <c r="C59" s="12"/>
      <c r="D59" s="1"/>
      <c r="E59" s="2"/>
      <c r="F59" s="3"/>
      <c r="G59" s="3"/>
      <c r="H59" s="122">
        <f t="shared" si="0"/>
        <v>0</v>
      </c>
      <c r="I59" s="1"/>
      <c r="J59" s="50"/>
      <c r="K59" s="120">
        <v>0</v>
      </c>
      <c r="L59" s="1"/>
      <c r="M59" s="1"/>
      <c r="N59" s="120">
        <f t="shared" si="1"/>
        <v>0</v>
      </c>
      <c r="O59" s="121">
        <f t="shared" si="2"/>
        <v>0</v>
      </c>
    </row>
    <row r="60" spans="1:15" ht="17.25" x14ac:dyDescent="0.3">
      <c r="A60" s="93"/>
      <c r="B60" s="94"/>
      <c r="C60" s="12"/>
      <c r="D60" s="1"/>
      <c r="E60" s="2"/>
      <c r="F60" s="3"/>
      <c r="G60" s="3"/>
      <c r="H60" s="122">
        <f t="shared" si="0"/>
        <v>0</v>
      </c>
      <c r="I60" s="1"/>
      <c r="J60" s="50"/>
      <c r="K60" s="120">
        <v>0</v>
      </c>
      <c r="L60" s="1"/>
      <c r="M60" s="1"/>
      <c r="N60" s="120">
        <f t="shared" si="1"/>
        <v>0</v>
      </c>
      <c r="O60" s="121">
        <f t="shared" si="2"/>
        <v>0</v>
      </c>
    </row>
    <row r="61" spans="1:15" ht="17.25" x14ac:dyDescent="0.3">
      <c r="A61" s="93"/>
      <c r="B61" s="94"/>
      <c r="C61" s="12"/>
      <c r="D61" s="1"/>
      <c r="E61" s="2"/>
      <c r="F61" s="3"/>
      <c r="G61" s="3"/>
      <c r="H61" s="122">
        <f t="shared" si="0"/>
        <v>0</v>
      </c>
      <c r="I61" s="1"/>
      <c r="J61" s="50"/>
      <c r="K61" s="120">
        <v>0</v>
      </c>
      <c r="L61" s="1"/>
      <c r="M61" s="1"/>
      <c r="N61" s="120">
        <f t="shared" si="1"/>
        <v>0</v>
      </c>
      <c r="O61" s="121">
        <f t="shared" si="2"/>
        <v>0</v>
      </c>
    </row>
    <row r="62" spans="1:15" ht="17.25" x14ac:dyDescent="0.3">
      <c r="A62" s="93"/>
      <c r="B62" s="94"/>
      <c r="C62" s="12"/>
      <c r="D62" s="1"/>
      <c r="E62" s="2"/>
      <c r="F62" s="3"/>
      <c r="G62" s="3"/>
      <c r="H62" s="122">
        <f t="shared" si="0"/>
        <v>0</v>
      </c>
      <c r="I62" s="1"/>
      <c r="J62" s="50"/>
      <c r="K62" s="120">
        <v>0</v>
      </c>
      <c r="L62" s="1"/>
      <c r="M62" s="1"/>
      <c r="N62" s="120">
        <f t="shared" si="1"/>
        <v>0</v>
      </c>
      <c r="O62" s="121">
        <f t="shared" si="2"/>
        <v>0</v>
      </c>
    </row>
    <row r="63" spans="1:15" ht="17.25" x14ac:dyDescent="0.3">
      <c r="A63" s="93"/>
      <c r="B63" s="94"/>
      <c r="C63" s="12"/>
      <c r="D63" s="1"/>
      <c r="E63" s="2"/>
      <c r="F63" s="3"/>
      <c r="G63" s="3"/>
      <c r="H63" s="122">
        <f t="shared" si="0"/>
        <v>0</v>
      </c>
      <c r="I63" s="1"/>
      <c r="J63" s="50"/>
      <c r="K63" s="120">
        <v>0</v>
      </c>
      <c r="L63" s="1"/>
      <c r="M63" s="1"/>
      <c r="N63" s="120">
        <f t="shared" si="1"/>
        <v>0</v>
      </c>
      <c r="O63" s="121">
        <f t="shared" si="2"/>
        <v>0</v>
      </c>
    </row>
    <row r="64" spans="1:15" ht="17.25" x14ac:dyDescent="0.3">
      <c r="A64" s="93"/>
      <c r="B64" s="94"/>
      <c r="C64" s="12"/>
      <c r="D64" s="1"/>
      <c r="E64" s="2"/>
      <c r="F64" s="3"/>
      <c r="G64" s="3"/>
      <c r="H64" s="122">
        <f t="shared" si="0"/>
        <v>0</v>
      </c>
      <c r="I64" s="1"/>
      <c r="J64" s="50"/>
      <c r="K64" s="120">
        <v>0</v>
      </c>
      <c r="L64" s="1"/>
      <c r="M64" s="1"/>
      <c r="N64" s="120">
        <f t="shared" si="1"/>
        <v>0</v>
      </c>
      <c r="O64" s="121">
        <f t="shared" si="2"/>
        <v>0</v>
      </c>
    </row>
    <row r="65" spans="1:15" ht="17.25" x14ac:dyDescent="0.3">
      <c r="A65" s="93"/>
      <c r="B65" s="94"/>
      <c r="C65" s="12"/>
      <c r="D65" s="1"/>
      <c r="E65" s="2"/>
      <c r="F65" s="3"/>
      <c r="G65" s="3"/>
      <c r="H65" s="122">
        <f t="shared" si="0"/>
        <v>0</v>
      </c>
      <c r="I65" s="1"/>
      <c r="J65" s="50"/>
      <c r="K65" s="120">
        <v>0</v>
      </c>
      <c r="L65" s="1"/>
      <c r="M65" s="1"/>
      <c r="N65" s="120">
        <f t="shared" si="1"/>
        <v>0</v>
      </c>
      <c r="O65" s="121">
        <f t="shared" si="2"/>
        <v>0</v>
      </c>
    </row>
    <row r="66" spans="1:15" ht="17.25" x14ac:dyDescent="0.3">
      <c r="A66" s="93"/>
      <c r="B66" s="94"/>
      <c r="C66" s="12"/>
      <c r="D66" s="1"/>
      <c r="E66" s="2"/>
      <c r="F66" s="3"/>
      <c r="G66" s="3"/>
      <c r="H66" s="122">
        <f t="shared" si="0"/>
        <v>0</v>
      </c>
      <c r="I66" s="1"/>
      <c r="J66" s="50"/>
      <c r="K66" s="120">
        <v>0</v>
      </c>
      <c r="L66" s="1"/>
      <c r="M66" s="1"/>
      <c r="N66" s="120">
        <f t="shared" si="1"/>
        <v>0</v>
      </c>
      <c r="O66" s="121">
        <f t="shared" si="2"/>
        <v>0</v>
      </c>
    </row>
    <row r="67" spans="1:15" ht="17.25" x14ac:dyDescent="0.3">
      <c r="A67" s="93"/>
      <c r="B67" s="94"/>
      <c r="C67" s="12"/>
      <c r="D67" s="1"/>
      <c r="E67" s="2"/>
      <c r="F67" s="3"/>
      <c r="G67" s="3"/>
      <c r="H67" s="122">
        <f t="shared" si="0"/>
        <v>0</v>
      </c>
      <c r="I67" s="1"/>
      <c r="J67" s="50"/>
      <c r="K67" s="120">
        <v>0</v>
      </c>
      <c r="L67" s="1"/>
      <c r="M67" s="1"/>
      <c r="N67" s="120">
        <f t="shared" si="1"/>
        <v>0</v>
      </c>
      <c r="O67" s="121">
        <f t="shared" si="2"/>
        <v>0</v>
      </c>
    </row>
    <row r="68" spans="1:15" ht="17.25" x14ac:dyDescent="0.3">
      <c r="A68" s="93"/>
      <c r="B68" s="94"/>
      <c r="C68" s="12"/>
      <c r="D68" s="1"/>
      <c r="E68" s="2"/>
      <c r="F68" s="3"/>
      <c r="G68" s="3"/>
      <c r="H68" s="122">
        <f t="shared" ref="H68:H131" si="3">IF(AND(F68&lt;&gt;"",G68&lt;&gt;""),G68-F68,0)</f>
        <v>0</v>
      </c>
      <c r="I68" s="1"/>
      <c r="J68" s="50"/>
      <c r="K68" s="120">
        <v>0</v>
      </c>
      <c r="L68" s="1"/>
      <c r="M68" s="1"/>
      <c r="N68" s="120">
        <f t="shared" ref="N68:N131" si="4">IF(ROUND(H68*1440,0)=0,0,H68*1440*32)</f>
        <v>0</v>
      </c>
      <c r="O68" s="121">
        <f t="shared" ref="O68:O131" si="5">IF(ROUND(H68*1440,0)=0,0,
IF(ROUND(H68*1440,0)&lt;=15,480,
IF(ROUND(H68*1440,0)&lt;=30,960,
IF(ROUND(H68*1440,0)&lt;=45,1440,
IF(ROUND(H68*1440,0)&lt;=60,1920,
1920*INT(ROUND(H68*1440,0)/60)+
IF(MOD(ROUND(H68*1440,0),60)&lt;=15,480,
IF(MOD(ROUND(H68*1440,0),60)&lt;=30,960,
IF(MOD(ROUND(H68*1440,0),60)&lt;=45,1440,1920)))
)))))</f>
        <v>0</v>
      </c>
    </row>
    <row r="69" spans="1:15" ht="17.25" x14ac:dyDescent="0.3">
      <c r="A69" s="93"/>
      <c r="B69" s="94"/>
      <c r="C69" s="12"/>
      <c r="D69" s="1"/>
      <c r="E69" s="2"/>
      <c r="F69" s="3"/>
      <c r="G69" s="3"/>
      <c r="H69" s="122">
        <f t="shared" si="3"/>
        <v>0</v>
      </c>
      <c r="I69" s="1"/>
      <c r="J69" s="50"/>
      <c r="K69" s="120">
        <v>0</v>
      </c>
      <c r="L69" s="1"/>
      <c r="M69" s="1"/>
      <c r="N69" s="120">
        <f t="shared" si="4"/>
        <v>0</v>
      </c>
      <c r="O69" s="121">
        <f t="shared" si="5"/>
        <v>0</v>
      </c>
    </row>
    <row r="70" spans="1:15" ht="17.25" x14ac:dyDescent="0.3">
      <c r="A70" s="93"/>
      <c r="B70" s="94"/>
      <c r="C70" s="12"/>
      <c r="D70" s="1"/>
      <c r="E70" s="2"/>
      <c r="F70" s="3"/>
      <c r="G70" s="3"/>
      <c r="H70" s="122">
        <f t="shared" si="3"/>
        <v>0</v>
      </c>
      <c r="I70" s="1"/>
      <c r="J70" s="50"/>
      <c r="K70" s="120">
        <v>0</v>
      </c>
      <c r="L70" s="1"/>
      <c r="M70" s="1"/>
      <c r="N70" s="120">
        <f t="shared" si="4"/>
        <v>0</v>
      </c>
      <c r="O70" s="121">
        <f t="shared" si="5"/>
        <v>0</v>
      </c>
    </row>
    <row r="71" spans="1:15" ht="17.25" x14ac:dyDescent="0.3">
      <c r="A71" s="93"/>
      <c r="B71" s="94"/>
      <c r="C71" s="12"/>
      <c r="D71" s="1"/>
      <c r="E71" s="2"/>
      <c r="F71" s="3"/>
      <c r="G71" s="3"/>
      <c r="H71" s="122">
        <f t="shared" si="3"/>
        <v>0</v>
      </c>
      <c r="I71" s="1"/>
      <c r="J71" s="50"/>
      <c r="K71" s="120">
        <v>0</v>
      </c>
      <c r="L71" s="1"/>
      <c r="M71" s="1"/>
      <c r="N71" s="120">
        <f t="shared" si="4"/>
        <v>0</v>
      </c>
      <c r="O71" s="121">
        <f t="shared" si="5"/>
        <v>0</v>
      </c>
    </row>
    <row r="72" spans="1:15" ht="17.25" x14ac:dyDescent="0.3">
      <c r="A72" s="93"/>
      <c r="B72" s="94"/>
      <c r="C72" s="12"/>
      <c r="D72" s="1"/>
      <c r="E72" s="2"/>
      <c r="F72" s="3"/>
      <c r="G72" s="3"/>
      <c r="H72" s="122">
        <f t="shared" si="3"/>
        <v>0</v>
      </c>
      <c r="I72" s="1"/>
      <c r="J72" s="50"/>
      <c r="K72" s="120">
        <v>0</v>
      </c>
      <c r="L72" s="1"/>
      <c r="M72" s="1"/>
      <c r="N72" s="120">
        <f t="shared" si="4"/>
        <v>0</v>
      </c>
      <c r="O72" s="121">
        <f t="shared" si="5"/>
        <v>0</v>
      </c>
    </row>
    <row r="73" spans="1:15" ht="17.25" x14ac:dyDescent="0.3">
      <c r="A73" s="93"/>
      <c r="B73" s="94"/>
      <c r="C73" s="12"/>
      <c r="D73" s="1"/>
      <c r="E73" s="2"/>
      <c r="F73" s="3"/>
      <c r="G73" s="3"/>
      <c r="H73" s="122">
        <f t="shared" si="3"/>
        <v>0</v>
      </c>
      <c r="I73" s="1"/>
      <c r="J73" s="50"/>
      <c r="K73" s="120">
        <v>0</v>
      </c>
      <c r="L73" s="1"/>
      <c r="M73" s="1"/>
      <c r="N73" s="120">
        <f t="shared" si="4"/>
        <v>0</v>
      </c>
      <c r="O73" s="121">
        <f t="shared" si="5"/>
        <v>0</v>
      </c>
    </row>
    <row r="74" spans="1:15" ht="17.25" x14ac:dyDescent="0.3">
      <c r="A74" s="93"/>
      <c r="B74" s="94"/>
      <c r="C74" s="12"/>
      <c r="D74" s="1"/>
      <c r="E74" s="2"/>
      <c r="F74" s="3"/>
      <c r="G74" s="3"/>
      <c r="H74" s="122">
        <f t="shared" si="3"/>
        <v>0</v>
      </c>
      <c r="I74" s="1"/>
      <c r="J74" s="50"/>
      <c r="K74" s="120">
        <v>0</v>
      </c>
      <c r="L74" s="1"/>
      <c r="M74" s="1"/>
      <c r="N74" s="120">
        <f t="shared" si="4"/>
        <v>0</v>
      </c>
      <c r="O74" s="121">
        <f t="shared" si="5"/>
        <v>0</v>
      </c>
    </row>
    <row r="75" spans="1:15" ht="17.25" x14ac:dyDescent="0.3">
      <c r="A75" s="93"/>
      <c r="B75" s="94"/>
      <c r="C75" s="12"/>
      <c r="D75" s="1"/>
      <c r="E75" s="2"/>
      <c r="F75" s="3"/>
      <c r="G75" s="3"/>
      <c r="H75" s="122">
        <f t="shared" si="3"/>
        <v>0</v>
      </c>
      <c r="I75" s="1"/>
      <c r="J75" s="50"/>
      <c r="K75" s="120">
        <v>0</v>
      </c>
      <c r="L75" s="1"/>
      <c r="M75" s="1"/>
      <c r="N75" s="120">
        <f t="shared" si="4"/>
        <v>0</v>
      </c>
      <c r="O75" s="121">
        <f t="shared" si="5"/>
        <v>0</v>
      </c>
    </row>
    <row r="76" spans="1:15" ht="17.25" x14ac:dyDescent="0.3">
      <c r="A76" s="93"/>
      <c r="B76" s="94"/>
      <c r="C76" s="12"/>
      <c r="D76" s="1"/>
      <c r="E76" s="2"/>
      <c r="F76" s="3"/>
      <c r="G76" s="3"/>
      <c r="H76" s="122">
        <f t="shared" si="3"/>
        <v>0</v>
      </c>
      <c r="I76" s="1"/>
      <c r="J76" s="50"/>
      <c r="K76" s="120">
        <v>0</v>
      </c>
      <c r="L76" s="1"/>
      <c r="M76" s="1"/>
      <c r="N76" s="120">
        <f t="shared" si="4"/>
        <v>0</v>
      </c>
      <c r="O76" s="121">
        <f t="shared" si="5"/>
        <v>0</v>
      </c>
    </row>
    <row r="77" spans="1:15" ht="17.25" x14ac:dyDescent="0.3">
      <c r="A77" s="93"/>
      <c r="B77" s="94"/>
      <c r="C77" s="12"/>
      <c r="D77" s="1"/>
      <c r="E77" s="2"/>
      <c r="F77" s="3"/>
      <c r="G77" s="3"/>
      <c r="H77" s="122">
        <f t="shared" si="3"/>
        <v>0</v>
      </c>
      <c r="I77" s="1"/>
      <c r="J77" s="50"/>
      <c r="K77" s="120">
        <v>0</v>
      </c>
      <c r="L77" s="1"/>
      <c r="M77" s="1"/>
      <c r="N77" s="120">
        <f t="shared" si="4"/>
        <v>0</v>
      </c>
      <c r="O77" s="121">
        <f t="shared" si="5"/>
        <v>0</v>
      </c>
    </row>
    <row r="78" spans="1:15" ht="17.25" x14ac:dyDescent="0.3">
      <c r="A78" s="93"/>
      <c r="B78" s="94"/>
      <c r="C78" s="12"/>
      <c r="D78" s="1"/>
      <c r="E78" s="2"/>
      <c r="F78" s="3"/>
      <c r="G78" s="3"/>
      <c r="H78" s="122">
        <f t="shared" si="3"/>
        <v>0</v>
      </c>
      <c r="I78" s="1"/>
      <c r="J78" s="50"/>
      <c r="K78" s="120">
        <v>0</v>
      </c>
      <c r="L78" s="1"/>
      <c r="M78" s="1"/>
      <c r="N78" s="120">
        <f t="shared" si="4"/>
        <v>0</v>
      </c>
      <c r="O78" s="121">
        <f t="shared" si="5"/>
        <v>0</v>
      </c>
    </row>
    <row r="79" spans="1:15" ht="17.25" x14ac:dyDescent="0.3">
      <c r="A79" s="93"/>
      <c r="B79" s="94"/>
      <c r="C79" s="12"/>
      <c r="D79" s="1"/>
      <c r="E79" s="2"/>
      <c r="F79" s="3"/>
      <c r="G79" s="3"/>
      <c r="H79" s="122">
        <f t="shared" si="3"/>
        <v>0</v>
      </c>
      <c r="I79" s="1"/>
      <c r="J79" s="50"/>
      <c r="K79" s="120">
        <v>0</v>
      </c>
      <c r="L79" s="1"/>
      <c r="M79" s="1"/>
      <c r="N79" s="120">
        <f t="shared" si="4"/>
        <v>0</v>
      </c>
      <c r="O79" s="121">
        <f t="shared" si="5"/>
        <v>0</v>
      </c>
    </row>
    <row r="80" spans="1:15" ht="17.25" x14ac:dyDescent="0.3">
      <c r="A80" s="93"/>
      <c r="B80" s="94"/>
      <c r="C80" s="12"/>
      <c r="D80" s="1"/>
      <c r="E80" s="2"/>
      <c r="F80" s="3"/>
      <c r="G80" s="3"/>
      <c r="H80" s="122">
        <f t="shared" si="3"/>
        <v>0</v>
      </c>
      <c r="I80" s="1"/>
      <c r="J80" s="50"/>
      <c r="K80" s="120">
        <v>0</v>
      </c>
      <c r="L80" s="1"/>
      <c r="M80" s="1"/>
      <c r="N80" s="120">
        <f t="shared" si="4"/>
        <v>0</v>
      </c>
      <c r="O80" s="121">
        <f t="shared" si="5"/>
        <v>0</v>
      </c>
    </row>
    <row r="81" spans="1:15" ht="17.25" x14ac:dyDescent="0.3">
      <c r="A81" s="93"/>
      <c r="B81" s="94"/>
      <c r="C81" s="12"/>
      <c r="D81" s="1"/>
      <c r="E81" s="2"/>
      <c r="F81" s="3"/>
      <c r="G81" s="3"/>
      <c r="H81" s="122">
        <f t="shared" si="3"/>
        <v>0</v>
      </c>
      <c r="I81" s="1"/>
      <c r="J81" s="50"/>
      <c r="K81" s="120">
        <v>0</v>
      </c>
      <c r="L81" s="1"/>
      <c r="M81" s="1"/>
      <c r="N81" s="120">
        <f t="shared" si="4"/>
        <v>0</v>
      </c>
      <c r="O81" s="121">
        <f t="shared" si="5"/>
        <v>0</v>
      </c>
    </row>
    <row r="82" spans="1:15" ht="17.25" x14ac:dyDescent="0.3">
      <c r="A82" s="93"/>
      <c r="B82" s="94"/>
      <c r="C82" s="12"/>
      <c r="D82" s="1"/>
      <c r="E82" s="2"/>
      <c r="F82" s="3"/>
      <c r="G82" s="3"/>
      <c r="H82" s="122">
        <f t="shared" si="3"/>
        <v>0</v>
      </c>
      <c r="I82" s="1"/>
      <c r="J82" s="50"/>
      <c r="K82" s="120">
        <v>0</v>
      </c>
      <c r="L82" s="1"/>
      <c r="M82" s="1"/>
      <c r="N82" s="120">
        <f t="shared" si="4"/>
        <v>0</v>
      </c>
      <c r="O82" s="121">
        <f t="shared" si="5"/>
        <v>0</v>
      </c>
    </row>
    <row r="83" spans="1:15" ht="17.25" x14ac:dyDescent="0.3">
      <c r="A83" s="93"/>
      <c r="B83" s="94"/>
      <c r="C83" s="12"/>
      <c r="D83" s="1"/>
      <c r="E83" s="2"/>
      <c r="F83" s="3"/>
      <c r="G83" s="3"/>
      <c r="H83" s="122">
        <f t="shared" si="3"/>
        <v>0</v>
      </c>
      <c r="I83" s="1"/>
      <c r="J83" s="50"/>
      <c r="K83" s="120">
        <v>0</v>
      </c>
      <c r="L83" s="1"/>
      <c r="M83" s="1"/>
      <c r="N83" s="120">
        <f t="shared" si="4"/>
        <v>0</v>
      </c>
      <c r="O83" s="121">
        <f t="shared" si="5"/>
        <v>0</v>
      </c>
    </row>
    <row r="84" spans="1:15" ht="17.25" x14ac:dyDescent="0.3">
      <c r="A84" s="93"/>
      <c r="B84" s="94"/>
      <c r="C84" s="12"/>
      <c r="D84" s="1"/>
      <c r="E84" s="2"/>
      <c r="F84" s="3"/>
      <c r="G84" s="3"/>
      <c r="H84" s="122">
        <f t="shared" si="3"/>
        <v>0</v>
      </c>
      <c r="I84" s="1"/>
      <c r="J84" s="50"/>
      <c r="K84" s="120">
        <v>0</v>
      </c>
      <c r="L84" s="1"/>
      <c r="M84" s="1"/>
      <c r="N84" s="120">
        <f t="shared" si="4"/>
        <v>0</v>
      </c>
      <c r="O84" s="121">
        <f t="shared" si="5"/>
        <v>0</v>
      </c>
    </row>
    <row r="85" spans="1:15" ht="17.25" x14ac:dyDescent="0.3">
      <c r="A85" s="93"/>
      <c r="B85" s="94"/>
      <c r="C85" s="12"/>
      <c r="D85" s="1"/>
      <c r="E85" s="2"/>
      <c r="F85" s="3"/>
      <c r="G85" s="3"/>
      <c r="H85" s="122">
        <f t="shared" si="3"/>
        <v>0</v>
      </c>
      <c r="I85" s="1"/>
      <c r="J85" s="50"/>
      <c r="K85" s="120">
        <v>0</v>
      </c>
      <c r="L85" s="1"/>
      <c r="M85" s="1"/>
      <c r="N85" s="120">
        <f t="shared" si="4"/>
        <v>0</v>
      </c>
      <c r="O85" s="121">
        <f t="shared" si="5"/>
        <v>0</v>
      </c>
    </row>
    <row r="86" spans="1:15" ht="17.25" x14ac:dyDescent="0.3">
      <c r="A86" s="93"/>
      <c r="B86" s="94"/>
      <c r="C86" s="12"/>
      <c r="D86" s="1"/>
      <c r="E86" s="2"/>
      <c r="F86" s="3"/>
      <c r="G86" s="3"/>
      <c r="H86" s="122">
        <f t="shared" si="3"/>
        <v>0</v>
      </c>
      <c r="I86" s="1"/>
      <c r="J86" s="50"/>
      <c r="K86" s="120">
        <v>0</v>
      </c>
      <c r="L86" s="1"/>
      <c r="M86" s="1"/>
      <c r="N86" s="120">
        <f t="shared" si="4"/>
        <v>0</v>
      </c>
      <c r="O86" s="121">
        <f t="shared" si="5"/>
        <v>0</v>
      </c>
    </row>
    <row r="87" spans="1:15" ht="17.25" x14ac:dyDescent="0.3">
      <c r="A87" s="93"/>
      <c r="B87" s="94"/>
      <c r="C87" s="12"/>
      <c r="D87" s="1"/>
      <c r="E87" s="2"/>
      <c r="F87" s="3"/>
      <c r="G87" s="3"/>
      <c r="H87" s="122">
        <f t="shared" si="3"/>
        <v>0</v>
      </c>
      <c r="I87" s="1"/>
      <c r="J87" s="50"/>
      <c r="K87" s="120">
        <v>0</v>
      </c>
      <c r="L87" s="1"/>
      <c r="M87" s="1"/>
      <c r="N87" s="120">
        <f t="shared" si="4"/>
        <v>0</v>
      </c>
      <c r="O87" s="121">
        <f t="shared" si="5"/>
        <v>0</v>
      </c>
    </row>
    <row r="88" spans="1:15" ht="17.25" x14ac:dyDescent="0.3">
      <c r="A88" s="93"/>
      <c r="B88" s="94"/>
      <c r="C88" s="12"/>
      <c r="D88" s="1"/>
      <c r="E88" s="2"/>
      <c r="F88" s="3"/>
      <c r="G88" s="3"/>
      <c r="H88" s="122">
        <f t="shared" si="3"/>
        <v>0</v>
      </c>
      <c r="I88" s="1"/>
      <c r="J88" s="50"/>
      <c r="K88" s="120">
        <v>0</v>
      </c>
      <c r="L88" s="1"/>
      <c r="M88" s="1"/>
      <c r="N88" s="120">
        <f t="shared" si="4"/>
        <v>0</v>
      </c>
      <c r="O88" s="121">
        <f t="shared" si="5"/>
        <v>0</v>
      </c>
    </row>
    <row r="89" spans="1:15" ht="17.25" x14ac:dyDescent="0.3">
      <c r="A89" s="93"/>
      <c r="B89" s="94"/>
      <c r="C89" s="12"/>
      <c r="D89" s="1"/>
      <c r="E89" s="2"/>
      <c r="F89" s="3"/>
      <c r="G89" s="3"/>
      <c r="H89" s="122">
        <f t="shared" si="3"/>
        <v>0</v>
      </c>
      <c r="I89" s="1"/>
      <c r="J89" s="50"/>
      <c r="K89" s="120">
        <v>0</v>
      </c>
      <c r="L89" s="1"/>
      <c r="M89" s="1"/>
      <c r="N89" s="120">
        <f t="shared" si="4"/>
        <v>0</v>
      </c>
      <c r="O89" s="121">
        <f t="shared" si="5"/>
        <v>0</v>
      </c>
    </row>
    <row r="90" spans="1:15" ht="17.25" x14ac:dyDescent="0.3">
      <c r="A90" s="93"/>
      <c r="B90" s="94"/>
      <c r="C90" s="12"/>
      <c r="D90" s="1"/>
      <c r="E90" s="2"/>
      <c r="F90" s="3"/>
      <c r="G90" s="3"/>
      <c r="H90" s="122">
        <f t="shared" si="3"/>
        <v>0</v>
      </c>
      <c r="I90" s="1"/>
      <c r="J90" s="50"/>
      <c r="K90" s="120">
        <v>0</v>
      </c>
      <c r="L90" s="1"/>
      <c r="M90" s="1"/>
      <c r="N90" s="120">
        <f t="shared" si="4"/>
        <v>0</v>
      </c>
      <c r="O90" s="121">
        <f t="shared" si="5"/>
        <v>0</v>
      </c>
    </row>
    <row r="91" spans="1:15" ht="17.25" x14ac:dyDescent="0.3">
      <c r="A91" s="93"/>
      <c r="B91" s="94"/>
      <c r="C91" s="12"/>
      <c r="D91" s="1"/>
      <c r="E91" s="2"/>
      <c r="F91" s="3"/>
      <c r="G91" s="3"/>
      <c r="H91" s="122">
        <f t="shared" si="3"/>
        <v>0</v>
      </c>
      <c r="I91" s="1"/>
      <c r="J91" s="50"/>
      <c r="K91" s="120">
        <v>0</v>
      </c>
      <c r="L91" s="1"/>
      <c r="M91" s="1"/>
      <c r="N91" s="120">
        <f t="shared" si="4"/>
        <v>0</v>
      </c>
      <c r="O91" s="121">
        <f t="shared" si="5"/>
        <v>0</v>
      </c>
    </row>
    <row r="92" spans="1:15" ht="17.25" x14ac:dyDescent="0.3">
      <c r="A92" s="93"/>
      <c r="B92" s="94"/>
      <c r="C92" s="12"/>
      <c r="D92" s="1"/>
      <c r="E92" s="2"/>
      <c r="F92" s="3"/>
      <c r="G92" s="3"/>
      <c r="H92" s="122">
        <f t="shared" si="3"/>
        <v>0</v>
      </c>
      <c r="I92" s="1"/>
      <c r="J92" s="50"/>
      <c r="K92" s="120">
        <v>0</v>
      </c>
      <c r="L92" s="1"/>
      <c r="M92" s="1"/>
      <c r="N92" s="120">
        <f t="shared" si="4"/>
        <v>0</v>
      </c>
      <c r="O92" s="121">
        <f t="shared" si="5"/>
        <v>0</v>
      </c>
    </row>
    <row r="93" spans="1:15" ht="17.25" x14ac:dyDescent="0.3">
      <c r="A93" s="93"/>
      <c r="B93" s="94"/>
      <c r="C93" s="12"/>
      <c r="D93" s="1"/>
      <c r="E93" s="2"/>
      <c r="F93" s="3"/>
      <c r="G93" s="3"/>
      <c r="H93" s="122">
        <f t="shared" si="3"/>
        <v>0</v>
      </c>
      <c r="I93" s="1"/>
      <c r="J93" s="50"/>
      <c r="K93" s="120">
        <v>0</v>
      </c>
      <c r="L93" s="1"/>
      <c r="M93" s="1"/>
      <c r="N93" s="120">
        <f t="shared" si="4"/>
        <v>0</v>
      </c>
      <c r="O93" s="121">
        <f t="shared" si="5"/>
        <v>0</v>
      </c>
    </row>
    <row r="94" spans="1:15" ht="17.25" x14ac:dyDescent="0.3">
      <c r="A94" s="93"/>
      <c r="B94" s="94"/>
      <c r="C94" s="12"/>
      <c r="D94" s="1"/>
      <c r="E94" s="2"/>
      <c r="F94" s="3"/>
      <c r="G94" s="3"/>
      <c r="H94" s="122">
        <f t="shared" si="3"/>
        <v>0</v>
      </c>
      <c r="I94" s="1"/>
      <c r="J94" s="50"/>
      <c r="K94" s="120">
        <v>0</v>
      </c>
      <c r="L94" s="1"/>
      <c r="M94" s="1"/>
      <c r="N94" s="120">
        <f t="shared" si="4"/>
        <v>0</v>
      </c>
      <c r="O94" s="121">
        <f t="shared" si="5"/>
        <v>0</v>
      </c>
    </row>
    <row r="95" spans="1:15" ht="17.25" x14ac:dyDescent="0.3">
      <c r="A95" s="93"/>
      <c r="B95" s="94"/>
      <c r="C95" s="12"/>
      <c r="D95" s="1"/>
      <c r="E95" s="2"/>
      <c r="F95" s="3"/>
      <c r="G95" s="3"/>
      <c r="H95" s="122">
        <f t="shared" si="3"/>
        <v>0</v>
      </c>
      <c r="I95" s="1"/>
      <c r="J95" s="50"/>
      <c r="K95" s="120">
        <v>0</v>
      </c>
      <c r="L95" s="1"/>
      <c r="M95" s="1"/>
      <c r="N95" s="120">
        <f t="shared" si="4"/>
        <v>0</v>
      </c>
      <c r="O95" s="121">
        <f t="shared" si="5"/>
        <v>0</v>
      </c>
    </row>
    <row r="96" spans="1:15" ht="17.25" x14ac:dyDescent="0.3">
      <c r="A96" s="93"/>
      <c r="B96" s="94"/>
      <c r="C96" s="12"/>
      <c r="D96" s="1"/>
      <c r="E96" s="2"/>
      <c r="F96" s="3"/>
      <c r="G96" s="3"/>
      <c r="H96" s="122">
        <f t="shared" si="3"/>
        <v>0</v>
      </c>
      <c r="I96" s="1"/>
      <c r="J96" s="50"/>
      <c r="K96" s="120">
        <v>0</v>
      </c>
      <c r="L96" s="1"/>
      <c r="M96" s="1"/>
      <c r="N96" s="120">
        <f t="shared" si="4"/>
        <v>0</v>
      </c>
      <c r="O96" s="121">
        <f t="shared" si="5"/>
        <v>0</v>
      </c>
    </row>
    <row r="97" spans="1:15" ht="17.25" x14ac:dyDescent="0.3">
      <c r="A97" s="93"/>
      <c r="B97" s="94"/>
      <c r="C97" s="12"/>
      <c r="D97" s="1"/>
      <c r="E97" s="2"/>
      <c r="F97" s="3"/>
      <c r="G97" s="3"/>
      <c r="H97" s="122">
        <f t="shared" si="3"/>
        <v>0</v>
      </c>
      <c r="I97" s="1"/>
      <c r="J97" s="50"/>
      <c r="K97" s="120">
        <v>0</v>
      </c>
      <c r="L97" s="1"/>
      <c r="M97" s="1"/>
      <c r="N97" s="120">
        <f t="shared" si="4"/>
        <v>0</v>
      </c>
      <c r="O97" s="121">
        <f t="shared" si="5"/>
        <v>0</v>
      </c>
    </row>
    <row r="98" spans="1:15" ht="17.25" x14ac:dyDescent="0.3">
      <c r="A98" s="93"/>
      <c r="B98" s="94"/>
      <c r="C98" s="12"/>
      <c r="D98" s="1"/>
      <c r="E98" s="2"/>
      <c r="F98" s="3"/>
      <c r="G98" s="3"/>
      <c r="H98" s="122">
        <f t="shared" si="3"/>
        <v>0</v>
      </c>
      <c r="I98" s="1"/>
      <c r="J98" s="50"/>
      <c r="K98" s="120">
        <v>0</v>
      </c>
      <c r="L98" s="1"/>
      <c r="M98" s="1"/>
      <c r="N98" s="120">
        <f t="shared" si="4"/>
        <v>0</v>
      </c>
      <c r="O98" s="121">
        <f t="shared" si="5"/>
        <v>0</v>
      </c>
    </row>
    <row r="99" spans="1:15" ht="17.25" x14ac:dyDescent="0.3">
      <c r="A99" s="93"/>
      <c r="B99" s="94"/>
      <c r="C99" s="12"/>
      <c r="D99" s="1"/>
      <c r="E99" s="2"/>
      <c r="F99" s="3"/>
      <c r="G99" s="3"/>
      <c r="H99" s="122">
        <f t="shared" si="3"/>
        <v>0</v>
      </c>
      <c r="I99" s="1"/>
      <c r="J99" s="50"/>
      <c r="K99" s="120">
        <v>0</v>
      </c>
      <c r="L99" s="1"/>
      <c r="M99" s="1"/>
      <c r="N99" s="120">
        <f t="shared" si="4"/>
        <v>0</v>
      </c>
      <c r="O99" s="121">
        <f t="shared" si="5"/>
        <v>0</v>
      </c>
    </row>
    <row r="100" spans="1:15" ht="17.25" x14ac:dyDescent="0.3">
      <c r="A100" s="93"/>
      <c r="B100" s="94"/>
      <c r="C100" s="12"/>
      <c r="D100" s="1"/>
      <c r="E100" s="2"/>
      <c r="F100" s="3"/>
      <c r="G100" s="3"/>
      <c r="H100" s="122">
        <f t="shared" si="3"/>
        <v>0</v>
      </c>
      <c r="I100" s="1"/>
      <c r="J100" s="50"/>
      <c r="K100" s="120">
        <v>0</v>
      </c>
      <c r="L100" s="1"/>
      <c r="M100" s="1"/>
      <c r="N100" s="120">
        <f t="shared" si="4"/>
        <v>0</v>
      </c>
      <c r="O100" s="121">
        <f t="shared" si="5"/>
        <v>0</v>
      </c>
    </row>
    <row r="101" spans="1:15" ht="17.25" x14ac:dyDescent="0.3">
      <c r="A101" s="93"/>
      <c r="B101" s="94"/>
      <c r="C101" s="12"/>
      <c r="D101" s="1"/>
      <c r="E101" s="2"/>
      <c r="F101" s="3"/>
      <c r="G101" s="3"/>
      <c r="H101" s="122">
        <f t="shared" si="3"/>
        <v>0</v>
      </c>
      <c r="I101" s="1"/>
      <c r="J101" s="48"/>
      <c r="K101" s="120">
        <v>0</v>
      </c>
      <c r="L101" s="1"/>
      <c r="M101" s="1"/>
      <c r="N101" s="120">
        <f t="shared" si="4"/>
        <v>0</v>
      </c>
      <c r="O101" s="121">
        <f t="shared" si="5"/>
        <v>0</v>
      </c>
    </row>
    <row r="102" spans="1:15" ht="17.25" x14ac:dyDescent="0.3">
      <c r="A102" s="93"/>
      <c r="B102" s="94"/>
      <c r="C102" s="12"/>
      <c r="D102" s="1"/>
      <c r="E102" s="2"/>
      <c r="F102" s="3"/>
      <c r="G102" s="3"/>
      <c r="H102" s="122">
        <f t="shared" si="3"/>
        <v>0</v>
      </c>
      <c r="I102" s="1"/>
      <c r="J102" s="48"/>
      <c r="K102" s="120">
        <v>0</v>
      </c>
      <c r="L102" s="1"/>
      <c r="M102" s="1"/>
      <c r="N102" s="120">
        <f t="shared" si="4"/>
        <v>0</v>
      </c>
      <c r="O102" s="121">
        <f t="shared" si="5"/>
        <v>0</v>
      </c>
    </row>
    <row r="103" spans="1:15" ht="17.25" x14ac:dyDescent="0.3">
      <c r="A103" s="93"/>
      <c r="B103" s="94"/>
      <c r="C103" s="12"/>
      <c r="D103" s="1"/>
      <c r="E103" s="2"/>
      <c r="F103" s="3"/>
      <c r="G103" s="3"/>
      <c r="H103" s="122">
        <f t="shared" si="3"/>
        <v>0</v>
      </c>
      <c r="I103" s="1"/>
      <c r="J103" s="48"/>
      <c r="K103" s="120">
        <v>0</v>
      </c>
      <c r="L103" s="1"/>
      <c r="M103" s="1"/>
      <c r="N103" s="120">
        <f t="shared" si="4"/>
        <v>0</v>
      </c>
      <c r="O103" s="121">
        <f t="shared" si="5"/>
        <v>0</v>
      </c>
    </row>
    <row r="104" spans="1:15" ht="17.25" x14ac:dyDescent="0.3">
      <c r="A104" s="93"/>
      <c r="B104" s="94"/>
      <c r="C104" s="12"/>
      <c r="D104" s="1"/>
      <c r="E104" s="2"/>
      <c r="F104" s="3"/>
      <c r="G104" s="3"/>
      <c r="H104" s="122">
        <f t="shared" si="3"/>
        <v>0</v>
      </c>
      <c r="I104" s="1"/>
      <c r="J104" s="48"/>
      <c r="K104" s="120">
        <v>0</v>
      </c>
      <c r="L104" s="1"/>
      <c r="M104" s="1"/>
      <c r="N104" s="120">
        <f t="shared" si="4"/>
        <v>0</v>
      </c>
      <c r="O104" s="121">
        <f t="shared" si="5"/>
        <v>0</v>
      </c>
    </row>
    <row r="105" spans="1:15" ht="17.25" x14ac:dyDescent="0.3">
      <c r="A105" s="93"/>
      <c r="B105" s="94"/>
      <c r="C105" s="12"/>
      <c r="D105" s="1"/>
      <c r="E105" s="2"/>
      <c r="F105" s="3"/>
      <c r="G105" s="3"/>
      <c r="H105" s="122">
        <f t="shared" si="3"/>
        <v>0</v>
      </c>
      <c r="I105" s="1"/>
      <c r="J105" s="48"/>
      <c r="K105" s="120">
        <v>0</v>
      </c>
      <c r="L105" s="1"/>
      <c r="M105" s="1"/>
      <c r="N105" s="120">
        <f t="shared" si="4"/>
        <v>0</v>
      </c>
      <c r="O105" s="121">
        <f t="shared" si="5"/>
        <v>0</v>
      </c>
    </row>
    <row r="106" spans="1:15" ht="17.25" x14ac:dyDescent="0.3">
      <c r="A106" s="93"/>
      <c r="B106" s="94"/>
      <c r="C106" s="12"/>
      <c r="D106" s="1"/>
      <c r="E106" s="2"/>
      <c r="F106" s="3"/>
      <c r="G106" s="3"/>
      <c r="H106" s="122">
        <f t="shared" si="3"/>
        <v>0</v>
      </c>
      <c r="I106" s="1"/>
      <c r="J106" s="48"/>
      <c r="K106" s="120">
        <v>0</v>
      </c>
      <c r="L106" s="1"/>
      <c r="M106" s="1"/>
      <c r="N106" s="120">
        <f t="shared" si="4"/>
        <v>0</v>
      </c>
      <c r="O106" s="121">
        <f t="shared" si="5"/>
        <v>0</v>
      </c>
    </row>
    <row r="107" spans="1:15" ht="17.25" x14ac:dyDescent="0.3">
      <c r="A107" s="93"/>
      <c r="B107" s="94"/>
      <c r="C107" s="12"/>
      <c r="D107" s="1"/>
      <c r="E107" s="2"/>
      <c r="F107" s="3"/>
      <c r="G107" s="3"/>
      <c r="H107" s="122">
        <f t="shared" si="3"/>
        <v>0</v>
      </c>
      <c r="I107" s="1"/>
      <c r="J107" s="48"/>
      <c r="K107" s="120">
        <v>0</v>
      </c>
      <c r="L107" s="1"/>
      <c r="M107" s="1"/>
      <c r="N107" s="120">
        <f t="shared" si="4"/>
        <v>0</v>
      </c>
      <c r="O107" s="121">
        <f t="shared" si="5"/>
        <v>0</v>
      </c>
    </row>
    <row r="108" spans="1:15" ht="17.25" x14ac:dyDescent="0.3">
      <c r="A108" s="93"/>
      <c r="B108" s="94"/>
      <c r="C108" s="12"/>
      <c r="D108" s="1"/>
      <c r="E108" s="2"/>
      <c r="F108" s="3"/>
      <c r="G108" s="3"/>
      <c r="H108" s="122">
        <f t="shared" si="3"/>
        <v>0</v>
      </c>
      <c r="I108" s="1"/>
      <c r="J108" s="48"/>
      <c r="K108" s="120">
        <v>0</v>
      </c>
      <c r="L108" s="1"/>
      <c r="M108" s="1"/>
      <c r="N108" s="120">
        <f t="shared" si="4"/>
        <v>0</v>
      </c>
      <c r="O108" s="121">
        <f t="shared" si="5"/>
        <v>0</v>
      </c>
    </row>
    <row r="109" spans="1:15" ht="17.25" x14ac:dyDescent="0.3">
      <c r="A109" s="93"/>
      <c r="B109" s="94"/>
      <c r="C109" s="12"/>
      <c r="D109" s="1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"/>
      <c r="E110" s="2"/>
      <c r="F110" s="3"/>
      <c r="G110" s="3"/>
      <c r="H110" s="122">
        <f t="shared" si="3"/>
        <v>0</v>
      </c>
      <c r="I110" s="1"/>
      <c r="J110" s="48"/>
      <c r="K110" s="120">
        <v>0</v>
      </c>
      <c r="L110" s="1"/>
      <c r="M110" s="1"/>
      <c r="N110" s="120">
        <f t="shared" si="4"/>
        <v>0</v>
      </c>
      <c r="O110" s="121">
        <f t="shared" si="5"/>
        <v>0</v>
      </c>
    </row>
    <row r="111" spans="1:15" ht="17.25" x14ac:dyDescent="0.3">
      <c r="A111" s="93"/>
      <c r="B111" s="94"/>
      <c r="C111" s="12"/>
      <c r="D111" s="1"/>
      <c r="E111" s="2"/>
      <c r="F111" s="3"/>
      <c r="G111" s="3"/>
      <c r="H111" s="122">
        <f t="shared" si="3"/>
        <v>0</v>
      </c>
      <c r="I111" s="1"/>
      <c r="J111" s="48"/>
      <c r="K111" s="120">
        <v>0</v>
      </c>
      <c r="L111" s="1"/>
      <c r="M111" s="1"/>
      <c r="N111" s="120">
        <f t="shared" si="4"/>
        <v>0</v>
      </c>
      <c r="O111" s="121">
        <f t="shared" si="5"/>
        <v>0</v>
      </c>
    </row>
    <row r="112" spans="1:15" ht="17.25" x14ac:dyDescent="0.3">
      <c r="A112" s="93"/>
      <c r="B112" s="94"/>
      <c r="C112" s="12"/>
      <c r="D112" s="1"/>
      <c r="E112" s="2"/>
      <c r="F112" s="3"/>
      <c r="G112" s="3"/>
      <c r="H112" s="122">
        <f t="shared" si="3"/>
        <v>0</v>
      </c>
      <c r="I112" s="1"/>
      <c r="J112" s="48"/>
      <c r="K112" s="120">
        <v>0</v>
      </c>
      <c r="L112" s="1"/>
      <c r="M112" s="1"/>
      <c r="N112" s="120">
        <f t="shared" si="4"/>
        <v>0</v>
      </c>
      <c r="O112" s="121">
        <f t="shared" si="5"/>
        <v>0</v>
      </c>
    </row>
    <row r="113" spans="1:15" ht="17.25" x14ac:dyDescent="0.3">
      <c r="A113" s="93"/>
      <c r="B113" s="94"/>
      <c r="C113" s="12"/>
      <c r="D113" s="1"/>
      <c r="E113" s="2"/>
      <c r="F113" s="3"/>
      <c r="G113" s="3"/>
      <c r="H113" s="122">
        <f t="shared" si="3"/>
        <v>0</v>
      </c>
      <c r="I113" s="1"/>
      <c r="J113" s="48"/>
      <c r="K113" s="120">
        <v>0</v>
      </c>
      <c r="L113" s="1"/>
      <c r="M113" s="1"/>
      <c r="N113" s="120">
        <f t="shared" si="4"/>
        <v>0</v>
      </c>
      <c r="O113" s="121">
        <f t="shared" si="5"/>
        <v>0</v>
      </c>
    </row>
    <row r="114" spans="1:15" ht="17.25" x14ac:dyDescent="0.3">
      <c r="A114" s="93"/>
      <c r="B114" s="94"/>
      <c r="C114" s="12"/>
      <c r="D114" s="1"/>
      <c r="E114" s="2"/>
      <c r="F114" s="3"/>
      <c r="G114" s="3"/>
      <c r="H114" s="122">
        <f t="shared" si="3"/>
        <v>0</v>
      </c>
      <c r="I114" s="1"/>
      <c r="J114" s="48"/>
      <c r="K114" s="120">
        <v>0</v>
      </c>
      <c r="L114" s="1"/>
      <c r="M114" s="1"/>
      <c r="N114" s="120">
        <f t="shared" si="4"/>
        <v>0</v>
      </c>
      <c r="O114" s="121">
        <f t="shared" si="5"/>
        <v>0</v>
      </c>
    </row>
    <row r="115" spans="1:15" ht="17.25" x14ac:dyDescent="0.3">
      <c r="A115" s="93"/>
      <c r="B115" s="94"/>
      <c r="C115" s="12"/>
      <c r="D115" s="1"/>
      <c r="E115" s="2"/>
      <c r="F115" s="3"/>
      <c r="G115" s="3"/>
      <c r="H115" s="122">
        <f t="shared" si="3"/>
        <v>0</v>
      </c>
      <c r="I115" s="1"/>
      <c r="J115" s="48"/>
      <c r="K115" s="120">
        <v>0</v>
      </c>
      <c r="L115" s="1"/>
      <c r="M115" s="1"/>
      <c r="N115" s="120">
        <f t="shared" si="4"/>
        <v>0</v>
      </c>
      <c r="O115" s="121">
        <f t="shared" si="5"/>
        <v>0</v>
      </c>
    </row>
    <row r="116" spans="1:15" ht="17.25" x14ac:dyDescent="0.3">
      <c r="A116" s="93"/>
      <c r="B116" s="94"/>
      <c r="C116" s="12"/>
      <c r="D116" s="1"/>
      <c r="E116" s="2"/>
      <c r="F116" s="3"/>
      <c r="G116" s="3"/>
      <c r="H116" s="122">
        <f t="shared" si="3"/>
        <v>0</v>
      </c>
      <c r="I116" s="1"/>
      <c r="J116" s="48"/>
      <c r="K116" s="120">
        <v>0</v>
      </c>
      <c r="L116" s="1"/>
      <c r="M116" s="1"/>
      <c r="N116" s="120">
        <f t="shared" si="4"/>
        <v>0</v>
      </c>
      <c r="O116" s="121">
        <f t="shared" si="5"/>
        <v>0</v>
      </c>
    </row>
    <row r="117" spans="1:15" ht="17.25" x14ac:dyDescent="0.3">
      <c r="A117" s="93"/>
      <c r="B117" s="94"/>
      <c r="C117" s="12"/>
      <c r="D117" s="1"/>
      <c r="E117" s="2"/>
      <c r="F117" s="3"/>
      <c r="G117" s="3"/>
      <c r="H117" s="122">
        <f t="shared" si="3"/>
        <v>0</v>
      </c>
      <c r="I117" s="1"/>
      <c r="J117" s="48"/>
      <c r="K117" s="120">
        <v>0</v>
      </c>
      <c r="L117" s="1"/>
      <c r="M117" s="1"/>
      <c r="N117" s="120">
        <f t="shared" si="4"/>
        <v>0</v>
      </c>
      <c r="O117" s="121">
        <f t="shared" si="5"/>
        <v>0</v>
      </c>
    </row>
    <row r="118" spans="1:15" ht="17.25" x14ac:dyDescent="0.3">
      <c r="A118" s="93"/>
      <c r="B118" s="94"/>
      <c r="C118" s="12"/>
      <c r="D118" s="1"/>
      <c r="E118" s="2"/>
      <c r="F118" s="3"/>
      <c r="G118" s="3"/>
      <c r="H118" s="122">
        <f t="shared" si="3"/>
        <v>0</v>
      </c>
      <c r="I118" s="1"/>
      <c r="J118" s="48"/>
      <c r="K118" s="120">
        <v>0</v>
      </c>
      <c r="L118" s="1"/>
      <c r="M118" s="1"/>
      <c r="N118" s="120">
        <f t="shared" si="4"/>
        <v>0</v>
      </c>
      <c r="O118" s="121">
        <f t="shared" si="5"/>
        <v>0</v>
      </c>
    </row>
    <row r="119" spans="1:15" ht="17.25" x14ac:dyDescent="0.3">
      <c r="A119" s="93"/>
      <c r="B119" s="94"/>
      <c r="C119" s="12"/>
      <c r="D119" s="1"/>
      <c r="E119" s="2"/>
      <c r="F119" s="3"/>
      <c r="G119" s="3"/>
      <c r="H119" s="122">
        <f t="shared" si="3"/>
        <v>0</v>
      </c>
      <c r="I119" s="1"/>
      <c r="J119" s="52"/>
      <c r="K119" s="120">
        <v>0</v>
      </c>
      <c r="L119" s="9"/>
      <c r="M119" s="9"/>
      <c r="N119" s="120">
        <f t="shared" si="4"/>
        <v>0</v>
      </c>
      <c r="O119" s="121">
        <f t="shared" si="5"/>
        <v>0</v>
      </c>
    </row>
    <row r="120" spans="1:15" ht="17.25" x14ac:dyDescent="0.3">
      <c r="A120" s="93"/>
      <c r="B120" s="94"/>
      <c r="C120" s="12"/>
      <c r="D120" s="1"/>
      <c r="E120" s="2"/>
      <c r="F120" s="3"/>
      <c r="G120" s="3"/>
      <c r="H120" s="122">
        <f t="shared" si="3"/>
        <v>0</v>
      </c>
      <c r="I120" s="1"/>
      <c r="J120" s="50"/>
      <c r="K120" s="120">
        <v>0</v>
      </c>
      <c r="L120" s="1"/>
      <c r="M120" s="1"/>
      <c r="N120" s="120">
        <f t="shared" si="4"/>
        <v>0</v>
      </c>
      <c r="O120" s="121">
        <f t="shared" si="5"/>
        <v>0</v>
      </c>
    </row>
    <row r="121" spans="1:15" ht="17.25" x14ac:dyDescent="0.3">
      <c r="A121" s="93"/>
      <c r="B121" s="94"/>
      <c r="C121" s="12"/>
      <c r="D121" s="1"/>
      <c r="E121" s="2"/>
      <c r="F121" s="3"/>
      <c r="G121" s="3"/>
      <c r="H121" s="122">
        <f t="shared" si="3"/>
        <v>0</v>
      </c>
      <c r="I121" s="1"/>
      <c r="J121" s="55"/>
      <c r="K121" s="120">
        <v>0</v>
      </c>
      <c r="L121" s="7"/>
      <c r="M121" s="7"/>
      <c r="N121" s="120">
        <f t="shared" si="4"/>
        <v>0</v>
      </c>
      <c r="O121" s="121">
        <f t="shared" si="5"/>
        <v>0</v>
      </c>
    </row>
    <row r="122" spans="1:15" ht="17.25" x14ac:dyDescent="0.3">
      <c r="A122" s="93"/>
      <c r="B122" s="94"/>
      <c r="C122" s="12"/>
      <c r="D122" s="1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1"/>
      <c r="M122" s="1"/>
      <c r="N122" s="120">
        <f t="shared" si="4"/>
        <v>0</v>
      </c>
      <c r="O122" s="121">
        <f t="shared" si="5"/>
        <v>0</v>
      </c>
    </row>
    <row r="123" spans="1:15" ht="17.25" x14ac:dyDescent="0.3">
      <c r="A123" s="93"/>
      <c r="B123" s="94"/>
      <c r="C123" s="12"/>
      <c r="D123" s="1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7"/>
      <c r="M123" s="7"/>
      <c r="N123" s="120">
        <f t="shared" si="4"/>
        <v>0</v>
      </c>
      <c r="O123" s="121">
        <f t="shared" si="5"/>
        <v>0</v>
      </c>
    </row>
    <row r="124" spans="1:15" ht="17.25" x14ac:dyDescent="0.3">
      <c r="A124" s="93"/>
      <c r="B124" s="94"/>
      <c r="C124" s="12"/>
      <c r="D124" s="1"/>
      <c r="E124" s="2"/>
      <c r="F124" s="3"/>
      <c r="G124" s="3"/>
      <c r="H124" s="122">
        <f t="shared" si="3"/>
        <v>0</v>
      </c>
      <c r="I124" s="1"/>
      <c r="J124" s="50"/>
      <c r="K124" s="120">
        <v>0</v>
      </c>
      <c r="L124" s="1"/>
      <c r="M124" s="1"/>
      <c r="N124" s="120">
        <f t="shared" si="4"/>
        <v>0</v>
      </c>
      <c r="O124" s="121">
        <f t="shared" si="5"/>
        <v>0</v>
      </c>
    </row>
    <row r="125" spans="1:15" ht="17.25" x14ac:dyDescent="0.3">
      <c r="A125" s="93"/>
      <c r="B125" s="94"/>
      <c r="C125" s="12"/>
      <c r="D125" s="1"/>
      <c r="E125" s="2"/>
      <c r="F125" s="3"/>
      <c r="G125" s="3"/>
      <c r="H125" s="122">
        <f t="shared" si="3"/>
        <v>0</v>
      </c>
      <c r="I125" s="1"/>
      <c r="J125" s="55"/>
      <c r="K125" s="120">
        <v>0</v>
      </c>
      <c r="L125" s="1"/>
      <c r="M125" s="1"/>
      <c r="N125" s="120">
        <f t="shared" si="4"/>
        <v>0</v>
      </c>
      <c r="O125" s="121">
        <f t="shared" si="5"/>
        <v>0</v>
      </c>
    </row>
    <row r="126" spans="1:15" ht="17.25" x14ac:dyDescent="0.3">
      <c r="A126" s="93"/>
      <c r="B126" s="94"/>
      <c r="C126" s="12"/>
      <c r="D126" s="1"/>
      <c r="E126" s="2"/>
      <c r="F126" s="3"/>
      <c r="G126" s="3"/>
      <c r="H126" s="122">
        <f t="shared" si="3"/>
        <v>0</v>
      </c>
      <c r="I126" s="1"/>
      <c r="J126" s="55"/>
      <c r="K126" s="120">
        <v>0</v>
      </c>
      <c r="L126" s="9"/>
      <c r="M126" s="9"/>
      <c r="N126" s="120">
        <f t="shared" si="4"/>
        <v>0</v>
      </c>
      <c r="O126" s="121">
        <f t="shared" si="5"/>
        <v>0</v>
      </c>
    </row>
    <row r="127" spans="1:15" ht="17.25" x14ac:dyDescent="0.3">
      <c r="A127" s="93"/>
      <c r="B127" s="94"/>
      <c r="C127" s="12"/>
      <c r="D127" s="1"/>
      <c r="E127" s="2"/>
      <c r="F127" s="3"/>
      <c r="G127" s="3"/>
      <c r="H127" s="122">
        <f t="shared" si="3"/>
        <v>0</v>
      </c>
      <c r="I127" s="1"/>
      <c r="J127" s="50"/>
      <c r="K127" s="120">
        <v>0</v>
      </c>
      <c r="L127" s="1"/>
      <c r="M127" s="1"/>
      <c r="N127" s="120">
        <f t="shared" si="4"/>
        <v>0</v>
      </c>
      <c r="O127" s="121">
        <f t="shared" si="5"/>
        <v>0</v>
      </c>
    </row>
    <row r="128" spans="1:15" ht="17.25" x14ac:dyDescent="0.3">
      <c r="A128" s="93"/>
      <c r="B128" s="94"/>
      <c r="C128" s="12"/>
      <c r="D128" s="1"/>
      <c r="E128" s="2"/>
      <c r="F128" s="3"/>
      <c r="G128" s="3"/>
      <c r="H128" s="122">
        <f t="shared" si="3"/>
        <v>0</v>
      </c>
      <c r="I128" s="1"/>
      <c r="J128" s="55"/>
      <c r="K128" s="120">
        <v>0</v>
      </c>
      <c r="L128" s="1"/>
      <c r="M128" s="1"/>
      <c r="N128" s="120">
        <f t="shared" si="4"/>
        <v>0</v>
      </c>
      <c r="O128" s="121">
        <f t="shared" si="5"/>
        <v>0</v>
      </c>
    </row>
    <row r="129" spans="1:15" ht="17.25" x14ac:dyDescent="0.3">
      <c r="A129" s="93"/>
      <c r="B129" s="94"/>
      <c r="C129" s="12"/>
      <c r="D129" s="1"/>
      <c r="E129" s="2"/>
      <c r="F129" s="3"/>
      <c r="G129" s="3"/>
      <c r="H129" s="122">
        <f t="shared" si="3"/>
        <v>0</v>
      </c>
      <c r="I129" s="1"/>
      <c r="J129" s="50"/>
      <c r="K129" s="120">
        <v>0</v>
      </c>
      <c r="L129" s="9"/>
      <c r="M129" s="9"/>
      <c r="N129" s="120">
        <f t="shared" si="4"/>
        <v>0</v>
      </c>
      <c r="O129" s="121">
        <f t="shared" si="5"/>
        <v>0</v>
      </c>
    </row>
    <row r="130" spans="1:15" ht="17.25" x14ac:dyDescent="0.3">
      <c r="A130" s="93"/>
      <c r="B130" s="94"/>
      <c r="C130" s="12"/>
      <c r="D130" s="1"/>
      <c r="E130" s="2"/>
      <c r="F130" s="3"/>
      <c r="G130" s="3"/>
      <c r="H130" s="122">
        <f t="shared" si="3"/>
        <v>0</v>
      </c>
      <c r="I130" s="1"/>
      <c r="J130" s="54"/>
      <c r="K130" s="120">
        <v>0</v>
      </c>
      <c r="L130" s="1"/>
      <c r="M130" s="1"/>
      <c r="N130" s="120">
        <f t="shared" si="4"/>
        <v>0</v>
      </c>
      <c r="O130" s="121">
        <f t="shared" si="5"/>
        <v>0</v>
      </c>
    </row>
    <row r="131" spans="1:15" ht="17.25" x14ac:dyDescent="0.3">
      <c r="A131" s="93"/>
      <c r="B131" s="94"/>
      <c r="C131" s="12"/>
      <c r="D131" s="1"/>
      <c r="E131" s="2"/>
      <c r="F131" s="3"/>
      <c r="G131" s="3"/>
      <c r="H131" s="122">
        <f t="shared" si="3"/>
        <v>0</v>
      </c>
      <c r="I131" s="1"/>
      <c r="J131" s="55"/>
      <c r="K131" s="120">
        <v>0</v>
      </c>
      <c r="L131" s="7"/>
      <c r="M131" s="7"/>
      <c r="N131" s="120">
        <f t="shared" si="4"/>
        <v>0</v>
      </c>
      <c r="O131" s="121">
        <f t="shared" si="5"/>
        <v>0</v>
      </c>
    </row>
    <row r="132" spans="1:15" ht="17.25" x14ac:dyDescent="0.3">
      <c r="A132" s="93"/>
      <c r="B132" s="94"/>
      <c r="C132" s="12"/>
      <c r="D132" s="1"/>
      <c r="E132" s="2"/>
      <c r="F132" s="3"/>
      <c r="G132" s="3"/>
      <c r="H132" s="122">
        <f t="shared" ref="H132:H195" si="6">IF(AND(F132&lt;&gt;"",G132&lt;&gt;""),G132-F132,0)</f>
        <v>0</v>
      </c>
      <c r="I132" s="1"/>
      <c r="J132" s="50"/>
      <c r="K132" s="120">
        <v>0</v>
      </c>
      <c r="L132" s="11"/>
      <c r="M132" s="11"/>
      <c r="N132" s="120">
        <f t="shared" ref="N132:N195" si="7">IF(ROUND(H132*1440,0)=0,0,H132*1440*32)</f>
        <v>0</v>
      </c>
      <c r="O132" s="121">
        <f t="shared" ref="O132:O195" si="8">IF(ROUND(H132*1440,0)=0,0,
IF(ROUND(H132*1440,0)&lt;=15,480,
IF(ROUND(H132*1440,0)&lt;=30,960,
IF(ROUND(H132*1440,0)&lt;=45,1440,
IF(ROUND(H132*1440,0)&lt;=60,1920,
1920*INT(ROUND(H132*1440,0)/60)+
IF(MOD(ROUND(H132*1440,0),60)&lt;=15,480,
IF(MOD(ROUND(H132*1440,0),60)&lt;=30,960,
IF(MOD(ROUND(H132*1440,0),60)&lt;=45,1440,1920)))
)))))</f>
        <v>0</v>
      </c>
    </row>
    <row r="133" spans="1:15" ht="17.25" x14ac:dyDescent="0.3">
      <c r="A133" s="93"/>
      <c r="B133" s="94"/>
      <c r="C133" s="12"/>
      <c r="D133" s="1"/>
      <c r="E133" s="2"/>
      <c r="F133" s="3"/>
      <c r="G133" s="3"/>
      <c r="H133" s="122">
        <f t="shared" si="6"/>
        <v>0</v>
      </c>
      <c r="I133" s="1"/>
      <c r="J133" s="56"/>
      <c r="K133" s="120">
        <v>0</v>
      </c>
      <c r="L133" s="1"/>
      <c r="M133" s="1"/>
      <c r="N133" s="120">
        <f t="shared" si="7"/>
        <v>0</v>
      </c>
      <c r="O133" s="121">
        <f t="shared" si="8"/>
        <v>0</v>
      </c>
    </row>
    <row r="134" spans="1:15" ht="17.25" x14ac:dyDescent="0.3">
      <c r="A134" s="93"/>
      <c r="B134" s="94"/>
      <c r="C134" s="12"/>
      <c r="D134" s="1"/>
      <c r="E134" s="2"/>
      <c r="F134" s="3"/>
      <c r="G134" s="3"/>
      <c r="H134" s="122">
        <f t="shared" si="6"/>
        <v>0</v>
      </c>
      <c r="I134" s="1"/>
      <c r="J134" s="50"/>
      <c r="K134" s="120">
        <v>0</v>
      </c>
      <c r="L134" s="1"/>
      <c r="M134" s="1"/>
      <c r="N134" s="120">
        <f t="shared" si="7"/>
        <v>0</v>
      </c>
      <c r="O134" s="121">
        <f t="shared" si="8"/>
        <v>0</v>
      </c>
    </row>
    <row r="135" spans="1:15" ht="17.25" x14ac:dyDescent="0.3">
      <c r="A135" s="93"/>
      <c r="B135" s="94"/>
      <c r="C135" s="12"/>
      <c r="D135" s="1"/>
      <c r="E135" s="2"/>
      <c r="F135" s="3"/>
      <c r="G135" s="3"/>
      <c r="H135" s="122">
        <f t="shared" si="6"/>
        <v>0</v>
      </c>
      <c r="I135" s="1"/>
      <c r="J135" s="50"/>
      <c r="K135" s="120">
        <v>0</v>
      </c>
      <c r="L135" s="1"/>
      <c r="M135" s="1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2"/>
      <c r="D136" s="1"/>
      <c r="E136" s="2"/>
      <c r="F136" s="3"/>
      <c r="G136" s="3"/>
      <c r="H136" s="122">
        <f t="shared" si="6"/>
        <v>0</v>
      </c>
      <c r="I136" s="1"/>
      <c r="J136" s="54"/>
      <c r="K136" s="120">
        <v>0</v>
      </c>
      <c r="L136" s="9"/>
      <c r="M136" s="9"/>
      <c r="N136" s="120">
        <f t="shared" si="7"/>
        <v>0</v>
      </c>
      <c r="O136" s="121">
        <f t="shared" si="8"/>
        <v>0</v>
      </c>
    </row>
    <row r="137" spans="1:15" ht="17.25" x14ac:dyDescent="0.3">
      <c r="A137" s="93"/>
      <c r="B137" s="94"/>
      <c r="C137" s="12"/>
      <c r="D137" s="1"/>
      <c r="E137" s="2"/>
      <c r="F137" s="3"/>
      <c r="G137" s="3"/>
      <c r="H137" s="122">
        <f t="shared" si="6"/>
        <v>0</v>
      </c>
      <c r="I137" s="1"/>
      <c r="J137" s="50"/>
      <c r="K137" s="120">
        <v>0</v>
      </c>
      <c r="L137" s="1"/>
      <c r="M137" s="1"/>
      <c r="N137" s="120">
        <f t="shared" si="7"/>
        <v>0</v>
      </c>
      <c r="O137" s="121">
        <f t="shared" si="8"/>
        <v>0</v>
      </c>
    </row>
    <row r="138" spans="1:15" ht="17.25" x14ac:dyDescent="0.3">
      <c r="A138" s="93"/>
      <c r="B138" s="94"/>
      <c r="C138" s="12"/>
      <c r="D138" s="1"/>
      <c r="E138" s="2"/>
      <c r="F138" s="3"/>
      <c r="G138" s="3"/>
      <c r="H138" s="122">
        <f t="shared" si="6"/>
        <v>0</v>
      </c>
      <c r="I138" s="1"/>
      <c r="J138" s="54"/>
      <c r="K138" s="120">
        <v>0</v>
      </c>
      <c r="L138" s="1"/>
      <c r="M138" s="1"/>
      <c r="N138" s="120">
        <f t="shared" si="7"/>
        <v>0</v>
      </c>
      <c r="O138" s="121">
        <f t="shared" si="8"/>
        <v>0</v>
      </c>
    </row>
    <row r="139" spans="1:15" ht="17.25" x14ac:dyDescent="0.3">
      <c r="A139" s="93"/>
      <c r="B139" s="94"/>
      <c r="C139" s="12"/>
      <c r="D139" s="1"/>
      <c r="E139" s="2"/>
      <c r="F139" s="3"/>
      <c r="G139" s="3"/>
      <c r="H139" s="122">
        <f t="shared" si="6"/>
        <v>0</v>
      </c>
      <c r="I139" s="1"/>
      <c r="J139" s="50"/>
      <c r="K139" s="120">
        <v>0</v>
      </c>
      <c r="L139" s="9"/>
      <c r="M139" s="9"/>
      <c r="N139" s="120">
        <f t="shared" si="7"/>
        <v>0</v>
      </c>
      <c r="O139" s="121">
        <f t="shared" si="8"/>
        <v>0</v>
      </c>
    </row>
    <row r="140" spans="1:15" ht="17.25" x14ac:dyDescent="0.3">
      <c r="A140" s="93"/>
      <c r="B140" s="94"/>
      <c r="C140" s="12"/>
      <c r="D140" s="1"/>
      <c r="E140" s="2"/>
      <c r="F140" s="3"/>
      <c r="G140" s="3"/>
      <c r="H140" s="122">
        <f t="shared" si="6"/>
        <v>0</v>
      </c>
      <c r="I140" s="1"/>
      <c r="J140" s="54"/>
      <c r="K140" s="120">
        <v>0</v>
      </c>
      <c r="L140" s="1"/>
      <c r="M140" s="1"/>
      <c r="N140" s="120">
        <f t="shared" si="7"/>
        <v>0</v>
      </c>
      <c r="O140" s="121">
        <f t="shared" si="8"/>
        <v>0</v>
      </c>
    </row>
    <row r="141" spans="1:15" ht="17.25" x14ac:dyDescent="0.3">
      <c r="A141" s="93"/>
      <c r="B141" s="94"/>
      <c r="C141" s="12"/>
      <c r="D141" s="1"/>
      <c r="E141" s="2"/>
      <c r="F141" s="3"/>
      <c r="G141" s="3"/>
      <c r="H141" s="122">
        <f t="shared" si="6"/>
        <v>0</v>
      </c>
      <c r="I141" s="1"/>
      <c r="J141" s="50"/>
      <c r="K141" s="120">
        <v>0</v>
      </c>
      <c r="L141" s="7"/>
      <c r="M141" s="7"/>
      <c r="N141" s="120">
        <f t="shared" si="7"/>
        <v>0</v>
      </c>
      <c r="O141" s="121">
        <f t="shared" si="8"/>
        <v>0</v>
      </c>
    </row>
    <row r="142" spans="1:15" ht="17.25" x14ac:dyDescent="0.3">
      <c r="A142" s="93"/>
      <c r="B142" s="94"/>
      <c r="C142" s="12"/>
      <c r="D142" s="1"/>
      <c r="E142" s="2"/>
      <c r="F142" s="3"/>
      <c r="G142" s="3"/>
      <c r="H142" s="122">
        <f t="shared" si="6"/>
        <v>0</v>
      </c>
      <c r="I142" s="1"/>
      <c r="J142" s="50"/>
      <c r="K142" s="120">
        <v>0</v>
      </c>
      <c r="L142" s="1"/>
      <c r="M142" s="1"/>
      <c r="N142" s="120">
        <f t="shared" si="7"/>
        <v>0</v>
      </c>
      <c r="O142" s="121">
        <f t="shared" si="8"/>
        <v>0</v>
      </c>
    </row>
    <row r="143" spans="1:15" ht="17.25" x14ac:dyDescent="0.3">
      <c r="A143" s="93"/>
      <c r="B143" s="94"/>
      <c r="C143" s="12"/>
      <c r="D143" s="1"/>
      <c r="E143" s="2"/>
      <c r="F143" s="3"/>
      <c r="G143" s="3"/>
      <c r="H143" s="122">
        <f t="shared" si="6"/>
        <v>0</v>
      </c>
      <c r="I143" s="1"/>
      <c r="J143" s="50"/>
      <c r="K143" s="120">
        <v>0</v>
      </c>
      <c r="L143" s="1"/>
      <c r="M143" s="1"/>
      <c r="N143" s="120">
        <f t="shared" si="7"/>
        <v>0</v>
      </c>
      <c r="O143" s="121">
        <f t="shared" si="8"/>
        <v>0</v>
      </c>
    </row>
    <row r="144" spans="1:15" ht="17.25" x14ac:dyDescent="0.3">
      <c r="A144" s="93"/>
      <c r="B144" s="94"/>
      <c r="C144" s="12"/>
      <c r="D144" s="1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2"/>
      <c r="D145" s="1"/>
      <c r="E145" s="2"/>
      <c r="F145" s="3"/>
      <c r="G145" s="3"/>
      <c r="H145" s="122">
        <f t="shared" si="6"/>
        <v>0</v>
      </c>
      <c r="I145" s="1"/>
      <c r="J145" s="54"/>
      <c r="K145" s="120">
        <v>0</v>
      </c>
      <c r="L145" s="7"/>
      <c r="M145" s="7"/>
      <c r="N145" s="120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1"/>
      <c r="E146" s="2"/>
      <c r="F146" s="3"/>
      <c r="G146" s="3"/>
      <c r="H146" s="122">
        <f t="shared" si="6"/>
        <v>0</v>
      </c>
      <c r="I146" s="1"/>
      <c r="J146" s="56"/>
      <c r="K146" s="120">
        <v>0</v>
      </c>
      <c r="L146" s="9"/>
      <c r="M146" s="9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1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17.25" x14ac:dyDescent="0.3">
      <c r="A148" s="93"/>
      <c r="B148" s="94"/>
      <c r="C148" s="12"/>
      <c r="D148" s="1"/>
      <c r="E148" s="2"/>
      <c r="F148" s="3"/>
      <c r="G148" s="3"/>
      <c r="H148" s="122">
        <f t="shared" si="6"/>
        <v>0</v>
      </c>
      <c r="I148" s="1"/>
      <c r="J148" s="55"/>
      <c r="K148" s="120">
        <v>0</v>
      </c>
      <c r="L148" s="11"/>
      <c r="M148" s="11"/>
      <c r="N148" s="120">
        <f t="shared" si="7"/>
        <v>0</v>
      </c>
      <c r="O148" s="121">
        <f t="shared" si="8"/>
        <v>0</v>
      </c>
    </row>
    <row r="149" spans="1:15" ht="17.25" x14ac:dyDescent="0.3">
      <c r="A149" s="93"/>
      <c r="B149" s="94"/>
      <c r="C149" s="12"/>
      <c r="D149" s="1"/>
      <c r="E149" s="2"/>
      <c r="F149" s="3"/>
      <c r="G149" s="3"/>
      <c r="H149" s="122">
        <f t="shared" si="6"/>
        <v>0</v>
      </c>
      <c r="I149" s="1"/>
      <c r="J149" s="50"/>
      <c r="K149" s="120">
        <v>0</v>
      </c>
      <c r="L149" s="1"/>
      <c r="M149" s="1"/>
      <c r="N149" s="120">
        <f t="shared" si="7"/>
        <v>0</v>
      </c>
      <c r="O149" s="121">
        <f t="shared" si="8"/>
        <v>0</v>
      </c>
    </row>
    <row r="150" spans="1:15" ht="17.25" x14ac:dyDescent="0.3">
      <c r="A150" s="93"/>
      <c r="B150" s="94"/>
      <c r="C150" s="12"/>
      <c r="D150" s="1"/>
      <c r="E150" s="2"/>
      <c r="F150" s="3"/>
      <c r="G150" s="3"/>
      <c r="H150" s="122">
        <f t="shared" si="6"/>
        <v>0</v>
      </c>
      <c r="I150" s="1"/>
      <c r="J150" s="54"/>
      <c r="K150" s="120">
        <v>0</v>
      </c>
      <c r="L150" s="7"/>
      <c r="M150" s="7"/>
      <c r="N150" s="120">
        <f t="shared" si="7"/>
        <v>0</v>
      </c>
      <c r="O150" s="121">
        <f t="shared" si="8"/>
        <v>0</v>
      </c>
    </row>
    <row r="151" spans="1:15" ht="17.25" x14ac:dyDescent="0.3">
      <c r="A151" s="93"/>
      <c r="B151" s="94"/>
      <c r="C151" s="12"/>
      <c r="D151" s="1"/>
      <c r="E151" s="2"/>
      <c r="F151" s="3"/>
      <c r="G151" s="3"/>
      <c r="H151" s="122">
        <f t="shared" si="6"/>
        <v>0</v>
      </c>
      <c r="I151" s="1"/>
      <c r="J151" s="50"/>
      <c r="K151" s="120">
        <v>0</v>
      </c>
      <c r="L151" s="1"/>
      <c r="M151" s="1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1"/>
      <c r="E152" s="2"/>
      <c r="F152" s="3"/>
      <c r="G152" s="3"/>
      <c r="H152" s="122">
        <f t="shared" si="6"/>
        <v>0</v>
      </c>
      <c r="I152" s="1"/>
      <c r="J152" s="54"/>
      <c r="K152" s="120">
        <v>0</v>
      </c>
      <c r="L152" s="7"/>
      <c r="M152" s="7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2"/>
      <c r="D153" s="1"/>
      <c r="E153" s="2"/>
      <c r="F153" s="3"/>
      <c r="G153" s="3"/>
      <c r="H153" s="122">
        <f t="shared" si="6"/>
        <v>0</v>
      </c>
      <c r="I153" s="1"/>
      <c r="J153" s="50"/>
      <c r="K153" s="120">
        <v>0</v>
      </c>
      <c r="L153" s="1"/>
      <c r="M153" s="1"/>
      <c r="N153" s="120">
        <f t="shared" si="7"/>
        <v>0</v>
      </c>
      <c r="O153" s="121">
        <f t="shared" si="8"/>
        <v>0</v>
      </c>
    </row>
    <row r="154" spans="1:15" ht="17.25" x14ac:dyDescent="0.3">
      <c r="A154" s="93"/>
      <c r="B154" s="94"/>
      <c r="C154" s="12"/>
      <c r="D154" s="1"/>
      <c r="E154" s="2"/>
      <c r="F154" s="3"/>
      <c r="G154" s="3"/>
      <c r="H154" s="122">
        <f t="shared" si="6"/>
        <v>0</v>
      </c>
      <c r="I154" s="1"/>
      <c r="J154" s="54"/>
      <c r="K154" s="120">
        <v>0</v>
      </c>
      <c r="L154" s="7"/>
      <c r="M154" s="7"/>
      <c r="N154" s="120">
        <f t="shared" si="7"/>
        <v>0</v>
      </c>
      <c r="O154" s="121">
        <f t="shared" si="8"/>
        <v>0</v>
      </c>
    </row>
    <row r="155" spans="1:15" ht="17.25" x14ac:dyDescent="0.3">
      <c r="A155" s="93"/>
      <c r="B155" s="94"/>
      <c r="C155" s="12"/>
      <c r="D155" s="1"/>
      <c r="E155" s="2"/>
      <c r="F155" s="3"/>
      <c r="G155" s="3"/>
      <c r="H155" s="122">
        <f t="shared" si="6"/>
        <v>0</v>
      </c>
      <c r="I155" s="1"/>
      <c r="J155" s="54"/>
      <c r="K155" s="120">
        <v>0</v>
      </c>
      <c r="L155" s="9"/>
      <c r="M155" s="9"/>
      <c r="N155" s="120">
        <f t="shared" si="7"/>
        <v>0</v>
      </c>
      <c r="O155" s="121">
        <f t="shared" si="8"/>
        <v>0</v>
      </c>
    </row>
    <row r="156" spans="1:15" ht="17.25" x14ac:dyDescent="0.3">
      <c r="A156" s="93"/>
      <c r="B156" s="94"/>
      <c r="C156" s="12"/>
      <c r="D156" s="1"/>
      <c r="E156" s="2"/>
      <c r="F156" s="3"/>
      <c r="G156" s="3"/>
      <c r="H156" s="122">
        <f t="shared" si="6"/>
        <v>0</v>
      </c>
      <c r="I156" s="1"/>
      <c r="J156" s="55"/>
      <c r="K156" s="120">
        <v>0</v>
      </c>
      <c r="L156" s="11"/>
      <c r="M156" s="11"/>
      <c r="N156" s="120">
        <f t="shared" si="7"/>
        <v>0</v>
      </c>
      <c r="O156" s="121">
        <f t="shared" si="8"/>
        <v>0</v>
      </c>
    </row>
    <row r="157" spans="1:15" ht="17.25" x14ac:dyDescent="0.3">
      <c r="A157" s="93"/>
      <c r="B157" s="94"/>
      <c r="C157" s="12"/>
      <c r="D157" s="1"/>
      <c r="E157" s="2"/>
      <c r="F157" s="3"/>
      <c r="G157" s="3"/>
      <c r="H157" s="122">
        <f t="shared" si="6"/>
        <v>0</v>
      </c>
      <c r="I157" s="1"/>
      <c r="J157" s="50"/>
      <c r="K157" s="120">
        <v>0</v>
      </c>
      <c r="L157" s="1"/>
      <c r="M157" s="1"/>
      <c r="N157" s="120">
        <f t="shared" si="7"/>
        <v>0</v>
      </c>
      <c r="O157" s="121">
        <f t="shared" si="8"/>
        <v>0</v>
      </c>
    </row>
    <row r="158" spans="1:15" ht="17.25" x14ac:dyDescent="0.3">
      <c r="A158" s="93"/>
      <c r="B158" s="94"/>
      <c r="C158" s="12"/>
      <c r="D158" s="1"/>
      <c r="E158" s="2"/>
      <c r="F158" s="3"/>
      <c r="G158" s="3"/>
      <c r="H158" s="122">
        <f t="shared" si="6"/>
        <v>0</v>
      </c>
      <c r="I158" s="1"/>
      <c r="J158" s="56"/>
      <c r="K158" s="120">
        <v>0</v>
      </c>
      <c r="L158" s="9"/>
      <c r="M158" s="9"/>
      <c r="N158" s="120">
        <f t="shared" si="7"/>
        <v>0</v>
      </c>
      <c r="O158" s="121">
        <f t="shared" si="8"/>
        <v>0</v>
      </c>
    </row>
    <row r="159" spans="1:15" ht="17.25" x14ac:dyDescent="0.3">
      <c r="A159" s="93"/>
      <c r="B159" s="94"/>
      <c r="C159" s="12"/>
      <c r="D159" s="1"/>
      <c r="E159" s="2"/>
      <c r="F159" s="3"/>
      <c r="G159" s="3"/>
      <c r="H159" s="122">
        <f t="shared" si="6"/>
        <v>0</v>
      </c>
      <c r="I159" s="1"/>
      <c r="J159" s="50"/>
      <c r="K159" s="120">
        <v>0</v>
      </c>
      <c r="L159" s="1"/>
      <c r="M159" s="1"/>
      <c r="N159" s="120">
        <f t="shared" si="7"/>
        <v>0</v>
      </c>
      <c r="O159" s="121">
        <f t="shared" si="8"/>
        <v>0</v>
      </c>
    </row>
    <row r="160" spans="1:15" ht="17.25" x14ac:dyDescent="0.3">
      <c r="A160" s="93"/>
      <c r="B160" s="94"/>
      <c r="C160" s="12"/>
      <c r="D160" s="1"/>
      <c r="E160" s="2"/>
      <c r="F160" s="3"/>
      <c r="G160" s="3"/>
      <c r="H160" s="122">
        <f t="shared" si="6"/>
        <v>0</v>
      </c>
      <c r="I160" s="1"/>
      <c r="J160" s="50"/>
      <c r="K160" s="120">
        <v>0</v>
      </c>
      <c r="L160" s="1"/>
      <c r="M160" s="1"/>
      <c r="N160" s="120">
        <f t="shared" si="7"/>
        <v>0</v>
      </c>
      <c r="O160" s="121">
        <f t="shared" si="8"/>
        <v>0</v>
      </c>
    </row>
    <row r="161" spans="1:15" ht="17.25" x14ac:dyDescent="0.3">
      <c r="A161" s="93"/>
      <c r="B161" s="94"/>
      <c r="C161" s="12"/>
      <c r="D161" s="1"/>
      <c r="E161" s="2"/>
      <c r="F161" s="3"/>
      <c r="G161" s="3"/>
      <c r="H161" s="122">
        <f t="shared" si="6"/>
        <v>0</v>
      </c>
      <c r="I161" s="1"/>
      <c r="J161" s="50"/>
      <c r="K161" s="120">
        <v>0</v>
      </c>
      <c r="L161" s="1"/>
      <c r="M161" s="1"/>
      <c r="N161" s="120">
        <f t="shared" si="7"/>
        <v>0</v>
      </c>
      <c r="O161" s="121">
        <f t="shared" si="8"/>
        <v>0</v>
      </c>
    </row>
    <row r="162" spans="1:15" ht="17.25" x14ac:dyDescent="0.3">
      <c r="A162" s="93"/>
      <c r="B162" s="94"/>
      <c r="C162" s="12"/>
      <c r="D162" s="1"/>
      <c r="E162" s="2"/>
      <c r="F162" s="3"/>
      <c r="G162" s="3"/>
      <c r="H162" s="122">
        <f t="shared" si="6"/>
        <v>0</v>
      </c>
      <c r="I162" s="1"/>
      <c r="J162" s="50"/>
      <c r="K162" s="120">
        <v>0</v>
      </c>
      <c r="L162" s="1"/>
      <c r="M162" s="1"/>
      <c r="N162" s="120">
        <f t="shared" si="7"/>
        <v>0</v>
      </c>
      <c r="O162" s="121">
        <f t="shared" si="8"/>
        <v>0</v>
      </c>
    </row>
    <row r="163" spans="1:15" ht="17.25" x14ac:dyDescent="0.3">
      <c r="A163" s="93"/>
      <c r="B163" s="94"/>
      <c r="C163" s="12"/>
      <c r="D163" s="1"/>
      <c r="E163" s="2"/>
      <c r="F163" s="3"/>
      <c r="G163" s="3"/>
      <c r="H163" s="122">
        <f t="shared" si="6"/>
        <v>0</v>
      </c>
      <c r="I163" s="1"/>
      <c r="J163" s="50"/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/>
      <c r="D164" s="1"/>
      <c r="E164" s="2"/>
      <c r="F164" s="3"/>
      <c r="G164" s="3"/>
      <c r="H164" s="122">
        <f t="shared" si="6"/>
        <v>0</v>
      </c>
      <c r="I164" s="1"/>
      <c r="J164" s="50"/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17.25" x14ac:dyDescent="0.3">
      <c r="A165" s="93"/>
      <c r="B165" s="94"/>
      <c r="C165" s="12"/>
      <c r="D165" s="1"/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17.25" x14ac:dyDescent="0.3">
      <c r="A166" s="93"/>
      <c r="B166" s="94"/>
      <c r="C166" s="12"/>
      <c r="D166" s="1"/>
      <c r="E166" s="2"/>
      <c r="F166" s="3"/>
      <c r="G166" s="3"/>
      <c r="H166" s="122">
        <f t="shared" si="6"/>
        <v>0</v>
      </c>
      <c r="I166" s="1"/>
      <c r="J166" s="50"/>
      <c r="K166" s="120">
        <v>0</v>
      </c>
      <c r="L166" s="1"/>
      <c r="M166" s="1"/>
      <c r="N166" s="120">
        <f t="shared" si="7"/>
        <v>0</v>
      </c>
      <c r="O166" s="121">
        <f t="shared" si="8"/>
        <v>0</v>
      </c>
    </row>
    <row r="167" spans="1:15" ht="17.25" x14ac:dyDescent="0.3">
      <c r="A167" s="93"/>
      <c r="B167" s="94"/>
      <c r="C167" s="12"/>
      <c r="D167" s="1"/>
      <c r="E167" s="2"/>
      <c r="F167" s="3"/>
      <c r="G167" s="3"/>
      <c r="H167" s="122">
        <f t="shared" si="6"/>
        <v>0</v>
      </c>
      <c r="I167" s="1"/>
      <c r="J167" s="54"/>
      <c r="K167" s="120">
        <v>0</v>
      </c>
      <c r="L167" s="7"/>
      <c r="M167" s="7"/>
      <c r="N167" s="120">
        <f t="shared" si="7"/>
        <v>0</v>
      </c>
      <c r="O167" s="121">
        <f t="shared" si="8"/>
        <v>0</v>
      </c>
    </row>
    <row r="168" spans="1:15" ht="17.25" x14ac:dyDescent="0.3">
      <c r="A168" s="93"/>
      <c r="B168" s="94"/>
      <c r="C168" s="12"/>
      <c r="D168" s="1"/>
      <c r="E168" s="2"/>
      <c r="F168" s="3"/>
      <c r="G168" s="3"/>
      <c r="H168" s="122">
        <f t="shared" si="6"/>
        <v>0</v>
      </c>
      <c r="I168" s="1"/>
      <c r="J168" s="56"/>
      <c r="K168" s="120">
        <v>0</v>
      </c>
      <c r="L168" s="9"/>
      <c r="M168" s="9"/>
      <c r="N168" s="120">
        <f t="shared" si="7"/>
        <v>0</v>
      </c>
      <c r="O168" s="121">
        <f t="shared" si="8"/>
        <v>0</v>
      </c>
    </row>
    <row r="169" spans="1:15" ht="17.25" x14ac:dyDescent="0.3">
      <c r="A169" s="93"/>
      <c r="B169" s="94"/>
      <c r="C169" s="12"/>
      <c r="D169" s="1"/>
      <c r="E169" s="2"/>
      <c r="F169" s="3"/>
      <c r="G169" s="3"/>
      <c r="H169" s="122">
        <f t="shared" si="6"/>
        <v>0</v>
      </c>
      <c r="I169" s="1"/>
      <c r="J169" s="50"/>
      <c r="K169" s="120">
        <v>0</v>
      </c>
      <c r="L169" s="1"/>
      <c r="M169" s="1"/>
      <c r="N169" s="120">
        <f t="shared" si="7"/>
        <v>0</v>
      </c>
      <c r="O169" s="121">
        <f t="shared" si="8"/>
        <v>0</v>
      </c>
    </row>
    <row r="170" spans="1:15" ht="17.25" x14ac:dyDescent="0.3">
      <c r="A170" s="93"/>
      <c r="B170" s="94"/>
      <c r="C170" s="12"/>
      <c r="D170" s="1"/>
      <c r="E170" s="2"/>
      <c r="F170" s="3"/>
      <c r="G170" s="3"/>
      <c r="H170" s="122">
        <f t="shared" si="6"/>
        <v>0</v>
      </c>
      <c r="I170" s="1"/>
      <c r="J170" s="56"/>
      <c r="K170" s="120">
        <v>0</v>
      </c>
      <c r="L170" s="9"/>
      <c r="M170" s="9"/>
      <c r="N170" s="120">
        <f t="shared" si="7"/>
        <v>0</v>
      </c>
      <c r="O170" s="121">
        <f t="shared" si="8"/>
        <v>0</v>
      </c>
    </row>
    <row r="171" spans="1:15" ht="17.25" x14ac:dyDescent="0.3">
      <c r="A171" s="93"/>
      <c r="B171" s="94"/>
      <c r="C171" s="12"/>
      <c r="D171" s="1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2"/>
      <c r="D172" s="1"/>
      <c r="E172" s="2"/>
      <c r="F172" s="3"/>
      <c r="G172" s="3"/>
      <c r="H172" s="122">
        <f t="shared" si="6"/>
        <v>0</v>
      </c>
      <c r="I172" s="1"/>
      <c r="J172" s="50"/>
      <c r="K172" s="120">
        <v>0</v>
      </c>
      <c r="L172" s="1"/>
      <c r="M172" s="1"/>
      <c r="N172" s="120">
        <f t="shared" si="7"/>
        <v>0</v>
      </c>
      <c r="O172" s="121">
        <f t="shared" si="8"/>
        <v>0</v>
      </c>
    </row>
    <row r="173" spans="1:15" ht="17.25" x14ac:dyDescent="0.3">
      <c r="A173" s="93"/>
      <c r="B173" s="94"/>
      <c r="C173" s="12"/>
      <c r="D173" s="1"/>
      <c r="E173" s="2"/>
      <c r="F173" s="3"/>
      <c r="G173" s="3"/>
      <c r="H173" s="122">
        <f t="shared" si="6"/>
        <v>0</v>
      </c>
      <c r="I173" s="1"/>
      <c r="J173" s="54"/>
      <c r="K173" s="120">
        <v>0</v>
      </c>
      <c r="L173" s="7"/>
      <c r="M173" s="7"/>
      <c r="N173" s="120">
        <f t="shared" si="7"/>
        <v>0</v>
      </c>
      <c r="O173" s="121">
        <f t="shared" si="8"/>
        <v>0</v>
      </c>
    </row>
    <row r="174" spans="1:15" ht="17.25" x14ac:dyDescent="0.3">
      <c r="A174" s="93"/>
      <c r="B174" s="94"/>
      <c r="C174" s="12"/>
      <c r="D174" s="1"/>
      <c r="E174" s="2"/>
      <c r="F174" s="3"/>
      <c r="G174" s="3"/>
      <c r="H174" s="122">
        <f t="shared" si="6"/>
        <v>0</v>
      </c>
      <c r="I174" s="1"/>
      <c r="J174" s="48"/>
      <c r="K174" s="120">
        <v>0</v>
      </c>
      <c r="L174" s="1"/>
      <c r="M174" s="1"/>
      <c r="N174" s="120">
        <f t="shared" si="7"/>
        <v>0</v>
      </c>
      <c r="O174" s="121">
        <f t="shared" si="8"/>
        <v>0</v>
      </c>
    </row>
    <row r="175" spans="1:15" ht="17.25" x14ac:dyDescent="0.3">
      <c r="A175" s="93"/>
      <c r="B175" s="94"/>
      <c r="C175" s="12"/>
      <c r="D175" s="1"/>
      <c r="E175" s="2"/>
      <c r="F175" s="3"/>
      <c r="G175" s="3"/>
      <c r="H175" s="122">
        <f t="shared" si="6"/>
        <v>0</v>
      </c>
      <c r="I175" s="1"/>
      <c r="J175" s="53"/>
      <c r="K175" s="120">
        <v>0</v>
      </c>
      <c r="L175" s="1"/>
      <c r="M175" s="1"/>
      <c r="N175" s="120">
        <f t="shared" si="7"/>
        <v>0</v>
      </c>
      <c r="O175" s="121">
        <f t="shared" si="8"/>
        <v>0</v>
      </c>
    </row>
    <row r="176" spans="1:15" ht="17.25" x14ac:dyDescent="0.3">
      <c r="A176" s="93"/>
      <c r="B176" s="94"/>
      <c r="C176" s="12"/>
      <c r="D176" s="1"/>
      <c r="E176" s="2"/>
      <c r="F176" s="3"/>
      <c r="G176" s="3"/>
      <c r="H176" s="122">
        <f t="shared" si="6"/>
        <v>0</v>
      </c>
      <c r="I176" s="1"/>
      <c r="J176" s="55"/>
      <c r="K176" s="120">
        <v>0</v>
      </c>
      <c r="L176" s="1"/>
      <c r="M176" s="1"/>
      <c r="N176" s="120">
        <f t="shared" si="7"/>
        <v>0</v>
      </c>
      <c r="O176" s="121">
        <f t="shared" si="8"/>
        <v>0</v>
      </c>
    </row>
    <row r="177" spans="1:15" ht="17.25" x14ac:dyDescent="0.3">
      <c r="A177" s="93"/>
      <c r="B177" s="94"/>
      <c r="C177" s="12"/>
      <c r="D177" s="1"/>
      <c r="E177" s="2"/>
      <c r="F177" s="3"/>
      <c r="G177" s="3"/>
      <c r="H177" s="122">
        <f t="shared" si="6"/>
        <v>0</v>
      </c>
      <c r="I177" s="1"/>
      <c r="J177" s="50"/>
      <c r="K177" s="120">
        <v>0</v>
      </c>
      <c r="L177" s="1"/>
      <c r="M177" s="1"/>
      <c r="N177" s="120">
        <f t="shared" si="7"/>
        <v>0</v>
      </c>
      <c r="O177" s="121">
        <f t="shared" si="8"/>
        <v>0</v>
      </c>
    </row>
    <row r="178" spans="1:15" ht="17.25" x14ac:dyDescent="0.3">
      <c r="A178" s="93"/>
      <c r="B178" s="94"/>
      <c r="C178" s="12"/>
      <c r="D178" s="1"/>
      <c r="E178" s="2"/>
      <c r="F178" s="3"/>
      <c r="G178" s="3"/>
      <c r="H178" s="122">
        <f t="shared" si="6"/>
        <v>0</v>
      </c>
      <c r="I178" s="1"/>
      <c r="J178" s="54"/>
      <c r="K178" s="120">
        <v>0</v>
      </c>
      <c r="L178" s="7"/>
      <c r="M178" s="7"/>
      <c r="N178" s="120">
        <f t="shared" si="7"/>
        <v>0</v>
      </c>
      <c r="O178" s="121">
        <f t="shared" si="8"/>
        <v>0</v>
      </c>
    </row>
    <row r="179" spans="1:15" ht="17.25" x14ac:dyDescent="0.3">
      <c r="A179" s="93"/>
      <c r="B179" s="94"/>
      <c r="C179" s="12"/>
      <c r="D179" s="1"/>
      <c r="E179" s="2"/>
      <c r="F179" s="3"/>
      <c r="G179" s="3"/>
      <c r="H179" s="122">
        <f t="shared" si="6"/>
        <v>0</v>
      </c>
      <c r="I179" s="1"/>
      <c r="J179" s="54"/>
      <c r="K179" s="120">
        <v>0</v>
      </c>
      <c r="L179" s="1"/>
      <c r="M179" s="1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2"/>
      <c r="D180" s="1"/>
      <c r="E180" s="2"/>
      <c r="F180" s="3"/>
      <c r="G180" s="3"/>
      <c r="H180" s="122">
        <f t="shared" si="6"/>
        <v>0</v>
      </c>
      <c r="I180" s="1"/>
      <c r="J180" s="50"/>
      <c r="K180" s="120">
        <v>0</v>
      </c>
      <c r="L180" s="7"/>
      <c r="M180" s="7"/>
      <c r="N180" s="120">
        <f t="shared" si="7"/>
        <v>0</v>
      </c>
      <c r="O180" s="121">
        <f t="shared" si="8"/>
        <v>0</v>
      </c>
    </row>
    <row r="181" spans="1:15" ht="17.25" x14ac:dyDescent="0.3">
      <c r="A181" s="93"/>
      <c r="B181" s="94"/>
      <c r="C181" s="12"/>
      <c r="D181" s="1"/>
      <c r="E181" s="2"/>
      <c r="F181" s="3"/>
      <c r="G181" s="3"/>
      <c r="H181" s="122">
        <f t="shared" si="6"/>
        <v>0</v>
      </c>
      <c r="I181" s="1"/>
      <c r="J181" s="54"/>
      <c r="K181" s="120">
        <v>0</v>
      </c>
      <c r="L181" s="1"/>
      <c r="M181" s="1"/>
      <c r="N181" s="120">
        <f t="shared" si="7"/>
        <v>0</v>
      </c>
      <c r="O181" s="121">
        <f t="shared" si="8"/>
        <v>0</v>
      </c>
    </row>
    <row r="182" spans="1:15" ht="17.25" x14ac:dyDescent="0.3">
      <c r="A182" s="93"/>
      <c r="B182" s="94"/>
      <c r="C182" s="12"/>
      <c r="D182" s="1"/>
      <c r="E182" s="2"/>
      <c r="F182" s="3"/>
      <c r="G182" s="3"/>
      <c r="H182" s="122">
        <f t="shared" si="6"/>
        <v>0</v>
      </c>
      <c r="I182" s="1"/>
      <c r="J182" s="51"/>
      <c r="K182" s="120">
        <v>0</v>
      </c>
      <c r="L182" s="7"/>
      <c r="M182" s="7"/>
      <c r="N182" s="120">
        <f t="shared" si="7"/>
        <v>0</v>
      </c>
      <c r="O182" s="121">
        <f t="shared" si="8"/>
        <v>0</v>
      </c>
    </row>
    <row r="183" spans="1:15" ht="17.25" x14ac:dyDescent="0.3">
      <c r="A183" s="93"/>
      <c r="B183" s="94"/>
      <c r="C183" s="12"/>
      <c r="D183" s="1"/>
      <c r="E183" s="2"/>
      <c r="F183" s="3"/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/>
      <c r="D184" s="1"/>
      <c r="E184" s="2"/>
      <c r="F184" s="3"/>
      <c r="G184" s="3"/>
      <c r="H184" s="122">
        <f t="shared" si="6"/>
        <v>0</v>
      </c>
      <c r="I184" s="1"/>
      <c r="J184" s="48"/>
      <c r="K184" s="120">
        <v>0</v>
      </c>
      <c r="L184" s="1"/>
      <c r="M184" s="1"/>
      <c r="N184" s="120">
        <f t="shared" si="7"/>
        <v>0</v>
      </c>
      <c r="O184" s="121">
        <f t="shared" si="8"/>
        <v>0</v>
      </c>
    </row>
    <row r="185" spans="1:15" ht="17.25" x14ac:dyDescent="0.3">
      <c r="A185" s="93"/>
      <c r="B185" s="94"/>
      <c r="C185" s="12"/>
      <c r="D185" s="1"/>
      <c r="E185" s="2"/>
      <c r="F185" s="3"/>
      <c r="G185" s="3"/>
      <c r="H185" s="122">
        <f t="shared" si="6"/>
        <v>0</v>
      </c>
      <c r="I185" s="1"/>
      <c r="J185" s="48"/>
      <c r="K185" s="120">
        <v>0</v>
      </c>
      <c r="L185" s="1"/>
      <c r="M185" s="1"/>
      <c r="N185" s="120">
        <f t="shared" si="7"/>
        <v>0</v>
      </c>
      <c r="O185" s="121">
        <f t="shared" si="8"/>
        <v>0</v>
      </c>
    </row>
    <row r="186" spans="1:15" ht="17.25" x14ac:dyDescent="0.3">
      <c r="A186" s="93"/>
      <c r="B186" s="94"/>
      <c r="C186" s="12"/>
      <c r="D186" s="1"/>
      <c r="E186" s="2"/>
      <c r="F186" s="3"/>
      <c r="G186" s="3"/>
      <c r="H186" s="122">
        <f t="shared" si="6"/>
        <v>0</v>
      </c>
      <c r="I186" s="1"/>
      <c r="J186" s="48"/>
      <c r="K186" s="120">
        <v>0</v>
      </c>
      <c r="L186" s="1"/>
      <c r="M186" s="1"/>
      <c r="N186" s="120">
        <f t="shared" si="7"/>
        <v>0</v>
      </c>
      <c r="O186" s="121">
        <f t="shared" si="8"/>
        <v>0</v>
      </c>
    </row>
    <row r="187" spans="1:15" ht="17.25" x14ac:dyDescent="0.3">
      <c r="A187" s="93"/>
      <c r="B187" s="94"/>
      <c r="C187" s="12"/>
      <c r="D187" s="1"/>
      <c r="E187" s="2"/>
      <c r="F187" s="3"/>
      <c r="G187" s="3"/>
      <c r="H187" s="122">
        <f t="shared" si="6"/>
        <v>0</v>
      </c>
      <c r="I187" s="1"/>
      <c r="J187" s="48"/>
      <c r="K187" s="120">
        <v>0</v>
      </c>
      <c r="L187" s="1"/>
      <c r="M187" s="1"/>
      <c r="N187" s="120">
        <f t="shared" si="7"/>
        <v>0</v>
      </c>
      <c r="O187" s="121">
        <f t="shared" si="8"/>
        <v>0</v>
      </c>
    </row>
    <row r="188" spans="1:15" ht="17.25" x14ac:dyDescent="0.3">
      <c r="A188" s="93"/>
      <c r="B188" s="94"/>
      <c r="C188" s="12"/>
      <c r="D188" s="1"/>
      <c r="E188" s="2"/>
      <c r="F188" s="3"/>
      <c r="G188" s="3"/>
      <c r="H188" s="122">
        <f t="shared" si="6"/>
        <v>0</v>
      </c>
      <c r="I188" s="1"/>
      <c r="J188" s="52"/>
      <c r="K188" s="120">
        <v>0</v>
      </c>
      <c r="L188" s="11"/>
      <c r="M188" s="11"/>
      <c r="N188" s="120">
        <f t="shared" si="7"/>
        <v>0</v>
      </c>
      <c r="O188" s="121">
        <f t="shared" si="8"/>
        <v>0</v>
      </c>
    </row>
    <row r="189" spans="1:15" ht="17.25" x14ac:dyDescent="0.3">
      <c r="A189" s="93"/>
      <c r="B189" s="94"/>
      <c r="C189" s="12"/>
      <c r="D189" s="1"/>
      <c r="E189" s="2"/>
      <c r="F189" s="3"/>
      <c r="G189" s="3"/>
      <c r="H189" s="122">
        <f t="shared" si="6"/>
        <v>0</v>
      </c>
      <c r="I189" s="1"/>
      <c r="J189" s="48"/>
      <c r="K189" s="120">
        <v>0</v>
      </c>
      <c r="L189" s="1"/>
      <c r="M189" s="1"/>
      <c r="N189" s="120">
        <f t="shared" si="7"/>
        <v>0</v>
      </c>
      <c r="O189" s="121">
        <f t="shared" si="8"/>
        <v>0</v>
      </c>
    </row>
    <row r="190" spans="1:15" ht="17.25" x14ac:dyDescent="0.3">
      <c r="A190" s="93"/>
      <c r="B190" s="94"/>
      <c r="C190" s="12"/>
      <c r="D190" s="1"/>
      <c r="E190" s="2"/>
      <c r="F190" s="3"/>
      <c r="G190" s="3"/>
      <c r="H190" s="122">
        <f t="shared" si="6"/>
        <v>0</v>
      </c>
      <c r="I190" s="1"/>
      <c r="J190" s="52"/>
      <c r="K190" s="120">
        <v>0</v>
      </c>
      <c r="L190" s="9"/>
      <c r="M190" s="9"/>
      <c r="N190" s="120">
        <f t="shared" si="7"/>
        <v>0</v>
      </c>
      <c r="O190" s="121">
        <f t="shared" si="8"/>
        <v>0</v>
      </c>
    </row>
    <row r="191" spans="1:15" ht="17.25" x14ac:dyDescent="0.3">
      <c r="A191" s="93"/>
      <c r="B191" s="94"/>
      <c r="C191" s="12"/>
      <c r="D191" s="1"/>
      <c r="E191" s="2"/>
      <c r="F191" s="3"/>
      <c r="G191" s="3"/>
      <c r="H191" s="122">
        <f t="shared" si="6"/>
        <v>0</v>
      </c>
      <c r="I191" s="1"/>
      <c r="J191" s="48"/>
      <c r="K191" s="120">
        <v>0</v>
      </c>
      <c r="L191" s="1"/>
      <c r="M191" s="1"/>
      <c r="N191" s="120">
        <f t="shared" si="7"/>
        <v>0</v>
      </c>
      <c r="O191" s="121">
        <f t="shared" si="8"/>
        <v>0</v>
      </c>
    </row>
    <row r="192" spans="1:15" ht="17.25" x14ac:dyDescent="0.3">
      <c r="A192" s="93"/>
      <c r="B192" s="94"/>
      <c r="C192" s="12"/>
      <c r="D192" s="1"/>
      <c r="E192" s="2"/>
      <c r="F192" s="3"/>
      <c r="G192" s="3"/>
      <c r="H192" s="122">
        <f t="shared" si="6"/>
        <v>0</v>
      </c>
      <c r="I192" s="1"/>
      <c r="J192" s="52"/>
      <c r="K192" s="120">
        <v>0</v>
      </c>
      <c r="L192" s="9"/>
      <c r="M192" s="9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2"/>
      <c r="D193" s="1"/>
      <c r="E193" s="2"/>
      <c r="F193" s="3"/>
      <c r="G193" s="3"/>
      <c r="H193" s="122">
        <f t="shared" si="6"/>
        <v>0</v>
      </c>
      <c r="I193" s="1"/>
      <c r="J193" s="48"/>
      <c r="K193" s="120">
        <v>0</v>
      </c>
      <c r="L193" s="1"/>
      <c r="M193" s="1"/>
      <c r="N193" s="120">
        <f t="shared" si="7"/>
        <v>0</v>
      </c>
      <c r="O193" s="121">
        <f t="shared" si="8"/>
        <v>0</v>
      </c>
    </row>
    <row r="194" spans="1:15" ht="17.25" x14ac:dyDescent="0.3">
      <c r="A194" s="93"/>
      <c r="B194" s="94"/>
      <c r="C194" s="12"/>
      <c r="D194" s="1"/>
      <c r="E194" s="2"/>
      <c r="F194" s="3"/>
      <c r="G194" s="3"/>
      <c r="H194" s="122">
        <f t="shared" si="6"/>
        <v>0</v>
      </c>
      <c r="I194" s="1"/>
      <c r="J194" s="52"/>
      <c r="K194" s="120">
        <v>0</v>
      </c>
      <c r="L194" s="9"/>
      <c r="M194" s="9"/>
      <c r="N194" s="120">
        <f t="shared" si="7"/>
        <v>0</v>
      </c>
      <c r="O194" s="121">
        <f t="shared" si="8"/>
        <v>0</v>
      </c>
    </row>
    <row r="195" spans="1:15" ht="17.25" x14ac:dyDescent="0.3">
      <c r="A195" s="93"/>
      <c r="B195" s="94"/>
      <c r="C195" s="12"/>
      <c r="D195" s="1"/>
      <c r="E195" s="2"/>
      <c r="F195" s="3"/>
      <c r="G195" s="3"/>
      <c r="H195" s="122">
        <f t="shared" si="6"/>
        <v>0</v>
      </c>
      <c r="I195" s="1"/>
      <c r="J195" s="48"/>
      <c r="K195" s="120">
        <v>0</v>
      </c>
      <c r="L195" s="1"/>
      <c r="M195" s="1"/>
      <c r="N195" s="120">
        <f t="shared" si="7"/>
        <v>0</v>
      </c>
      <c r="O195" s="121">
        <f t="shared" si="8"/>
        <v>0</v>
      </c>
    </row>
    <row r="196" spans="1:15" ht="17.25" x14ac:dyDescent="0.3">
      <c r="A196" s="93"/>
      <c r="B196" s="94"/>
      <c r="C196" s="12"/>
      <c r="D196" s="1"/>
      <c r="E196" s="2"/>
      <c r="F196" s="3"/>
      <c r="G196" s="3"/>
      <c r="H196" s="122">
        <f t="shared" ref="H196:H259" si="9">IF(AND(F196&lt;&gt;"",G196&lt;&gt;""),G196-F196,0)</f>
        <v>0</v>
      </c>
      <c r="I196" s="1"/>
      <c r="J196" s="51"/>
      <c r="K196" s="120">
        <v>0</v>
      </c>
      <c r="L196" s="7"/>
      <c r="M196" s="7"/>
      <c r="N196" s="120">
        <f t="shared" ref="N196:N259" si="10">IF(ROUND(H196*1440,0)=0,0,H196*1440*32)</f>
        <v>0</v>
      </c>
      <c r="O196" s="121">
        <f t="shared" ref="O196:O259" si="11">IF(ROUND(H196*1440,0)=0,0,
IF(ROUND(H196*1440,0)&lt;=15,480,
IF(ROUND(H196*1440,0)&lt;=30,960,
IF(ROUND(H196*1440,0)&lt;=45,1440,
IF(ROUND(H196*1440,0)&lt;=60,1920,
1920*INT(ROUND(H196*1440,0)/60)+
IF(MOD(ROUND(H196*1440,0),60)&lt;=15,480,
IF(MOD(ROUND(H196*1440,0),60)&lt;=30,960,
IF(MOD(ROUND(H196*1440,0),60)&lt;=45,1440,1920)))
)))))</f>
        <v>0</v>
      </c>
    </row>
    <row r="197" spans="1:15" ht="17.25" x14ac:dyDescent="0.3">
      <c r="A197" s="93"/>
      <c r="B197" s="94"/>
      <c r="C197" s="12"/>
      <c r="D197" s="1"/>
      <c r="E197" s="2"/>
      <c r="F197" s="3"/>
      <c r="G197" s="3"/>
      <c r="H197" s="122">
        <f t="shared" si="9"/>
        <v>0</v>
      </c>
      <c r="I197" s="1"/>
      <c r="J197" s="53"/>
      <c r="K197" s="120">
        <v>0</v>
      </c>
      <c r="L197" s="11"/>
      <c r="M197" s="11"/>
      <c r="N197" s="120">
        <f t="shared" si="10"/>
        <v>0</v>
      </c>
      <c r="O197" s="121">
        <f t="shared" si="11"/>
        <v>0</v>
      </c>
    </row>
    <row r="198" spans="1:15" ht="17.25" x14ac:dyDescent="0.3">
      <c r="A198" s="93"/>
      <c r="B198" s="94"/>
      <c r="C198" s="12"/>
      <c r="D198" s="1"/>
      <c r="E198" s="2"/>
      <c r="F198" s="3"/>
      <c r="G198" s="3"/>
      <c r="H198" s="122">
        <f t="shared" si="9"/>
        <v>0</v>
      </c>
      <c r="I198" s="1"/>
      <c r="J198" s="48"/>
      <c r="K198" s="120">
        <v>0</v>
      </c>
      <c r="L198" s="1"/>
      <c r="M198" s="1"/>
      <c r="N198" s="120">
        <f t="shared" si="10"/>
        <v>0</v>
      </c>
      <c r="O198" s="121">
        <f t="shared" si="11"/>
        <v>0</v>
      </c>
    </row>
    <row r="199" spans="1:15" ht="17.25" x14ac:dyDescent="0.3">
      <c r="A199" s="93"/>
      <c r="B199" s="94"/>
      <c r="C199" s="12"/>
      <c r="D199" s="1"/>
      <c r="E199" s="2"/>
      <c r="F199" s="3"/>
      <c r="G199" s="3"/>
      <c r="H199" s="122">
        <f t="shared" si="9"/>
        <v>0</v>
      </c>
      <c r="I199" s="1"/>
      <c r="J199" s="51"/>
      <c r="K199" s="120">
        <v>0</v>
      </c>
      <c r="L199" s="7"/>
      <c r="M199" s="7"/>
      <c r="N199" s="120">
        <f t="shared" si="10"/>
        <v>0</v>
      </c>
      <c r="O199" s="121">
        <f t="shared" si="11"/>
        <v>0</v>
      </c>
    </row>
    <row r="200" spans="1:15" ht="17.25" x14ac:dyDescent="0.3">
      <c r="A200" s="93"/>
      <c r="B200" s="94"/>
      <c r="C200" s="12"/>
      <c r="D200" s="1"/>
      <c r="E200" s="2"/>
      <c r="F200" s="3"/>
      <c r="G200" s="3"/>
      <c r="H200" s="122">
        <f t="shared" si="9"/>
        <v>0</v>
      </c>
      <c r="I200" s="1"/>
      <c r="J200" s="48"/>
      <c r="K200" s="120">
        <v>0</v>
      </c>
      <c r="L200" s="1"/>
      <c r="M200" s="1"/>
      <c r="N200" s="120">
        <f t="shared" si="10"/>
        <v>0</v>
      </c>
      <c r="O200" s="121">
        <f t="shared" si="11"/>
        <v>0</v>
      </c>
    </row>
    <row r="201" spans="1:15" ht="17.25" x14ac:dyDescent="0.3">
      <c r="A201" s="93"/>
      <c r="B201" s="94"/>
      <c r="C201" s="12"/>
      <c r="D201" s="1"/>
      <c r="E201" s="2"/>
      <c r="F201" s="3"/>
      <c r="G201" s="3"/>
      <c r="H201" s="122">
        <f t="shared" si="9"/>
        <v>0</v>
      </c>
      <c r="I201" s="1"/>
      <c r="J201" s="51"/>
      <c r="K201" s="120">
        <v>0</v>
      </c>
      <c r="L201" s="7"/>
      <c r="M201" s="7"/>
      <c r="N201" s="120">
        <f t="shared" si="10"/>
        <v>0</v>
      </c>
      <c r="O201" s="121">
        <f t="shared" si="11"/>
        <v>0</v>
      </c>
    </row>
    <row r="202" spans="1:15" ht="17.25" x14ac:dyDescent="0.3">
      <c r="A202" s="93"/>
      <c r="B202" s="94"/>
      <c r="C202" s="12"/>
      <c r="D202" s="1"/>
      <c r="E202" s="2"/>
      <c r="F202" s="3"/>
      <c r="G202" s="3"/>
      <c r="H202" s="122">
        <f t="shared" si="9"/>
        <v>0</v>
      </c>
      <c r="I202" s="1"/>
      <c r="J202" s="51"/>
      <c r="K202" s="120">
        <v>0</v>
      </c>
      <c r="L202" s="7"/>
      <c r="M202" s="7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2"/>
      <c r="D203" s="1"/>
      <c r="E203" s="2"/>
      <c r="F203" s="3"/>
      <c r="G203" s="3"/>
      <c r="H203" s="122">
        <f t="shared" si="9"/>
        <v>0</v>
      </c>
      <c r="I203" s="1"/>
      <c r="J203" s="48"/>
      <c r="K203" s="120">
        <v>0</v>
      </c>
      <c r="L203" s="1"/>
      <c r="M203" s="1"/>
      <c r="N203" s="120">
        <f t="shared" si="10"/>
        <v>0</v>
      </c>
      <c r="O203" s="121">
        <f t="shared" si="11"/>
        <v>0</v>
      </c>
    </row>
    <row r="204" spans="1:15" ht="17.25" x14ac:dyDescent="0.3">
      <c r="A204" s="93"/>
      <c r="B204" s="94"/>
      <c r="C204" s="12"/>
      <c r="D204" s="1"/>
      <c r="E204" s="2"/>
      <c r="F204" s="3"/>
      <c r="G204" s="3"/>
      <c r="H204" s="122">
        <f t="shared" si="9"/>
        <v>0</v>
      </c>
      <c r="I204" s="1"/>
      <c r="J204" s="51"/>
      <c r="K204" s="120">
        <v>0</v>
      </c>
      <c r="L204" s="7"/>
      <c r="M204" s="7"/>
      <c r="N204" s="120">
        <f t="shared" si="10"/>
        <v>0</v>
      </c>
      <c r="O204" s="121">
        <f t="shared" si="11"/>
        <v>0</v>
      </c>
    </row>
    <row r="205" spans="1:15" ht="17.25" x14ac:dyDescent="0.3">
      <c r="A205" s="93"/>
      <c r="B205" s="94"/>
      <c r="C205" s="12"/>
      <c r="D205" s="1"/>
      <c r="E205" s="2"/>
      <c r="F205" s="3"/>
      <c r="G205" s="3"/>
      <c r="H205" s="122">
        <f t="shared" si="9"/>
        <v>0</v>
      </c>
      <c r="I205" s="1"/>
      <c r="J205" s="51"/>
      <c r="K205" s="120">
        <v>0</v>
      </c>
      <c r="L205" s="7"/>
      <c r="M205" s="7"/>
      <c r="N205" s="120">
        <f t="shared" si="10"/>
        <v>0</v>
      </c>
      <c r="O205" s="121">
        <f t="shared" si="11"/>
        <v>0</v>
      </c>
    </row>
    <row r="206" spans="1:15" ht="17.25" x14ac:dyDescent="0.3">
      <c r="A206" s="93"/>
      <c r="B206" s="94"/>
      <c r="C206" s="12"/>
      <c r="D206" s="1"/>
      <c r="E206" s="2"/>
      <c r="F206" s="3"/>
      <c r="G206" s="3"/>
      <c r="H206" s="122">
        <f t="shared" si="9"/>
        <v>0</v>
      </c>
      <c r="I206" s="1"/>
      <c r="J206" s="53"/>
      <c r="K206" s="120">
        <v>0</v>
      </c>
      <c r="L206" s="11"/>
      <c r="M206" s="11"/>
      <c r="N206" s="120">
        <f t="shared" si="10"/>
        <v>0</v>
      </c>
      <c r="O206" s="121">
        <f t="shared" si="11"/>
        <v>0</v>
      </c>
    </row>
    <row r="207" spans="1:15" ht="17.25" x14ac:dyDescent="0.3">
      <c r="A207" s="93"/>
      <c r="B207" s="94"/>
      <c r="C207" s="12"/>
      <c r="D207" s="1"/>
      <c r="E207" s="2"/>
      <c r="F207" s="3"/>
      <c r="G207" s="3"/>
      <c r="H207" s="122">
        <f t="shared" si="9"/>
        <v>0</v>
      </c>
      <c r="I207" s="1"/>
      <c r="J207" s="48"/>
      <c r="K207" s="120">
        <v>0</v>
      </c>
      <c r="L207" s="1"/>
      <c r="M207" s="1"/>
      <c r="N207" s="120">
        <f t="shared" si="10"/>
        <v>0</v>
      </c>
      <c r="O207" s="121">
        <f t="shared" si="11"/>
        <v>0</v>
      </c>
    </row>
    <row r="208" spans="1:15" ht="17.25" x14ac:dyDescent="0.3">
      <c r="A208" s="93"/>
      <c r="B208" s="94"/>
      <c r="C208" s="12"/>
      <c r="D208" s="1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2"/>
      <c r="D209" s="1"/>
      <c r="E209" s="2"/>
      <c r="F209" s="3"/>
      <c r="G209" s="3"/>
      <c r="H209" s="122">
        <f t="shared" si="9"/>
        <v>0</v>
      </c>
      <c r="I209" s="1"/>
      <c r="J209" s="51"/>
      <c r="K209" s="120">
        <v>0</v>
      </c>
      <c r="L209" s="7"/>
      <c r="M209" s="7"/>
      <c r="N209" s="120">
        <f t="shared" si="10"/>
        <v>0</v>
      </c>
      <c r="O209" s="121">
        <f t="shared" si="11"/>
        <v>0</v>
      </c>
    </row>
    <row r="210" spans="1:15" ht="17.25" x14ac:dyDescent="0.3">
      <c r="A210" s="93"/>
      <c r="B210" s="94"/>
      <c r="C210" s="12"/>
      <c r="D210" s="1"/>
      <c r="E210" s="2"/>
      <c r="F210" s="3"/>
      <c r="G210" s="3"/>
      <c r="H210" s="122">
        <f t="shared" si="9"/>
        <v>0</v>
      </c>
      <c r="I210" s="1"/>
      <c r="J210" s="51"/>
      <c r="K210" s="120">
        <v>0</v>
      </c>
      <c r="L210" s="7"/>
      <c r="M210" s="7"/>
      <c r="N210" s="120">
        <f t="shared" si="10"/>
        <v>0</v>
      </c>
      <c r="O210" s="121">
        <f t="shared" si="11"/>
        <v>0</v>
      </c>
    </row>
    <row r="211" spans="1:15" ht="17.25" x14ac:dyDescent="0.3">
      <c r="A211" s="93"/>
      <c r="B211" s="94"/>
      <c r="C211" s="12"/>
      <c r="D211" s="1"/>
      <c r="E211" s="2"/>
      <c r="F211" s="3"/>
      <c r="G211" s="3"/>
      <c r="H211" s="122">
        <f t="shared" si="9"/>
        <v>0</v>
      </c>
      <c r="I211" s="1"/>
      <c r="J211" s="52"/>
      <c r="K211" s="120">
        <v>0</v>
      </c>
      <c r="L211" s="9"/>
      <c r="M211" s="9"/>
      <c r="N211" s="120">
        <f t="shared" si="10"/>
        <v>0</v>
      </c>
      <c r="O211" s="121">
        <f t="shared" si="11"/>
        <v>0</v>
      </c>
    </row>
    <row r="212" spans="1:15" ht="17.25" x14ac:dyDescent="0.3">
      <c r="A212" s="93"/>
      <c r="B212" s="94"/>
      <c r="C212" s="12"/>
      <c r="D212" s="1"/>
      <c r="E212" s="2"/>
      <c r="F212" s="3"/>
      <c r="G212" s="3"/>
      <c r="H212" s="122">
        <f t="shared" si="9"/>
        <v>0</v>
      </c>
      <c r="I212" s="1"/>
      <c r="J212" s="48"/>
      <c r="K212" s="120">
        <v>0</v>
      </c>
      <c r="L212" s="1"/>
      <c r="M212" s="1"/>
      <c r="N212" s="120">
        <f t="shared" si="10"/>
        <v>0</v>
      </c>
      <c r="O212" s="121">
        <f t="shared" si="11"/>
        <v>0</v>
      </c>
    </row>
    <row r="213" spans="1:15" ht="17.25" x14ac:dyDescent="0.3">
      <c r="A213" s="93"/>
      <c r="B213" s="94"/>
      <c r="C213" s="12"/>
      <c r="D213" s="1"/>
      <c r="E213" s="2"/>
      <c r="F213" s="3"/>
      <c r="G213" s="3"/>
      <c r="H213" s="122">
        <f t="shared" si="9"/>
        <v>0</v>
      </c>
      <c r="I213" s="1"/>
      <c r="J213" s="52"/>
      <c r="K213" s="120">
        <v>0</v>
      </c>
      <c r="L213" s="9"/>
      <c r="M213" s="9"/>
      <c r="N213" s="120">
        <f t="shared" si="10"/>
        <v>0</v>
      </c>
      <c r="O213" s="121">
        <f t="shared" si="11"/>
        <v>0</v>
      </c>
    </row>
    <row r="214" spans="1:15" ht="17.25" x14ac:dyDescent="0.3">
      <c r="A214" s="93"/>
      <c r="B214" s="94"/>
      <c r="C214" s="12"/>
      <c r="D214" s="1"/>
      <c r="E214" s="2"/>
      <c r="F214" s="3"/>
      <c r="G214" s="3"/>
      <c r="H214" s="122">
        <f t="shared" si="9"/>
        <v>0</v>
      </c>
      <c r="I214" s="1"/>
      <c r="J214" s="48"/>
      <c r="K214" s="120">
        <v>0</v>
      </c>
      <c r="L214" s="1"/>
      <c r="M214" s="1"/>
      <c r="N214" s="120">
        <f t="shared" si="10"/>
        <v>0</v>
      </c>
      <c r="O214" s="121">
        <f t="shared" si="11"/>
        <v>0</v>
      </c>
    </row>
    <row r="215" spans="1:15" ht="17.25" x14ac:dyDescent="0.3">
      <c r="A215" s="93"/>
      <c r="B215" s="94"/>
      <c r="C215" s="12"/>
      <c r="D215" s="1"/>
      <c r="E215" s="2"/>
      <c r="F215" s="3"/>
      <c r="G215" s="3"/>
      <c r="H215" s="122">
        <f t="shared" si="9"/>
        <v>0</v>
      </c>
      <c r="I215" s="1"/>
      <c r="J215" s="52"/>
      <c r="K215" s="120">
        <v>0</v>
      </c>
      <c r="L215" s="9"/>
      <c r="M215" s="9"/>
      <c r="N215" s="120">
        <f t="shared" si="10"/>
        <v>0</v>
      </c>
      <c r="O215" s="121">
        <f t="shared" si="11"/>
        <v>0</v>
      </c>
    </row>
    <row r="216" spans="1:15" ht="17.25" x14ac:dyDescent="0.3">
      <c r="A216" s="93"/>
      <c r="B216" s="94"/>
      <c r="C216" s="12"/>
      <c r="D216" s="1"/>
      <c r="E216" s="2"/>
      <c r="F216" s="3"/>
      <c r="G216" s="3"/>
      <c r="H216" s="122">
        <f t="shared" si="9"/>
        <v>0</v>
      </c>
      <c r="I216" s="1"/>
      <c r="J216" s="48"/>
      <c r="K216" s="120">
        <v>0</v>
      </c>
      <c r="L216" s="1"/>
      <c r="M216" s="1"/>
      <c r="N216" s="120">
        <f t="shared" si="10"/>
        <v>0</v>
      </c>
      <c r="O216" s="121">
        <f t="shared" si="11"/>
        <v>0</v>
      </c>
    </row>
    <row r="217" spans="1:15" ht="17.25" x14ac:dyDescent="0.3">
      <c r="A217" s="93"/>
      <c r="B217" s="94"/>
      <c r="C217" s="12"/>
      <c r="D217" s="1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"/>
      <c r="E218" s="2"/>
      <c r="F218" s="3"/>
      <c r="G218" s="3"/>
      <c r="H218" s="122">
        <f t="shared" si="9"/>
        <v>0</v>
      </c>
      <c r="I218" s="1"/>
      <c r="J218" s="48"/>
      <c r="K218" s="120">
        <v>0</v>
      </c>
      <c r="L218" s="1"/>
      <c r="M218" s="1"/>
      <c r="N218" s="120">
        <f t="shared" si="10"/>
        <v>0</v>
      </c>
      <c r="O218" s="121">
        <f t="shared" si="11"/>
        <v>0</v>
      </c>
    </row>
    <row r="219" spans="1:15" ht="17.25" x14ac:dyDescent="0.3">
      <c r="A219" s="93"/>
      <c r="B219" s="94"/>
      <c r="C219" s="12"/>
      <c r="D219" s="1"/>
      <c r="E219" s="2"/>
      <c r="F219" s="3"/>
      <c r="G219" s="3"/>
      <c r="H219" s="122">
        <f t="shared" si="9"/>
        <v>0</v>
      </c>
      <c r="I219" s="1"/>
      <c r="J219" s="52"/>
      <c r="K219" s="120">
        <v>0</v>
      </c>
      <c r="L219" s="9"/>
      <c r="M219" s="9"/>
      <c r="N219" s="120">
        <f t="shared" si="10"/>
        <v>0</v>
      </c>
      <c r="O219" s="121">
        <f t="shared" si="11"/>
        <v>0</v>
      </c>
    </row>
    <row r="220" spans="1:15" ht="17.25" x14ac:dyDescent="0.3">
      <c r="A220" s="93"/>
      <c r="B220" s="94"/>
      <c r="C220" s="12"/>
      <c r="D220" s="1"/>
      <c r="E220" s="2"/>
      <c r="F220" s="3"/>
      <c r="G220" s="3"/>
      <c r="H220" s="122">
        <f t="shared" si="9"/>
        <v>0</v>
      </c>
      <c r="I220" s="1"/>
      <c r="J220" s="48"/>
      <c r="K220" s="120">
        <v>0</v>
      </c>
      <c r="L220" s="1"/>
      <c r="M220" s="1"/>
      <c r="N220" s="120">
        <f t="shared" si="10"/>
        <v>0</v>
      </c>
      <c r="O220" s="121">
        <f t="shared" si="11"/>
        <v>0</v>
      </c>
    </row>
    <row r="221" spans="1:15" ht="17.25" x14ac:dyDescent="0.3">
      <c r="A221" s="93"/>
      <c r="B221" s="94"/>
      <c r="C221" s="12"/>
      <c r="D221" s="1"/>
      <c r="E221" s="2"/>
      <c r="F221" s="3"/>
      <c r="G221" s="3"/>
      <c r="H221" s="122">
        <f t="shared" si="9"/>
        <v>0</v>
      </c>
      <c r="I221" s="1"/>
      <c r="J221" s="48"/>
      <c r="K221" s="120">
        <v>0</v>
      </c>
      <c r="L221" s="1"/>
      <c r="M221" s="1"/>
      <c r="N221" s="120">
        <f t="shared" si="10"/>
        <v>0</v>
      </c>
      <c r="O221" s="121">
        <f t="shared" si="11"/>
        <v>0</v>
      </c>
    </row>
    <row r="222" spans="1:15" ht="17.25" x14ac:dyDescent="0.3">
      <c r="A222" s="93"/>
      <c r="B222" s="94"/>
      <c r="C222" s="12"/>
      <c r="D222" s="1"/>
      <c r="E222" s="2"/>
      <c r="F222" s="3"/>
      <c r="G222" s="3"/>
      <c r="H222" s="122">
        <f t="shared" si="9"/>
        <v>0</v>
      </c>
      <c r="I222" s="1"/>
      <c r="J222" s="48"/>
      <c r="K222" s="120">
        <v>0</v>
      </c>
      <c r="L222" s="1"/>
      <c r="M222" s="1"/>
      <c r="N222" s="120">
        <f t="shared" si="10"/>
        <v>0</v>
      </c>
      <c r="O222" s="121">
        <f t="shared" si="11"/>
        <v>0</v>
      </c>
    </row>
    <row r="223" spans="1:15" ht="17.25" x14ac:dyDescent="0.3">
      <c r="A223" s="93"/>
      <c r="B223" s="94"/>
      <c r="C223" s="12"/>
      <c r="D223" s="1"/>
      <c r="E223" s="2"/>
      <c r="F223" s="3"/>
      <c r="G223" s="3"/>
      <c r="H223" s="122">
        <f t="shared" si="9"/>
        <v>0</v>
      </c>
      <c r="I223" s="1"/>
      <c r="J223" s="48"/>
      <c r="K223" s="120">
        <v>0</v>
      </c>
      <c r="L223" s="1"/>
      <c r="M223" s="1"/>
      <c r="N223" s="120">
        <f t="shared" si="10"/>
        <v>0</v>
      </c>
      <c r="O223" s="121">
        <f t="shared" si="11"/>
        <v>0</v>
      </c>
    </row>
    <row r="224" spans="1:15" ht="17.25" x14ac:dyDescent="0.3">
      <c r="A224" s="93"/>
      <c r="B224" s="94"/>
      <c r="C224" s="12"/>
      <c r="D224" s="1"/>
      <c r="E224" s="2"/>
      <c r="F224" s="3"/>
      <c r="G224" s="3"/>
      <c r="H224" s="122">
        <f t="shared" si="9"/>
        <v>0</v>
      </c>
      <c r="I224" s="1"/>
      <c r="J224" s="48"/>
      <c r="K224" s="120">
        <v>0</v>
      </c>
      <c r="L224" s="1"/>
      <c r="M224" s="1"/>
      <c r="N224" s="120">
        <f t="shared" si="10"/>
        <v>0</v>
      </c>
      <c r="O224" s="121">
        <f t="shared" si="11"/>
        <v>0</v>
      </c>
    </row>
    <row r="225" spans="1:15" ht="17.25" x14ac:dyDescent="0.3">
      <c r="A225" s="93"/>
      <c r="B225" s="94"/>
      <c r="C225" s="12"/>
      <c r="D225" s="1"/>
      <c r="E225" s="2"/>
      <c r="F225" s="3"/>
      <c r="G225" s="3"/>
      <c r="H225" s="122">
        <f t="shared" si="9"/>
        <v>0</v>
      </c>
      <c r="I225" s="1"/>
      <c r="J225" s="50"/>
      <c r="K225" s="120">
        <v>0</v>
      </c>
      <c r="L225" s="7"/>
      <c r="M225" s="7"/>
      <c r="N225" s="120">
        <f t="shared" si="10"/>
        <v>0</v>
      </c>
      <c r="O225" s="121">
        <f t="shared" si="11"/>
        <v>0</v>
      </c>
    </row>
    <row r="226" spans="1:15" ht="17.25" x14ac:dyDescent="0.3">
      <c r="A226" s="93"/>
      <c r="B226" s="94"/>
      <c r="C226" s="12"/>
      <c r="D226" s="1"/>
      <c r="E226" s="2"/>
      <c r="F226" s="3"/>
      <c r="G226" s="3"/>
      <c r="H226" s="122">
        <f t="shared" si="9"/>
        <v>0</v>
      </c>
      <c r="I226" s="1"/>
      <c r="J226" s="48"/>
      <c r="K226" s="120">
        <v>0</v>
      </c>
      <c r="L226" s="1"/>
      <c r="M226" s="1"/>
      <c r="N226" s="120">
        <f t="shared" si="10"/>
        <v>0</v>
      </c>
      <c r="O226" s="121">
        <f t="shared" si="11"/>
        <v>0</v>
      </c>
    </row>
    <row r="227" spans="1:15" ht="17.25" x14ac:dyDescent="0.3">
      <c r="A227" s="93"/>
      <c r="B227" s="94"/>
      <c r="C227" s="12"/>
      <c r="D227" s="1"/>
      <c r="E227" s="2"/>
      <c r="F227" s="3"/>
      <c r="G227" s="3"/>
      <c r="H227" s="122">
        <f t="shared" si="9"/>
        <v>0</v>
      </c>
      <c r="I227" s="1"/>
      <c r="J227" s="48"/>
      <c r="K227" s="120">
        <v>0</v>
      </c>
      <c r="L227" s="1"/>
      <c r="M227" s="1"/>
      <c r="N227" s="120">
        <f t="shared" si="10"/>
        <v>0</v>
      </c>
      <c r="O227" s="121">
        <f t="shared" si="11"/>
        <v>0</v>
      </c>
    </row>
    <row r="228" spans="1:15" ht="17.25" x14ac:dyDescent="0.3">
      <c r="A228" s="93"/>
      <c r="B228" s="94"/>
      <c r="C228" s="12"/>
      <c r="D228" s="1"/>
      <c r="E228" s="2"/>
      <c r="F228" s="3"/>
      <c r="G228" s="3"/>
      <c r="H228" s="122">
        <f t="shared" si="9"/>
        <v>0</v>
      </c>
      <c r="I228" s="1"/>
      <c r="J228" s="51"/>
      <c r="K228" s="120">
        <v>0</v>
      </c>
      <c r="L228" s="7"/>
      <c r="M228" s="7"/>
      <c r="N228" s="120">
        <f t="shared" si="10"/>
        <v>0</v>
      </c>
      <c r="O228" s="121">
        <f t="shared" si="11"/>
        <v>0</v>
      </c>
    </row>
    <row r="229" spans="1:15" ht="17.25" x14ac:dyDescent="0.3">
      <c r="A229" s="93"/>
      <c r="B229" s="94"/>
      <c r="C229" s="12"/>
      <c r="D229" s="1"/>
      <c r="E229" s="2"/>
      <c r="F229" s="3"/>
      <c r="G229" s="3"/>
      <c r="H229" s="122">
        <f t="shared" si="9"/>
        <v>0</v>
      </c>
      <c r="I229" s="1"/>
      <c r="J229" s="48"/>
      <c r="K229" s="120">
        <v>0</v>
      </c>
      <c r="L229" s="1"/>
      <c r="M229" s="1"/>
      <c r="N229" s="120">
        <f t="shared" si="10"/>
        <v>0</v>
      </c>
      <c r="O229" s="121">
        <f t="shared" si="11"/>
        <v>0</v>
      </c>
    </row>
    <row r="230" spans="1:15" ht="17.25" x14ac:dyDescent="0.3">
      <c r="A230" s="93"/>
      <c r="B230" s="94"/>
      <c r="C230" s="12"/>
      <c r="D230" s="1"/>
      <c r="E230" s="2"/>
      <c r="F230" s="3"/>
      <c r="G230" s="3"/>
      <c r="H230" s="122">
        <f t="shared" si="9"/>
        <v>0</v>
      </c>
      <c r="I230" s="1"/>
      <c r="J230" s="48"/>
      <c r="K230" s="120">
        <v>0</v>
      </c>
      <c r="L230" s="1"/>
      <c r="M230" s="1"/>
      <c r="N230" s="120">
        <f t="shared" si="10"/>
        <v>0</v>
      </c>
      <c r="O230" s="121">
        <f t="shared" si="11"/>
        <v>0</v>
      </c>
    </row>
    <row r="231" spans="1:15" ht="17.25" x14ac:dyDescent="0.3">
      <c r="A231" s="93"/>
      <c r="B231" s="94"/>
      <c r="C231" s="12"/>
      <c r="D231" s="1"/>
      <c r="E231" s="2"/>
      <c r="F231" s="3"/>
      <c r="G231" s="3"/>
      <c r="H231" s="122">
        <f t="shared" si="9"/>
        <v>0</v>
      </c>
      <c r="I231" s="1"/>
      <c r="J231" s="52"/>
      <c r="K231" s="120">
        <v>0</v>
      </c>
      <c r="L231" s="9"/>
      <c r="M231" s="9"/>
      <c r="N231" s="120">
        <f t="shared" si="10"/>
        <v>0</v>
      </c>
      <c r="O231" s="121">
        <f t="shared" si="11"/>
        <v>0</v>
      </c>
    </row>
    <row r="232" spans="1:15" ht="17.25" x14ac:dyDescent="0.3">
      <c r="A232" s="93"/>
      <c r="B232" s="94"/>
      <c r="C232" s="12"/>
      <c r="D232" s="1"/>
      <c r="E232" s="2"/>
      <c r="F232" s="3"/>
      <c r="G232" s="3"/>
      <c r="H232" s="122">
        <f t="shared" si="9"/>
        <v>0</v>
      </c>
      <c r="I232" s="1"/>
      <c r="J232" s="48"/>
      <c r="K232" s="120">
        <v>0</v>
      </c>
      <c r="L232" s="1"/>
      <c r="M232" s="1"/>
      <c r="N232" s="120">
        <f t="shared" si="10"/>
        <v>0</v>
      </c>
      <c r="O232" s="121">
        <f t="shared" si="11"/>
        <v>0</v>
      </c>
    </row>
    <row r="233" spans="1:15" ht="17.25" x14ac:dyDescent="0.3">
      <c r="A233" s="93"/>
      <c r="B233" s="94"/>
      <c r="C233" s="12"/>
      <c r="D233" s="1"/>
      <c r="E233" s="2"/>
      <c r="F233" s="3"/>
      <c r="G233" s="3"/>
      <c r="H233" s="122">
        <f t="shared" si="9"/>
        <v>0</v>
      </c>
      <c r="I233" s="1"/>
      <c r="J233" s="52"/>
      <c r="K233" s="120">
        <v>0</v>
      </c>
      <c r="L233" s="9"/>
      <c r="M233" s="9"/>
      <c r="N233" s="120">
        <f t="shared" si="10"/>
        <v>0</v>
      </c>
      <c r="O233" s="121">
        <f t="shared" si="11"/>
        <v>0</v>
      </c>
    </row>
    <row r="234" spans="1:15" ht="17.25" x14ac:dyDescent="0.3">
      <c r="A234" s="93"/>
      <c r="B234" s="94"/>
      <c r="C234" s="12"/>
      <c r="D234" s="1"/>
      <c r="E234" s="2"/>
      <c r="F234" s="3"/>
      <c r="G234" s="3"/>
      <c r="H234" s="122">
        <f t="shared" si="9"/>
        <v>0</v>
      </c>
      <c r="I234" s="1"/>
      <c r="J234" s="48"/>
      <c r="K234" s="120">
        <v>0</v>
      </c>
      <c r="L234" s="1"/>
      <c r="M234" s="1"/>
      <c r="N234" s="120">
        <f t="shared" si="10"/>
        <v>0</v>
      </c>
      <c r="O234" s="121">
        <f t="shared" si="11"/>
        <v>0</v>
      </c>
    </row>
    <row r="235" spans="1:15" ht="17.25" x14ac:dyDescent="0.3">
      <c r="A235" s="93"/>
      <c r="B235" s="94"/>
      <c r="C235" s="12"/>
      <c r="D235" s="1"/>
      <c r="E235" s="2"/>
      <c r="F235" s="3"/>
      <c r="G235" s="3"/>
      <c r="H235" s="122">
        <f t="shared" si="9"/>
        <v>0</v>
      </c>
      <c r="I235" s="1"/>
      <c r="J235" s="52"/>
      <c r="K235" s="120">
        <v>0</v>
      </c>
      <c r="L235" s="9"/>
      <c r="M235" s="9"/>
      <c r="N235" s="120">
        <f t="shared" si="10"/>
        <v>0</v>
      </c>
      <c r="O235" s="121">
        <f t="shared" si="11"/>
        <v>0</v>
      </c>
    </row>
    <row r="236" spans="1:15" ht="17.25" x14ac:dyDescent="0.3">
      <c r="A236" s="93"/>
      <c r="B236" s="94"/>
      <c r="C236" s="12"/>
      <c r="D236" s="1"/>
      <c r="E236" s="2"/>
      <c r="F236" s="3"/>
      <c r="G236" s="3"/>
      <c r="H236" s="122">
        <f t="shared" si="9"/>
        <v>0</v>
      </c>
      <c r="I236" s="1"/>
      <c r="J236" s="50"/>
      <c r="K236" s="120">
        <v>0</v>
      </c>
      <c r="L236" s="1"/>
      <c r="M236" s="1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2"/>
      <c r="D237" s="1"/>
      <c r="E237" s="2"/>
      <c r="F237" s="3"/>
      <c r="G237" s="3"/>
      <c r="H237" s="122">
        <f t="shared" si="9"/>
        <v>0</v>
      </c>
      <c r="I237" s="1"/>
      <c r="J237" s="51"/>
      <c r="K237" s="120">
        <v>0</v>
      </c>
      <c r="L237" s="7"/>
      <c r="M237" s="7"/>
      <c r="N237" s="120">
        <f t="shared" si="10"/>
        <v>0</v>
      </c>
      <c r="O237" s="121">
        <f t="shared" si="11"/>
        <v>0</v>
      </c>
    </row>
    <row r="238" spans="1:15" ht="17.25" x14ac:dyDescent="0.3">
      <c r="A238" s="93"/>
      <c r="B238" s="94"/>
      <c r="C238" s="12"/>
      <c r="D238" s="1"/>
      <c r="E238" s="2"/>
      <c r="F238" s="3"/>
      <c r="G238" s="3"/>
      <c r="H238" s="122">
        <f t="shared" si="9"/>
        <v>0</v>
      </c>
      <c r="I238" s="1"/>
      <c r="J238" s="50"/>
      <c r="K238" s="120">
        <v>0</v>
      </c>
      <c r="L238" s="1"/>
      <c r="M238" s="1"/>
      <c r="N238" s="120">
        <f t="shared" si="10"/>
        <v>0</v>
      </c>
      <c r="O238" s="121">
        <f t="shared" si="11"/>
        <v>0</v>
      </c>
    </row>
    <row r="239" spans="1:15" ht="17.25" x14ac:dyDescent="0.3">
      <c r="A239" s="93"/>
      <c r="B239" s="94"/>
      <c r="C239" s="12"/>
      <c r="D239" s="1"/>
      <c r="E239" s="2"/>
      <c r="F239" s="3"/>
      <c r="G239" s="3"/>
      <c r="H239" s="122">
        <f t="shared" si="9"/>
        <v>0</v>
      </c>
      <c r="I239" s="1"/>
      <c r="J239" s="55"/>
      <c r="K239" s="120">
        <v>0</v>
      </c>
      <c r="L239" s="9"/>
      <c r="M239" s="9"/>
      <c r="N239" s="120">
        <f t="shared" si="10"/>
        <v>0</v>
      </c>
      <c r="O239" s="121">
        <f t="shared" si="11"/>
        <v>0</v>
      </c>
    </row>
    <row r="240" spans="1:15" ht="17.25" x14ac:dyDescent="0.3">
      <c r="A240" s="93"/>
      <c r="B240" s="94"/>
      <c r="C240" s="12"/>
      <c r="D240" s="1"/>
      <c r="E240" s="2"/>
      <c r="F240" s="3"/>
      <c r="G240" s="3"/>
      <c r="H240" s="122">
        <f t="shared" si="9"/>
        <v>0</v>
      </c>
      <c r="I240" s="1"/>
      <c r="J240" s="50"/>
      <c r="K240" s="120">
        <v>0</v>
      </c>
      <c r="L240" s="1"/>
      <c r="M240" s="1"/>
      <c r="N240" s="120">
        <f t="shared" si="10"/>
        <v>0</v>
      </c>
      <c r="O240" s="121">
        <f t="shared" si="11"/>
        <v>0</v>
      </c>
    </row>
    <row r="241" spans="1:15" ht="17.25" x14ac:dyDescent="0.3">
      <c r="A241" s="93"/>
      <c r="B241" s="94"/>
      <c r="C241" s="12"/>
      <c r="D241" s="1"/>
      <c r="E241" s="2"/>
      <c r="F241" s="3"/>
      <c r="G241" s="3"/>
      <c r="H241" s="122">
        <f t="shared" si="9"/>
        <v>0</v>
      </c>
      <c r="I241" s="1"/>
      <c r="J241" s="56"/>
      <c r="K241" s="120">
        <v>0</v>
      </c>
      <c r="L241" s="9"/>
      <c r="M241" s="9"/>
      <c r="N241" s="120">
        <f t="shared" si="10"/>
        <v>0</v>
      </c>
      <c r="O241" s="121">
        <f t="shared" si="11"/>
        <v>0</v>
      </c>
    </row>
    <row r="242" spans="1:15" ht="17.25" x14ac:dyDescent="0.3">
      <c r="A242" s="93"/>
      <c r="B242" s="94"/>
      <c r="C242" s="12"/>
      <c r="D242" s="1"/>
      <c r="E242" s="2"/>
      <c r="F242" s="3"/>
      <c r="G242" s="3"/>
      <c r="H242" s="122">
        <f t="shared" si="9"/>
        <v>0</v>
      </c>
      <c r="I242" s="1"/>
      <c r="J242" s="55"/>
      <c r="K242" s="120">
        <v>0</v>
      </c>
      <c r="L242" s="1"/>
      <c r="M242" s="1"/>
      <c r="N242" s="120">
        <f t="shared" si="10"/>
        <v>0</v>
      </c>
      <c r="O242" s="121">
        <f t="shared" si="11"/>
        <v>0</v>
      </c>
    </row>
    <row r="243" spans="1:15" ht="17.25" x14ac:dyDescent="0.3">
      <c r="A243" s="93"/>
      <c r="B243" s="94"/>
      <c r="C243" s="12"/>
      <c r="D243" s="1"/>
      <c r="E243" s="2"/>
      <c r="F243" s="3"/>
      <c r="G243" s="3"/>
      <c r="H243" s="122">
        <f t="shared" si="9"/>
        <v>0</v>
      </c>
      <c r="I243" s="1"/>
      <c r="J243" s="50"/>
      <c r="K243" s="120">
        <v>0</v>
      </c>
      <c r="L243" s="1"/>
      <c r="M243" s="1"/>
      <c r="N243" s="120">
        <f t="shared" si="10"/>
        <v>0</v>
      </c>
      <c r="O243" s="121">
        <f t="shared" si="11"/>
        <v>0</v>
      </c>
    </row>
    <row r="244" spans="1:15" ht="17.25" x14ac:dyDescent="0.3">
      <c r="A244" s="93"/>
      <c r="B244" s="94"/>
      <c r="C244" s="12"/>
      <c r="D244" s="1"/>
      <c r="E244" s="2"/>
      <c r="F244" s="3"/>
      <c r="G244" s="3"/>
      <c r="H244" s="122">
        <f t="shared" si="9"/>
        <v>0</v>
      </c>
      <c r="I244" s="1"/>
      <c r="J244" s="54"/>
      <c r="K244" s="120">
        <v>0</v>
      </c>
      <c r="L244" s="7"/>
      <c r="M244" s="7"/>
      <c r="N244" s="120">
        <f t="shared" si="10"/>
        <v>0</v>
      </c>
      <c r="O244" s="121">
        <f t="shared" si="11"/>
        <v>0</v>
      </c>
    </row>
    <row r="245" spans="1:15" ht="17.25" x14ac:dyDescent="0.3">
      <c r="A245" s="93"/>
      <c r="B245" s="94"/>
      <c r="C245" s="12"/>
      <c r="D245" s="1"/>
      <c r="E245" s="2"/>
      <c r="F245" s="3"/>
      <c r="G245" s="3"/>
      <c r="H245" s="122">
        <f t="shared" si="9"/>
        <v>0</v>
      </c>
      <c r="I245" s="1"/>
      <c r="J245" s="54"/>
      <c r="K245" s="120">
        <v>0</v>
      </c>
      <c r="L245" s="7"/>
      <c r="M245" s="7"/>
      <c r="N245" s="120">
        <f t="shared" si="10"/>
        <v>0</v>
      </c>
      <c r="O245" s="121">
        <f t="shared" si="11"/>
        <v>0</v>
      </c>
    </row>
    <row r="246" spans="1:15" ht="17.25" x14ac:dyDescent="0.3">
      <c r="A246" s="93"/>
      <c r="B246" s="94"/>
      <c r="C246" s="12"/>
      <c r="D246" s="1"/>
      <c r="E246" s="2"/>
      <c r="F246" s="3"/>
      <c r="G246" s="3"/>
      <c r="H246" s="122">
        <f t="shared" si="9"/>
        <v>0</v>
      </c>
      <c r="I246" s="1"/>
      <c r="J246" s="55"/>
      <c r="K246" s="120">
        <v>0</v>
      </c>
      <c r="L246" s="11"/>
      <c r="M246" s="11"/>
      <c r="N246" s="120">
        <f t="shared" si="10"/>
        <v>0</v>
      </c>
      <c r="O246" s="121">
        <f t="shared" si="11"/>
        <v>0</v>
      </c>
    </row>
    <row r="247" spans="1:15" ht="17.25" x14ac:dyDescent="0.3">
      <c r="A247" s="93"/>
      <c r="B247" s="94"/>
      <c r="C247" s="12"/>
      <c r="D247" s="1"/>
      <c r="E247" s="2"/>
      <c r="F247" s="3"/>
      <c r="G247" s="3"/>
      <c r="H247" s="122">
        <f t="shared" si="9"/>
        <v>0</v>
      </c>
      <c r="I247" s="1"/>
      <c r="J247" s="50"/>
      <c r="K247" s="120">
        <v>0</v>
      </c>
      <c r="L247" s="1"/>
      <c r="M247" s="1"/>
      <c r="N247" s="120">
        <f t="shared" si="10"/>
        <v>0</v>
      </c>
      <c r="O247" s="121">
        <f t="shared" si="11"/>
        <v>0</v>
      </c>
    </row>
    <row r="248" spans="1:15" ht="17.25" x14ac:dyDescent="0.3">
      <c r="A248" s="93"/>
      <c r="B248" s="94"/>
      <c r="C248" s="12"/>
      <c r="D248" s="1"/>
      <c r="E248" s="2"/>
      <c r="F248" s="3"/>
      <c r="G248" s="3"/>
      <c r="H248" s="122">
        <f t="shared" si="9"/>
        <v>0</v>
      </c>
      <c r="I248" s="1"/>
      <c r="J248" s="54"/>
      <c r="K248" s="120">
        <v>0</v>
      </c>
      <c r="L248" s="7"/>
      <c r="M248" s="7"/>
      <c r="N248" s="120">
        <f t="shared" si="10"/>
        <v>0</v>
      </c>
      <c r="O248" s="121">
        <f t="shared" si="11"/>
        <v>0</v>
      </c>
    </row>
    <row r="249" spans="1:15" ht="17.25" x14ac:dyDescent="0.3">
      <c r="A249" s="93"/>
      <c r="B249" s="94"/>
      <c r="C249" s="12"/>
      <c r="D249" s="1"/>
      <c r="E249" s="2"/>
      <c r="F249" s="3"/>
      <c r="G249" s="3"/>
      <c r="H249" s="122">
        <f t="shared" si="9"/>
        <v>0</v>
      </c>
      <c r="I249" s="1"/>
      <c r="J249" s="54"/>
      <c r="K249" s="120">
        <v>0</v>
      </c>
      <c r="L249" s="7"/>
      <c r="M249" s="7"/>
      <c r="N249" s="120">
        <f t="shared" si="10"/>
        <v>0</v>
      </c>
      <c r="O249" s="121">
        <f t="shared" si="11"/>
        <v>0</v>
      </c>
    </row>
    <row r="250" spans="1:15" ht="17.25" x14ac:dyDescent="0.3">
      <c r="A250" s="93"/>
      <c r="B250" s="94"/>
      <c r="C250" s="12"/>
      <c r="D250" s="1"/>
      <c r="E250" s="2"/>
      <c r="F250" s="3"/>
      <c r="G250" s="3"/>
      <c r="H250" s="122">
        <f t="shared" si="9"/>
        <v>0</v>
      </c>
      <c r="I250" s="1"/>
      <c r="J250" s="54"/>
      <c r="K250" s="120">
        <v>0</v>
      </c>
      <c r="L250" s="1"/>
      <c r="M250" s="1"/>
      <c r="N250" s="120">
        <f t="shared" si="10"/>
        <v>0</v>
      </c>
      <c r="O250" s="121">
        <f t="shared" si="11"/>
        <v>0</v>
      </c>
    </row>
    <row r="251" spans="1:15" ht="17.25" x14ac:dyDescent="0.3">
      <c r="A251" s="93"/>
      <c r="B251" s="94"/>
      <c r="C251" s="12"/>
      <c r="D251" s="1"/>
      <c r="E251" s="2"/>
      <c r="F251" s="3"/>
      <c r="G251" s="3"/>
      <c r="H251" s="122">
        <f t="shared" si="9"/>
        <v>0</v>
      </c>
      <c r="I251" s="1"/>
      <c r="J251" s="50"/>
      <c r="K251" s="120">
        <v>0</v>
      </c>
      <c r="L251" s="1"/>
      <c r="M251" s="1"/>
      <c r="N251" s="120">
        <f t="shared" si="10"/>
        <v>0</v>
      </c>
      <c r="O251" s="121">
        <f t="shared" si="11"/>
        <v>0</v>
      </c>
    </row>
    <row r="252" spans="1:15" ht="17.25" x14ac:dyDescent="0.3">
      <c r="A252" s="93"/>
      <c r="B252" s="94"/>
      <c r="C252" s="12"/>
      <c r="D252" s="1"/>
      <c r="E252" s="2"/>
      <c r="F252" s="3"/>
      <c r="G252" s="3"/>
      <c r="H252" s="122">
        <f t="shared" si="9"/>
        <v>0</v>
      </c>
      <c r="I252" s="1"/>
      <c r="J252" s="50"/>
      <c r="K252" s="120">
        <v>0</v>
      </c>
      <c r="L252" s="7"/>
      <c r="M252" s="7"/>
      <c r="N252" s="120">
        <f t="shared" si="10"/>
        <v>0</v>
      </c>
      <c r="O252" s="121">
        <f t="shared" si="11"/>
        <v>0</v>
      </c>
    </row>
    <row r="253" spans="1:15" ht="17.25" x14ac:dyDescent="0.3">
      <c r="A253" s="93"/>
      <c r="B253" s="94"/>
      <c r="C253" s="12"/>
      <c r="D253" s="1"/>
      <c r="E253" s="2"/>
      <c r="F253" s="3"/>
      <c r="G253" s="3"/>
      <c r="H253" s="122">
        <f t="shared" si="9"/>
        <v>0</v>
      </c>
      <c r="I253" s="1"/>
      <c r="J253" s="48"/>
      <c r="K253" s="120">
        <v>0</v>
      </c>
      <c r="L253" s="1"/>
      <c r="M253" s="1"/>
      <c r="N253" s="120">
        <f t="shared" si="10"/>
        <v>0</v>
      </c>
      <c r="O253" s="121">
        <f t="shared" si="11"/>
        <v>0</v>
      </c>
    </row>
    <row r="254" spans="1:15" ht="17.25" x14ac:dyDescent="0.3">
      <c r="A254" s="93"/>
      <c r="B254" s="94"/>
      <c r="C254" s="12"/>
      <c r="D254" s="1"/>
      <c r="E254" s="2"/>
      <c r="F254" s="3"/>
      <c r="G254" s="3"/>
      <c r="H254" s="122">
        <f t="shared" si="9"/>
        <v>0</v>
      </c>
      <c r="I254" s="1"/>
      <c r="J254" s="51"/>
      <c r="K254" s="120">
        <v>0</v>
      </c>
      <c r="L254" s="7"/>
      <c r="M254" s="7"/>
      <c r="N254" s="120">
        <f t="shared" si="10"/>
        <v>0</v>
      </c>
      <c r="O254" s="121">
        <f t="shared" si="11"/>
        <v>0</v>
      </c>
    </row>
    <row r="255" spans="1:15" ht="17.25" x14ac:dyDescent="0.3">
      <c r="A255" s="93"/>
      <c r="B255" s="94"/>
      <c r="C255" s="12"/>
      <c r="D255" s="1"/>
      <c r="E255" s="2"/>
      <c r="F255" s="3"/>
      <c r="G255" s="3"/>
      <c r="H255" s="122">
        <f t="shared" si="9"/>
        <v>0</v>
      </c>
      <c r="I255" s="1"/>
      <c r="J255" s="48"/>
      <c r="K255" s="120">
        <v>0</v>
      </c>
      <c r="L255" s="1"/>
      <c r="M255" s="1"/>
      <c r="N255" s="120">
        <f t="shared" si="10"/>
        <v>0</v>
      </c>
      <c r="O255" s="121">
        <f t="shared" si="11"/>
        <v>0</v>
      </c>
    </row>
    <row r="256" spans="1:15" ht="17.25" x14ac:dyDescent="0.3">
      <c r="A256" s="93"/>
      <c r="B256" s="94"/>
      <c r="C256" s="12"/>
      <c r="D256" s="1"/>
      <c r="E256" s="2"/>
      <c r="F256" s="3"/>
      <c r="G256" s="3"/>
      <c r="H256" s="122">
        <f t="shared" si="9"/>
        <v>0</v>
      </c>
      <c r="I256" s="1"/>
      <c r="J256" s="48"/>
      <c r="K256" s="120">
        <v>0</v>
      </c>
      <c r="L256" s="1"/>
      <c r="M256" s="1"/>
      <c r="N256" s="120">
        <f t="shared" si="10"/>
        <v>0</v>
      </c>
      <c r="O256" s="121">
        <f t="shared" si="11"/>
        <v>0</v>
      </c>
    </row>
    <row r="257" spans="1:15" ht="17.25" x14ac:dyDescent="0.3">
      <c r="A257" s="93"/>
      <c r="B257" s="94"/>
      <c r="C257" s="12"/>
      <c r="D257" s="1"/>
      <c r="E257" s="2"/>
      <c r="F257" s="3"/>
      <c r="G257" s="3"/>
      <c r="H257" s="122">
        <f t="shared" si="9"/>
        <v>0</v>
      </c>
      <c r="I257" s="1"/>
      <c r="J257" s="52"/>
      <c r="K257" s="120">
        <v>0</v>
      </c>
      <c r="L257" s="9"/>
      <c r="M257" s="9"/>
      <c r="N257" s="120">
        <f t="shared" si="10"/>
        <v>0</v>
      </c>
      <c r="O257" s="121">
        <f t="shared" si="11"/>
        <v>0</v>
      </c>
    </row>
    <row r="258" spans="1:15" ht="17.25" x14ac:dyDescent="0.3">
      <c r="A258" s="93"/>
      <c r="B258" s="94"/>
      <c r="C258" s="12"/>
      <c r="D258" s="1"/>
      <c r="E258" s="2"/>
      <c r="F258" s="3"/>
      <c r="G258" s="3"/>
      <c r="H258" s="122">
        <f t="shared" si="9"/>
        <v>0</v>
      </c>
      <c r="I258" s="1"/>
      <c r="J258" s="48"/>
      <c r="K258" s="120">
        <v>0</v>
      </c>
      <c r="L258" s="1"/>
      <c r="M258" s="1"/>
      <c r="N258" s="120">
        <f t="shared" si="10"/>
        <v>0</v>
      </c>
      <c r="O258" s="121">
        <f t="shared" si="11"/>
        <v>0</v>
      </c>
    </row>
    <row r="259" spans="1:15" ht="17.25" x14ac:dyDescent="0.3">
      <c r="A259" s="93"/>
      <c r="B259" s="94"/>
      <c r="C259" s="12"/>
      <c r="D259" s="1"/>
      <c r="E259" s="2"/>
      <c r="F259" s="3"/>
      <c r="G259" s="3"/>
      <c r="H259" s="122">
        <f t="shared" si="9"/>
        <v>0</v>
      </c>
      <c r="I259" s="1"/>
      <c r="J259" s="51"/>
      <c r="K259" s="120">
        <v>0</v>
      </c>
      <c r="L259" s="7"/>
      <c r="M259" s="7"/>
      <c r="N259" s="120">
        <f t="shared" si="10"/>
        <v>0</v>
      </c>
      <c r="O259" s="121">
        <f t="shared" si="11"/>
        <v>0</v>
      </c>
    </row>
    <row r="260" spans="1:15" ht="17.25" x14ac:dyDescent="0.3">
      <c r="A260" s="93"/>
      <c r="B260" s="94"/>
      <c r="C260" s="12"/>
      <c r="D260" s="1"/>
      <c r="E260" s="2"/>
      <c r="F260" s="3"/>
      <c r="G260" s="3"/>
      <c r="H260" s="122">
        <f t="shared" ref="H260:H323" si="12">IF(AND(F260&lt;&gt;"",G260&lt;&gt;""),G260-F260,0)</f>
        <v>0</v>
      </c>
      <c r="I260" s="1"/>
      <c r="J260" s="52"/>
      <c r="K260" s="120">
        <v>0</v>
      </c>
      <c r="L260" s="9"/>
      <c r="M260" s="9"/>
      <c r="N260" s="120">
        <f t="shared" ref="N260:N323" si="13">IF(ROUND(H260*1440,0)=0,0,H260*1440*32)</f>
        <v>0</v>
      </c>
      <c r="O260" s="121">
        <f t="shared" ref="O260:O323" si="14">IF(ROUND(H260*1440,0)=0,0,
IF(ROUND(H260*1440,0)&lt;=15,480,
IF(ROUND(H260*1440,0)&lt;=30,960,
IF(ROUND(H260*1440,0)&lt;=45,1440,
IF(ROUND(H260*1440,0)&lt;=60,1920,
1920*INT(ROUND(H260*1440,0)/60)+
IF(MOD(ROUND(H260*1440,0),60)&lt;=15,480,
IF(MOD(ROUND(H260*1440,0),60)&lt;=30,960,
IF(MOD(ROUND(H260*1440,0),60)&lt;=45,1440,1920)))
)))))</f>
        <v>0</v>
      </c>
    </row>
    <row r="261" spans="1:15" ht="17.25" x14ac:dyDescent="0.3">
      <c r="A261" s="93"/>
      <c r="B261" s="94"/>
      <c r="C261" s="12"/>
      <c r="D261" s="1"/>
      <c r="E261" s="2"/>
      <c r="F261" s="3"/>
      <c r="G261" s="3"/>
      <c r="H261" s="122">
        <f t="shared" si="12"/>
        <v>0</v>
      </c>
      <c r="I261" s="1"/>
      <c r="J261" s="48"/>
      <c r="K261" s="120">
        <v>0</v>
      </c>
      <c r="L261" s="1"/>
      <c r="M261" s="1"/>
      <c r="N261" s="120">
        <f t="shared" si="13"/>
        <v>0</v>
      </c>
      <c r="O261" s="121">
        <f t="shared" si="14"/>
        <v>0</v>
      </c>
    </row>
    <row r="262" spans="1:15" ht="17.25" x14ac:dyDescent="0.3">
      <c r="A262" s="93"/>
      <c r="B262" s="94"/>
      <c r="C262" s="12"/>
      <c r="D262" s="1"/>
      <c r="E262" s="2"/>
      <c r="F262" s="3"/>
      <c r="G262" s="3"/>
      <c r="H262" s="122">
        <f t="shared" si="12"/>
        <v>0</v>
      </c>
      <c r="I262" s="1"/>
      <c r="J262" s="51"/>
      <c r="K262" s="120">
        <v>0</v>
      </c>
      <c r="L262" s="7"/>
      <c r="M262" s="7"/>
      <c r="N262" s="120">
        <f t="shared" si="13"/>
        <v>0</v>
      </c>
      <c r="O262" s="121">
        <f t="shared" si="14"/>
        <v>0</v>
      </c>
    </row>
    <row r="263" spans="1:15" ht="17.25" x14ac:dyDescent="0.3">
      <c r="A263" s="93"/>
      <c r="B263" s="94"/>
      <c r="C263" s="12"/>
      <c r="D263" s="1"/>
      <c r="E263" s="2"/>
      <c r="F263" s="3"/>
      <c r="G263" s="3"/>
      <c r="H263" s="122">
        <f t="shared" si="12"/>
        <v>0</v>
      </c>
      <c r="I263" s="1"/>
      <c r="J263" s="51"/>
      <c r="K263" s="120">
        <v>0</v>
      </c>
      <c r="L263" s="7"/>
      <c r="M263" s="7"/>
      <c r="N263" s="120">
        <f t="shared" si="13"/>
        <v>0</v>
      </c>
      <c r="O263" s="121">
        <f t="shared" si="14"/>
        <v>0</v>
      </c>
    </row>
    <row r="264" spans="1:15" ht="17.25" x14ac:dyDescent="0.3">
      <c r="A264" s="93"/>
      <c r="B264" s="94"/>
      <c r="C264" s="12"/>
      <c r="D264" s="1"/>
      <c r="E264" s="2"/>
      <c r="F264" s="3"/>
      <c r="G264" s="3"/>
      <c r="H264" s="122">
        <f t="shared" si="12"/>
        <v>0</v>
      </c>
      <c r="I264" s="1"/>
      <c r="J264" s="52"/>
      <c r="K264" s="120">
        <v>0</v>
      </c>
      <c r="L264" s="9"/>
      <c r="M264" s="9"/>
      <c r="N264" s="120">
        <f t="shared" si="13"/>
        <v>0</v>
      </c>
      <c r="O264" s="121">
        <f t="shared" si="14"/>
        <v>0</v>
      </c>
    </row>
    <row r="265" spans="1:15" ht="17.25" x14ac:dyDescent="0.3">
      <c r="A265" s="93"/>
      <c r="B265" s="94"/>
      <c r="C265" s="12"/>
      <c r="D265" s="1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/>
      <c r="D266" s="1"/>
      <c r="E266" s="2"/>
      <c r="F266" s="3"/>
      <c r="G266" s="3"/>
      <c r="H266" s="122">
        <f t="shared" si="12"/>
        <v>0</v>
      </c>
      <c r="I266" s="1"/>
      <c r="J266" s="55"/>
      <c r="K266" s="120">
        <v>0</v>
      </c>
      <c r="L266" s="11"/>
      <c r="M266" s="11"/>
      <c r="N266" s="120">
        <f t="shared" si="13"/>
        <v>0</v>
      </c>
      <c r="O266" s="121">
        <f t="shared" si="14"/>
        <v>0</v>
      </c>
    </row>
    <row r="267" spans="1:15" ht="17.25" x14ac:dyDescent="0.3">
      <c r="A267" s="93"/>
      <c r="B267" s="94"/>
      <c r="C267" s="12"/>
      <c r="D267" s="1"/>
      <c r="E267" s="2"/>
      <c r="F267" s="3"/>
      <c r="G267" s="3"/>
      <c r="H267" s="122">
        <f t="shared" si="12"/>
        <v>0</v>
      </c>
      <c r="I267" s="1"/>
      <c r="J267" s="55"/>
      <c r="K267" s="120">
        <v>0</v>
      </c>
      <c r="L267" s="11"/>
      <c r="M267" s="11"/>
      <c r="N267" s="120">
        <f t="shared" si="13"/>
        <v>0</v>
      </c>
      <c r="O267" s="121">
        <f t="shared" si="14"/>
        <v>0</v>
      </c>
    </row>
    <row r="268" spans="1:15" ht="17.25" x14ac:dyDescent="0.3">
      <c r="A268" s="93"/>
      <c r="B268" s="94"/>
      <c r="C268" s="12"/>
      <c r="D268" s="1"/>
      <c r="E268" s="2"/>
      <c r="F268" s="3"/>
      <c r="G268" s="3"/>
      <c r="H268" s="122">
        <f t="shared" si="12"/>
        <v>0</v>
      </c>
      <c r="I268" s="1"/>
      <c r="J268" s="50"/>
      <c r="K268" s="120">
        <v>0</v>
      </c>
      <c r="L268" s="1"/>
      <c r="M268" s="1"/>
      <c r="N268" s="120">
        <f t="shared" si="13"/>
        <v>0</v>
      </c>
      <c r="O268" s="121">
        <f t="shared" si="14"/>
        <v>0</v>
      </c>
    </row>
    <row r="269" spans="1:15" ht="17.25" x14ac:dyDescent="0.3">
      <c r="A269" s="93"/>
      <c r="B269" s="94"/>
      <c r="C269" s="12"/>
      <c r="D269" s="1"/>
      <c r="E269" s="2"/>
      <c r="F269" s="3"/>
      <c r="G269" s="3"/>
      <c r="H269" s="122">
        <f t="shared" si="12"/>
        <v>0</v>
      </c>
      <c r="I269" s="1"/>
      <c r="J269" s="56"/>
      <c r="K269" s="120">
        <v>0</v>
      </c>
      <c r="L269" s="9"/>
      <c r="M269" s="9"/>
      <c r="N269" s="120">
        <f t="shared" si="13"/>
        <v>0</v>
      </c>
      <c r="O269" s="121">
        <f t="shared" si="14"/>
        <v>0</v>
      </c>
    </row>
    <row r="270" spans="1:15" ht="17.25" x14ac:dyDescent="0.3">
      <c r="A270" s="93"/>
      <c r="B270" s="94"/>
      <c r="C270" s="12"/>
      <c r="D270" s="1"/>
      <c r="E270" s="2"/>
      <c r="F270" s="3"/>
      <c r="G270" s="3"/>
      <c r="H270" s="122">
        <f t="shared" si="12"/>
        <v>0</v>
      </c>
      <c r="I270" s="1"/>
      <c r="J270" s="50"/>
      <c r="K270" s="120">
        <v>0</v>
      </c>
      <c r="L270" s="1"/>
      <c r="M270" s="1"/>
      <c r="N270" s="120">
        <f t="shared" si="13"/>
        <v>0</v>
      </c>
      <c r="O270" s="121">
        <f t="shared" si="14"/>
        <v>0</v>
      </c>
    </row>
    <row r="271" spans="1:15" ht="17.25" x14ac:dyDescent="0.3">
      <c r="A271" s="93"/>
      <c r="B271" s="94"/>
      <c r="C271" s="12"/>
      <c r="D271" s="1"/>
      <c r="E271" s="2"/>
      <c r="F271" s="3"/>
      <c r="G271" s="3"/>
      <c r="H271" s="122">
        <f t="shared" si="12"/>
        <v>0</v>
      </c>
      <c r="I271" s="1"/>
      <c r="J271" s="50"/>
      <c r="K271" s="120">
        <v>0</v>
      </c>
      <c r="L271" s="1"/>
      <c r="M271" s="1"/>
      <c r="N271" s="120">
        <f t="shared" si="13"/>
        <v>0</v>
      </c>
      <c r="O271" s="121">
        <f t="shared" si="14"/>
        <v>0</v>
      </c>
    </row>
    <row r="272" spans="1:15" ht="17.25" x14ac:dyDescent="0.3">
      <c r="A272" s="93"/>
      <c r="B272" s="94"/>
      <c r="C272" s="12"/>
      <c r="D272" s="1"/>
      <c r="E272" s="2"/>
      <c r="F272" s="3"/>
      <c r="G272" s="3"/>
      <c r="H272" s="122">
        <f t="shared" si="12"/>
        <v>0</v>
      </c>
      <c r="I272" s="1"/>
      <c r="J272" s="50"/>
      <c r="K272" s="120">
        <v>0</v>
      </c>
      <c r="L272" s="1"/>
      <c r="M272" s="1"/>
      <c r="N272" s="120">
        <f t="shared" si="13"/>
        <v>0</v>
      </c>
      <c r="O272" s="121">
        <f t="shared" si="14"/>
        <v>0</v>
      </c>
    </row>
    <row r="273" spans="1:15" ht="17.25" x14ac:dyDescent="0.3">
      <c r="A273" s="93"/>
      <c r="B273" s="94"/>
      <c r="C273" s="12"/>
      <c r="D273" s="1"/>
      <c r="E273" s="2"/>
      <c r="F273" s="3"/>
      <c r="G273" s="3"/>
      <c r="H273" s="122">
        <f t="shared" si="12"/>
        <v>0</v>
      </c>
      <c r="I273" s="1"/>
      <c r="J273" s="56"/>
      <c r="K273" s="120">
        <v>0</v>
      </c>
      <c r="L273" s="9"/>
      <c r="M273" s="9"/>
      <c r="N273" s="120">
        <f t="shared" si="13"/>
        <v>0</v>
      </c>
      <c r="O273" s="121">
        <f t="shared" si="14"/>
        <v>0</v>
      </c>
    </row>
    <row r="274" spans="1:15" ht="17.25" x14ac:dyDescent="0.3">
      <c r="A274" s="93"/>
      <c r="B274" s="94"/>
      <c r="C274" s="12"/>
      <c r="D274" s="1"/>
      <c r="E274" s="2"/>
      <c r="F274" s="3"/>
      <c r="G274" s="3"/>
      <c r="H274" s="122">
        <f t="shared" si="12"/>
        <v>0</v>
      </c>
      <c r="I274" s="1"/>
      <c r="J274" s="50"/>
      <c r="K274" s="120">
        <v>0</v>
      </c>
      <c r="L274" s="1"/>
      <c r="M274" s="1"/>
      <c r="N274" s="120">
        <f t="shared" si="13"/>
        <v>0</v>
      </c>
      <c r="O274" s="121">
        <f t="shared" si="14"/>
        <v>0</v>
      </c>
    </row>
    <row r="275" spans="1:15" ht="17.25" x14ac:dyDescent="0.3">
      <c r="A275" s="93"/>
      <c r="B275" s="94"/>
      <c r="C275" s="12"/>
      <c r="D275" s="1"/>
      <c r="E275" s="2"/>
      <c r="F275" s="3"/>
      <c r="G275" s="3"/>
      <c r="H275" s="122">
        <f t="shared" si="12"/>
        <v>0</v>
      </c>
      <c r="I275" s="1"/>
      <c r="J275" s="54"/>
      <c r="K275" s="120">
        <v>0</v>
      </c>
      <c r="L275" s="7"/>
      <c r="M275" s="7"/>
      <c r="N275" s="120">
        <f t="shared" si="13"/>
        <v>0</v>
      </c>
      <c r="O275" s="121">
        <f t="shared" si="14"/>
        <v>0</v>
      </c>
    </row>
    <row r="276" spans="1:15" ht="17.25" x14ac:dyDescent="0.3">
      <c r="A276" s="93"/>
      <c r="B276" s="94"/>
      <c r="C276" s="12"/>
      <c r="D276" s="1"/>
      <c r="E276" s="2"/>
      <c r="F276" s="3"/>
      <c r="G276" s="3"/>
      <c r="H276" s="122">
        <f t="shared" si="12"/>
        <v>0</v>
      </c>
      <c r="I276" s="1"/>
      <c r="J276" s="54"/>
      <c r="K276" s="120">
        <v>0</v>
      </c>
      <c r="L276" s="7"/>
      <c r="M276" s="7"/>
      <c r="N276" s="120">
        <f t="shared" si="13"/>
        <v>0</v>
      </c>
      <c r="O276" s="121">
        <f t="shared" si="14"/>
        <v>0</v>
      </c>
    </row>
    <row r="277" spans="1:15" ht="17.25" x14ac:dyDescent="0.3">
      <c r="A277" s="93"/>
      <c r="B277" s="94"/>
      <c r="C277" s="12"/>
      <c r="D277" s="1"/>
      <c r="E277" s="2"/>
      <c r="F277" s="3"/>
      <c r="G277" s="3"/>
      <c r="H277" s="122">
        <f t="shared" si="12"/>
        <v>0</v>
      </c>
      <c r="I277" s="1"/>
      <c r="J277" s="51"/>
      <c r="K277" s="120">
        <v>0</v>
      </c>
      <c r="L277" s="7"/>
      <c r="M277" s="7"/>
      <c r="N277" s="120">
        <f t="shared" si="13"/>
        <v>0</v>
      </c>
      <c r="O277" s="121">
        <f t="shared" si="14"/>
        <v>0</v>
      </c>
    </row>
    <row r="278" spans="1:15" ht="17.25" x14ac:dyDescent="0.3">
      <c r="A278" s="93"/>
      <c r="B278" s="94"/>
      <c r="C278" s="12"/>
      <c r="D278" s="1"/>
      <c r="E278" s="2"/>
      <c r="F278" s="3"/>
      <c r="G278" s="3"/>
      <c r="H278" s="122">
        <f t="shared" si="12"/>
        <v>0</v>
      </c>
      <c r="I278" s="1"/>
      <c r="J278" s="52"/>
      <c r="K278" s="120">
        <v>0</v>
      </c>
      <c r="L278" s="9"/>
      <c r="M278" s="9"/>
      <c r="N278" s="120">
        <f t="shared" si="13"/>
        <v>0</v>
      </c>
      <c r="O278" s="121">
        <f t="shared" si="14"/>
        <v>0</v>
      </c>
    </row>
    <row r="279" spans="1:15" ht="17.25" x14ac:dyDescent="0.3">
      <c r="A279" s="93"/>
      <c r="B279" s="94"/>
      <c r="C279" s="12"/>
      <c r="D279" s="1"/>
      <c r="E279" s="2"/>
      <c r="F279" s="3"/>
      <c r="G279" s="3"/>
      <c r="H279" s="122">
        <f t="shared" si="12"/>
        <v>0</v>
      </c>
      <c r="I279" s="1"/>
      <c r="J279" s="48"/>
      <c r="K279" s="120">
        <v>0</v>
      </c>
      <c r="L279" s="1"/>
      <c r="M279" s="1"/>
      <c r="N279" s="120">
        <f t="shared" si="13"/>
        <v>0</v>
      </c>
      <c r="O279" s="121">
        <f t="shared" si="14"/>
        <v>0</v>
      </c>
    </row>
    <row r="280" spans="1:15" ht="17.25" x14ac:dyDescent="0.3">
      <c r="A280" s="93"/>
      <c r="B280" s="94"/>
      <c r="C280" s="12"/>
      <c r="D280" s="1"/>
      <c r="E280" s="2"/>
      <c r="F280" s="3"/>
      <c r="G280" s="3"/>
      <c r="H280" s="122">
        <f t="shared" si="12"/>
        <v>0</v>
      </c>
      <c r="I280" s="1"/>
      <c r="J280" s="50"/>
      <c r="K280" s="120">
        <v>0</v>
      </c>
      <c r="L280" s="12"/>
      <c r="M280" s="12"/>
      <c r="N280" s="120">
        <f t="shared" si="13"/>
        <v>0</v>
      </c>
      <c r="O280" s="121">
        <f t="shared" si="14"/>
        <v>0</v>
      </c>
    </row>
    <row r="281" spans="1:15" ht="17.25" x14ac:dyDescent="0.3">
      <c r="A281" s="93"/>
      <c r="B281" s="94"/>
      <c r="C281" s="12"/>
      <c r="D281" s="1"/>
      <c r="E281" s="2"/>
      <c r="F281" s="3"/>
      <c r="G281" s="3"/>
      <c r="H281" s="122">
        <f t="shared" si="12"/>
        <v>0</v>
      </c>
      <c r="I281" s="1"/>
      <c r="J281" s="50"/>
      <c r="K281" s="120">
        <v>0</v>
      </c>
      <c r="L281" s="13"/>
      <c r="M281" s="13"/>
      <c r="N281" s="120">
        <f t="shared" si="13"/>
        <v>0</v>
      </c>
      <c r="O281" s="121">
        <f t="shared" si="14"/>
        <v>0</v>
      </c>
    </row>
    <row r="282" spans="1:15" ht="17.25" x14ac:dyDescent="0.3">
      <c r="A282" s="93"/>
      <c r="B282" s="94"/>
      <c r="C282" s="12"/>
      <c r="D282" s="1"/>
      <c r="E282" s="2"/>
      <c r="F282" s="3"/>
      <c r="G282" s="3"/>
      <c r="H282" s="122">
        <f t="shared" si="12"/>
        <v>0</v>
      </c>
      <c r="I282" s="1"/>
      <c r="J282" s="50"/>
      <c r="K282" s="120">
        <v>0</v>
      </c>
      <c r="L282" s="14"/>
      <c r="M282" s="14"/>
      <c r="N282" s="120">
        <f t="shared" si="13"/>
        <v>0</v>
      </c>
      <c r="O282" s="121">
        <f t="shared" si="14"/>
        <v>0</v>
      </c>
    </row>
    <row r="283" spans="1:15" ht="17.25" x14ac:dyDescent="0.3">
      <c r="A283" s="93"/>
      <c r="B283" s="94"/>
      <c r="C283" s="12"/>
      <c r="D283" s="1"/>
      <c r="E283" s="2"/>
      <c r="F283" s="3"/>
      <c r="G283" s="3"/>
      <c r="H283" s="122">
        <f t="shared" si="12"/>
        <v>0</v>
      </c>
      <c r="I283" s="1"/>
      <c r="J283" s="50"/>
      <c r="K283" s="120">
        <v>0</v>
      </c>
      <c r="L283" s="14"/>
      <c r="M283" s="14"/>
      <c r="N283" s="120">
        <f t="shared" si="13"/>
        <v>0</v>
      </c>
      <c r="O283" s="121">
        <f t="shared" si="14"/>
        <v>0</v>
      </c>
    </row>
    <row r="284" spans="1:15" ht="17.25" x14ac:dyDescent="0.3">
      <c r="A284" s="93"/>
      <c r="B284" s="94"/>
      <c r="C284" s="12"/>
      <c r="D284" s="1"/>
      <c r="E284" s="2"/>
      <c r="F284" s="3"/>
      <c r="G284" s="3"/>
      <c r="H284" s="122">
        <f t="shared" si="12"/>
        <v>0</v>
      </c>
      <c r="I284" s="1"/>
      <c r="J284" s="50"/>
      <c r="K284" s="120">
        <v>0</v>
      </c>
      <c r="L284" s="12"/>
      <c r="M284" s="12"/>
      <c r="N284" s="120">
        <f t="shared" si="13"/>
        <v>0</v>
      </c>
      <c r="O284" s="121">
        <f t="shared" si="14"/>
        <v>0</v>
      </c>
    </row>
    <row r="285" spans="1:15" ht="17.25" x14ac:dyDescent="0.3">
      <c r="A285" s="93"/>
      <c r="B285" s="94"/>
      <c r="C285" s="12"/>
      <c r="D285" s="1"/>
      <c r="E285" s="2"/>
      <c r="F285" s="3"/>
      <c r="G285" s="3"/>
      <c r="H285" s="122">
        <f t="shared" si="12"/>
        <v>0</v>
      </c>
      <c r="I285" s="1"/>
      <c r="J285" s="50"/>
      <c r="K285" s="120">
        <v>0</v>
      </c>
      <c r="L285" s="12"/>
      <c r="M285" s="12"/>
      <c r="N285" s="120">
        <f t="shared" si="13"/>
        <v>0</v>
      </c>
      <c r="O285" s="121">
        <f t="shared" si="14"/>
        <v>0</v>
      </c>
    </row>
    <row r="286" spans="1:15" ht="17.25" x14ac:dyDescent="0.3">
      <c r="A286" s="93"/>
      <c r="B286" s="94"/>
      <c r="C286" s="12"/>
      <c r="D286" s="1"/>
      <c r="E286" s="2"/>
      <c r="F286" s="3"/>
      <c r="G286" s="3"/>
      <c r="H286" s="122">
        <f t="shared" si="12"/>
        <v>0</v>
      </c>
      <c r="I286" s="1"/>
      <c r="J286" s="50"/>
      <c r="K286" s="120">
        <v>0</v>
      </c>
      <c r="L286" s="15"/>
      <c r="M286" s="15"/>
      <c r="N286" s="120">
        <f t="shared" si="13"/>
        <v>0</v>
      </c>
      <c r="O286" s="121">
        <f t="shared" si="14"/>
        <v>0</v>
      </c>
    </row>
    <row r="287" spans="1:15" ht="17.25" x14ac:dyDescent="0.3">
      <c r="A287" s="93"/>
      <c r="B287" s="94"/>
      <c r="C287" s="12"/>
      <c r="D287" s="1"/>
      <c r="E287" s="2"/>
      <c r="F287" s="3"/>
      <c r="G287" s="3"/>
      <c r="H287" s="122">
        <f t="shared" si="12"/>
        <v>0</v>
      </c>
      <c r="I287" s="1"/>
      <c r="J287" s="50"/>
      <c r="K287" s="120">
        <v>0</v>
      </c>
      <c r="L287" s="12"/>
      <c r="M287" s="12"/>
      <c r="N287" s="120">
        <f t="shared" si="13"/>
        <v>0</v>
      </c>
      <c r="O287" s="121">
        <f t="shared" si="14"/>
        <v>0</v>
      </c>
    </row>
    <row r="288" spans="1:15" ht="17.25" x14ac:dyDescent="0.3">
      <c r="A288" s="93"/>
      <c r="B288" s="94"/>
      <c r="C288" s="12"/>
      <c r="D288" s="1"/>
      <c r="E288" s="2"/>
      <c r="F288" s="3"/>
      <c r="G288" s="3"/>
      <c r="H288" s="122">
        <f t="shared" si="12"/>
        <v>0</v>
      </c>
      <c r="I288" s="1"/>
      <c r="J288" s="50"/>
      <c r="K288" s="120">
        <v>0</v>
      </c>
      <c r="L288" s="13"/>
      <c r="M288" s="13"/>
      <c r="N288" s="120">
        <f t="shared" si="13"/>
        <v>0</v>
      </c>
      <c r="O288" s="121">
        <f t="shared" si="14"/>
        <v>0</v>
      </c>
    </row>
    <row r="289" spans="1:15" ht="17.25" x14ac:dyDescent="0.3">
      <c r="A289" s="93"/>
      <c r="B289" s="94"/>
      <c r="C289" s="12"/>
      <c r="D289" s="1"/>
      <c r="E289" s="2"/>
      <c r="F289" s="3"/>
      <c r="G289" s="3"/>
      <c r="H289" s="122">
        <f t="shared" si="12"/>
        <v>0</v>
      </c>
      <c r="I289" s="1"/>
      <c r="J289" s="50"/>
      <c r="K289" s="120">
        <v>0</v>
      </c>
      <c r="L289" s="12"/>
      <c r="M289" s="12"/>
      <c r="N289" s="120">
        <f t="shared" si="13"/>
        <v>0</v>
      </c>
      <c r="O289" s="121">
        <f t="shared" si="14"/>
        <v>0</v>
      </c>
    </row>
    <row r="290" spans="1:15" ht="17.25" x14ac:dyDescent="0.3">
      <c r="A290" s="93"/>
      <c r="B290" s="94"/>
      <c r="C290" s="12"/>
      <c r="D290" s="1"/>
      <c r="E290" s="2"/>
      <c r="F290" s="3"/>
      <c r="G290" s="3"/>
      <c r="H290" s="122">
        <f t="shared" si="12"/>
        <v>0</v>
      </c>
      <c r="I290" s="1"/>
      <c r="J290" s="50"/>
      <c r="K290" s="120">
        <v>0</v>
      </c>
      <c r="L290" s="12"/>
      <c r="M290" s="12"/>
      <c r="N290" s="120">
        <f t="shared" si="13"/>
        <v>0</v>
      </c>
      <c r="O290" s="121">
        <f t="shared" si="14"/>
        <v>0</v>
      </c>
    </row>
    <row r="291" spans="1:15" ht="17.25" x14ac:dyDescent="0.3">
      <c r="A291" s="93"/>
      <c r="B291" s="94"/>
      <c r="C291" s="12"/>
      <c r="D291" s="1"/>
      <c r="E291" s="2"/>
      <c r="F291" s="3"/>
      <c r="G291" s="3"/>
      <c r="H291" s="122">
        <f t="shared" si="12"/>
        <v>0</v>
      </c>
      <c r="I291" s="1"/>
      <c r="J291" s="50"/>
      <c r="K291" s="120">
        <v>0</v>
      </c>
      <c r="L291" s="12"/>
      <c r="M291" s="12"/>
      <c r="N291" s="120">
        <f t="shared" si="13"/>
        <v>0</v>
      </c>
      <c r="O291" s="121">
        <f t="shared" si="14"/>
        <v>0</v>
      </c>
    </row>
    <row r="292" spans="1:15" ht="17.25" x14ac:dyDescent="0.3">
      <c r="A292" s="93"/>
      <c r="B292" s="94"/>
      <c r="C292" s="12"/>
      <c r="D292" s="1"/>
      <c r="E292" s="2"/>
      <c r="F292" s="3"/>
      <c r="G292" s="3"/>
      <c r="H292" s="122">
        <f t="shared" si="12"/>
        <v>0</v>
      </c>
      <c r="I292" s="1"/>
      <c r="J292" s="50"/>
      <c r="K292" s="120">
        <v>0</v>
      </c>
      <c r="L292" s="12"/>
      <c r="M292" s="12"/>
      <c r="N292" s="120">
        <f t="shared" si="13"/>
        <v>0</v>
      </c>
      <c r="O292" s="121">
        <f t="shared" si="14"/>
        <v>0</v>
      </c>
    </row>
    <row r="293" spans="1:15" ht="17.25" x14ac:dyDescent="0.3">
      <c r="A293" s="93"/>
      <c r="B293" s="94"/>
      <c r="C293" s="12"/>
      <c r="D293" s="1"/>
      <c r="E293" s="2"/>
      <c r="F293" s="3"/>
      <c r="G293" s="3"/>
      <c r="H293" s="122">
        <f t="shared" si="12"/>
        <v>0</v>
      </c>
      <c r="I293" s="1"/>
      <c r="J293" s="50"/>
      <c r="K293" s="120">
        <v>0</v>
      </c>
      <c r="L293" s="12"/>
      <c r="M293" s="12"/>
      <c r="N293" s="120">
        <f t="shared" si="13"/>
        <v>0</v>
      </c>
      <c r="O293" s="121">
        <f t="shared" si="14"/>
        <v>0</v>
      </c>
    </row>
    <row r="294" spans="1:15" ht="17.25" x14ac:dyDescent="0.3">
      <c r="A294" s="93"/>
      <c r="B294" s="94"/>
      <c r="C294" s="12"/>
      <c r="D294" s="1"/>
      <c r="E294" s="2"/>
      <c r="F294" s="3"/>
      <c r="G294" s="3"/>
      <c r="H294" s="122">
        <f t="shared" si="12"/>
        <v>0</v>
      </c>
      <c r="I294" s="1"/>
      <c r="J294" s="50"/>
      <c r="K294" s="120">
        <v>0</v>
      </c>
      <c r="L294" s="12"/>
      <c r="M294" s="12"/>
      <c r="N294" s="120">
        <f t="shared" si="13"/>
        <v>0</v>
      </c>
      <c r="O294" s="121">
        <f t="shared" si="14"/>
        <v>0</v>
      </c>
    </row>
    <row r="295" spans="1:15" ht="17.25" x14ac:dyDescent="0.3">
      <c r="A295" s="93"/>
      <c r="B295" s="94"/>
      <c r="C295" s="12"/>
      <c r="D295" s="1"/>
      <c r="E295" s="2"/>
      <c r="F295" s="3"/>
      <c r="G295" s="3"/>
      <c r="H295" s="122">
        <f t="shared" si="12"/>
        <v>0</v>
      </c>
      <c r="I295" s="1"/>
      <c r="J295" s="50"/>
      <c r="K295" s="120">
        <v>0</v>
      </c>
      <c r="L295" s="12"/>
      <c r="M295" s="12"/>
      <c r="N295" s="120">
        <f t="shared" si="13"/>
        <v>0</v>
      </c>
      <c r="O295" s="121">
        <f t="shared" si="14"/>
        <v>0</v>
      </c>
    </row>
    <row r="296" spans="1:15" ht="17.25" x14ac:dyDescent="0.3">
      <c r="A296" s="93"/>
      <c r="B296" s="94"/>
      <c r="C296" s="12"/>
      <c r="D296" s="1"/>
      <c r="E296" s="2"/>
      <c r="F296" s="3"/>
      <c r="G296" s="3"/>
      <c r="H296" s="122">
        <f t="shared" si="12"/>
        <v>0</v>
      </c>
      <c r="I296" s="1"/>
      <c r="J296" s="50"/>
      <c r="K296" s="120">
        <v>0</v>
      </c>
      <c r="L296" s="12"/>
      <c r="M296" s="12"/>
      <c r="N296" s="120">
        <f t="shared" si="13"/>
        <v>0</v>
      </c>
      <c r="O296" s="121">
        <f t="shared" si="14"/>
        <v>0</v>
      </c>
    </row>
    <row r="297" spans="1:15" ht="17.25" x14ac:dyDescent="0.3">
      <c r="A297" s="93"/>
      <c r="B297" s="94"/>
      <c r="C297" s="12"/>
      <c r="D297" s="1"/>
      <c r="E297" s="2"/>
      <c r="F297" s="3"/>
      <c r="G297" s="3"/>
      <c r="H297" s="122">
        <f t="shared" si="12"/>
        <v>0</v>
      </c>
      <c r="I297" s="1"/>
      <c r="J297" s="50"/>
      <c r="K297" s="120">
        <v>0</v>
      </c>
      <c r="L297" s="12"/>
      <c r="M297" s="12"/>
      <c r="N297" s="120">
        <f t="shared" si="13"/>
        <v>0</v>
      </c>
      <c r="O297" s="121">
        <f t="shared" si="14"/>
        <v>0</v>
      </c>
    </row>
    <row r="298" spans="1:15" ht="17.25" x14ac:dyDescent="0.3">
      <c r="A298" s="93"/>
      <c r="B298" s="94"/>
      <c r="C298" s="12"/>
      <c r="D298" s="1"/>
      <c r="E298" s="2"/>
      <c r="F298" s="3"/>
      <c r="G298" s="3"/>
      <c r="H298" s="122">
        <f t="shared" si="12"/>
        <v>0</v>
      </c>
      <c r="I298" s="1"/>
      <c r="J298" s="50"/>
      <c r="K298" s="120">
        <v>0</v>
      </c>
      <c r="L298" s="12"/>
      <c r="M298" s="12"/>
      <c r="N298" s="120">
        <f t="shared" si="13"/>
        <v>0</v>
      </c>
      <c r="O298" s="121">
        <f t="shared" si="14"/>
        <v>0</v>
      </c>
    </row>
    <row r="299" spans="1:15" ht="17.25" x14ac:dyDescent="0.3">
      <c r="A299" s="93"/>
      <c r="B299" s="94"/>
      <c r="C299" s="12"/>
      <c r="D299" s="1"/>
      <c r="E299" s="2"/>
      <c r="F299" s="3"/>
      <c r="G299" s="3"/>
      <c r="H299" s="122">
        <f t="shared" si="12"/>
        <v>0</v>
      </c>
      <c r="I299" s="1"/>
      <c r="J299" s="50"/>
      <c r="K299" s="120">
        <v>0</v>
      </c>
      <c r="L299" s="12"/>
      <c r="M299" s="12"/>
      <c r="N299" s="120">
        <f t="shared" si="13"/>
        <v>0</v>
      </c>
      <c r="O299" s="121">
        <f t="shared" si="14"/>
        <v>0</v>
      </c>
    </row>
    <row r="300" spans="1:15" ht="17.25" x14ac:dyDescent="0.3">
      <c r="A300" s="93"/>
      <c r="B300" s="94"/>
      <c r="C300" s="12"/>
      <c r="D300" s="1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12"/>
      <c r="D301" s="1"/>
      <c r="E301" s="2"/>
      <c r="F301" s="3"/>
      <c r="G301" s="3"/>
      <c r="H301" s="122">
        <f t="shared" si="12"/>
        <v>0</v>
      </c>
      <c r="I301" s="1"/>
      <c r="J301" s="50"/>
      <c r="K301" s="120">
        <v>0</v>
      </c>
      <c r="L301" s="12"/>
      <c r="M301" s="12"/>
      <c r="N301" s="120">
        <f t="shared" si="13"/>
        <v>0</v>
      </c>
      <c r="O301" s="121">
        <f t="shared" si="14"/>
        <v>0</v>
      </c>
    </row>
    <row r="302" spans="1:15" ht="17.25" x14ac:dyDescent="0.3">
      <c r="A302" s="93"/>
      <c r="B302" s="94"/>
      <c r="C302" s="12"/>
      <c r="D302" s="1"/>
      <c r="E302" s="2"/>
      <c r="F302" s="3"/>
      <c r="G302" s="3"/>
      <c r="H302" s="122">
        <f t="shared" si="12"/>
        <v>0</v>
      </c>
      <c r="I302" s="1"/>
      <c r="J302" s="50"/>
      <c r="K302" s="120">
        <v>0</v>
      </c>
      <c r="L302" s="12"/>
      <c r="M302" s="12"/>
      <c r="N302" s="120">
        <f t="shared" si="13"/>
        <v>0</v>
      </c>
      <c r="O302" s="121">
        <f t="shared" si="14"/>
        <v>0</v>
      </c>
    </row>
    <row r="303" spans="1:15" ht="17.25" x14ac:dyDescent="0.3">
      <c r="A303" s="93"/>
      <c r="B303" s="94"/>
      <c r="C303" s="12"/>
      <c r="D303" s="1"/>
      <c r="E303" s="2"/>
      <c r="F303" s="3"/>
      <c r="G303" s="3"/>
      <c r="H303" s="122">
        <f t="shared" si="12"/>
        <v>0</v>
      </c>
      <c r="I303" s="1"/>
      <c r="J303" s="50"/>
      <c r="K303" s="120">
        <v>0</v>
      </c>
      <c r="L303" s="12"/>
      <c r="M303" s="12"/>
      <c r="N303" s="120">
        <f t="shared" si="13"/>
        <v>0</v>
      </c>
      <c r="O303" s="121">
        <f t="shared" si="14"/>
        <v>0</v>
      </c>
    </row>
    <row r="304" spans="1:15" ht="17.25" x14ac:dyDescent="0.3">
      <c r="A304" s="93"/>
      <c r="B304" s="94"/>
      <c r="C304" s="12"/>
      <c r="D304" s="1"/>
      <c r="E304" s="2"/>
      <c r="F304" s="3"/>
      <c r="G304" s="3"/>
      <c r="H304" s="122">
        <f t="shared" si="12"/>
        <v>0</v>
      </c>
      <c r="I304" s="1"/>
      <c r="J304" s="50"/>
      <c r="K304" s="120">
        <v>0</v>
      </c>
      <c r="L304" s="12"/>
      <c r="M304" s="12"/>
      <c r="N304" s="120">
        <f t="shared" si="13"/>
        <v>0</v>
      </c>
      <c r="O304" s="121">
        <f t="shared" si="14"/>
        <v>0</v>
      </c>
    </row>
    <row r="305" spans="1:15" ht="17.25" x14ac:dyDescent="0.3">
      <c r="A305" s="93"/>
      <c r="B305" s="94"/>
      <c r="C305" s="12"/>
      <c r="D305" s="1"/>
      <c r="E305" s="2"/>
      <c r="F305" s="3"/>
      <c r="G305" s="3"/>
      <c r="H305" s="122">
        <f t="shared" si="12"/>
        <v>0</v>
      </c>
      <c r="I305" s="1"/>
      <c r="J305" s="50"/>
      <c r="K305" s="120">
        <v>0</v>
      </c>
      <c r="L305" s="12"/>
      <c r="M305" s="12"/>
      <c r="N305" s="120">
        <f t="shared" si="13"/>
        <v>0</v>
      </c>
      <c r="O305" s="121">
        <f t="shared" si="14"/>
        <v>0</v>
      </c>
    </row>
    <row r="306" spans="1:15" ht="17.25" x14ac:dyDescent="0.3">
      <c r="A306" s="93"/>
      <c r="B306" s="94"/>
      <c r="C306" s="12"/>
      <c r="D306" s="1"/>
      <c r="E306" s="2"/>
      <c r="F306" s="3"/>
      <c r="G306" s="3"/>
      <c r="H306" s="122">
        <f t="shared" si="12"/>
        <v>0</v>
      </c>
      <c r="I306" s="1"/>
      <c r="J306" s="50"/>
      <c r="K306" s="120">
        <v>0</v>
      </c>
      <c r="L306" s="12"/>
      <c r="M306" s="12"/>
      <c r="N306" s="120">
        <f t="shared" si="13"/>
        <v>0</v>
      </c>
      <c r="O306" s="121">
        <f t="shared" si="14"/>
        <v>0</v>
      </c>
    </row>
    <row r="307" spans="1:15" ht="17.25" x14ac:dyDescent="0.3">
      <c r="A307" s="93"/>
      <c r="B307" s="94"/>
      <c r="C307" s="12"/>
      <c r="D307" s="1"/>
      <c r="E307" s="2"/>
      <c r="F307" s="3"/>
      <c r="G307" s="3"/>
      <c r="H307" s="122">
        <f t="shared" si="12"/>
        <v>0</v>
      </c>
      <c r="I307" s="1"/>
      <c r="J307" s="50"/>
      <c r="K307" s="120">
        <v>0</v>
      </c>
      <c r="L307" s="12"/>
      <c r="M307" s="12"/>
      <c r="N307" s="120">
        <f t="shared" si="13"/>
        <v>0</v>
      </c>
      <c r="O307" s="121">
        <f t="shared" si="14"/>
        <v>0</v>
      </c>
    </row>
    <row r="308" spans="1:15" ht="17.25" x14ac:dyDescent="0.3">
      <c r="A308" s="93"/>
      <c r="B308" s="94"/>
      <c r="C308" s="12"/>
      <c r="D308" s="1"/>
      <c r="E308" s="2"/>
      <c r="F308" s="3"/>
      <c r="G308" s="3"/>
      <c r="H308" s="122">
        <f t="shared" si="12"/>
        <v>0</v>
      </c>
      <c r="I308" s="1"/>
      <c r="J308" s="50"/>
      <c r="K308" s="120">
        <v>0</v>
      </c>
      <c r="L308" s="12"/>
      <c r="M308" s="12"/>
      <c r="N308" s="120">
        <f t="shared" si="13"/>
        <v>0</v>
      </c>
      <c r="O308" s="121">
        <f t="shared" si="14"/>
        <v>0</v>
      </c>
    </row>
    <row r="309" spans="1:15" ht="17.25" x14ac:dyDescent="0.3">
      <c r="A309" s="93"/>
      <c r="B309" s="94"/>
      <c r="C309" s="12"/>
      <c r="D309" s="1"/>
      <c r="E309" s="2"/>
      <c r="F309" s="3"/>
      <c r="G309" s="3"/>
      <c r="H309" s="122">
        <f t="shared" si="12"/>
        <v>0</v>
      </c>
      <c r="I309" s="1"/>
      <c r="J309" s="50"/>
      <c r="K309" s="120">
        <v>0</v>
      </c>
      <c r="L309" s="12"/>
      <c r="M309" s="12"/>
      <c r="N309" s="120">
        <f t="shared" si="13"/>
        <v>0</v>
      </c>
      <c r="O309" s="121">
        <f t="shared" si="14"/>
        <v>0</v>
      </c>
    </row>
    <row r="310" spans="1:15" ht="17.25" x14ac:dyDescent="0.3">
      <c r="A310" s="93"/>
      <c r="B310" s="94"/>
      <c r="C310" s="12"/>
      <c r="D310" s="1"/>
      <c r="E310" s="2"/>
      <c r="F310" s="3"/>
      <c r="G310" s="3"/>
      <c r="H310" s="122">
        <f t="shared" si="12"/>
        <v>0</v>
      </c>
      <c r="I310" s="1"/>
      <c r="J310" s="50"/>
      <c r="K310" s="120">
        <v>0</v>
      </c>
      <c r="L310" s="12"/>
      <c r="M310" s="12"/>
      <c r="N310" s="120">
        <f t="shared" si="13"/>
        <v>0</v>
      </c>
      <c r="O310" s="121">
        <f t="shared" si="14"/>
        <v>0</v>
      </c>
    </row>
    <row r="311" spans="1:15" ht="17.25" x14ac:dyDescent="0.3">
      <c r="A311" s="93"/>
      <c r="B311" s="94"/>
      <c r="C311" s="12"/>
      <c r="D311" s="1"/>
      <c r="E311" s="2"/>
      <c r="F311" s="3"/>
      <c r="G311" s="3"/>
      <c r="H311" s="122">
        <f t="shared" si="12"/>
        <v>0</v>
      </c>
      <c r="I311" s="1"/>
      <c r="J311" s="50"/>
      <c r="K311" s="120">
        <v>0</v>
      </c>
      <c r="L311" s="12"/>
      <c r="M311" s="12"/>
      <c r="N311" s="120">
        <f t="shared" si="13"/>
        <v>0</v>
      </c>
      <c r="O311" s="121">
        <f t="shared" si="14"/>
        <v>0</v>
      </c>
    </row>
    <row r="312" spans="1:15" ht="17.25" x14ac:dyDescent="0.3">
      <c r="A312" s="93"/>
      <c r="B312" s="94"/>
      <c r="C312" s="12"/>
      <c r="D312" s="1"/>
      <c r="E312" s="2"/>
      <c r="F312" s="3"/>
      <c r="G312" s="3"/>
      <c r="H312" s="122">
        <f t="shared" si="12"/>
        <v>0</v>
      </c>
      <c r="I312" s="1"/>
      <c r="J312" s="50"/>
      <c r="K312" s="120">
        <v>0</v>
      </c>
      <c r="L312" s="12"/>
      <c r="M312" s="12"/>
      <c r="N312" s="120">
        <f t="shared" si="13"/>
        <v>0</v>
      </c>
      <c r="O312" s="121">
        <f t="shared" si="14"/>
        <v>0</v>
      </c>
    </row>
    <row r="313" spans="1:15" ht="17.25" x14ac:dyDescent="0.3">
      <c r="A313" s="93"/>
      <c r="B313" s="94"/>
      <c r="C313" s="12"/>
      <c r="D313" s="1"/>
      <c r="E313" s="2"/>
      <c r="F313" s="3"/>
      <c r="G313" s="3"/>
      <c r="H313" s="122">
        <f t="shared" si="12"/>
        <v>0</v>
      </c>
      <c r="I313" s="1"/>
      <c r="J313" s="50"/>
      <c r="K313" s="120">
        <v>0</v>
      </c>
      <c r="L313" s="12"/>
      <c r="M313" s="12"/>
      <c r="N313" s="120">
        <f t="shared" si="13"/>
        <v>0</v>
      </c>
      <c r="O313" s="121">
        <f t="shared" si="14"/>
        <v>0</v>
      </c>
    </row>
    <row r="314" spans="1:15" ht="17.25" x14ac:dyDescent="0.3">
      <c r="A314" s="93"/>
      <c r="B314" s="94"/>
      <c r="C314" s="12"/>
      <c r="D314" s="1"/>
      <c r="E314" s="2"/>
      <c r="F314" s="3"/>
      <c r="G314" s="3"/>
      <c r="H314" s="122">
        <f t="shared" si="12"/>
        <v>0</v>
      </c>
      <c r="I314" s="1"/>
      <c r="J314" s="50"/>
      <c r="K314" s="120">
        <v>0</v>
      </c>
      <c r="L314" s="12"/>
      <c r="M314" s="12"/>
      <c r="N314" s="120">
        <f t="shared" si="13"/>
        <v>0</v>
      </c>
      <c r="O314" s="121">
        <f t="shared" si="14"/>
        <v>0</v>
      </c>
    </row>
    <row r="315" spans="1:15" ht="17.25" x14ac:dyDescent="0.3">
      <c r="A315" s="93"/>
      <c r="B315" s="94"/>
      <c r="C315" s="12"/>
      <c r="D315" s="1"/>
      <c r="E315" s="2"/>
      <c r="F315" s="3"/>
      <c r="G315" s="3"/>
      <c r="H315" s="122">
        <f t="shared" si="12"/>
        <v>0</v>
      </c>
      <c r="I315" s="1"/>
      <c r="J315" s="50"/>
      <c r="K315" s="120">
        <v>0</v>
      </c>
      <c r="L315" s="12"/>
      <c r="M315" s="12"/>
      <c r="N315" s="120">
        <f t="shared" si="13"/>
        <v>0</v>
      </c>
      <c r="O315" s="121">
        <f t="shared" si="14"/>
        <v>0</v>
      </c>
    </row>
    <row r="316" spans="1:15" ht="17.25" x14ac:dyDescent="0.3">
      <c r="A316" s="93"/>
      <c r="B316" s="94"/>
      <c r="C316" s="12"/>
      <c r="D316" s="1"/>
      <c r="E316" s="2"/>
      <c r="F316" s="3"/>
      <c r="G316" s="3"/>
      <c r="H316" s="122">
        <f t="shared" si="12"/>
        <v>0</v>
      </c>
      <c r="I316" s="1"/>
      <c r="J316" s="50"/>
      <c r="K316" s="120">
        <v>0</v>
      </c>
      <c r="L316" s="12"/>
      <c r="M316" s="12"/>
      <c r="N316" s="120">
        <f t="shared" si="13"/>
        <v>0</v>
      </c>
      <c r="O316" s="121">
        <f t="shared" si="14"/>
        <v>0</v>
      </c>
    </row>
    <row r="317" spans="1:15" ht="17.25" x14ac:dyDescent="0.3">
      <c r="A317" s="93"/>
      <c r="B317" s="94"/>
      <c r="C317" s="12"/>
      <c r="D317" s="1"/>
      <c r="E317" s="2"/>
      <c r="F317" s="3"/>
      <c r="G317" s="3"/>
      <c r="H317" s="122">
        <f t="shared" si="12"/>
        <v>0</v>
      </c>
      <c r="I317" s="1"/>
      <c r="J317" s="50"/>
      <c r="K317" s="120">
        <v>0</v>
      </c>
      <c r="L317" s="12"/>
      <c r="M317" s="12"/>
      <c r="N317" s="120">
        <f t="shared" si="13"/>
        <v>0</v>
      </c>
      <c r="O317" s="121">
        <f t="shared" si="14"/>
        <v>0</v>
      </c>
    </row>
    <row r="318" spans="1:15" ht="17.25" x14ac:dyDescent="0.3">
      <c r="A318" s="93"/>
      <c r="B318" s="94"/>
      <c r="C318" s="12"/>
      <c r="D318" s="1"/>
      <c r="E318" s="2"/>
      <c r="F318" s="3"/>
      <c r="G318" s="3"/>
      <c r="H318" s="122">
        <f t="shared" si="12"/>
        <v>0</v>
      </c>
      <c r="I318" s="1"/>
      <c r="J318" s="50"/>
      <c r="K318" s="120">
        <v>0</v>
      </c>
      <c r="L318" s="12"/>
      <c r="M318" s="12"/>
      <c r="N318" s="120">
        <f t="shared" si="13"/>
        <v>0</v>
      </c>
      <c r="O318" s="121">
        <f t="shared" si="14"/>
        <v>0</v>
      </c>
    </row>
    <row r="319" spans="1:15" ht="17.25" x14ac:dyDescent="0.3">
      <c r="A319" s="93"/>
      <c r="B319" s="94"/>
      <c r="C319" s="12"/>
      <c r="D319" s="1"/>
      <c r="E319" s="2"/>
      <c r="F319" s="3"/>
      <c r="G319" s="3"/>
      <c r="H319" s="122">
        <f t="shared" si="12"/>
        <v>0</v>
      </c>
      <c r="I319" s="1"/>
      <c r="J319" s="50"/>
      <c r="K319" s="120">
        <v>0</v>
      </c>
      <c r="L319" s="12"/>
      <c r="M319" s="12"/>
      <c r="N319" s="120">
        <f t="shared" si="13"/>
        <v>0</v>
      </c>
      <c r="O319" s="121">
        <f t="shared" si="14"/>
        <v>0</v>
      </c>
    </row>
    <row r="320" spans="1:15" ht="17.25" x14ac:dyDescent="0.3">
      <c r="A320" s="93"/>
      <c r="B320" s="94"/>
      <c r="C320" s="12"/>
      <c r="D320" s="1"/>
      <c r="E320" s="2"/>
      <c r="F320" s="3"/>
      <c r="G320" s="3"/>
      <c r="H320" s="122">
        <f t="shared" si="12"/>
        <v>0</v>
      </c>
      <c r="I320" s="1"/>
      <c r="J320" s="50"/>
      <c r="K320" s="120">
        <v>0</v>
      </c>
      <c r="L320" s="12"/>
      <c r="M320" s="12"/>
      <c r="N320" s="120">
        <f t="shared" si="13"/>
        <v>0</v>
      </c>
      <c r="O320" s="121">
        <f t="shared" si="14"/>
        <v>0</v>
      </c>
    </row>
    <row r="321" spans="1:15" ht="17.25" x14ac:dyDescent="0.3">
      <c r="A321" s="93"/>
      <c r="B321" s="94"/>
      <c r="C321" s="12"/>
      <c r="D321" s="1"/>
      <c r="E321" s="2"/>
      <c r="F321" s="3"/>
      <c r="G321" s="3"/>
      <c r="H321" s="122">
        <f t="shared" si="12"/>
        <v>0</v>
      </c>
      <c r="I321" s="1"/>
      <c r="J321" s="50"/>
      <c r="K321" s="120">
        <v>0</v>
      </c>
      <c r="L321" s="12"/>
      <c r="M321" s="12"/>
      <c r="N321" s="120">
        <f t="shared" si="13"/>
        <v>0</v>
      </c>
      <c r="O321" s="121">
        <f t="shared" si="14"/>
        <v>0</v>
      </c>
    </row>
    <row r="322" spans="1:15" ht="17.25" x14ac:dyDescent="0.3">
      <c r="A322" s="93"/>
      <c r="B322" s="94"/>
      <c r="C322" s="12"/>
      <c r="D322" s="1"/>
      <c r="E322" s="2"/>
      <c r="F322" s="3"/>
      <c r="G322" s="3"/>
      <c r="H322" s="122">
        <f t="shared" si="12"/>
        <v>0</v>
      </c>
      <c r="I322" s="1"/>
      <c r="J322" s="50"/>
      <c r="K322" s="120">
        <v>0</v>
      </c>
      <c r="L322" s="12"/>
      <c r="M322" s="12"/>
      <c r="N322" s="120">
        <f t="shared" si="13"/>
        <v>0</v>
      </c>
      <c r="O322" s="121">
        <f t="shared" si="14"/>
        <v>0</v>
      </c>
    </row>
    <row r="323" spans="1:15" ht="17.25" x14ac:dyDescent="0.3">
      <c r="A323" s="93"/>
      <c r="B323" s="94"/>
      <c r="C323" s="12"/>
      <c r="D323" s="1"/>
      <c r="E323" s="2"/>
      <c r="F323" s="3"/>
      <c r="G323" s="3"/>
      <c r="H323" s="122">
        <f t="shared" si="12"/>
        <v>0</v>
      </c>
      <c r="I323" s="1"/>
      <c r="J323" s="50"/>
      <c r="K323" s="120">
        <v>0</v>
      </c>
      <c r="L323" s="12"/>
      <c r="M323" s="12"/>
      <c r="N323" s="120">
        <f t="shared" si="13"/>
        <v>0</v>
      </c>
      <c r="O323" s="121">
        <f t="shared" si="14"/>
        <v>0</v>
      </c>
    </row>
    <row r="324" spans="1:15" ht="17.25" x14ac:dyDescent="0.3">
      <c r="A324" s="93"/>
      <c r="B324" s="94"/>
      <c r="C324" s="12"/>
      <c r="D324" s="1"/>
      <c r="E324" s="2"/>
      <c r="F324" s="3"/>
      <c r="G324" s="3"/>
      <c r="H324" s="122">
        <f t="shared" ref="H324:H387" si="15">IF(AND(F324&lt;&gt;"",G324&lt;&gt;""),G324-F324,0)</f>
        <v>0</v>
      </c>
      <c r="I324" s="1"/>
      <c r="J324" s="50"/>
      <c r="K324" s="120">
        <v>0</v>
      </c>
      <c r="L324" s="12"/>
      <c r="M324" s="12"/>
      <c r="N324" s="120">
        <f t="shared" ref="N324:N387" si="16">IF(ROUND(H324*1440,0)=0,0,H324*1440*32)</f>
        <v>0</v>
      </c>
      <c r="O324" s="121">
        <f t="shared" ref="O324:O387" si="17">IF(ROUND(H324*1440,0)=0,0,
IF(ROUND(H324*1440,0)&lt;=15,480,
IF(ROUND(H324*1440,0)&lt;=30,960,
IF(ROUND(H324*1440,0)&lt;=45,1440,
IF(ROUND(H324*1440,0)&lt;=60,1920,
1920*INT(ROUND(H324*1440,0)/60)+
IF(MOD(ROUND(H324*1440,0),60)&lt;=15,480,
IF(MOD(ROUND(H324*1440,0),60)&lt;=30,960,
IF(MOD(ROUND(H324*1440,0),60)&lt;=45,1440,1920)))
)))))</f>
        <v>0</v>
      </c>
    </row>
    <row r="325" spans="1:15" ht="17.25" x14ac:dyDescent="0.3">
      <c r="A325" s="93"/>
      <c r="B325" s="94"/>
      <c r="C325" s="12"/>
      <c r="D325" s="1"/>
      <c r="E325" s="2"/>
      <c r="F325" s="3"/>
      <c r="G325" s="3"/>
      <c r="H325" s="122">
        <f t="shared" si="15"/>
        <v>0</v>
      </c>
      <c r="I325" s="1"/>
      <c r="J325" s="50"/>
      <c r="K325" s="120">
        <v>0</v>
      </c>
      <c r="L325" s="12"/>
      <c r="M325" s="12"/>
      <c r="N325" s="120">
        <f t="shared" si="16"/>
        <v>0</v>
      </c>
      <c r="O325" s="121">
        <f t="shared" si="17"/>
        <v>0</v>
      </c>
    </row>
    <row r="326" spans="1:15" ht="17.25" x14ac:dyDescent="0.3">
      <c r="A326" s="93"/>
      <c r="B326" s="94"/>
      <c r="C326" s="12"/>
      <c r="D326" s="1"/>
      <c r="E326" s="2"/>
      <c r="F326" s="3"/>
      <c r="G326" s="3"/>
      <c r="H326" s="122">
        <f t="shared" si="15"/>
        <v>0</v>
      </c>
      <c r="I326" s="1"/>
      <c r="J326" s="50"/>
      <c r="K326" s="120">
        <v>0</v>
      </c>
      <c r="L326" s="12"/>
      <c r="M326" s="12"/>
      <c r="N326" s="120">
        <f t="shared" si="16"/>
        <v>0</v>
      </c>
      <c r="O326" s="121">
        <f t="shared" si="17"/>
        <v>0</v>
      </c>
    </row>
    <row r="327" spans="1:15" ht="17.25" x14ac:dyDescent="0.3">
      <c r="A327" s="93"/>
      <c r="B327" s="94"/>
      <c r="C327" s="12"/>
      <c r="D327" s="1"/>
      <c r="E327" s="2"/>
      <c r="F327" s="3"/>
      <c r="G327" s="3"/>
      <c r="H327" s="122">
        <f t="shared" si="15"/>
        <v>0</v>
      </c>
      <c r="I327" s="1"/>
      <c r="J327" s="50"/>
      <c r="K327" s="120">
        <v>0</v>
      </c>
      <c r="L327" s="12"/>
      <c r="M327" s="12"/>
      <c r="N327" s="120">
        <f t="shared" si="16"/>
        <v>0</v>
      </c>
      <c r="O327" s="121">
        <f t="shared" si="17"/>
        <v>0</v>
      </c>
    </row>
    <row r="328" spans="1:15" ht="17.25" x14ac:dyDescent="0.3">
      <c r="A328" s="93"/>
      <c r="B328" s="94"/>
      <c r="C328" s="12"/>
      <c r="D328" s="1"/>
      <c r="E328" s="2"/>
      <c r="F328" s="3"/>
      <c r="G328" s="3"/>
      <c r="H328" s="122">
        <f t="shared" si="15"/>
        <v>0</v>
      </c>
      <c r="I328" s="1"/>
      <c r="J328" s="50"/>
      <c r="K328" s="120">
        <v>0</v>
      </c>
      <c r="L328" s="12"/>
      <c r="M328" s="12"/>
      <c r="N328" s="120">
        <f t="shared" si="16"/>
        <v>0</v>
      </c>
      <c r="O328" s="121">
        <f t="shared" si="17"/>
        <v>0</v>
      </c>
    </row>
    <row r="329" spans="1:15" ht="17.25" x14ac:dyDescent="0.3">
      <c r="A329" s="93"/>
      <c r="B329" s="94"/>
      <c r="C329" s="12"/>
      <c r="D329" s="1"/>
      <c r="E329" s="2"/>
      <c r="F329" s="3"/>
      <c r="G329" s="3"/>
      <c r="H329" s="122">
        <f t="shared" si="15"/>
        <v>0</v>
      </c>
      <c r="I329" s="1"/>
      <c r="J329" s="50"/>
      <c r="K329" s="120">
        <v>0</v>
      </c>
      <c r="L329" s="12"/>
      <c r="M329" s="12"/>
      <c r="N329" s="120">
        <f t="shared" si="16"/>
        <v>0</v>
      </c>
      <c r="O329" s="121">
        <f t="shared" si="17"/>
        <v>0</v>
      </c>
    </row>
    <row r="330" spans="1:15" ht="17.25" x14ac:dyDescent="0.3">
      <c r="A330" s="93"/>
      <c r="B330" s="94"/>
      <c r="C330" s="12"/>
      <c r="D330" s="1"/>
      <c r="E330" s="2"/>
      <c r="F330" s="3"/>
      <c r="G330" s="3"/>
      <c r="H330" s="122">
        <f t="shared" si="15"/>
        <v>0</v>
      </c>
      <c r="I330" s="1"/>
      <c r="J330" s="50"/>
      <c r="K330" s="120">
        <v>0</v>
      </c>
      <c r="L330" s="12"/>
      <c r="M330" s="12"/>
      <c r="N330" s="120">
        <f t="shared" si="16"/>
        <v>0</v>
      </c>
      <c r="O330" s="121">
        <f t="shared" si="17"/>
        <v>0</v>
      </c>
    </row>
    <row r="331" spans="1:15" ht="17.25" x14ac:dyDescent="0.3">
      <c r="A331" s="93"/>
      <c r="B331" s="94"/>
      <c r="C331" s="12"/>
      <c r="D331" s="1"/>
      <c r="E331" s="2"/>
      <c r="F331" s="3"/>
      <c r="G331" s="3"/>
      <c r="H331" s="122">
        <f t="shared" si="15"/>
        <v>0</v>
      </c>
      <c r="I331" s="1"/>
      <c r="J331" s="50"/>
      <c r="K331" s="120">
        <v>0</v>
      </c>
      <c r="L331" s="12"/>
      <c r="M331" s="12"/>
      <c r="N331" s="120">
        <f t="shared" si="16"/>
        <v>0</v>
      </c>
      <c r="O331" s="121">
        <f t="shared" si="17"/>
        <v>0</v>
      </c>
    </row>
    <row r="332" spans="1:15" ht="17.25" x14ac:dyDescent="0.3">
      <c r="A332" s="93"/>
      <c r="B332" s="94"/>
      <c r="C332" s="12"/>
      <c r="D332" s="1"/>
      <c r="E332" s="2"/>
      <c r="F332" s="3"/>
      <c r="G332" s="3"/>
      <c r="H332" s="122">
        <f t="shared" si="15"/>
        <v>0</v>
      </c>
      <c r="I332" s="1"/>
      <c r="J332" s="50"/>
      <c r="K332" s="120">
        <v>0</v>
      </c>
      <c r="L332" s="12"/>
      <c r="M332" s="12"/>
      <c r="N332" s="120">
        <f t="shared" si="16"/>
        <v>0</v>
      </c>
      <c r="O332" s="121">
        <f t="shared" si="17"/>
        <v>0</v>
      </c>
    </row>
    <row r="333" spans="1:15" ht="17.25" x14ac:dyDescent="0.3">
      <c r="A333" s="93"/>
      <c r="B333" s="94"/>
      <c r="C333" s="12"/>
      <c r="D333" s="1"/>
      <c r="E333" s="2"/>
      <c r="F333" s="3"/>
      <c r="G333" s="3"/>
      <c r="H333" s="122">
        <f t="shared" si="15"/>
        <v>0</v>
      </c>
      <c r="I333" s="1"/>
      <c r="J333" s="50"/>
      <c r="K333" s="120">
        <v>0</v>
      </c>
      <c r="L333" s="12"/>
      <c r="M333" s="12"/>
      <c r="N333" s="120">
        <f t="shared" si="16"/>
        <v>0</v>
      </c>
      <c r="O333" s="121">
        <f t="shared" si="17"/>
        <v>0</v>
      </c>
    </row>
    <row r="334" spans="1:15" ht="17.25" x14ac:dyDescent="0.3">
      <c r="A334" s="93"/>
      <c r="B334" s="94"/>
      <c r="C334" s="12"/>
      <c r="D334" s="1"/>
      <c r="E334" s="2"/>
      <c r="F334" s="3"/>
      <c r="G334" s="3"/>
      <c r="H334" s="122">
        <f t="shared" si="15"/>
        <v>0</v>
      </c>
      <c r="I334" s="1"/>
      <c r="J334" s="50"/>
      <c r="K334" s="120">
        <v>0</v>
      </c>
      <c r="L334" s="12"/>
      <c r="M334" s="12"/>
      <c r="N334" s="120">
        <f t="shared" si="16"/>
        <v>0</v>
      </c>
      <c r="O334" s="121">
        <f t="shared" si="17"/>
        <v>0</v>
      </c>
    </row>
    <row r="335" spans="1:15" ht="17.25" x14ac:dyDescent="0.3">
      <c r="A335" s="93"/>
      <c r="B335" s="94"/>
      <c r="C335" s="12"/>
      <c r="D335" s="1"/>
      <c r="E335" s="2"/>
      <c r="F335" s="3"/>
      <c r="G335" s="3"/>
      <c r="H335" s="122">
        <f t="shared" si="15"/>
        <v>0</v>
      </c>
      <c r="I335" s="1"/>
      <c r="J335" s="50"/>
      <c r="K335" s="120">
        <v>0</v>
      </c>
      <c r="L335" s="12"/>
      <c r="M335" s="12"/>
      <c r="N335" s="120">
        <f t="shared" si="16"/>
        <v>0</v>
      </c>
      <c r="O335" s="121">
        <f t="shared" si="17"/>
        <v>0</v>
      </c>
    </row>
    <row r="336" spans="1:15" ht="17.25" x14ac:dyDescent="0.3">
      <c r="A336" s="93"/>
      <c r="B336" s="94"/>
      <c r="C336" s="12"/>
      <c r="D336" s="1"/>
      <c r="E336" s="2"/>
      <c r="F336" s="3"/>
      <c r="G336" s="3"/>
      <c r="H336" s="122">
        <f t="shared" si="15"/>
        <v>0</v>
      </c>
      <c r="I336" s="1"/>
      <c r="J336" s="50"/>
      <c r="K336" s="120">
        <v>0</v>
      </c>
      <c r="L336" s="12"/>
      <c r="M336" s="12"/>
      <c r="N336" s="120">
        <f t="shared" si="16"/>
        <v>0</v>
      </c>
      <c r="O336" s="121">
        <f t="shared" si="17"/>
        <v>0</v>
      </c>
    </row>
    <row r="337" spans="1:15" ht="17.25" x14ac:dyDescent="0.3">
      <c r="A337" s="93"/>
      <c r="B337" s="94"/>
      <c r="C337" s="12"/>
      <c r="D337" s="1"/>
      <c r="E337" s="2"/>
      <c r="F337" s="3"/>
      <c r="G337" s="3"/>
      <c r="H337" s="122">
        <f t="shared" si="15"/>
        <v>0</v>
      </c>
      <c r="I337" s="1"/>
      <c r="J337" s="50"/>
      <c r="K337" s="120">
        <v>0</v>
      </c>
      <c r="L337" s="12"/>
      <c r="M337" s="12"/>
      <c r="N337" s="120">
        <f t="shared" si="16"/>
        <v>0</v>
      </c>
      <c r="O337" s="121">
        <f t="shared" si="17"/>
        <v>0</v>
      </c>
    </row>
    <row r="338" spans="1:15" ht="17.25" x14ac:dyDescent="0.3">
      <c r="A338" s="93"/>
      <c r="B338" s="94"/>
      <c r="C338" s="12"/>
      <c r="D338" s="1"/>
      <c r="E338" s="2"/>
      <c r="F338" s="3"/>
      <c r="G338" s="3"/>
      <c r="H338" s="122">
        <f t="shared" si="15"/>
        <v>0</v>
      </c>
      <c r="I338" s="1"/>
      <c r="J338" s="50"/>
      <c r="K338" s="120">
        <v>0</v>
      </c>
      <c r="L338" s="12"/>
      <c r="M338" s="12"/>
      <c r="N338" s="120">
        <f t="shared" si="16"/>
        <v>0</v>
      </c>
      <c r="O338" s="121">
        <f t="shared" si="17"/>
        <v>0</v>
      </c>
    </row>
    <row r="339" spans="1:15" ht="17.25" x14ac:dyDescent="0.3">
      <c r="A339" s="93"/>
      <c r="B339" s="94"/>
      <c r="C339" s="12"/>
      <c r="D339" s="1"/>
      <c r="E339" s="2"/>
      <c r="F339" s="3"/>
      <c r="G339" s="3"/>
      <c r="H339" s="122">
        <f t="shared" si="15"/>
        <v>0</v>
      </c>
      <c r="I339" s="1"/>
      <c r="J339" s="50"/>
      <c r="K339" s="120">
        <v>0</v>
      </c>
      <c r="L339" s="12"/>
      <c r="M339" s="12"/>
      <c r="N339" s="120">
        <f t="shared" si="16"/>
        <v>0</v>
      </c>
      <c r="O339" s="121">
        <f t="shared" si="17"/>
        <v>0</v>
      </c>
    </row>
    <row r="340" spans="1:15" ht="17.25" x14ac:dyDescent="0.3">
      <c r="A340" s="93"/>
      <c r="B340" s="94"/>
      <c r="C340" s="12"/>
      <c r="D340" s="1"/>
      <c r="E340" s="2"/>
      <c r="F340" s="3"/>
      <c r="G340" s="3"/>
      <c r="H340" s="122">
        <f t="shared" si="15"/>
        <v>0</v>
      </c>
      <c r="I340" s="1"/>
      <c r="J340" s="50"/>
      <c r="K340" s="120">
        <v>0</v>
      </c>
      <c r="L340" s="12"/>
      <c r="M340" s="12"/>
      <c r="N340" s="120">
        <f t="shared" si="16"/>
        <v>0</v>
      </c>
      <c r="O340" s="121">
        <f t="shared" si="17"/>
        <v>0</v>
      </c>
    </row>
    <row r="341" spans="1:15" ht="17.25" x14ac:dyDescent="0.3">
      <c r="A341" s="93"/>
      <c r="B341" s="94"/>
      <c r="C341" s="12"/>
      <c r="D341" s="1"/>
      <c r="E341" s="2"/>
      <c r="F341" s="3"/>
      <c r="G341" s="3"/>
      <c r="H341" s="122">
        <f t="shared" si="15"/>
        <v>0</v>
      </c>
      <c r="I341" s="1"/>
      <c r="J341" s="50"/>
      <c r="K341" s="120">
        <v>0</v>
      </c>
      <c r="L341" s="12"/>
      <c r="M341" s="12"/>
      <c r="N341" s="120">
        <f t="shared" si="16"/>
        <v>0</v>
      </c>
      <c r="O341" s="121">
        <f t="shared" si="17"/>
        <v>0</v>
      </c>
    </row>
    <row r="342" spans="1:15" ht="17.25" x14ac:dyDescent="0.3">
      <c r="A342" s="93"/>
      <c r="B342" s="94"/>
      <c r="C342" s="12"/>
      <c r="D342" s="1"/>
      <c r="E342" s="2"/>
      <c r="F342" s="3"/>
      <c r="G342" s="3"/>
      <c r="H342" s="122">
        <f t="shared" si="15"/>
        <v>0</v>
      </c>
      <c r="I342" s="1"/>
      <c r="J342" s="50"/>
      <c r="K342" s="120">
        <v>0</v>
      </c>
      <c r="L342" s="12"/>
      <c r="M342" s="12"/>
      <c r="N342" s="120">
        <f t="shared" si="16"/>
        <v>0</v>
      </c>
      <c r="O342" s="121">
        <f t="shared" si="17"/>
        <v>0</v>
      </c>
    </row>
    <row r="343" spans="1:15" ht="17.25" x14ac:dyDescent="0.3">
      <c r="A343" s="93"/>
      <c r="B343" s="94"/>
      <c r="C343" s="12"/>
      <c r="D343" s="1"/>
      <c r="E343" s="2"/>
      <c r="F343" s="3"/>
      <c r="G343" s="3"/>
      <c r="H343" s="122">
        <f t="shared" si="15"/>
        <v>0</v>
      </c>
      <c r="I343" s="1"/>
      <c r="J343" s="50"/>
      <c r="K343" s="120">
        <v>0</v>
      </c>
      <c r="L343" s="12"/>
      <c r="M343" s="12"/>
      <c r="N343" s="120">
        <f t="shared" si="16"/>
        <v>0</v>
      </c>
      <c r="O343" s="121">
        <f t="shared" si="17"/>
        <v>0</v>
      </c>
    </row>
    <row r="344" spans="1:15" ht="17.25" x14ac:dyDescent="0.3">
      <c r="A344" s="93"/>
      <c r="B344" s="94"/>
      <c r="C344" s="12"/>
      <c r="D344" s="1"/>
      <c r="E344" s="2"/>
      <c r="F344" s="3"/>
      <c r="G344" s="3"/>
      <c r="H344" s="122">
        <f t="shared" si="15"/>
        <v>0</v>
      </c>
      <c r="I344" s="1"/>
      <c r="J344" s="50"/>
      <c r="K344" s="120">
        <v>0</v>
      </c>
      <c r="L344" s="12"/>
      <c r="M344" s="12"/>
      <c r="N344" s="120">
        <f t="shared" si="16"/>
        <v>0</v>
      </c>
      <c r="O344" s="121">
        <f t="shared" si="17"/>
        <v>0</v>
      </c>
    </row>
    <row r="345" spans="1:15" ht="17.25" x14ac:dyDescent="0.3">
      <c r="A345" s="93"/>
      <c r="B345" s="94"/>
      <c r="C345" s="12"/>
      <c r="D345" s="1"/>
      <c r="E345" s="2"/>
      <c r="F345" s="3"/>
      <c r="G345" s="3"/>
      <c r="H345" s="122">
        <f t="shared" si="15"/>
        <v>0</v>
      </c>
      <c r="I345" s="1"/>
      <c r="J345" s="50"/>
      <c r="K345" s="120">
        <v>0</v>
      </c>
      <c r="L345" s="12"/>
      <c r="M345" s="12"/>
      <c r="N345" s="120">
        <f t="shared" si="16"/>
        <v>0</v>
      </c>
      <c r="O345" s="121">
        <f t="shared" si="17"/>
        <v>0</v>
      </c>
    </row>
    <row r="346" spans="1:15" ht="17.25" x14ac:dyDescent="0.3">
      <c r="A346" s="93"/>
      <c r="B346" s="94"/>
      <c r="C346" s="12"/>
      <c r="D346" s="1"/>
      <c r="E346" s="2"/>
      <c r="F346" s="3"/>
      <c r="G346" s="3"/>
      <c r="H346" s="122">
        <f t="shared" si="15"/>
        <v>0</v>
      </c>
      <c r="I346" s="1"/>
      <c r="J346" s="50"/>
      <c r="K346" s="120">
        <v>0</v>
      </c>
      <c r="L346" s="12"/>
      <c r="M346" s="12"/>
      <c r="N346" s="120">
        <f t="shared" si="16"/>
        <v>0</v>
      </c>
      <c r="O346" s="121">
        <f t="shared" si="17"/>
        <v>0</v>
      </c>
    </row>
    <row r="347" spans="1:15" ht="17.25" x14ac:dyDescent="0.3">
      <c r="A347" s="93"/>
      <c r="B347" s="94"/>
      <c r="C347" s="12"/>
      <c r="D347" s="1"/>
      <c r="E347" s="2"/>
      <c r="F347" s="3"/>
      <c r="G347" s="3"/>
      <c r="H347" s="122">
        <f t="shared" si="15"/>
        <v>0</v>
      </c>
      <c r="I347" s="1"/>
      <c r="J347" s="50"/>
      <c r="K347" s="120">
        <v>0</v>
      </c>
      <c r="L347" s="12"/>
      <c r="M347" s="12"/>
      <c r="N347" s="120">
        <f t="shared" si="16"/>
        <v>0</v>
      </c>
      <c r="O347" s="121">
        <f t="shared" si="17"/>
        <v>0</v>
      </c>
    </row>
    <row r="348" spans="1:15" ht="17.25" x14ac:dyDescent="0.3">
      <c r="A348" s="93"/>
      <c r="B348" s="94"/>
      <c r="C348" s="12"/>
      <c r="D348" s="1"/>
      <c r="E348" s="2"/>
      <c r="F348" s="3"/>
      <c r="G348" s="3"/>
      <c r="H348" s="122">
        <f t="shared" si="15"/>
        <v>0</v>
      </c>
      <c r="I348" s="1"/>
      <c r="J348" s="50"/>
      <c r="K348" s="120">
        <v>0</v>
      </c>
      <c r="L348" s="12"/>
      <c r="M348" s="12"/>
      <c r="N348" s="120">
        <f t="shared" si="16"/>
        <v>0</v>
      </c>
      <c r="O348" s="121">
        <f t="shared" si="17"/>
        <v>0</v>
      </c>
    </row>
    <row r="349" spans="1:15" ht="17.25" x14ac:dyDescent="0.3">
      <c r="A349" s="93"/>
      <c r="B349" s="94"/>
      <c r="C349" s="12"/>
      <c r="D349" s="1"/>
      <c r="E349" s="2"/>
      <c r="F349" s="3"/>
      <c r="G349" s="3"/>
      <c r="H349" s="122">
        <f t="shared" si="15"/>
        <v>0</v>
      </c>
      <c r="I349" s="1"/>
      <c r="J349" s="50"/>
      <c r="K349" s="120">
        <v>0</v>
      </c>
      <c r="L349" s="12"/>
      <c r="M349" s="12"/>
      <c r="N349" s="120">
        <f t="shared" si="16"/>
        <v>0</v>
      </c>
      <c r="O349" s="121">
        <f t="shared" si="17"/>
        <v>0</v>
      </c>
    </row>
    <row r="350" spans="1:15" ht="17.25" x14ac:dyDescent="0.3">
      <c r="A350" s="93"/>
      <c r="B350" s="94"/>
      <c r="C350" s="12"/>
      <c r="D350" s="1"/>
      <c r="E350" s="2"/>
      <c r="F350" s="3"/>
      <c r="G350" s="3"/>
      <c r="H350" s="122">
        <f t="shared" si="15"/>
        <v>0</v>
      </c>
      <c r="I350" s="1"/>
      <c r="J350" s="50"/>
      <c r="K350" s="120">
        <v>0</v>
      </c>
      <c r="L350" s="12"/>
      <c r="M350" s="12"/>
      <c r="N350" s="120">
        <f t="shared" si="16"/>
        <v>0</v>
      </c>
      <c r="O350" s="121">
        <f t="shared" si="17"/>
        <v>0</v>
      </c>
    </row>
    <row r="351" spans="1:15" ht="17.25" x14ac:dyDescent="0.3">
      <c r="A351" s="93"/>
      <c r="B351" s="94"/>
      <c r="C351" s="12"/>
      <c r="D351" s="1"/>
      <c r="E351" s="2"/>
      <c r="F351" s="3"/>
      <c r="G351" s="3"/>
      <c r="H351" s="122">
        <f t="shared" si="15"/>
        <v>0</v>
      </c>
      <c r="I351" s="1"/>
      <c r="J351" s="50"/>
      <c r="K351" s="120">
        <v>0</v>
      </c>
      <c r="L351" s="12"/>
      <c r="M351" s="12"/>
      <c r="N351" s="120">
        <f t="shared" si="16"/>
        <v>0</v>
      </c>
      <c r="O351" s="121">
        <f t="shared" si="17"/>
        <v>0</v>
      </c>
    </row>
    <row r="352" spans="1:15" ht="17.25" x14ac:dyDescent="0.3">
      <c r="A352" s="93"/>
      <c r="B352" s="94"/>
      <c r="C352" s="12"/>
      <c r="D352" s="1"/>
      <c r="E352" s="2"/>
      <c r="F352" s="3"/>
      <c r="G352" s="3"/>
      <c r="H352" s="122">
        <f t="shared" si="15"/>
        <v>0</v>
      </c>
      <c r="I352" s="1"/>
      <c r="J352" s="50"/>
      <c r="K352" s="120">
        <v>0</v>
      </c>
      <c r="L352" s="12"/>
      <c r="M352" s="12"/>
      <c r="N352" s="120">
        <f t="shared" si="16"/>
        <v>0</v>
      </c>
      <c r="O352" s="121">
        <f t="shared" si="17"/>
        <v>0</v>
      </c>
    </row>
    <row r="353" spans="1:15" ht="17.25" x14ac:dyDescent="0.3">
      <c r="A353" s="93"/>
      <c r="B353" s="94"/>
      <c r="C353" s="12"/>
      <c r="D353" s="1"/>
      <c r="E353" s="2"/>
      <c r="F353" s="3"/>
      <c r="G353" s="3"/>
      <c r="H353" s="122">
        <f t="shared" si="15"/>
        <v>0</v>
      </c>
      <c r="I353" s="1"/>
      <c r="J353" s="50"/>
      <c r="K353" s="120">
        <v>0</v>
      </c>
      <c r="L353" s="12"/>
      <c r="M353" s="12"/>
      <c r="N353" s="120">
        <f t="shared" si="16"/>
        <v>0</v>
      </c>
      <c r="O353" s="121">
        <f t="shared" si="17"/>
        <v>0</v>
      </c>
    </row>
    <row r="354" spans="1:15" ht="17.25" x14ac:dyDescent="0.3">
      <c r="A354" s="93"/>
      <c r="B354" s="94"/>
      <c r="C354" s="12"/>
      <c r="D354" s="1"/>
      <c r="E354" s="2"/>
      <c r="F354" s="3"/>
      <c r="G354" s="3"/>
      <c r="H354" s="122">
        <f t="shared" si="15"/>
        <v>0</v>
      </c>
      <c r="I354" s="1"/>
      <c r="J354" s="50"/>
      <c r="K354" s="120">
        <v>0</v>
      </c>
      <c r="L354" s="12"/>
      <c r="M354" s="12"/>
      <c r="N354" s="120">
        <f t="shared" si="16"/>
        <v>0</v>
      </c>
      <c r="O354" s="121">
        <f t="shared" si="17"/>
        <v>0</v>
      </c>
    </row>
    <row r="355" spans="1:15" ht="17.25" x14ac:dyDescent="0.3">
      <c r="A355" s="93"/>
      <c r="B355" s="94"/>
      <c r="C355" s="12"/>
      <c r="D355" s="1"/>
      <c r="E355" s="2"/>
      <c r="F355" s="3"/>
      <c r="G355" s="3"/>
      <c r="H355" s="122">
        <f t="shared" si="15"/>
        <v>0</v>
      </c>
      <c r="I355" s="1"/>
      <c r="J355" s="50"/>
      <c r="K355" s="120">
        <v>0</v>
      </c>
      <c r="L355" s="12"/>
      <c r="M355" s="12"/>
      <c r="N355" s="120">
        <f t="shared" si="16"/>
        <v>0</v>
      </c>
      <c r="O355" s="121">
        <f t="shared" si="17"/>
        <v>0</v>
      </c>
    </row>
    <row r="356" spans="1:15" ht="17.25" x14ac:dyDescent="0.3">
      <c r="A356" s="93"/>
      <c r="B356" s="94"/>
      <c r="C356" s="12"/>
      <c r="D356" s="1"/>
      <c r="E356" s="2"/>
      <c r="F356" s="3"/>
      <c r="G356" s="3"/>
      <c r="H356" s="122">
        <f t="shared" si="15"/>
        <v>0</v>
      </c>
      <c r="I356" s="1"/>
      <c r="J356" s="50"/>
      <c r="K356" s="120">
        <v>0</v>
      </c>
      <c r="L356" s="12"/>
      <c r="M356" s="12"/>
      <c r="N356" s="120">
        <f t="shared" si="16"/>
        <v>0</v>
      </c>
      <c r="O356" s="121">
        <f t="shared" si="17"/>
        <v>0</v>
      </c>
    </row>
    <row r="357" spans="1:15" ht="17.25" x14ac:dyDescent="0.3">
      <c r="A357" s="93"/>
      <c r="B357" s="94"/>
      <c r="C357" s="12"/>
      <c r="D357" s="1"/>
      <c r="E357" s="2"/>
      <c r="F357" s="3"/>
      <c r="G357" s="3"/>
      <c r="H357" s="122">
        <f t="shared" si="15"/>
        <v>0</v>
      </c>
      <c r="I357" s="1"/>
      <c r="J357" s="50"/>
      <c r="K357" s="120">
        <v>0</v>
      </c>
      <c r="L357" s="12"/>
      <c r="M357" s="12"/>
      <c r="N357" s="120">
        <f t="shared" si="16"/>
        <v>0</v>
      </c>
      <c r="O357" s="121">
        <f t="shared" si="17"/>
        <v>0</v>
      </c>
    </row>
    <row r="358" spans="1:15" ht="17.25" x14ac:dyDescent="0.3">
      <c r="A358" s="93"/>
      <c r="B358" s="94"/>
      <c r="C358" s="12"/>
      <c r="D358" s="1"/>
      <c r="E358" s="2"/>
      <c r="F358" s="3"/>
      <c r="G358" s="3"/>
      <c r="H358" s="122">
        <f t="shared" si="15"/>
        <v>0</v>
      </c>
      <c r="I358" s="1"/>
      <c r="J358" s="50"/>
      <c r="K358" s="120">
        <v>0</v>
      </c>
      <c r="L358" s="12"/>
      <c r="M358" s="12"/>
      <c r="N358" s="120">
        <f t="shared" si="16"/>
        <v>0</v>
      </c>
      <c r="O358" s="121">
        <f t="shared" si="17"/>
        <v>0</v>
      </c>
    </row>
    <row r="359" spans="1:15" ht="17.25" x14ac:dyDescent="0.3">
      <c r="A359" s="93"/>
      <c r="B359" s="94"/>
      <c r="C359" s="12"/>
      <c r="D359" s="1"/>
      <c r="E359" s="2"/>
      <c r="F359" s="3"/>
      <c r="G359" s="3"/>
      <c r="H359" s="122">
        <f t="shared" si="15"/>
        <v>0</v>
      </c>
      <c r="I359" s="1"/>
      <c r="J359" s="50"/>
      <c r="K359" s="120">
        <v>0</v>
      </c>
      <c r="L359" s="12"/>
      <c r="M359" s="12"/>
      <c r="N359" s="120">
        <f t="shared" si="16"/>
        <v>0</v>
      </c>
      <c r="O359" s="121">
        <f t="shared" si="17"/>
        <v>0</v>
      </c>
    </row>
    <row r="360" spans="1:15" ht="17.25" x14ac:dyDescent="0.3">
      <c r="A360" s="93"/>
      <c r="B360" s="94"/>
      <c r="C360" s="12"/>
      <c r="D360" s="1"/>
      <c r="E360" s="2"/>
      <c r="F360" s="3"/>
      <c r="G360" s="3"/>
      <c r="H360" s="122">
        <f t="shared" si="15"/>
        <v>0</v>
      </c>
      <c r="I360" s="1"/>
      <c r="J360" s="50"/>
      <c r="K360" s="120">
        <v>0</v>
      </c>
      <c r="L360" s="12"/>
      <c r="M360" s="12"/>
      <c r="N360" s="120">
        <f t="shared" si="16"/>
        <v>0</v>
      </c>
      <c r="O360" s="121">
        <f t="shared" si="17"/>
        <v>0</v>
      </c>
    </row>
    <row r="361" spans="1:15" ht="17.25" x14ac:dyDescent="0.3">
      <c r="A361" s="93"/>
      <c r="B361" s="94"/>
      <c r="C361" s="12"/>
      <c r="D361" s="1"/>
      <c r="E361" s="2"/>
      <c r="F361" s="3"/>
      <c r="G361" s="3"/>
      <c r="H361" s="122">
        <f t="shared" si="15"/>
        <v>0</v>
      </c>
      <c r="I361" s="1"/>
      <c r="J361" s="50"/>
      <c r="K361" s="120">
        <v>0</v>
      </c>
      <c r="L361" s="12"/>
      <c r="M361" s="12"/>
      <c r="N361" s="120">
        <f t="shared" si="16"/>
        <v>0</v>
      </c>
      <c r="O361" s="121">
        <f t="shared" si="17"/>
        <v>0</v>
      </c>
    </row>
    <row r="362" spans="1:15" ht="17.25" x14ac:dyDescent="0.3">
      <c r="A362" s="93"/>
      <c r="B362" s="94"/>
      <c r="C362" s="12"/>
      <c r="D362" s="1"/>
      <c r="E362" s="2"/>
      <c r="F362" s="3"/>
      <c r="G362" s="3"/>
      <c r="H362" s="122">
        <f t="shared" si="15"/>
        <v>0</v>
      </c>
      <c r="I362" s="1"/>
      <c r="J362" s="50"/>
      <c r="K362" s="120">
        <v>0</v>
      </c>
      <c r="L362" s="12"/>
      <c r="M362" s="12"/>
      <c r="N362" s="120">
        <f t="shared" si="16"/>
        <v>0</v>
      </c>
      <c r="O362" s="121">
        <f t="shared" si="17"/>
        <v>0</v>
      </c>
    </row>
    <row r="363" spans="1:15" ht="17.25" x14ac:dyDescent="0.3">
      <c r="A363" s="93"/>
      <c r="B363" s="94"/>
      <c r="C363" s="12"/>
      <c r="D363" s="1"/>
      <c r="E363" s="2"/>
      <c r="F363" s="3"/>
      <c r="G363" s="3"/>
      <c r="H363" s="122">
        <f t="shared" si="15"/>
        <v>0</v>
      </c>
      <c r="I363" s="1"/>
      <c r="J363" s="50"/>
      <c r="K363" s="120">
        <v>0</v>
      </c>
      <c r="L363" s="12"/>
      <c r="M363" s="12"/>
      <c r="N363" s="120">
        <f t="shared" si="16"/>
        <v>0</v>
      </c>
      <c r="O363" s="121">
        <f t="shared" si="17"/>
        <v>0</v>
      </c>
    </row>
    <row r="364" spans="1:15" ht="17.25" x14ac:dyDescent="0.3">
      <c r="A364" s="93"/>
      <c r="B364" s="94"/>
      <c r="C364" s="12"/>
      <c r="D364" s="1"/>
      <c r="E364" s="2"/>
      <c r="F364" s="3"/>
      <c r="G364" s="3"/>
      <c r="H364" s="122">
        <f t="shared" si="15"/>
        <v>0</v>
      </c>
      <c r="I364" s="1"/>
      <c r="J364" s="50"/>
      <c r="K364" s="120">
        <v>0</v>
      </c>
      <c r="L364" s="12"/>
      <c r="M364" s="12"/>
      <c r="N364" s="120">
        <f t="shared" si="16"/>
        <v>0</v>
      </c>
      <c r="O364" s="121">
        <f t="shared" si="17"/>
        <v>0</v>
      </c>
    </row>
    <row r="365" spans="1:15" ht="17.25" x14ac:dyDescent="0.3">
      <c r="A365" s="93"/>
      <c r="B365" s="94"/>
      <c r="C365" s="12"/>
      <c r="D365" s="1"/>
      <c r="E365" s="2"/>
      <c r="F365" s="3"/>
      <c r="G365" s="3"/>
      <c r="H365" s="122">
        <f t="shared" si="15"/>
        <v>0</v>
      </c>
      <c r="I365" s="1"/>
      <c r="J365" s="50"/>
      <c r="K365" s="120">
        <v>0</v>
      </c>
      <c r="L365" s="12"/>
      <c r="M365" s="12"/>
      <c r="N365" s="120">
        <f t="shared" si="16"/>
        <v>0</v>
      </c>
      <c r="O365" s="121">
        <f t="shared" si="17"/>
        <v>0</v>
      </c>
    </row>
    <row r="366" spans="1:15" ht="17.25" x14ac:dyDescent="0.3">
      <c r="A366" s="93"/>
      <c r="B366" s="94"/>
      <c r="C366" s="12"/>
      <c r="D366" s="1"/>
      <c r="E366" s="2"/>
      <c r="F366" s="3"/>
      <c r="G366" s="3"/>
      <c r="H366" s="122">
        <f t="shared" si="15"/>
        <v>0</v>
      </c>
      <c r="I366" s="1"/>
      <c r="J366" s="50"/>
      <c r="K366" s="120">
        <v>0</v>
      </c>
      <c r="L366" s="12"/>
      <c r="M366" s="12"/>
      <c r="N366" s="120">
        <f t="shared" si="16"/>
        <v>0</v>
      </c>
      <c r="O366" s="121">
        <f t="shared" si="17"/>
        <v>0</v>
      </c>
    </row>
    <row r="367" spans="1:15" ht="17.25" x14ac:dyDescent="0.3">
      <c r="A367" s="93"/>
      <c r="B367" s="94"/>
      <c r="C367" s="12"/>
      <c r="D367" s="1"/>
      <c r="E367" s="2"/>
      <c r="F367" s="3"/>
      <c r="G367" s="3"/>
      <c r="H367" s="122">
        <f t="shared" si="15"/>
        <v>0</v>
      </c>
      <c r="I367" s="1"/>
      <c r="J367" s="50"/>
      <c r="K367" s="120">
        <v>0</v>
      </c>
      <c r="L367" s="12"/>
      <c r="M367" s="12"/>
      <c r="N367" s="120">
        <f t="shared" si="16"/>
        <v>0</v>
      </c>
      <c r="O367" s="121">
        <f t="shared" si="17"/>
        <v>0</v>
      </c>
    </row>
    <row r="368" spans="1:15" ht="17.25" x14ac:dyDescent="0.3">
      <c r="A368" s="93"/>
      <c r="B368" s="94"/>
      <c r="C368" s="12"/>
      <c r="D368" s="1"/>
      <c r="E368" s="2"/>
      <c r="F368" s="3"/>
      <c r="G368" s="3"/>
      <c r="H368" s="122">
        <f t="shared" si="15"/>
        <v>0</v>
      </c>
      <c r="I368" s="1"/>
      <c r="J368" s="50"/>
      <c r="K368" s="120">
        <v>0</v>
      </c>
      <c r="L368" s="12"/>
      <c r="M368" s="12"/>
      <c r="N368" s="120">
        <f t="shared" si="16"/>
        <v>0</v>
      </c>
      <c r="O368" s="121">
        <f t="shared" si="17"/>
        <v>0</v>
      </c>
    </row>
    <row r="369" spans="1:15" ht="17.25" x14ac:dyDescent="0.3">
      <c r="A369" s="93"/>
      <c r="B369" s="94"/>
      <c r="C369" s="12"/>
      <c r="D369" s="1"/>
      <c r="E369" s="2"/>
      <c r="F369" s="3"/>
      <c r="G369" s="3"/>
      <c r="H369" s="122">
        <f t="shared" si="15"/>
        <v>0</v>
      </c>
      <c r="I369" s="1"/>
      <c r="J369" s="50"/>
      <c r="K369" s="120">
        <v>0</v>
      </c>
      <c r="L369" s="12"/>
      <c r="M369" s="12"/>
      <c r="N369" s="120">
        <f t="shared" si="16"/>
        <v>0</v>
      </c>
      <c r="O369" s="121">
        <f t="shared" si="17"/>
        <v>0</v>
      </c>
    </row>
    <row r="370" spans="1:15" ht="17.25" x14ac:dyDescent="0.3">
      <c r="A370" s="93"/>
      <c r="B370" s="94"/>
      <c r="C370" s="12"/>
      <c r="D370" s="1"/>
      <c r="E370" s="2"/>
      <c r="F370" s="3"/>
      <c r="G370" s="3"/>
      <c r="H370" s="122">
        <f t="shared" si="15"/>
        <v>0</v>
      </c>
      <c r="I370" s="1"/>
      <c r="J370" s="50"/>
      <c r="K370" s="120">
        <v>0</v>
      </c>
      <c r="L370" s="12"/>
      <c r="M370" s="12"/>
      <c r="N370" s="120">
        <f t="shared" si="16"/>
        <v>0</v>
      </c>
      <c r="O370" s="121">
        <f t="shared" si="17"/>
        <v>0</v>
      </c>
    </row>
    <row r="371" spans="1:15" ht="17.25" x14ac:dyDescent="0.3">
      <c r="A371" s="93"/>
      <c r="B371" s="94"/>
      <c r="C371" s="12"/>
      <c r="D371" s="1"/>
      <c r="E371" s="2"/>
      <c r="F371" s="3"/>
      <c r="G371" s="3"/>
      <c r="H371" s="122">
        <f t="shared" si="15"/>
        <v>0</v>
      </c>
      <c r="I371" s="1"/>
      <c r="J371" s="50"/>
      <c r="K371" s="120">
        <v>0</v>
      </c>
      <c r="L371" s="12"/>
      <c r="M371" s="12"/>
      <c r="N371" s="120">
        <f t="shared" si="16"/>
        <v>0</v>
      </c>
      <c r="O371" s="121">
        <f t="shared" si="17"/>
        <v>0</v>
      </c>
    </row>
    <row r="372" spans="1:15" ht="17.25" x14ac:dyDescent="0.3">
      <c r="A372" s="93"/>
      <c r="B372" s="94"/>
      <c r="C372" s="12"/>
      <c r="D372" s="1"/>
      <c r="E372" s="2"/>
      <c r="F372" s="3"/>
      <c r="G372" s="3"/>
      <c r="H372" s="122">
        <f t="shared" si="15"/>
        <v>0</v>
      </c>
      <c r="I372" s="1"/>
      <c r="J372" s="50"/>
      <c r="K372" s="120">
        <v>0</v>
      </c>
      <c r="L372" s="12"/>
      <c r="M372" s="12"/>
      <c r="N372" s="120">
        <f t="shared" si="16"/>
        <v>0</v>
      </c>
      <c r="O372" s="121">
        <f t="shared" si="17"/>
        <v>0</v>
      </c>
    </row>
    <row r="373" spans="1:15" ht="17.25" x14ac:dyDescent="0.3">
      <c r="A373" s="93"/>
      <c r="B373" s="94"/>
      <c r="C373" s="12"/>
      <c r="D373" s="1"/>
      <c r="E373" s="2"/>
      <c r="F373" s="3"/>
      <c r="G373" s="3"/>
      <c r="H373" s="122">
        <f t="shared" si="15"/>
        <v>0</v>
      </c>
      <c r="I373" s="1"/>
      <c r="J373" s="50"/>
      <c r="K373" s="120">
        <v>0</v>
      </c>
      <c r="L373" s="12"/>
      <c r="M373" s="12"/>
      <c r="N373" s="120">
        <f t="shared" si="16"/>
        <v>0</v>
      </c>
      <c r="O373" s="121">
        <f t="shared" si="17"/>
        <v>0</v>
      </c>
    </row>
    <row r="374" spans="1:15" ht="17.25" x14ac:dyDescent="0.3">
      <c r="A374" s="93"/>
      <c r="B374" s="94"/>
      <c r="C374" s="12"/>
      <c r="D374" s="1"/>
      <c r="E374" s="2"/>
      <c r="F374" s="3"/>
      <c r="G374" s="3"/>
      <c r="H374" s="122">
        <f t="shared" si="15"/>
        <v>0</v>
      </c>
      <c r="I374" s="1"/>
      <c r="J374" s="50"/>
      <c r="K374" s="120">
        <v>0</v>
      </c>
      <c r="L374" s="12"/>
      <c r="M374" s="12"/>
      <c r="N374" s="120">
        <f t="shared" si="16"/>
        <v>0</v>
      </c>
      <c r="O374" s="121">
        <f t="shared" si="17"/>
        <v>0</v>
      </c>
    </row>
    <row r="375" spans="1:15" ht="17.25" x14ac:dyDescent="0.3">
      <c r="A375" s="93"/>
      <c r="B375" s="94"/>
      <c r="C375" s="12"/>
      <c r="D375" s="1"/>
      <c r="E375" s="2"/>
      <c r="F375" s="3"/>
      <c r="G375" s="3"/>
      <c r="H375" s="122">
        <f t="shared" si="15"/>
        <v>0</v>
      </c>
      <c r="I375" s="1"/>
      <c r="J375" s="50"/>
      <c r="K375" s="120">
        <v>0</v>
      </c>
      <c r="L375" s="12"/>
      <c r="M375" s="12"/>
      <c r="N375" s="120">
        <f t="shared" si="16"/>
        <v>0</v>
      </c>
      <c r="O375" s="121">
        <f t="shared" si="17"/>
        <v>0</v>
      </c>
    </row>
    <row r="376" spans="1:15" ht="17.25" x14ac:dyDescent="0.3">
      <c r="A376" s="93"/>
      <c r="B376" s="94"/>
      <c r="C376" s="12"/>
      <c r="D376" s="1"/>
      <c r="E376" s="2"/>
      <c r="F376" s="3"/>
      <c r="G376" s="3"/>
      <c r="H376" s="122">
        <f t="shared" si="15"/>
        <v>0</v>
      </c>
      <c r="I376" s="1"/>
      <c r="J376" s="50"/>
      <c r="K376" s="120">
        <v>0</v>
      </c>
      <c r="L376" s="12"/>
      <c r="M376" s="12"/>
      <c r="N376" s="120">
        <f t="shared" si="16"/>
        <v>0</v>
      </c>
      <c r="O376" s="121">
        <f t="shared" si="17"/>
        <v>0</v>
      </c>
    </row>
    <row r="377" spans="1:15" ht="17.25" x14ac:dyDescent="0.3">
      <c r="A377" s="93"/>
      <c r="B377" s="94"/>
      <c r="C377" s="12"/>
      <c r="D377" s="1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/>
      <c r="D378" s="1"/>
      <c r="E378" s="2"/>
      <c r="F378" s="3"/>
      <c r="G378" s="3"/>
      <c r="H378" s="122">
        <f t="shared" si="15"/>
        <v>0</v>
      </c>
      <c r="I378" s="1"/>
      <c r="J378" s="50"/>
      <c r="K378" s="120">
        <v>0</v>
      </c>
      <c r="L378" s="12"/>
      <c r="M378" s="12"/>
      <c r="N378" s="120">
        <f t="shared" si="16"/>
        <v>0</v>
      </c>
      <c r="O378" s="121">
        <f t="shared" si="17"/>
        <v>0</v>
      </c>
    </row>
    <row r="379" spans="1:15" ht="17.25" x14ac:dyDescent="0.3">
      <c r="A379" s="93"/>
      <c r="B379" s="94"/>
      <c r="C379" s="12"/>
      <c r="D379" s="1"/>
      <c r="E379" s="2"/>
      <c r="F379" s="3"/>
      <c r="G379" s="3"/>
      <c r="H379" s="122">
        <f t="shared" si="15"/>
        <v>0</v>
      </c>
      <c r="I379" s="1"/>
      <c r="J379" s="50"/>
      <c r="K379" s="120">
        <v>0</v>
      </c>
      <c r="L379" s="12"/>
      <c r="M379" s="12"/>
      <c r="N379" s="120">
        <f t="shared" si="16"/>
        <v>0</v>
      </c>
      <c r="O379" s="121">
        <f t="shared" si="17"/>
        <v>0</v>
      </c>
    </row>
    <row r="380" spans="1:15" ht="17.25" x14ac:dyDescent="0.3">
      <c r="A380" s="93"/>
      <c r="B380" s="94"/>
      <c r="C380" s="12"/>
      <c r="D380" s="1"/>
      <c r="E380" s="2"/>
      <c r="F380" s="3"/>
      <c r="G380" s="3"/>
      <c r="H380" s="122">
        <f t="shared" si="15"/>
        <v>0</v>
      </c>
      <c r="I380" s="1"/>
      <c r="J380" s="50"/>
      <c r="K380" s="120">
        <v>0</v>
      </c>
      <c r="L380" s="12"/>
      <c r="M380" s="12"/>
      <c r="N380" s="120">
        <f t="shared" si="16"/>
        <v>0</v>
      </c>
      <c r="O380" s="121">
        <f t="shared" si="17"/>
        <v>0</v>
      </c>
    </row>
    <row r="381" spans="1:15" ht="17.25" x14ac:dyDescent="0.3">
      <c r="A381" s="93"/>
      <c r="B381" s="94"/>
      <c r="C381" s="12"/>
      <c r="D381" s="1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17.25" x14ac:dyDescent="0.3">
      <c r="A382" s="93"/>
      <c r="B382" s="94"/>
      <c r="C382" s="12"/>
      <c r="D382" s="1"/>
      <c r="E382" s="2"/>
      <c r="F382" s="3"/>
      <c r="G382" s="3"/>
      <c r="H382" s="122">
        <f t="shared" si="15"/>
        <v>0</v>
      </c>
      <c r="I382" s="1"/>
      <c r="J382" s="50"/>
      <c r="K382" s="120">
        <v>0</v>
      </c>
      <c r="L382" s="12"/>
      <c r="M382" s="12"/>
      <c r="N382" s="120">
        <f t="shared" si="16"/>
        <v>0</v>
      </c>
      <c r="O382" s="121">
        <f t="shared" si="17"/>
        <v>0</v>
      </c>
    </row>
    <row r="383" spans="1:15" ht="17.25" x14ac:dyDescent="0.3">
      <c r="A383" s="93"/>
      <c r="B383" s="94"/>
      <c r="C383" s="12"/>
      <c r="D383" s="1"/>
      <c r="E383" s="2"/>
      <c r="F383" s="3"/>
      <c r="G383" s="3"/>
      <c r="H383" s="122">
        <f t="shared" si="15"/>
        <v>0</v>
      </c>
      <c r="I383" s="1"/>
      <c r="J383" s="50"/>
      <c r="K383" s="120">
        <v>0</v>
      </c>
      <c r="L383" s="12"/>
      <c r="M383" s="12"/>
      <c r="N383" s="120">
        <f t="shared" si="16"/>
        <v>0</v>
      </c>
      <c r="O383" s="121">
        <f t="shared" si="17"/>
        <v>0</v>
      </c>
    </row>
    <row r="384" spans="1:15" ht="17.25" x14ac:dyDescent="0.3">
      <c r="A384" s="93"/>
      <c r="B384" s="94"/>
      <c r="C384" s="12"/>
      <c r="D384" s="1"/>
      <c r="E384" s="2"/>
      <c r="F384" s="3"/>
      <c r="G384" s="3"/>
      <c r="H384" s="122">
        <f t="shared" si="15"/>
        <v>0</v>
      </c>
      <c r="I384" s="1"/>
      <c r="J384" s="50"/>
      <c r="K384" s="120">
        <v>0</v>
      </c>
      <c r="L384" s="12"/>
      <c r="M384" s="12"/>
      <c r="N384" s="120">
        <f t="shared" si="16"/>
        <v>0</v>
      </c>
      <c r="O384" s="121">
        <f t="shared" si="17"/>
        <v>0</v>
      </c>
    </row>
    <row r="385" spans="1:15" ht="17.25" x14ac:dyDescent="0.3">
      <c r="A385" s="93"/>
      <c r="B385" s="94"/>
      <c r="C385" s="12"/>
      <c r="D385" s="1"/>
      <c r="E385" s="2"/>
      <c r="F385" s="3"/>
      <c r="G385" s="3"/>
      <c r="H385" s="122">
        <f t="shared" si="15"/>
        <v>0</v>
      </c>
      <c r="I385" s="1"/>
      <c r="J385" s="50"/>
      <c r="K385" s="120">
        <v>0</v>
      </c>
      <c r="L385" s="12"/>
      <c r="M385" s="12"/>
      <c r="N385" s="120">
        <f t="shared" si="16"/>
        <v>0</v>
      </c>
      <c r="O385" s="121">
        <f t="shared" si="17"/>
        <v>0</v>
      </c>
    </row>
    <row r="386" spans="1:15" ht="17.25" x14ac:dyDescent="0.3">
      <c r="A386" s="93"/>
      <c r="B386" s="94"/>
      <c r="C386" s="12"/>
      <c r="D386" s="1"/>
      <c r="E386" s="2"/>
      <c r="F386" s="3"/>
      <c r="G386" s="3"/>
      <c r="H386" s="122">
        <f t="shared" si="15"/>
        <v>0</v>
      </c>
      <c r="I386" s="1"/>
      <c r="J386" s="50"/>
      <c r="K386" s="120">
        <v>0</v>
      </c>
      <c r="L386" s="12"/>
      <c r="M386" s="12"/>
      <c r="N386" s="120">
        <f t="shared" si="16"/>
        <v>0</v>
      </c>
      <c r="O386" s="121">
        <f t="shared" si="17"/>
        <v>0</v>
      </c>
    </row>
    <row r="387" spans="1:15" ht="17.25" x14ac:dyDescent="0.3">
      <c r="A387" s="93"/>
      <c r="B387" s="94"/>
      <c r="C387" s="12"/>
      <c r="D387" s="1"/>
      <c r="E387" s="2"/>
      <c r="F387" s="3"/>
      <c r="G387" s="3"/>
      <c r="H387" s="122">
        <f t="shared" si="15"/>
        <v>0</v>
      </c>
      <c r="I387" s="1"/>
      <c r="J387" s="50"/>
      <c r="K387" s="120">
        <v>0</v>
      </c>
      <c r="L387" s="12"/>
      <c r="M387" s="12"/>
      <c r="N387" s="120">
        <f t="shared" si="16"/>
        <v>0</v>
      </c>
      <c r="O387" s="121">
        <f t="shared" si="17"/>
        <v>0</v>
      </c>
    </row>
    <row r="388" spans="1:15" ht="17.25" x14ac:dyDescent="0.3">
      <c r="A388" s="93"/>
      <c r="B388" s="94"/>
      <c r="C388" s="12"/>
      <c r="D388" s="1"/>
      <c r="E388" s="2"/>
      <c r="F388" s="3"/>
      <c r="G388" s="3"/>
      <c r="H388" s="122">
        <f t="shared" ref="H388:H451" si="18">IF(AND(F388&lt;&gt;"",G388&lt;&gt;""),G388-F388,0)</f>
        <v>0</v>
      </c>
      <c r="I388" s="1"/>
      <c r="J388" s="50"/>
      <c r="K388" s="120">
        <v>0</v>
      </c>
      <c r="L388" s="12"/>
      <c r="M388" s="12"/>
      <c r="N388" s="120">
        <f t="shared" ref="N388:N451" si="19">IF(ROUND(H388*1440,0)=0,0,H388*1440*32)</f>
        <v>0</v>
      </c>
      <c r="O388" s="121">
        <f t="shared" ref="O388:O451" si="20">IF(ROUND(H388*1440,0)=0,0,
IF(ROUND(H388*1440,0)&lt;=15,480,
IF(ROUND(H388*1440,0)&lt;=30,960,
IF(ROUND(H388*1440,0)&lt;=45,1440,
IF(ROUND(H388*1440,0)&lt;=60,1920,
1920*INT(ROUND(H388*1440,0)/60)+
IF(MOD(ROUND(H388*1440,0),60)&lt;=15,480,
IF(MOD(ROUND(H388*1440,0),60)&lt;=30,960,
IF(MOD(ROUND(H388*1440,0),60)&lt;=45,1440,1920)))
)))))</f>
        <v>0</v>
      </c>
    </row>
    <row r="389" spans="1:15" ht="17.25" x14ac:dyDescent="0.3">
      <c r="A389" s="93"/>
      <c r="B389" s="94"/>
      <c r="C389" s="12"/>
      <c r="D389" s="1"/>
      <c r="E389" s="2"/>
      <c r="F389" s="3"/>
      <c r="G389" s="3"/>
      <c r="H389" s="122">
        <f t="shared" si="18"/>
        <v>0</v>
      </c>
      <c r="I389" s="1"/>
      <c r="J389" s="50"/>
      <c r="K389" s="120">
        <v>0</v>
      </c>
      <c r="L389" s="12"/>
      <c r="M389" s="12"/>
      <c r="N389" s="120">
        <f t="shared" si="19"/>
        <v>0</v>
      </c>
      <c r="O389" s="121">
        <f t="shared" si="20"/>
        <v>0</v>
      </c>
    </row>
    <row r="390" spans="1:15" ht="17.25" x14ac:dyDescent="0.3">
      <c r="A390" s="93"/>
      <c r="B390" s="94"/>
      <c r="C390" s="12"/>
      <c r="D390" s="1"/>
      <c r="E390" s="2"/>
      <c r="F390" s="3"/>
      <c r="G390" s="3"/>
      <c r="H390" s="122">
        <f t="shared" si="18"/>
        <v>0</v>
      </c>
      <c r="I390" s="1"/>
      <c r="J390" s="50"/>
      <c r="K390" s="120">
        <v>0</v>
      </c>
      <c r="L390" s="12"/>
      <c r="M390" s="12"/>
      <c r="N390" s="120">
        <f t="shared" si="19"/>
        <v>0</v>
      </c>
      <c r="O390" s="121">
        <f t="shared" si="20"/>
        <v>0</v>
      </c>
    </row>
    <row r="391" spans="1:15" ht="17.25" x14ac:dyDescent="0.3">
      <c r="A391" s="93"/>
      <c r="B391" s="94"/>
      <c r="C391" s="12"/>
      <c r="D391" s="1"/>
      <c r="E391" s="2"/>
      <c r="F391" s="3"/>
      <c r="G391" s="3"/>
      <c r="H391" s="122">
        <f t="shared" si="18"/>
        <v>0</v>
      </c>
      <c r="I391" s="1"/>
      <c r="J391" s="50"/>
      <c r="K391" s="120">
        <v>0</v>
      </c>
      <c r="L391" s="12"/>
      <c r="M391" s="12"/>
      <c r="N391" s="120">
        <f t="shared" si="19"/>
        <v>0</v>
      </c>
      <c r="O391" s="121">
        <f t="shared" si="20"/>
        <v>0</v>
      </c>
    </row>
    <row r="392" spans="1:15" ht="17.25" x14ac:dyDescent="0.3">
      <c r="A392" s="93"/>
      <c r="B392" s="94"/>
      <c r="C392" s="12"/>
      <c r="D392" s="1"/>
      <c r="E392" s="2"/>
      <c r="F392" s="3"/>
      <c r="G392" s="3"/>
      <c r="H392" s="122">
        <f t="shared" si="18"/>
        <v>0</v>
      </c>
      <c r="I392" s="1"/>
      <c r="J392" s="50"/>
      <c r="K392" s="120">
        <v>0</v>
      </c>
      <c r="L392" s="12"/>
      <c r="M392" s="12"/>
      <c r="N392" s="120">
        <f t="shared" si="19"/>
        <v>0</v>
      </c>
      <c r="O392" s="121">
        <f t="shared" si="20"/>
        <v>0</v>
      </c>
    </row>
    <row r="393" spans="1:15" ht="17.25" x14ac:dyDescent="0.3">
      <c r="A393" s="93"/>
      <c r="B393" s="94"/>
      <c r="C393" s="12"/>
      <c r="D393" s="1"/>
      <c r="E393" s="2"/>
      <c r="F393" s="3"/>
      <c r="G393" s="3"/>
      <c r="H393" s="122">
        <f t="shared" si="18"/>
        <v>0</v>
      </c>
      <c r="I393" s="1"/>
      <c r="J393" s="50"/>
      <c r="K393" s="120">
        <v>0</v>
      </c>
      <c r="L393" s="12"/>
      <c r="M393" s="12"/>
      <c r="N393" s="120">
        <f t="shared" si="19"/>
        <v>0</v>
      </c>
      <c r="O393" s="121">
        <f t="shared" si="20"/>
        <v>0</v>
      </c>
    </row>
    <row r="394" spans="1:15" ht="17.25" x14ac:dyDescent="0.3">
      <c r="A394" s="93"/>
      <c r="B394" s="94"/>
      <c r="C394" s="12"/>
      <c r="D394" s="1"/>
      <c r="E394" s="2"/>
      <c r="F394" s="3"/>
      <c r="G394" s="3"/>
      <c r="H394" s="122">
        <f t="shared" si="18"/>
        <v>0</v>
      </c>
      <c r="I394" s="1"/>
      <c r="J394" s="50"/>
      <c r="K394" s="120">
        <v>0</v>
      </c>
      <c r="L394" s="12"/>
      <c r="M394" s="12"/>
      <c r="N394" s="120">
        <f t="shared" si="19"/>
        <v>0</v>
      </c>
      <c r="O394" s="121">
        <f t="shared" si="20"/>
        <v>0</v>
      </c>
    </row>
    <row r="395" spans="1:15" ht="17.25" x14ac:dyDescent="0.3">
      <c r="A395" s="93"/>
      <c r="B395" s="94"/>
      <c r="C395" s="12"/>
      <c r="D395" s="1"/>
      <c r="E395" s="2"/>
      <c r="F395" s="3"/>
      <c r="G395" s="3"/>
      <c r="H395" s="122">
        <f t="shared" si="18"/>
        <v>0</v>
      </c>
      <c r="I395" s="1"/>
      <c r="J395" s="50"/>
      <c r="K395" s="120">
        <v>0</v>
      </c>
      <c r="L395" s="12"/>
      <c r="M395" s="12"/>
      <c r="N395" s="120">
        <f t="shared" si="19"/>
        <v>0</v>
      </c>
      <c r="O395" s="121">
        <f t="shared" si="20"/>
        <v>0</v>
      </c>
    </row>
    <row r="396" spans="1:15" ht="17.25" x14ac:dyDescent="0.3">
      <c r="A396" s="93"/>
      <c r="B396" s="94"/>
      <c r="C396" s="12"/>
      <c r="D396" s="1"/>
      <c r="E396" s="2"/>
      <c r="F396" s="3"/>
      <c r="G396" s="3"/>
      <c r="H396" s="122">
        <f t="shared" si="18"/>
        <v>0</v>
      </c>
      <c r="I396" s="1"/>
      <c r="J396" s="50"/>
      <c r="K396" s="120">
        <v>0</v>
      </c>
      <c r="L396" s="12"/>
      <c r="M396" s="12"/>
      <c r="N396" s="120">
        <f t="shared" si="19"/>
        <v>0</v>
      </c>
      <c r="O396" s="121">
        <f t="shared" si="20"/>
        <v>0</v>
      </c>
    </row>
    <row r="397" spans="1:15" ht="17.25" x14ac:dyDescent="0.3">
      <c r="A397" s="93"/>
      <c r="B397" s="94"/>
      <c r="C397" s="12"/>
      <c r="D397" s="1"/>
      <c r="E397" s="2"/>
      <c r="F397" s="3"/>
      <c r="G397" s="3"/>
      <c r="H397" s="122">
        <f t="shared" si="18"/>
        <v>0</v>
      </c>
      <c r="I397" s="1"/>
      <c r="J397" s="50"/>
      <c r="K397" s="120">
        <v>0</v>
      </c>
      <c r="L397" s="12"/>
      <c r="M397" s="12"/>
      <c r="N397" s="120">
        <f t="shared" si="19"/>
        <v>0</v>
      </c>
      <c r="O397" s="121">
        <f t="shared" si="20"/>
        <v>0</v>
      </c>
    </row>
    <row r="398" spans="1:15" ht="17.25" x14ac:dyDescent="0.3">
      <c r="A398" s="93"/>
      <c r="B398" s="94"/>
      <c r="C398" s="12"/>
      <c r="D398" s="1"/>
      <c r="E398" s="2"/>
      <c r="F398" s="3"/>
      <c r="G398" s="3"/>
      <c r="H398" s="122">
        <f t="shared" si="18"/>
        <v>0</v>
      </c>
      <c r="I398" s="1"/>
      <c r="J398" s="50"/>
      <c r="K398" s="120">
        <v>0</v>
      </c>
      <c r="L398" s="12"/>
      <c r="M398" s="12"/>
      <c r="N398" s="120">
        <f t="shared" si="19"/>
        <v>0</v>
      </c>
      <c r="O398" s="121">
        <f t="shared" si="20"/>
        <v>0</v>
      </c>
    </row>
    <row r="399" spans="1:15" ht="17.25" x14ac:dyDescent="0.3">
      <c r="A399" s="93"/>
      <c r="B399" s="94"/>
      <c r="C399" s="12"/>
      <c r="D399" s="1"/>
      <c r="E399" s="2"/>
      <c r="F399" s="3"/>
      <c r="G399" s="3"/>
      <c r="H399" s="122">
        <f t="shared" si="18"/>
        <v>0</v>
      </c>
      <c r="I399" s="1"/>
      <c r="J399" s="50"/>
      <c r="K399" s="120">
        <v>0</v>
      </c>
      <c r="L399" s="12"/>
      <c r="M399" s="12"/>
      <c r="N399" s="120">
        <f t="shared" si="19"/>
        <v>0</v>
      </c>
      <c r="O399" s="121">
        <f t="shared" si="20"/>
        <v>0</v>
      </c>
    </row>
    <row r="400" spans="1:15" ht="17.25" x14ac:dyDescent="0.3">
      <c r="A400" s="93"/>
      <c r="B400" s="94"/>
      <c r="C400" s="12"/>
      <c r="D400" s="1"/>
      <c r="E400" s="2"/>
      <c r="F400" s="3"/>
      <c r="G400" s="3"/>
      <c r="H400" s="122">
        <f t="shared" si="18"/>
        <v>0</v>
      </c>
      <c r="I400" s="1"/>
      <c r="J400" s="50"/>
      <c r="K400" s="120">
        <v>0</v>
      </c>
      <c r="L400" s="12"/>
      <c r="M400" s="12"/>
      <c r="N400" s="120">
        <f t="shared" si="19"/>
        <v>0</v>
      </c>
      <c r="O400" s="121">
        <f t="shared" si="20"/>
        <v>0</v>
      </c>
    </row>
    <row r="401" spans="1:15" ht="17.25" x14ac:dyDescent="0.3">
      <c r="A401" s="93"/>
      <c r="B401" s="94"/>
      <c r="C401" s="12"/>
      <c r="D401" s="1"/>
      <c r="E401" s="2"/>
      <c r="F401" s="3"/>
      <c r="G401" s="3"/>
      <c r="H401" s="122">
        <f t="shared" si="18"/>
        <v>0</v>
      </c>
      <c r="I401" s="1"/>
      <c r="J401" s="50"/>
      <c r="K401" s="120">
        <v>0</v>
      </c>
      <c r="L401" s="12"/>
      <c r="M401" s="12"/>
      <c r="N401" s="120">
        <f t="shared" si="19"/>
        <v>0</v>
      </c>
      <c r="O401" s="121">
        <f t="shared" si="20"/>
        <v>0</v>
      </c>
    </row>
    <row r="402" spans="1:15" ht="17.25" x14ac:dyDescent="0.3">
      <c r="A402" s="93"/>
      <c r="B402" s="94"/>
      <c r="C402" s="12"/>
      <c r="D402" s="1"/>
      <c r="E402" s="2"/>
      <c r="F402" s="3"/>
      <c r="G402" s="3"/>
      <c r="H402" s="122">
        <f t="shared" si="18"/>
        <v>0</v>
      </c>
      <c r="I402" s="1"/>
      <c r="J402" s="50"/>
      <c r="K402" s="120">
        <v>0</v>
      </c>
      <c r="L402" s="12"/>
      <c r="M402" s="12"/>
      <c r="N402" s="120">
        <f t="shared" si="19"/>
        <v>0</v>
      </c>
      <c r="O402" s="121">
        <f t="shared" si="20"/>
        <v>0</v>
      </c>
    </row>
    <row r="403" spans="1:15" ht="17.25" x14ac:dyDescent="0.3">
      <c r="A403" s="93"/>
      <c r="B403" s="94"/>
      <c r="C403" s="12"/>
      <c r="D403" s="1"/>
      <c r="E403" s="2"/>
      <c r="F403" s="3"/>
      <c r="G403" s="3"/>
      <c r="H403" s="122">
        <f t="shared" si="18"/>
        <v>0</v>
      </c>
      <c r="I403" s="1"/>
      <c r="J403" s="50"/>
      <c r="K403" s="120">
        <v>0</v>
      </c>
      <c r="L403" s="12"/>
      <c r="M403" s="12"/>
      <c r="N403" s="120">
        <f t="shared" si="19"/>
        <v>0</v>
      </c>
      <c r="O403" s="121">
        <f t="shared" si="20"/>
        <v>0</v>
      </c>
    </row>
    <row r="404" spans="1:15" ht="17.25" x14ac:dyDescent="0.3">
      <c r="A404" s="93"/>
      <c r="B404" s="94"/>
      <c r="C404" s="12"/>
      <c r="D404" s="1"/>
      <c r="E404" s="2"/>
      <c r="F404" s="3"/>
      <c r="G404" s="3"/>
      <c r="H404" s="122">
        <f t="shared" si="18"/>
        <v>0</v>
      </c>
      <c r="I404" s="1"/>
      <c r="J404" s="50"/>
      <c r="K404" s="120">
        <v>0</v>
      </c>
      <c r="L404" s="12"/>
      <c r="M404" s="12"/>
      <c r="N404" s="120">
        <f t="shared" si="19"/>
        <v>0</v>
      </c>
      <c r="O404" s="121">
        <f t="shared" si="20"/>
        <v>0</v>
      </c>
    </row>
    <row r="405" spans="1:15" ht="17.25" x14ac:dyDescent="0.3">
      <c r="A405" s="93"/>
      <c r="B405" s="94"/>
      <c r="C405" s="12"/>
      <c r="D405" s="1"/>
      <c r="E405" s="2"/>
      <c r="F405" s="3"/>
      <c r="G405" s="3"/>
      <c r="H405" s="122">
        <f t="shared" si="18"/>
        <v>0</v>
      </c>
      <c r="I405" s="1"/>
      <c r="J405" s="50"/>
      <c r="K405" s="120">
        <v>0</v>
      </c>
      <c r="L405" s="12"/>
      <c r="M405" s="12"/>
      <c r="N405" s="120">
        <f t="shared" si="19"/>
        <v>0</v>
      </c>
      <c r="O405" s="121">
        <f t="shared" si="20"/>
        <v>0</v>
      </c>
    </row>
    <row r="406" spans="1:15" ht="17.25" x14ac:dyDescent="0.3">
      <c r="A406" s="93"/>
      <c r="B406" s="94"/>
      <c r="C406" s="12"/>
      <c r="D406" s="1"/>
      <c r="E406" s="2"/>
      <c r="F406" s="3"/>
      <c r="G406" s="3"/>
      <c r="H406" s="122">
        <f t="shared" si="18"/>
        <v>0</v>
      </c>
      <c r="I406" s="1"/>
      <c r="J406" s="50"/>
      <c r="K406" s="120">
        <v>0</v>
      </c>
      <c r="L406" s="12"/>
      <c r="M406" s="12"/>
      <c r="N406" s="120">
        <f t="shared" si="19"/>
        <v>0</v>
      </c>
      <c r="O406" s="121">
        <f t="shared" si="20"/>
        <v>0</v>
      </c>
    </row>
    <row r="407" spans="1:15" ht="17.25" x14ac:dyDescent="0.3">
      <c r="A407" s="93"/>
      <c r="B407" s="94"/>
      <c r="C407" s="12"/>
      <c r="D407" s="1"/>
      <c r="E407" s="2"/>
      <c r="F407" s="3"/>
      <c r="G407" s="3"/>
      <c r="H407" s="122">
        <f t="shared" si="18"/>
        <v>0</v>
      </c>
      <c r="I407" s="1"/>
      <c r="J407" s="50"/>
      <c r="K407" s="120">
        <v>0</v>
      </c>
      <c r="L407" s="12"/>
      <c r="M407" s="12"/>
      <c r="N407" s="120">
        <f t="shared" si="19"/>
        <v>0</v>
      </c>
      <c r="O407" s="121">
        <f t="shared" si="20"/>
        <v>0</v>
      </c>
    </row>
    <row r="408" spans="1:15" ht="17.25" x14ac:dyDescent="0.3">
      <c r="A408" s="93"/>
      <c r="B408" s="94"/>
      <c r="C408" s="12"/>
      <c r="D408" s="1"/>
      <c r="E408" s="2"/>
      <c r="F408" s="3"/>
      <c r="G408" s="3"/>
      <c r="H408" s="122">
        <f t="shared" si="18"/>
        <v>0</v>
      </c>
      <c r="I408" s="1"/>
      <c r="J408" s="50"/>
      <c r="K408" s="120">
        <v>0</v>
      </c>
      <c r="L408" s="12"/>
      <c r="M408" s="12"/>
      <c r="N408" s="120">
        <f t="shared" si="19"/>
        <v>0</v>
      </c>
      <c r="O408" s="121">
        <f t="shared" si="20"/>
        <v>0</v>
      </c>
    </row>
    <row r="409" spans="1:15" ht="17.25" x14ac:dyDescent="0.3">
      <c r="A409" s="93"/>
      <c r="B409" s="94"/>
      <c r="C409" s="12"/>
      <c r="D409" s="1"/>
      <c r="E409" s="2"/>
      <c r="F409" s="3"/>
      <c r="G409" s="3"/>
      <c r="H409" s="122">
        <f t="shared" si="18"/>
        <v>0</v>
      </c>
      <c r="I409" s="1"/>
      <c r="J409" s="50"/>
      <c r="K409" s="120">
        <v>0</v>
      </c>
      <c r="L409" s="12"/>
      <c r="M409" s="12"/>
      <c r="N409" s="120">
        <f t="shared" si="19"/>
        <v>0</v>
      </c>
      <c r="O409" s="121">
        <f t="shared" si="20"/>
        <v>0</v>
      </c>
    </row>
    <row r="410" spans="1:15" ht="17.25" x14ac:dyDescent="0.3">
      <c r="A410" s="93"/>
      <c r="B410" s="94"/>
      <c r="C410" s="12"/>
      <c r="D410" s="1"/>
      <c r="E410" s="2"/>
      <c r="F410" s="3"/>
      <c r="G410" s="3"/>
      <c r="H410" s="122">
        <f t="shared" si="18"/>
        <v>0</v>
      </c>
      <c r="I410" s="1"/>
      <c r="J410" s="50"/>
      <c r="K410" s="120">
        <v>0</v>
      </c>
      <c r="L410" s="12"/>
      <c r="M410" s="12"/>
      <c r="N410" s="120">
        <f t="shared" si="19"/>
        <v>0</v>
      </c>
      <c r="O410" s="121">
        <f t="shared" si="20"/>
        <v>0</v>
      </c>
    </row>
    <row r="411" spans="1:15" ht="17.25" x14ac:dyDescent="0.3">
      <c r="A411" s="93"/>
      <c r="B411" s="94"/>
      <c r="C411" s="12"/>
      <c r="D411" s="1"/>
      <c r="E411" s="2"/>
      <c r="F411" s="3"/>
      <c r="G411" s="3"/>
      <c r="H411" s="122">
        <f t="shared" si="18"/>
        <v>0</v>
      </c>
      <c r="I411" s="1"/>
      <c r="J411" s="50"/>
      <c r="K411" s="120">
        <v>0</v>
      </c>
      <c r="L411" s="12"/>
      <c r="M411" s="12"/>
      <c r="N411" s="120">
        <f t="shared" si="19"/>
        <v>0</v>
      </c>
      <c r="O411" s="121">
        <f t="shared" si="20"/>
        <v>0</v>
      </c>
    </row>
    <row r="412" spans="1:15" ht="17.25" x14ac:dyDescent="0.3">
      <c r="A412" s="93"/>
      <c r="B412" s="94"/>
      <c r="C412" s="12"/>
      <c r="D412" s="1"/>
      <c r="E412" s="2"/>
      <c r="F412" s="3"/>
      <c r="G412" s="3"/>
      <c r="H412" s="122">
        <f t="shared" si="18"/>
        <v>0</v>
      </c>
      <c r="I412" s="1"/>
      <c r="J412" s="50"/>
      <c r="K412" s="120">
        <v>0</v>
      </c>
      <c r="L412" s="12"/>
      <c r="M412" s="12"/>
      <c r="N412" s="120">
        <f t="shared" si="19"/>
        <v>0</v>
      </c>
      <c r="O412" s="121">
        <f t="shared" si="20"/>
        <v>0</v>
      </c>
    </row>
    <row r="413" spans="1:15" ht="17.25" x14ac:dyDescent="0.3">
      <c r="A413" s="93"/>
      <c r="B413" s="94"/>
      <c r="C413" s="12"/>
      <c r="D413" s="1"/>
      <c r="E413" s="2"/>
      <c r="F413" s="3"/>
      <c r="G413" s="3"/>
      <c r="H413" s="122">
        <f t="shared" si="18"/>
        <v>0</v>
      </c>
      <c r="I413" s="1"/>
      <c r="J413" s="50"/>
      <c r="K413" s="120">
        <v>0</v>
      </c>
      <c r="L413" s="12"/>
      <c r="M413" s="12"/>
      <c r="N413" s="120">
        <f t="shared" si="19"/>
        <v>0</v>
      </c>
      <c r="O413" s="121">
        <f t="shared" si="20"/>
        <v>0</v>
      </c>
    </row>
    <row r="414" spans="1:15" ht="17.25" x14ac:dyDescent="0.3">
      <c r="A414" s="93"/>
      <c r="B414" s="94"/>
      <c r="C414" s="12"/>
      <c r="D414" s="1"/>
      <c r="E414" s="2"/>
      <c r="F414" s="3"/>
      <c r="G414" s="3"/>
      <c r="H414" s="122">
        <f t="shared" si="18"/>
        <v>0</v>
      </c>
      <c r="I414" s="1"/>
      <c r="J414" s="50"/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17.25" x14ac:dyDescent="0.3">
      <c r="A415" s="93"/>
      <c r="B415" s="94"/>
      <c r="C415" s="12"/>
      <c r="D415" s="1"/>
      <c r="E415" s="2"/>
      <c r="F415" s="3"/>
      <c r="G415" s="3"/>
      <c r="H415" s="122">
        <f t="shared" si="18"/>
        <v>0</v>
      </c>
      <c r="I415" s="1"/>
      <c r="J415" s="50"/>
      <c r="K415" s="120">
        <v>0</v>
      </c>
      <c r="L415" s="12"/>
      <c r="M415" s="12"/>
      <c r="N415" s="120">
        <f t="shared" si="19"/>
        <v>0</v>
      </c>
      <c r="O415" s="121">
        <f t="shared" si="20"/>
        <v>0</v>
      </c>
    </row>
    <row r="416" spans="1:15" ht="17.25" x14ac:dyDescent="0.3">
      <c r="A416" s="93"/>
      <c r="B416" s="94"/>
      <c r="C416" s="12"/>
      <c r="D416" s="1"/>
      <c r="E416" s="2"/>
      <c r="F416" s="3"/>
      <c r="G416" s="3"/>
      <c r="H416" s="122">
        <f t="shared" si="18"/>
        <v>0</v>
      </c>
      <c r="I416" s="1"/>
      <c r="J416" s="50"/>
      <c r="K416" s="120">
        <v>0</v>
      </c>
      <c r="L416" s="12"/>
      <c r="M416" s="12"/>
      <c r="N416" s="120">
        <f t="shared" si="19"/>
        <v>0</v>
      </c>
      <c r="O416" s="121">
        <f t="shared" si="20"/>
        <v>0</v>
      </c>
    </row>
    <row r="417" spans="1:15" ht="17.25" x14ac:dyDescent="0.3">
      <c r="A417" s="93"/>
      <c r="B417" s="94"/>
      <c r="C417" s="12"/>
      <c r="D417" s="1"/>
      <c r="E417" s="2"/>
      <c r="F417" s="3"/>
      <c r="G417" s="3"/>
      <c r="H417" s="122">
        <f t="shared" si="18"/>
        <v>0</v>
      </c>
      <c r="I417" s="1"/>
      <c r="J417" s="50"/>
      <c r="K417" s="120">
        <v>0</v>
      </c>
      <c r="L417" s="12"/>
      <c r="M417" s="12"/>
      <c r="N417" s="120">
        <f t="shared" si="19"/>
        <v>0</v>
      </c>
      <c r="O417" s="121">
        <f t="shared" si="20"/>
        <v>0</v>
      </c>
    </row>
    <row r="418" spans="1:15" ht="17.25" x14ac:dyDescent="0.3">
      <c r="A418" s="93"/>
      <c r="B418" s="94"/>
      <c r="C418" s="12"/>
      <c r="D418" s="1"/>
      <c r="E418" s="2"/>
      <c r="F418" s="3"/>
      <c r="G418" s="3"/>
      <c r="H418" s="122">
        <f t="shared" si="18"/>
        <v>0</v>
      </c>
      <c r="I418" s="1"/>
      <c r="J418" s="50"/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/>
      <c r="D419" s="1"/>
      <c r="E419" s="2"/>
      <c r="F419" s="3"/>
      <c r="G419" s="3"/>
      <c r="H419" s="122">
        <f t="shared" si="18"/>
        <v>0</v>
      </c>
      <c r="I419" s="1"/>
      <c r="J419" s="50"/>
      <c r="K419" s="120">
        <v>0</v>
      </c>
      <c r="L419" s="12"/>
      <c r="M419" s="12"/>
      <c r="N419" s="120">
        <f t="shared" si="19"/>
        <v>0</v>
      </c>
      <c r="O419" s="121">
        <f t="shared" si="20"/>
        <v>0</v>
      </c>
    </row>
    <row r="420" spans="1:15" ht="17.25" x14ac:dyDescent="0.3">
      <c r="A420" s="93"/>
      <c r="B420" s="94"/>
      <c r="C420" s="12"/>
      <c r="D420" s="1"/>
      <c r="E420" s="2"/>
      <c r="F420" s="3"/>
      <c r="G420" s="3"/>
      <c r="H420" s="122">
        <f t="shared" si="18"/>
        <v>0</v>
      </c>
      <c r="I420" s="1"/>
      <c r="J420" s="50"/>
      <c r="K420" s="120">
        <v>0</v>
      </c>
      <c r="L420" s="12"/>
      <c r="M420" s="12"/>
      <c r="N420" s="120">
        <f t="shared" si="19"/>
        <v>0</v>
      </c>
      <c r="O420" s="121">
        <f t="shared" si="20"/>
        <v>0</v>
      </c>
    </row>
    <row r="421" spans="1:15" ht="17.25" x14ac:dyDescent="0.3">
      <c r="A421" s="93"/>
      <c r="B421" s="94"/>
      <c r="C421" s="12"/>
      <c r="D421" s="1"/>
      <c r="E421" s="2"/>
      <c r="F421" s="3"/>
      <c r="G421" s="3"/>
      <c r="H421" s="122">
        <f t="shared" si="18"/>
        <v>0</v>
      </c>
      <c r="I421" s="1"/>
      <c r="J421" s="50"/>
      <c r="K421" s="120">
        <v>0</v>
      </c>
      <c r="L421" s="12"/>
      <c r="M421" s="12"/>
      <c r="N421" s="120">
        <f t="shared" si="19"/>
        <v>0</v>
      </c>
      <c r="O421" s="121">
        <f t="shared" si="20"/>
        <v>0</v>
      </c>
    </row>
    <row r="422" spans="1:15" ht="17.25" x14ac:dyDescent="0.3">
      <c r="A422" s="93"/>
      <c r="B422" s="94"/>
      <c r="C422" s="12"/>
      <c r="D422" s="1"/>
      <c r="E422" s="2"/>
      <c r="F422" s="3"/>
      <c r="G422" s="3"/>
      <c r="H422" s="122">
        <f t="shared" si="18"/>
        <v>0</v>
      </c>
      <c r="I422" s="1"/>
      <c r="J422" s="50"/>
      <c r="K422" s="120">
        <v>0</v>
      </c>
      <c r="L422" s="12"/>
      <c r="M422" s="12"/>
      <c r="N422" s="120">
        <f t="shared" si="19"/>
        <v>0</v>
      </c>
      <c r="O422" s="121">
        <f t="shared" si="20"/>
        <v>0</v>
      </c>
    </row>
    <row r="423" spans="1:15" ht="17.25" x14ac:dyDescent="0.3">
      <c r="A423" s="93"/>
      <c r="B423" s="94"/>
      <c r="C423" s="12"/>
      <c r="D423" s="1"/>
      <c r="E423" s="2"/>
      <c r="F423" s="3"/>
      <c r="G423" s="3"/>
      <c r="H423" s="122">
        <f t="shared" si="18"/>
        <v>0</v>
      </c>
      <c r="I423" s="1"/>
      <c r="J423" s="50"/>
      <c r="K423" s="120">
        <v>0</v>
      </c>
      <c r="L423" s="12"/>
      <c r="M423" s="12"/>
      <c r="N423" s="120">
        <f t="shared" si="19"/>
        <v>0</v>
      </c>
      <c r="O423" s="121">
        <f t="shared" si="20"/>
        <v>0</v>
      </c>
    </row>
    <row r="424" spans="1:15" ht="17.25" x14ac:dyDescent="0.3">
      <c r="A424" s="93"/>
      <c r="B424" s="94"/>
      <c r="C424" s="12"/>
      <c r="D424" s="1"/>
      <c r="E424" s="2"/>
      <c r="F424" s="3"/>
      <c r="G424" s="3"/>
      <c r="H424" s="122">
        <f t="shared" si="18"/>
        <v>0</v>
      </c>
      <c r="I424" s="1"/>
      <c r="J424" s="50"/>
      <c r="K424" s="120">
        <v>0</v>
      </c>
      <c r="L424" s="12"/>
      <c r="M424" s="12"/>
      <c r="N424" s="120">
        <f t="shared" si="19"/>
        <v>0</v>
      </c>
      <c r="O424" s="121">
        <f t="shared" si="20"/>
        <v>0</v>
      </c>
    </row>
    <row r="425" spans="1:15" ht="17.25" x14ac:dyDescent="0.3">
      <c r="A425" s="93"/>
      <c r="B425" s="94"/>
      <c r="C425" s="12"/>
      <c r="D425" s="1"/>
      <c r="E425" s="2"/>
      <c r="F425" s="3"/>
      <c r="G425" s="3"/>
      <c r="H425" s="122">
        <f t="shared" si="18"/>
        <v>0</v>
      </c>
      <c r="I425" s="1"/>
      <c r="J425" s="50"/>
      <c r="K425" s="120">
        <v>0</v>
      </c>
      <c r="L425" s="12"/>
      <c r="M425" s="12"/>
      <c r="N425" s="120">
        <f t="shared" si="19"/>
        <v>0</v>
      </c>
      <c r="O425" s="121">
        <f t="shared" si="20"/>
        <v>0</v>
      </c>
    </row>
    <row r="426" spans="1:15" ht="17.25" x14ac:dyDescent="0.3">
      <c r="A426" s="93"/>
      <c r="B426" s="94"/>
      <c r="C426" s="12"/>
      <c r="D426" s="1"/>
      <c r="E426" s="2"/>
      <c r="F426" s="3"/>
      <c r="G426" s="3"/>
      <c r="H426" s="122">
        <f t="shared" si="18"/>
        <v>0</v>
      </c>
      <c r="I426" s="1"/>
      <c r="J426" s="50"/>
      <c r="K426" s="120">
        <v>0</v>
      </c>
      <c r="L426" s="12"/>
      <c r="M426" s="12"/>
      <c r="N426" s="120">
        <f t="shared" si="19"/>
        <v>0</v>
      </c>
      <c r="O426" s="121">
        <f t="shared" si="20"/>
        <v>0</v>
      </c>
    </row>
    <row r="427" spans="1:15" ht="17.25" x14ac:dyDescent="0.3">
      <c r="A427" s="93"/>
      <c r="B427" s="94"/>
      <c r="C427" s="12"/>
      <c r="D427" s="1"/>
      <c r="E427" s="2"/>
      <c r="F427" s="3"/>
      <c r="G427" s="3"/>
      <c r="H427" s="122">
        <f t="shared" si="18"/>
        <v>0</v>
      </c>
      <c r="I427" s="1"/>
      <c r="J427" s="50"/>
      <c r="K427" s="120">
        <v>0</v>
      </c>
      <c r="L427" s="12"/>
      <c r="M427" s="12"/>
      <c r="N427" s="120">
        <f t="shared" si="19"/>
        <v>0</v>
      </c>
      <c r="O427" s="121">
        <f t="shared" si="20"/>
        <v>0</v>
      </c>
    </row>
    <row r="428" spans="1:15" ht="17.25" x14ac:dyDescent="0.3">
      <c r="A428" s="93"/>
      <c r="B428" s="94"/>
      <c r="C428" s="12"/>
      <c r="D428" s="1"/>
      <c r="E428" s="2"/>
      <c r="F428" s="3"/>
      <c r="G428" s="3"/>
      <c r="H428" s="122">
        <f t="shared" si="18"/>
        <v>0</v>
      </c>
      <c r="I428" s="1"/>
      <c r="J428" s="50"/>
      <c r="K428" s="120">
        <v>0</v>
      </c>
      <c r="L428" s="12"/>
      <c r="M428" s="12"/>
      <c r="N428" s="120">
        <f t="shared" si="19"/>
        <v>0</v>
      </c>
      <c r="O428" s="121">
        <f t="shared" si="20"/>
        <v>0</v>
      </c>
    </row>
    <row r="429" spans="1:15" ht="17.25" x14ac:dyDescent="0.3">
      <c r="A429" s="93"/>
      <c r="B429" s="94"/>
      <c r="C429" s="12"/>
      <c r="D429" s="1"/>
      <c r="E429" s="2"/>
      <c r="F429" s="3"/>
      <c r="G429" s="3"/>
      <c r="H429" s="122">
        <f t="shared" si="18"/>
        <v>0</v>
      </c>
      <c r="I429" s="1"/>
      <c r="J429" s="50"/>
      <c r="K429" s="120">
        <v>0</v>
      </c>
      <c r="L429" s="12"/>
      <c r="M429" s="12"/>
      <c r="N429" s="120">
        <f t="shared" si="19"/>
        <v>0</v>
      </c>
      <c r="O429" s="121">
        <f t="shared" si="20"/>
        <v>0</v>
      </c>
    </row>
    <row r="430" spans="1:15" ht="17.25" x14ac:dyDescent="0.3">
      <c r="A430" s="93"/>
      <c r="B430" s="94"/>
      <c r="C430" s="12"/>
      <c r="D430" s="1"/>
      <c r="E430" s="2"/>
      <c r="F430" s="3"/>
      <c r="G430" s="3"/>
      <c r="H430" s="122">
        <f t="shared" si="18"/>
        <v>0</v>
      </c>
      <c r="I430" s="1"/>
      <c r="J430" s="50"/>
      <c r="K430" s="120">
        <v>0</v>
      </c>
      <c r="L430" s="12"/>
      <c r="M430" s="12"/>
      <c r="N430" s="120">
        <f t="shared" si="19"/>
        <v>0</v>
      </c>
      <c r="O430" s="121">
        <f t="shared" si="20"/>
        <v>0</v>
      </c>
    </row>
    <row r="431" spans="1:15" ht="17.25" x14ac:dyDescent="0.3">
      <c r="A431" s="93"/>
      <c r="B431" s="94"/>
      <c r="C431" s="12"/>
      <c r="D431" s="1"/>
      <c r="E431" s="2"/>
      <c r="F431" s="3"/>
      <c r="G431" s="3"/>
      <c r="H431" s="122">
        <f t="shared" si="18"/>
        <v>0</v>
      </c>
      <c r="I431" s="1"/>
      <c r="J431" s="50"/>
      <c r="K431" s="120">
        <v>0</v>
      </c>
      <c r="L431" s="12"/>
      <c r="M431" s="12"/>
      <c r="N431" s="120">
        <f t="shared" si="19"/>
        <v>0</v>
      </c>
      <c r="O431" s="121">
        <f t="shared" si="20"/>
        <v>0</v>
      </c>
    </row>
    <row r="432" spans="1:15" ht="17.25" x14ac:dyDescent="0.3">
      <c r="A432" s="93"/>
      <c r="B432" s="94"/>
      <c r="C432" s="12"/>
      <c r="D432" s="1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17.25" x14ac:dyDescent="0.3">
      <c r="A433" s="93"/>
      <c r="B433" s="94"/>
      <c r="C433" s="12"/>
      <c r="D433" s="1"/>
      <c r="E433" s="2"/>
      <c r="F433" s="3"/>
      <c r="G433" s="3"/>
      <c r="H433" s="122">
        <f t="shared" si="18"/>
        <v>0</v>
      </c>
      <c r="I433" s="1"/>
      <c r="J433" s="50"/>
      <c r="K433" s="120">
        <v>0</v>
      </c>
      <c r="L433" s="12"/>
      <c r="M433" s="12"/>
      <c r="N433" s="120">
        <f t="shared" si="19"/>
        <v>0</v>
      </c>
      <c r="O433" s="121">
        <f t="shared" si="20"/>
        <v>0</v>
      </c>
    </row>
    <row r="434" spans="1:15" ht="17.25" x14ac:dyDescent="0.3">
      <c r="A434" s="93"/>
      <c r="B434" s="94"/>
      <c r="C434" s="12"/>
      <c r="D434" s="1"/>
      <c r="E434" s="2"/>
      <c r="F434" s="3"/>
      <c r="G434" s="3"/>
      <c r="H434" s="122">
        <f t="shared" si="18"/>
        <v>0</v>
      </c>
      <c r="I434" s="1"/>
      <c r="J434" s="50"/>
      <c r="K434" s="120">
        <v>0</v>
      </c>
      <c r="L434" s="12"/>
      <c r="M434" s="12"/>
      <c r="N434" s="120">
        <f t="shared" si="19"/>
        <v>0</v>
      </c>
      <c r="O434" s="121">
        <f t="shared" si="20"/>
        <v>0</v>
      </c>
    </row>
    <row r="435" spans="1:15" ht="17.25" x14ac:dyDescent="0.3">
      <c r="A435" s="93"/>
      <c r="B435" s="94"/>
      <c r="C435" s="12"/>
      <c r="D435" s="1"/>
      <c r="E435" s="2"/>
      <c r="F435" s="3"/>
      <c r="G435" s="3"/>
      <c r="H435" s="122">
        <f t="shared" si="18"/>
        <v>0</v>
      </c>
      <c r="I435" s="1"/>
      <c r="J435" s="50"/>
      <c r="K435" s="120">
        <v>0</v>
      </c>
      <c r="L435" s="12"/>
      <c r="M435" s="12"/>
      <c r="N435" s="120">
        <f t="shared" si="19"/>
        <v>0</v>
      </c>
      <c r="O435" s="121">
        <f t="shared" si="20"/>
        <v>0</v>
      </c>
    </row>
    <row r="436" spans="1:15" ht="17.25" x14ac:dyDescent="0.3">
      <c r="A436" s="93"/>
      <c r="B436" s="94"/>
      <c r="C436" s="12"/>
      <c r="D436" s="1"/>
      <c r="E436" s="2"/>
      <c r="F436" s="3"/>
      <c r="G436" s="3"/>
      <c r="H436" s="122">
        <f t="shared" si="18"/>
        <v>0</v>
      </c>
      <c r="I436" s="1"/>
      <c r="J436" s="50"/>
      <c r="K436" s="120">
        <v>0</v>
      </c>
      <c r="L436" s="12"/>
      <c r="M436" s="12"/>
      <c r="N436" s="120">
        <f t="shared" si="19"/>
        <v>0</v>
      </c>
      <c r="O436" s="121">
        <f t="shared" si="20"/>
        <v>0</v>
      </c>
    </row>
    <row r="437" spans="1:15" ht="17.25" x14ac:dyDescent="0.3">
      <c r="A437" s="93"/>
      <c r="B437" s="94"/>
      <c r="C437" s="12"/>
      <c r="D437" s="1"/>
      <c r="E437" s="2"/>
      <c r="F437" s="3"/>
      <c r="G437" s="3"/>
      <c r="H437" s="122">
        <f t="shared" si="18"/>
        <v>0</v>
      </c>
      <c r="I437" s="1"/>
      <c r="J437" s="50"/>
      <c r="K437" s="120">
        <v>0</v>
      </c>
      <c r="L437" s="12"/>
      <c r="M437" s="12"/>
      <c r="N437" s="120">
        <f t="shared" si="19"/>
        <v>0</v>
      </c>
      <c r="O437" s="121">
        <f t="shared" si="20"/>
        <v>0</v>
      </c>
    </row>
    <row r="438" spans="1:15" ht="17.25" x14ac:dyDescent="0.3">
      <c r="A438" s="93"/>
      <c r="B438" s="94"/>
      <c r="C438" s="12"/>
      <c r="D438" s="1"/>
      <c r="E438" s="2"/>
      <c r="F438" s="3"/>
      <c r="G438" s="3"/>
      <c r="H438" s="122">
        <f t="shared" si="18"/>
        <v>0</v>
      </c>
      <c r="I438" s="1"/>
      <c r="J438" s="50"/>
      <c r="K438" s="120">
        <v>0</v>
      </c>
      <c r="L438" s="12"/>
      <c r="M438" s="12"/>
      <c r="N438" s="120">
        <f t="shared" si="19"/>
        <v>0</v>
      </c>
      <c r="O438" s="121">
        <f t="shared" si="20"/>
        <v>0</v>
      </c>
    </row>
    <row r="439" spans="1:15" ht="17.25" x14ac:dyDescent="0.3">
      <c r="A439" s="93"/>
      <c r="B439" s="94"/>
      <c r="C439" s="12"/>
      <c r="D439" s="1"/>
      <c r="E439" s="2"/>
      <c r="F439" s="3"/>
      <c r="G439" s="3"/>
      <c r="H439" s="122">
        <f t="shared" si="18"/>
        <v>0</v>
      </c>
      <c r="I439" s="1"/>
      <c r="J439" s="50"/>
      <c r="K439" s="120">
        <v>0</v>
      </c>
      <c r="L439" s="12"/>
      <c r="M439" s="12"/>
      <c r="N439" s="120">
        <f t="shared" si="19"/>
        <v>0</v>
      </c>
      <c r="O439" s="121">
        <f t="shared" si="20"/>
        <v>0</v>
      </c>
    </row>
    <row r="440" spans="1:15" ht="17.25" x14ac:dyDescent="0.3">
      <c r="A440" s="93"/>
      <c r="B440" s="94"/>
      <c r="C440" s="12"/>
      <c r="D440" s="1"/>
      <c r="E440" s="2"/>
      <c r="F440" s="3"/>
      <c r="G440" s="3"/>
      <c r="H440" s="122">
        <f t="shared" si="18"/>
        <v>0</v>
      </c>
      <c r="I440" s="1"/>
      <c r="J440" s="50"/>
      <c r="K440" s="120">
        <v>0</v>
      </c>
      <c r="L440" s="12"/>
      <c r="M440" s="12"/>
      <c r="N440" s="120">
        <f t="shared" si="19"/>
        <v>0</v>
      </c>
      <c r="O440" s="121">
        <f t="shared" si="20"/>
        <v>0</v>
      </c>
    </row>
    <row r="441" spans="1:15" ht="17.25" x14ac:dyDescent="0.3">
      <c r="A441" s="93"/>
      <c r="B441" s="94"/>
      <c r="C441" s="12"/>
      <c r="D441" s="1"/>
      <c r="E441" s="2"/>
      <c r="F441" s="3"/>
      <c r="G441" s="3"/>
      <c r="H441" s="122">
        <f t="shared" si="18"/>
        <v>0</v>
      </c>
      <c r="I441" s="1"/>
      <c r="J441" s="50"/>
      <c r="K441" s="120">
        <v>0</v>
      </c>
      <c r="L441" s="12"/>
      <c r="M441" s="12"/>
      <c r="N441" s="120">
        <f t="shared" si="19"/>
        <v>0</v>
      </c>
      <c r="O441" s="121">
        <f t="shared" si="20"/>
        <v>0</v>
      </c>
    </row>
    <row r="442" spans="1:15" ht="17.25" x14ac:dyDescent="0.3">
      <c r="A442" s="93"/>
      <c r="B442" s="94"/>
      <c r="C442" s="12"/>
      <c r="D442" s="1"/>
      <c r="E442" s="2"/>
      <c r="F442" s="3"/>
      <c r="G442" s="3"/>
      <c r="H442" s="122">
        <f t="shared" si="18"/>
        <v>0</v>
      </c>
      <c r="I442" s="1"/>
      <c r="J442" s="50"/>
      <c r="K442" s="120">
        <v>0</v>
      </c>
      <c r="L442" s="12"/>
      <c r="M442" s="12"/>
      <c r="N442" s="120">
        <f t="shared" si="19"/>
        <v>0</v>
      </c>
      <c r="O442" s="121">
        <f t="shared" si="20"/>
        <v>0</v>
      </c>
    </row>
    <row r="443" spans="1:15" ht="17.25" x14ac:dyDescent="0.3">
      <c r="A443" s="93"/>
      <c r="B443" s="94"/>
      <c r="C443" s="12"/>
      <c r="D443" s="1"/>
      <c r="E443" s="2"/>
      <c r="F443" s="3"/>
      <c r="G443" s="3"/>
      <c r="H443" s="122">
        <f t="shared" si="18"/>
        <v>0</v>
      </c>
      <c r="I443" s="1"/>
      <c r="J443" s="50"/>
      <c r="K443" s="120">
        <v>0</v>
      </c>
      <c r="L443" s="12"/>
      <c r="M443" s="12"/>
      <c r="N443" s="120">
        <f t="shared" si="19"/>
        <v>0</v>
      </c>
      <c r="O443" s="121">
        <f t="shared" si="20"/>
        <v>0</v>
      </c>
    </row>
    <row r="444" spans="1:15" ht="17.25" x14ac:dyDescent="0.3">
      <c r="A444" s="93"/>
      <c r="B444" s="94"/>
      <c r="C444" s="12"/>
      <c r="D444" s="1"/>
      <c r="E444" s="2"/>
      <c r="F444" s="3"/>
      <c r="G444" s="3"/>
      <c r="H444" s="122">
        <f t="shared" si="18"/>
        <v>0</v>
      </c>
      <c r="I444" s="1"/>
      <c r="J444" s="50"/>
      <c r="K444" s="120">
        <v>0</v>
      </c>
      <c r="L444" s="12"/>
      <c r="M444" s="12"/>
      <c r="N444" s="120">
        <f t="shared" si="19"/>
        <v>0</v>
      </c>
      <c r="O444" s="121">
        <f t="shared" si="20"/>
        <v>0</v>
      </c>
    </row>
    <row r="445" spans="1:15" ht="17.25" x14ac:dyDescent="0.3">
      <c r="A445" s="93"/>
      <c r="B445" s="94"/>
      <c r="C445" s="12"/>
      <c r="D445" s="1"/>
      <c r="E445" s="2"/>
      <c r="F445" s="3"/>
      <c r="G445" s="3"/>
      <c r="H445" s="122">
        <f t="shared" si="18"/>
        <v>0</v>
      </c>
      <c r="I445" s="1"/>
      <c r="J445" s="50"/>
      <c r="K445" s="120">
        <v>0</v>
      </c>
      <c r="L445" s="12"/>
      <c r="M445" s="12"/>
      <c r="N445" s="120">
        <f t="shared" si="19"/>
        <v>0</v>
      </c>
      <c r="O445" s="121">
        <f t="shared" si="20"/>
        <v>0</v>
      </c>
    </row>
    <row r="446" spans="1:15" ht="17.25" x14ac:dyDescent="0.3">
      <c r="A446" s="93"/>
      <c r="B446" s="94"/>
      <c r="C446" s="12"/>
      <c r="D446" s="1"/>
      <c r="E446" s="2"/>
      <c r="F446" s="3"/>
      <c r="G446" s="3"/>
      <c r="H446" s="122">
        <f t="shared" si="18"/>
        <v>0</v>
      </c>
      <c r="I446" s="1"/>
      <c r="J446" s="50"/>
      <c r="K446" s="120">
        <v>0</v>
      </c>
      <c r="L446" s="12"/>
      <c r="M446" s="12"/>
      <c r="N446" s="120">
        <f t="shared" si="19"/>
        <v>0</v>
      </c>
      <c r="O446" s="121">
        <f t="shared" si="20"/>
        <v>0</v>
      </c>
    </row>
    <row r="447" spans="1:15" ht="17.25" x14ac:dyDescent="0.3">
      <c r="A447" s="93"/>
      <c r="B447" s="94"/>
      <c r="C447" s="12"/>
      <c r="D447" s="1"/>
      <c r="E447" s="2"/>
      <c r="F447" s="3"/>
      <c r="G447" s="3"/>
      <c r="H447" s="122">
        <f t="shared" si="18"/>
        <v>0</v>
      </c>
      <c r="I447" s="1"/>
      <c r="J447" s="50"/>
      <c r="K447" s="120">
        <v>0</v>
      </c>
      <c r="L447" s="12"/>
      <c r="M447" s="12"/>
      <c r="N447" s="120">
        <f t="shared" si="19"/>
        <v>0</v>
      </c>
      <c r="O447" s="121">
        <f t="shared" si="20"/>
        <v>0</v>
      </c>
    </row>
    <row r="448" spans="1:15" ht="17.25" x14ac:dyDescent="0.3">
      <c r="A448" s="93"/>
      <c r="B448" s="94"/>
      <c r="C448" s="12"/>
      <c r="D448" s="1"/>
      <c r="E448" s="2"/>
      <c r="F448" s="3"/>
      <c r="G448" s="3"/>
      <c r="H448" s="122">
        <f t="shared" si="18"/>
        <v>0</v>
      </c>
      <c r="I448" s="1"/>
      <c r="J448" s="50"/>
      <c r="K448" s="120">
        <v>0</v>
      </c>
      <c r="L448" s="12"/>
      <c r="M448" s="12"/>
      <c r="N448" s="120">
        <f t="shared" si="19"/>
        <v>0</v>
      </c>
      <c r="O448" s="121">
        <f t="shared" si="20"/>
        <v>0</v>
      </c>
    </row>
    <row r="449" spans="1:15" ht="17.25" x14ac:dyDescent="0.3">
      <c r="A449" s="93"/>
      <c r="B449" s="94"/>
      <c r="C449" s="12"/>
      <c r="D449" s="1"/>
      <c r="E449" s="2"/>
      <c r="F449" s="3"/>
      <c r="G449" s="3"/>
      <c r="H449" s="122">
        <f t="shared" si="18"/>
        <v>0</v>
      </c>
      <c r="I449" s="1"/>
      <c r="J449" s="50"/>
      <c r="K449" s="120">
        <v>0</v>
      </c>
      <c r="L449" s="12"/>
      <c r="M449" s="12"/>
      <c r="N449" s="120">
        <f t="shared" si="19"/>
        <v>0</v>
      </c>
      <c r="O449" s="121">
        <f t="shared" si="20"/>
        <v>0</v>
      </c>
    </row>
    <row r="450" spans="1:15" ht="17.25" x14ac:dyDescent="0.3">
      <c r="A450" s="93"/>
      <c r="B450" s="94"/>
      <c r="C450" s="12"/>
      <c r="D450" s="1"/>
      <c r="E450" s="2"/>
      <c r="F450" s="3"/>
      <c r="G450" s="3"/>
      <c r="H450" s="122">
        <f t="shared" si="18"/>
        <v>0</v>
      </c>
      <c r="I450" s="1"/>
      <c r="J450" s="50"/>
      <c r="K450" s="120">
        <v>0</v>
      </c>
      <c r="L450" s="12"/>
      <c r="M450" s="12"/>
      <c r="N450" s="120">
        <f t="shared" si="19"/>
        <v>0</v>
      </c>
      <c r="O450" s="121">
        <f t="shared" si="20"/>
        <v>0</v>
      </c>
    </row>
    <row r="451" spans="1:15" ht="17.25" x14ac:dyDescent="0.3">
      <c r="A451" s="93"/>
      <c r="B451" s="94"/>
      <c r="C451" s="12"/>
      <c r="D451" s="1"/>
      <c r="E451" s="2"/>
      <c r="F451" s="3"/>
      <c r="G451" s="3"/>
      <c r="H451" s="122">
        <f t="shared" si="18"/>
        <v>0</v>
      </c>
      <c r="I451" s="1"/>
      <c r="J451" s="50"/>
      <c r="K451" s="120">
        <v>0</v>
      </c>
      <c r="L451" s="12"/>
      <c r="M451" s="12"/>
      <c r="N451" s="120">
        <f t="shared" si="19"/>
        <v>0</v>
      </c>
      <c r="O451" s="121">
        <f t="shared" si="20"/>
        <v>0</v>
      </c>
    </row>
    <row r="452" spans="1:15" ht="17.25" x14ac:dyDescent="0.3">
      <c r="A452" s="93"/>
      <c r="B452" s="94"/>
      <c r="C452" s="12"/>
      <c r="D452" s="1"/>
      <c r="E452" s="2"/>
      <c r="F452" s="3"/>
      <c r="G452" s="3"/>
      <c r="H452" s="122">
        <f t="shared" ref="H452:H515" si="21">IF(AND(F452&lt;&gt;"",G452&lt;&gt;""),G452-F452,0)</f>
        <v>0</v>
      </c>
      <c r="I452" s="1"/>
      <c r="J452" s="50"/>
      <c r="K452" s="120">
        <v>0</v>
      </c>
      <c r="L452" s="12"/>
      <c r="M452" s="12"/>
      <c r="N452" s="120">
        <f t="shared" ref="N452:N515" si="22">IF(ROUND(H452*1440,0)=0,0,H452*1440*32)</f>
        <v>0</v>
      </c>
      <c r="O452" s="121">
        <f t="shared" ref="O452:O515" si="23">IF(ROUND(H452*1440,0)=0,0,
IF(ROUND(H452*1440,0)&lt;=15,480,
IF(ROUND(H452*1440,0)&lt;=30,960,
IF(ROUND(H452*1440,0)&lt;=45,1440,
IF(ROUND(H452*1440,0)&lt;=60,1920,
1920*INT(ROUND(H452*1440,0)/60)+
IF(MOD(ROUND(H452*1440,0),60)&lt;=15,480,
IF(MOD(ROUND(H452*1440,0),60)&lt;=30,960,
IF(MOD(ROUND(H452*1440,0),60)&lt;=45,1440,1920)))
)))))</f>
        <v>0</v>
      </c>
    </row>
    <row r="453" spans="1:15" ht="17.25" x14ac:dyDescent="0.3">
      <c r="A453" s="93"/>
      <c r="B453" s="94"/>
      <c r="C453" s="12"/>
      <c r="D453" s="1"/>
      <c r="E453" s="2"/>
      <c r="F453" s="3"/>
      <c r="G453" s="3"/>
      <c r="H453" s="122">
        <f t="shared" si="21"/>
        <v>0</v>
      </c>
      <c r="I453" s="1"/>
      <c r="J453" s="50"/>
      <c r="K453" s="120">
        <v>0</v>
      </c>
      <c r="L453" s="12"/>
      <c r="M453" s="12"/>
      <c r="N453" s="120">
        <f t="shared" si="22"/>
        <v>0</v>
      </c>
      <c r="O453" s="121">
        <f t="shared" si="23"/>
        <v>0</v>
      </c>
    </row>
    <row r="454" spans="1:15" ht="17.25" x14ac:dyDescent="0.3">
      <c r="A454" s="93"/>
      <c r="B454" s="94"/>
      <c r="C454" s="12"/>
      <c r="D454" s="1"/>
      <c r="E454" s="2"/>
      <c r="F454" s="3"/>
      <c r="G454" s="3"/>
      <c r="H454" s="122">
        <f t="shared" si="21"/>
        <v>0</v>
      </c>
      <c r="I454" s="1"/>
      <c r="J454" s="50"/>
      <c r="K454" s="120">
        <v>0</v>
      </c>
      <c r="L454" s="12"/>
      <c r="M454" s="12"/>
      <c r="N454" s="120">
        <f t="shared" si="22"/>
        <v>0</v>
      </c>
      <c r="O454" s="121">
        <f t="shared" si="23"/>
        <v>0</v>
      </c>
    </row>
    <row r="455" spans="1:15" ht="17.25" x14ac:dyDescent="0.3">
      <c r="A455" s="93"/>
      <c r="B455" s="94"/>
      <c r="C455" s="12"/>
      <c r="D455" s="1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1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1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1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1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12"/>
      <c r="D460" s="1"/>
      <c r="E460" s="2"/>
      <c r="F460" s="3"/>
      <c r="G460" s="3"/>
      <c r="H460" s="122">
        <f t="shared" si="21"/>
        <v>0</v>
      </c>
      <c r="I460" s="1"/>
      <c r="J460" s="50"/>
      <c r="K460" s="120">
        <v>0</v>
      </c>
      <c r="L460" s="12"/>
      <c r="M460" s="12"/>
      <c r="N460" s="120">
        <f t="shared" si="22"/>
        <v>0</v>
      </c>
      <c r="O460" s="121">
        <f t="shared" si="23"/>
        <v>0</v>
      </c>
    </row>
    <row r="461" spans="1:15" ht="17.25" x14ac:dyDescent="0.3">
      <c r="A461" s="93"/>
      <c r="B461" s="94"/>
      <c r="C461" s="12"/>
      <c r="D461" s="1"/>
      <c r="E461" s="2"/>
      <c r="F461" s="3"/>
      <c r="G461" s="3"/>
      <c r="H461" s="122">
        <f t="shared" si="21"/>
        <v>0</v>
      </c>
      <c r="I461" s="1"/>
      <c r="J461" s="50"/>
      <c r="K461" s="120">
        <v>0</v>
      </c>
      <c r="L461" s="12"/>
      <c r="M461" s="12"/>
      <c r="N461" s="120">
        <f t="shared" si="22"/>
        <v>0</v>
      </c>
      <c r="O461" s="121">
        <f t="shared" si="23"/>
        <v>0</v>
      </c>
    </row>
    <row r="462" spans="1:15" ht="17.25" x14ac:dyDescent="0.3">
      <c r="A462" s="93"/>
      <c r="B462" s="94"/>
      <c r="C462" s="12"/>
      <c r="D462" s="1"/>
      <c r="E462" s="2"/>
      <c r="F462" s="3"/>
      <c r="G462" s="3"/>
      <c r="H462" s="122">
        <f t="shared" si="21"/>
        <v>0</v>
      </c>
      <c r="I462" s="1"/>
      <c r="J462" s="50"/>
      <c r="K462" s="120">
        <v>0</v>
      </c>
      <c r="L462" s="12"/>
      <c r="M462" s="12"/>
      <c r="N462" s="120">
        <f t="shared" si="22"/>
        <v>0</v>
      </c>
      <c r="O462" s="121">
        <f t="shared" si="23"/>
        <v>0</v>
      </c>
    </row>
    <row r="463" spans="1:15" ht="17.25" x14ac:dyDescent="0.3">
      <c r="A463" s="93"/>
      <c r="B463" s="94"/>
      <c r="C463" s="12"/>
      <c r="D463" s="1"/>
      <c r="E463" s="2"/>
      <c r="F463" s="3"/>
      <c r="G463" s="3"/>
      <c r="H463" s="122">
        <f t="shared" si="21"/>
        <v>0</v>
      </c>
      <c r="I463" s="1"/>
      <c r="J463" s="50"/>
      <c r="K463" s="120">
        <v>0</v>
      </c>
      <c r="L463" s="12"/>
      <c r="M463" s="12"/>
      <c r="N463" s="120">
        <f t="shared" si="22"/>
        <v>0</v>
      </c>
      <c r="O463" s="121">
        <f t="shared" si="23"/>
        <v>0</v>
      </c>
    </row>
    <row r="464" spans="1:15" ht="17.25" x14ac:dyDescent="0.3">
      <c r="A464" s="93"/>
      <c r="B464" s="94"/>
      <c r="C464" s="12"/>
      <c r="D464" s="1"/>
      <c r="E464" s="2"/>
      <c r="F464" s="3"/>
      <c r="G464" s="3"/>
      <c r="H464" s="122">
        <f t="shared" si="21"/>
        <v>0</v>
      </c>
      <c r="I464" s="1"/>
      <c r="J464" s="50"/>
      <c r="K464" s="120">
        <v>0</v>
      </c>
      <c r="L464" s="12"/>
      <c r="M464" s="12"/>
      <c r="N464" s="120">
        <f t="shared" si="22"/>
        <v>0</v>
      </c>
      <c r="O464" s="121">
        <f t="shared" si="23"/>
        <v>0</v>
      </c>
    </row>
    <row r="465" spans="1:15" ht="17.25" x14ac:dyDescent="0.3">
      <c r="A465" s="93"/>
      <c r="B465" s="94"/>
      <c r="C465" s="12"/>
      <c r="D465" s="1"/>
      <c r="E465" s="2"/>
      <c r="F465" s="3"/>
      <c r="G465" s="3"/>
      <c r="H465" s="122">
        <f t="shared" si="21"/>
        <v>0</v>
      </c>
      <c r="I465" s="1"/>
      <c r="J465" s="50"/>
      <c r="K465" s="120">
        <v>0</v>
      </c>
      <c r="L465" s="12"/>
      <c r="M465" s="12"/>
      <c r="N465" s="120">
        <f t="shared" si="22"/>
        <v>0</v>
      </c>
      <c r="O465" s="121">
        <f t="shared" si="23"/>
        <v>0</v>
      </c>
    </row>
    <row r="466" spans="1:15" ht="17.25" x14ac:dyDescent="0.3">
      <c r="A466" s="93"/>
      <c r="B466" s="94"/>
      <c r="C466" s="12"/>
      <c r="D466" s="1"/>
      <c r="E466" s="2"/>
      <c r="F466" s="3"/>
      <c r="G466" s="3"/>
      <c r="H466" s="122">
        <f t="shared" si="21"/>
        <v>0</v>
      </c>
      <c r="I466" s="1"/>
      <c r="J466" s="50"/>
      <c r="K466" s="120">
        <v>0</v>
      </c>
      <c r="L466" s="12"/>
      <c r="M466" s="12"/>
      <c r="N466" s="120">
        <f t="shared" si="22"/>
        <v>0</v>
      </c>
      <c r="O466" s="121">
        <f t="shared" si="23"/>
        <v>0</v>
      </c>
    </row>
    <row r="467" spans="1:15" ht="17.25" x14ac:dyDescent="0.3">
      <c r="A467" s="93"/>
      <c r="B467" s="94"/>
      <c r="C467" s="12"/>
      <c r="D467" s="1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17.25" x14ac:dyDescent="0.3">
      <c r="A468" s="93"/>
      <c r="B468" s="94"/>
      <c r="C468" s="12"/>
      <c r="D468" s="1"/>
      <c r="E468" s="2"/>
      <c r="F468" s="3"/>
      <c r="G468" s="3"/>
      <c r="H468" s="122">
        <f t="shared" si="21"/>
        <v>0</v>
      </c>
      <c r="I468" s="1"/>
      <c r="J468" s="50"/>
      <c r="K468" s="120">
        <v>0</v>
      </c>
      <c r="L468" s="12"/>
      <c r="M468" s="12"/>
      <c r="N468" s="120">
        <f t="shared" si="22"/>
        <v>0</v>
      </c>
      <c r="O468" s="121">
        <f t="shared" si="23"/>
        <v>0</v>
      </c>
    </row>
    <row r="469" spans="1:15" ht="17.25" x14ac:dyDescent="0.3">
      <c r="A469" s="93"/>
      <c r="B469" s="94"/>
      <c r="C469" s="12"/>
      <c r="D469" s="1"/>
      <c r="E469" s="2"/>
      <c r="F469" s="3"/>
      <c r="G469" s="3"/>
      <c r="H469" s="122">
        <f t="shared" si="21"/>
        <v>0</v>
      </c>
      <c r="I469" s="1"/>
      <c r="J469" s="50"/>
      <c r="K469" s="120">
        <v>0</v>
      </c>
      <c r="L469" s="12"/>
      <c r="M469" s="12"/>
      <c r="N469" s="120">
        <f t="shared" si="22"/>
        <v>0</v>
      </c>
      <c r="O469" s="121">
        <f t="shared" si="23"/>
        <v>0</v>
      </c>
    </row>
    <row r="470" spans="1:15" ht="17.25" x14ac:dyDescent="0.3">
      <c r="A470" s="93"/>
      <c r="B470" s="94"/>
      <c r="C470" s="12"/>
      <c r="D470" s="1"/>
      <c r="E470" s="2"/>
      <c r="F470" s="3"/>
      <c r="G470" s="3"/>
      <c r="H470" s="122">
        <f t="shared" si="21"/>
        <v>0</v>
      </c>
      <c r="I470" s="1"/>
      <c r="J470" s="50"/>
      <c r="K470" s="120">
        <v>0</v>
      </c>
      <c r="L470" s="12"/>
      <c r="M470" s="12"/>
      <c r="N470" s="120">
        <f t="shared" si="22"/>
        <v>0</v>
      </c>
      <c r="O470" s="121">
        <f t="shared" si="23"/>
        <v>0</v>
      </c>
    </row>
    <row r="471" spans="1:15" ht="17.25" x14ac:dyDescent="0.3">
      <c r="A471" s="93"/>
      <c r="B471" s="94"/>
      <c r="C471" s="12"/>
      <c r="D471" s="1"/>
      <c r="E471" s="2"/>
      <c r="F471" s="3"/>
      <c r="G471" s="3"/>
      <c r="H471" s="122">
        <f t="shared" si="21"/>
        <v>0</v>
      </c>
      <c r="I471" s="1"/>
      <c r="J471" s="50"/>
      <c r="K471" s="120">
        <v>0</v>
      </c>
      <c r="L471" s="12"/>
      <c r="M471" s="12"/>
      <c r="N471" s="120">
        <f t="shared" si="22"/>
        <v>0</v>
      </c>
      <c r="O471" s="121">
        <f t="shared" si="23"/>
        <v>0</v>
      </c>
    </row>
    <row r="472" spans="1:15" ht="17.25" x14ac:dyDescent="0.3">
      <c r="A472" s="93"/>
      <c r="B472" s="94"/>
      <c r="C472" s="12"/>
      <c r="D472" s="1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17.25" x14ac:dyDescent="0.3">
      <c r="A473" s="93"/>
      <c r="B473" s="94"/>
      <c r="C473" s="12"/>
      <c r="D473" s="1"/>
      <c r="E473" s="2"/>
      <c r="F473" s="3"/>
      <c r="G473" s="3"/>
      <c r="H473" s="122">
        <f t="shared" si="21"/>
        <v>0</v>
      </c>
      <c r="I473" s="1"/>
      <c r="J473" s="50"/>
      <c r="K473" s="120">
        <v>0</v>
      </c>
      <c r="L473" s="12"/>
      <c r="M473" s="12"/>
      <c r="N473" s="120">
        <f t="shared" si="22"/>
        <v>0</v>
      </c>
      <c r="O473" s="121">
        <f t="shared" si="23"/>
        <v>0</v>
      </c>
    </row>
    <row r="474" spans="1:15" ht="17.25" x14ac:dyDescent="0.3">
      <c r="A474" s="93"/>
      <c r="B474" s="94"/>
      <c r="C474" s="12"/>
      <c r="D474" s="1"/>
      <c r="E474" s="2"/>
      <c r="F474" s="3"/>
      <c r="G474" s="3"/>
      <c r="H474" s="122">
        <f t="shared" si="21"/>
        <v>0</v>
      </c>
      <c r="I474" s="1"/>
      <c r="J474" s="50"/>
      <c r="K474" s="120">
        <v>0</v>
      </c>
      <c r="L474" s="12"/>
      <c r="M474" s="12"/>
      <c r="N474" s="120">
        <f t="shared" si="22"/>
        <v>0</v>
      </c>
      <c r="O474" s="121">
        <f t="shared" si="23"/>
        <v>0</v>
      </c>
    </row>
    <row r="475" spans="1:15" ht="17.25" x14ac:dyDescent="0.3">
      <c r="A475" s="93"/>
      <c r="B475" s="94"/>
      <c r="C475" s="12"/>
      <c r="D475" s="1"/>
      <c r="E475" s="2"/>
      <c r="F475" s="3"/>
      <c r="G475" s="3"/>
      <c r="H475" s="122">
        <f t="shared" si="21"/>
        <v>0</v>
      </c>
      <c r="I475" s="1"/>
      <c r="J475" s="50"/>
      <c r="K475" s="120">
        <v>0</v>
      </c>
      <c r="L475" s="12"/>
      <c r="M475" s="12"/>
      <c r="N475" s="120">
        <f t="shared" si="22"/>
        <v>0</v>
      </c>
      <c r="O475" s="121">
        <f t="shared" si="23"/>
        <v>0</v>
      </c>
    </row>
    <row r="476" spans="1:15" ht="17.25" x14ac:dyDescent="0.3">
      <c r="A476" s="93"/>
      <c r="B476" s="94"/>
      <c r="C476" s="12"/>
      <c r="D476" s="1"/>
      <c r="E476" s="2"/>
      <c r="F476" s="3"/>
      <c r="G476" s="3"/>
      <c r="H476" s="122">
        <f t="shared" si="21"/>
        <v>0</v>
      </c>
      <c r="I476" s="1"/>
      <c r="J476" s="50"/>
      <c r="K476" s="120">
        <v>0</v>
      </c>
      <c r="L476" s="12"/>
      <c r="M476" s="12"/>
      <c r="N476" s="120">
        <f t="shared" si="22"/>
        <v>0</v>
      </c>
      <c r="O476" s="121">
        <f t="shared" si="23"/>
        <v>0</v>
      </c>
    </row>
    <row r="477" spans="1:15" ht="17.25" x14ac:dyDescent="0.3">
      <c r="A477" s="93"/>
      <c r="B477" s="94"/>
      <c r="C477" s="12"/>
      <c r="D477" s="1"/>
      <c r="E477" s="2"/>
      <c r="F477" s="3"/>
      <c r="G477" s="3"/>
      <c r="H477" s="122">
        <f t="shared" si="21"/>
        <v>0</v>
      </c>
      <c r="I477" s="1"/>
      <c r="J477" s="50"/>
      <c r="K477" s="120">
        <v>0</v>
      </c>
      <c r="L477" s="12"/>
      <c r="M477" s="12"/>
      <c r="N477" s="120">
        <f t="shared" si="22"/>
        <v>0</v>
      </c>
      <c r="O477" s="121">
        <f t="shared" si="23"/>
        <v>0</v>
      </c>
    </row>
    <row r="478" spans="1:15" ht="17.25" x14ac:dyDescent="0.3">
      <c r="A478" s="93"/>
      <c r="B478" s="94"/>
      <c r="C478" s="12"/>
      <c r="D478" s="1"/>
      <c r="E478" s="2"/>
      <c r="F478" s="3"/>
      <c r="G478" s="3"/>
      <c r="H478" s="122">
        <f t="shared" si="21"/>
        <v>0</v>
      </c>
      <c r="I478" s="1"/>
      <c r="J478" s="50"/>
      <c r="K478" s="120">
        <v>0</v>
      </c>
      <c r="L478" s="12"/>
      <c r="M478" s="12"/>
      <c r="N478" s="120">
        <f t="shared" si="22"/>
        <v>0</v>
      </c>
      <c r="O478" s="121">
        <f t="shared" si="23"/>
        <v>0</v>
      </c>
    </row>
    <row r="479" spans="1:15" ht="17.25" x14ac:dyDescent="0.3">
      <c r="A479" s="93"/>
      <c r="B479" s="94"/>
      <c r="C479" s="12"/>
      <c r="D479" s="1"/>
      <c r="E479" s="2"/>
      <c r="F479" s="3"/>
      <c r="G479" s="3"/>
      <c r="H479" s="122">
        <f t="shared" si="21"/>
        <v>0</v>
      </c>
      <c r="I479" s="1"/>
      <c r="J479" s="50"/>
      <c r="K479" s="120">
        <v>0</v>
      </c>
      <c r="L479" s="12"/>
      <c r="M479" s="12"/>
      <c r="N479" s="120">
        <f t="shared" si="22"/>
        <v>0</v>
      </c>
      <c r="O479" s="121">
        <f t="shared" si="23"/>
        <v>0</v>
      </c>
    </row>
    <row r="480" spans="1:15" ht="17.25" x14ac:dyDescent="0.3">
      <c r="A480" s="93"/>
      <c r="B480" s="94"/>
      <c r="C480" s="12"/>
      <c r="D480" s="1"/>
      <c r="E480" s="2"/>
      <c r="F480" s="3"/>
      <c r="G480" s="3"/>
      <c r="H480" s="122">
        <f t="shared" si="21"/>
        <v>0</v>
      </c>
      <c r="I480" s="1"/>
      <c r="J480" s="50"/>
      <c r="K480" s="120">
        <v>0</v>
      </c>
      <c r="L480" s="12"/>
      <c r="M480" s="12"/>
      <c r="N480" s="120">
        <f t="shared" si="22"/>
        <v>0</v>
      </c>
      <c r="O480" s="121">
        <f t="shared" si="23"/>
        <v>0</v>
      </c>
    </row>
    <row r="481" spans="1:15" ht="17.25" x14ac:dyDescent="0.3">
      <c r="A481" s="93"/>
      <c r="B481" s="94"/>
      <c r="C481" s="12"/>
      <c r="D481" s="1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17.25" x14ac:dyDescent="0.3">
      <c r="A482" s="93"/>
      <c r="B482" s="94"/>
      <c r="C482" s="12"/>
      <c r="D482" s="1"/>
      <c r="E482" s="2"/>
      <c r="F482" s="3"/>
      <c r="G482" s="3"/>
      <c r="H482" s="122">
        <f t="shared" si="21"/>
        <v>0</v>
      </c>
      <c r="I482" s="1"/>
      <c r="J482" s="50"/>
      <c r="K482" s="120">
        <v>0</v>
      </c>
      <c r="L482" s="12"/>
      <c r="M482" s="12"/>
      <c r="N482" s="120">
        <f t="shared" si="22"/>
        <v>0</v>
      </c>
      <c r="O482" s="121">
        <f t="shared" si="23"/>
        <v>0</v>
      </c>
    </row>
    <row r="483" spans="1:15" ht="17.25" x14ac:dyDescent="0.3">
      <c r="A483" s="93"/>
      <c r="B483" s="94"/>
      <c r="C483" s="12"/>
      <c r="D483" s="1"/>
      <c r="E483" s="2"/>
      <c r="F483" s="3"/>
      <c r="G483" s="3"/>
      <c r="H483" s="122">
        <f t="shared" si="21"/>
        <v>0</v>
      </c>
      <c r="I483" s="1"/>
      <c r="J483" s="50"/>
      <c r="K483" s="120">
        <v>0</v>
      </c>
      <c r="L483" s="12"/>
      <c r="M483" s="12"/>
      <c r="N483" s="120">
        <f t="shared" si="22"/>
        <v>0</v>
      </c>
      <c r="O483" s="121">
        <f t="shared" si="23"/>
        <v>0</v>
      </c>
    </row>
    <row r="484" spans="1:15" ht="17.25" x14ac:dyDescent="0.3">
      <c r="A484" s="93"/>
      <c r="B484" s="94"/>
      <c r="C484" s="12"/>
      <c r="D484" s="1"/>
      <c r="E484" s="2"/>
      <c r="F484" s="3"/>
      <c r="G484" s="3"/>
      <c r="H484" s="122">
        <f t="shared" si="21"/>
        <v>0</v>
      </c>
      <c r="I484" s="1"/>
      <c r="J484" s="50"/>
      <c r="K484" s="120">
        <v>0</v>
      </c>
      <c r="L484" s="12"/>
      <c r="M484" s="12"/>
      <c r="N484" s="120">
        <f t="shared" si="22"/>
        <v>0</v>
      </c>
      <c r="O484" s="121">
        <f t="shared" si="23"/>
        <v>0</v>
      </c>
    </row>
    <row r="485" spans="1:15" ht="17.25" x14ac:dyDescent="0.3">
      <c r="A485" s="93"/>
      <c r="B485" s="94"/>
      <c r="C485" s="12"/>
      <c r="D485" s="1"/>
      <c r="E485" s="2"/>
      <c r="F485" s="3"/>
      <c r="G485" s="3"/>
      <c r="H485" s="122">
        <f t="shared" si="21"/>
        <v>0</v>
      </c>
      <c r="I485" s="1"/>
      <c r="J485" s="50"/>
      <c r="K485" s="120">
        <v>0</v>
      </c>
      <c r="L485" s="12"/>
      <c r="M485" s="12"/>
      <c r="N485" s="120">
        <f t="shared" si="22"/>
        <v>0</v>
      </c>
      <c r="O485" s="121">
        <f t="shared" si="23"/>
        <v>0</v>
      </c>
    </row>
    <row r="486" spans="1:15" ht="17.25" x14ac:dyDescent="0.3">
      <c r="A486" s="93"/>
      <c r="B486" s="94"/>
      <c r="C486" s="12"/>
      <c r="D486" s="1"/>
      <c r="E486" s="2"/>
      <c r="F486" s="3"/>
      <c r="G486" s="3"/>
      <c r="H486" s="122">
        <f t="shared" si="21"/>
        <v>0</v>
      </c>
      <c r="I486" s="1"/>
      <c r="J486" s="50"/>
      <c r="K486" s="120">
        <v>0</v>
      </c>
      <c r="L486" s="12"/>
      <c r="M486" s="12"/>
      <c r="N486" s="120">
        <f t="shared" si="22"/>
        <v>0</v>
      </c>
      <c r="O486" s="121">
        <f t="shared" si="23"/>
        <v>0</v>
      </c>
    </row>
    <row r="487" spans="1:15" ht="17.25" x14ac:dyDescent="0.3">
      <c r="A487" s="93"/>
      <c r="B487" s="94"/>
      <c r="C487" s="12"/>
      <c r="D487" s="1"/>
      <c r="E487" s="2"/>
      <c r="F487" s="3"/>
      <c r="G487" s="3"/>
      <c r="H487" s="122">
        <f t="shared" si="21"/>
        <v>0</v>
      </c>
      <c r="I487" s="1"/>
      <c r="J487" s="50"/>
      <c r="K487" s="120">
        <v>0</v>
      </c>
      <c r="L487" s="12"/>
      <c r="M487" s="12"/>
      <c r="N487" s="120">
        <f t="shared" si="22"/>
        <v>0</v>
      </c>
      <c r="O487" s="121">
        <f t="shared" si="23"/>
        <v>0</v>
      </c>
    </row>
    <row r="488" spans="1:15" ht="17.25" x14ac:dyDescent="0.3">
      <c r="A488" s="93"/>
      <c r="B488" s="94"/>
      <c r="C488" s="12"/>
      <c r="D488" s="1"/>
      <c r="E488" s="2"/>
      <c r="F488" s="3"/>
      <c r="G488" s="3"/>
      <c r="H488" s="122">
        <f t="shared" si="21"/>
        <v>0</v>
      </c>
      <c r="I488" s="1"/>
      <c r="J488" s="50"/>
      <c r="K488" s="120">
        <v>0</v>
      </c>
      <c r="L488" s="12"/>
      <c r="M488" s="12"/>
      <c r="N488" s="120">
        <f t="shared" si="22"/>
        <v>0</v>
      </c>
      <c r="O488" s="121">
        <f t="shared" si="23"/>
        <v>0</v>
      </c>
    </row>
    <row r="489" spans="1:15" ht="17.25" x14ac:dyDescent="0.3">
      <c r="A489" s="93"/>
      <c r="B489" s="94"/>
      <c r="C489" s="12"/>
      <c r="D489" s="1"/>
      <c r="E489" s="2"/>
      <c r="F489" s="3"/>
      <c r="G489" s="3"/>
      <c r="H489" s="122">
        <f t="shared" si="21"/>
        <v>0</v>
      </c>
      <c r="I489" s="1"/>
      <c r="J489" s="50"/>
      <c r="K489" s="120">
        <v>0</v>
      </c>
      <c r="L489" s="12"/>
      <c r="M489" s="12"/>
      <c r="N489" s="120">
        <f t="shared" si="22"/>
        <v>0</v>
      </c>
      <c r="O489" s="121">
        <f t="shared" si="23"/>
        <v>0</v>
      </c>
    </row>
    <row r="490" spans="1:15" ht="17.25" x14ac:dyDescent="0.3">
      <c r="A490" s="93"/>
      <c r="B490" s="94"/>
      <c r="C490" s="12"/>
      <c r="D490" s="1"/>
      <c r="E490" s="2"/>
      <c r="F490" s="3"/>
      <c r="G490" s="3"/>
      <c r="H490" s="122">
        <f t="shared" si="21"/>
        <v>0</v>
      </c>
      <c r="I490" s="1"/>
      <c r="J490" s="50"/>
      <c r="K490" s="120">
        <v>0</v>
      </c>
      <c r="L490" s="12"/>
      <c r="M490" s="12"/>
      <c r="N490" s="120">
        <f t="shared" si="22"/>
        <v>0</v>
      </c>
      <c r="O490" s="121">
        <f t="shared" si="23"/>
        <v>0</v>
      </c>
    </row>
    <row r="491" spans="1:15" ht="17.25" x14ac:dyDescent="0.3">
      <c r="A491" s="93"/>
      <c r="B491" s="94"/>
      <c r="C491" s="12"/>
      <c r="D491" s="1"/>
      <c r="E491" s="2"/>
      <c r="F491" s="3"/>
      <c r="G491" s="3"/>
      <c r="H491" s="122">
        <f t="shared" si="21"/>
        <v>0</v>
      </c>
      <c r="I491" s="1"/>
      <c r="J491" s="50"/>
      <c r="K491" s="120">
        <v>0</v>
      </c>
      <c r="L491" s="12"/>
      <c r="M491" s="12"/>
      <c r="N491" s="120">
        <f t="shared" si="22"/>
        <v>0</v>
      </c>
      <c r="O491" s="121">
        <f t="shared" si="23"/>
        <v>0</v>
      </c>
    </row>
    <row r="492" spans="1:15" ht="17.25" x14ac:dyDescent="0.3">
      <c r="A492" s="93"/>
      <c r="B492" s="94"/>
      <c r="C492" s="12"/>
      <c r="D492" s="1"/>
      <c r="E492" s="2"/>
      <c r="F492" s="3"/>
      <c r="G492" s="3"/>
      <c r="H492" s="122">
        <f t="shared" si="21"/>
        <v>0</v>
      </c>
      <c r="I492" s="1"/>
      <c r="J492" s="50"/>
      <c r="K492" s="120">
        <v>0</v>
      </c>
      <c r="L492" s="12"/>
      <c r="M492" s="12"/>
      <c r="N492" s="120">
        <f t="shared" si="22"/>
        <v>0</v>
      </c>
      <c r="O492" s="121">
        <f t="shared" si="23"/>
        <v>0</v>
      </c>
    </row>
    <row r="493" spans="1:15" ht="17.25" x14ac:dyDescent="0.3">
      <c r="A493" s="93"/>
      <c r="B493" s="94"/>
      <c r="C493" s="12"/>
      <c r="D493" s="1"/>
      <c r="E493" s="2"/>
      <c r="F493" s="3"/>
      <c r="G493" s="3"/>
      <c r="H493" s="122">
        <f t="shared" si="21"/>
        <v>0</v>
      </c>
      <c r="I493" s="1"/>
      <c r="J493" s="50"/>
      <c r="K493" s="120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12"/>
      <c r="D494" s="1"/>
      <c r="E494" s="2"/>
      <c r="F494" s="3"/>
      <c r="G494" s="3"/>
      <c r="H494" s="122">
        <f t="shared" si="21"/>
        <v>0</v>
      </c>
      <c r="I494" s="1"/>
      <c r="J494" s="50"/>
      <c r="K494" s="120">
        <v>0</v>
      </c>
      <c r="L494" s="12"/>
      <c r="M494" s="12"/>
      <c r="N494" s="120">
        <f t="shared" si="22"/>
        <v>0</v>
      </c>
      <c r="O494" s="121">
        <f t="shared" si="23"/>
        <v>0</v>
      </c>
    </row>
    <row r="495" spans="1:15" ht="17.25" x14ac:dyDescent="0.3">
      <c r="A495" s="93"/>
      <c r="B495" s="94"/>
      <c r="C495" s="12"/>
      <c r="D495" s="1"/>
      <c r="E495" s="2"/>
      <c r="F495" s="3"/>
      <c r="G495" s="3"/>
      <c r="H495" s="122">
        <f t="shared" si="21"/>
        <v>0</v>
      </c>
      <c r="I495" s="1"/>
      <c r="J495" s="50"/>
      <c r="K495" s="120">
        <v>0</v>
      </c>
      <c r="L495" s="12"/>
      <c r="M495" s="12"/>
      <c r="N495" s="120">
        <f t="shared" si="22"/>
        <v>0</v>
      </c>
      <c r="O495" s="121">
        <f t="shared" si="23"/>
        <v>0</v>
      </c>
    </row>
    <row r="496" spans="1:15" ht="17.25" x14ac:dyDescent="0.3">
      <c r="A496" s="93"/>
      <c r="B496" s="94"/>
      <c r="C496" s="12"/>
      <c r="D496" s="1"/>
      <c r="E496" s="2"/>
      <c r="F496" s="3"/>
      <c r="G496" s="3"/>
      <c r="H496" s="122">
        <f t="shared" si="21"/>
        <v>0</v>
      </c>
      <c r="I496" s="1"/>
      <c r="J496" s="50"/>
      <c r="K496" s="120">
        <v>0</v>
      </c>
      <c r="L496" s="12"/>
      <c r="M496" s="12"/>
      <c r="N496" s="120">
        <f t="shared" si="22"/>
        <v>0</v>
      </c>
      <c r="O496" s="121">
        <f t="shared" si="23"/>
        <v>0</v>
      </c>
    </row>
    <row r="497" spans="1:15" ht="17.25" x14ac:dyDescent="0.3">
      <c r="A497" s="93"/>
      <c r="B497" s="94"/>
      <c r="C497" s="12"/>
      <c r="D497" s="1"/>
      <c r="E497" s="2"/>
      <c r="F497" s="3"/>
      <c r="G497" s="3"/>
      <c r="H497" s="122">
        <f t="shared" si="21"/>
        <v>0</v>
      </c>
      <c r="I497" s="1"/>
      <c r="J497" s="50"/>
      <c r="K497" s="120">
        <v>0</v>
      </c>
      <c r="L497" s="12"/>
      <c r="M497" s="12"/>
      <c r="N497" s="120">
        <f t="shared" si="22"/>
        <v>0</v>
      </c>
      <c r="O497" s="121">
        <f t="shared" si="23"/>
        <v>0</v>
      </c>
    </row>
    <row r="498" spans="1:15" ht="17.25" x14ac:dyDescent="0.3">
      <c r="A498" s="93"/>
      <c r="B498" s="94"/>
      <c r="C498" s="12"/>
      <c r="D498" s="1"/>
      <c r="E498" s="2"/>
      <c r="F498" s="3"/>
      <c r="G498" s="3"/>
      <c r="H498" s="122">
        <f t="shared" si="21"/>
        <v>0</v>
      </c>
      <c r="I498" s="1"/>
      <c r="J498" s="50"/>
      <c r="K498" s="120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/>
      <c r="D499" s="1"/>
      <c r="E499" s="2"/>
      <c r="F499" s="3"/>
      <c r="G499" s="3"/>
      <c r="H499" s="122">
        <f t="shared" si="21"/>
        <v>0</v>
      </c>
      <c r="I499" s="1"/>
      <c r="J499" s="50"/>
      <c r="K499" s="120">
        <v>0</v>
      </c>
      <c r="L499" s="12"/>
      <c r="M499" s="12"/>
      <c r="N499" s="120">
        <f t="shared" si="22"/>
        <v>0</v>
      </c>
      <c r="O499" s="121">
        <f t="shared" si="23"/>
        <v>0</v>
      </c>
    </row>
    <row r="500" spans="1:15" ht="17.25" x14ac:dyDescent="0.3">
      <c r="A500" s="93"/>
      <c r="B500" s="94"/>
      <c r="C500" s="12"/>
      <c r="D500" s="1"/>
      <c r="E500" s="2"/>
      <c r="F500" s="3"/>
      <c r="G500" s="3"/>
      <c r="H500" s="122">
        <f t="shared" si="21"/>
        <v>0</v>
      </c>
      <c r="I500" s="1"/>
      <c r="J500" s="50"/>
      <c r="K500" s="120">
        <v>0</v>
      </c>
      <c r="L500" s="12"/>
      <c r="M500" s="12"/>
      <c r="N500" s="120">
        <f t="shared" si="22"/>
        <v>0</v>
      </c>
      <c r="O500" s="121">
        <f t="shared" si="23"/>
        <v>0</v>
      </c>
    </row>
    <row r="501" spans="1:15" ht="17.25" x14ac:dyDescent="0.3">
      <c r="A501" s="93"/>
      <c r="B501" s="94"/>
      <c r="C501" s="12"/>
      <c r="D501" s="1"/>
      <c r="E501" s="2"/>
      <c r="F501" s="3"/>
      <c r="G501" s="3"/>
      <c r="H501" s="122">
        <f t="shared" si="21"/>
        <v>0</v>
      </c>
      <c r="I501" s="1"/>
      <c r="J501" s="50"/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17.25" x14ac:dyDescent="0.3">
      <c r="A502" s="93"/>
      <c r="B502" s="94"/>
      <c r="C502" s="12"/>
      <c r="D502" s="1"/>
      <c r="E502" s="2"/>
      <c r="F502" s="3"/>
      <c r="G502" s="3"/>
      <c r="H502" s="122">
        <f t="shared" si="21"/>
        <v>0</v>
      </c>
      <c r="I502" s="1"/>
      <c r="J502" s="50"/>
      <c r="K502" s="120">
        <v>0</v>
      </c>
      <c r="L502" s="12"/>
      <c r="M502" s="12"/>
      <c r="N502" s="120">
        <f t="shared" si="22"/>
        <v>0</v>
      </c>
      <c r="O502" s="121">
        <f t="shared" si="23"/>
        <v>0</v>
      </c>
    </row>
    <row r="503" spans="1:15" ht="17.25" x14ac:dyDescent="0.3">
      <c r="A503" s="93"/>
      <c r="B503" s="94"/>
      <c r="C503" s="12"/>
      <c r="D503" s="1"/>
      <c r="E503" s="2"/>
      <c r="F503" s="3"/>
      <c r="G503" s="3"/>
      <c r="H503" s="122">
        <f t="shared" si="21"/>
        <v>0</v>
      </c>
      <c r="I503" s="1"/>
      <c r="J503" s="50"/>
      <c r="K503" s="120">
        <v>0</v>
      </c>
      <c r="L503" s="12"/>
      <c r="M503" s="12"/>
      <c r="N503" s="120">
        <f t="shared" si="22"/>
        <v>0</v>
      </c>
      <c r="O503" s="121">
        <f t="shared" si="23"/>
        <v>0</v>
      </c>
    </row>
    <row r="504" spans="1:15" ht="17.25" x14ac:dyDescent="0.3">
      <c r="A504" s="93"/>
      <c r="B504" s="94"/>
      <c r="C504" s="12"/>
      <c r="D504" s="1"/>
      <c r="E504" s="2"/>
      <c r="F504" s="3"/>
      <c r="G504" s="3"/>
      <c r="H504" s="122">
        <f t="shared" si="21"/>
        <v>0</v>
      </c>
      <c r="I504" s="1"/>
      <c r="J504" s="50"/>
      <c r="K504" s="120">
        <v>0</v>
      </c>
      <c r="L504" s="12"/>
      <c r="M504" s="12"/>
      <c r="N504" s="120">
        <f t="shared" si="22"/>
        <v>0</v>
      </c>
      <c r="O504" s="121">
        <f t="shared" si="23"/>
        <v>0</v>
      </c>
    </row>
    <row r="505" spans="1:15" ht="17.25" x14ac:dyDescent="0.3">
      <c r="A505" s="93"/>
      <c r="B505" s="94"/>
      <c r="C505" s="12"/>
      <c r="D505" s="1"/>
      <c r="E505" s="2"/>
      <c r="F505" s="3"/>
      <c r="G505" s="3"/>
      <c r="H505" s="122">
        <f t="shared" si="21"/>
        <v>0</v>
      </c>
      <c r="I505" s="1"/>
      <c r="J505" s="50"/>
      <c r="K505" s="120">
        <v>0</v>
      </c>
      <c r="L505" s="12"/>
      <c r="M505" s="12"/>
      <c r="N505" s="120">
        <f t="shared" si="22"/>
        <v>0</v>
      </c>
      <c r="O505" s="121">
        <f t="shared" si="23"/>
        <v>0</v>
      </c>
    </row>
    <row r="506" spans="1:15" ht="17.25" x14ac:dyDescent="0.3">
      <c r="A506" s="93"/>
      <c r="B506" s="94"/>
      <c r="C506" s="12"/>
      <c r="D506" s="1"/>
      <c r="E506" s="2"/>
      <c r="F506" s="3"/>
      <c r="G506" s="3"/>
      <c r="H506" s="122">
        <f t="shared" si="21"/>
        <v>0</v>
      </c>
      <c r="I506" s="1"/>
      <c r="J506" s="50"/>
      <c r="K506" s="120">
        <v>0</v>
      </c>
      <c r="L506" s="12"/>
      <c r="M506" s="12"/>
      <c r="N506" s="120">
        <f t="shared" si="22"/>
        <v>0</v>
      </c>
      <c r="O506" s="121">
        <f t="shared" si="23"/>
        <v>0</v>
      </c>
    </row>
    <row r="507" spans="1:15" ht="17.25" x14ac:dyDescent="0.3">
      <c r="A507" s="93"/>
      <c r="B507" s="94"/>
      <c r="C507" s="12"/>
      <c r="D507" s="1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12"/>
      <c r="D508" s="1"/>
      <c r="E508" s="2"/>
      <c r="F508" s="3"/>
      <c r="G508" s="3"/>
      <c r="H508" s="122">
        <f t="shared" si="21"/>
        <v>0</v>
      </c>
      <c r="I508" s="1"/>
      <c r="J508" s="50"/>
      <c r="K508" s="120">
        <v>0</v>
      </c>
      <c r="L508" s="12"/>
      <c r="M508" s="12"/>
      <c r="N508" s="120">
        <f t="shared" si="22"/>
        <v>0</v>
      </c>
      <c r="O508" s="121">
        <f t="shared" si="23"/>
        <v>0</v>
      </c>
    </row>
    <row r="509" spans="1:15" ht="17.25" x14ac:dyDescent="0.3">
      <c r="A509" s="93"/>
      <c r="B509" s="94"/>
      <c r="C509" s="12"/>
      <c r="D509" s="1"/>
      <c r="E509" s="2"/>
      <c r="F509" s="3"/>
      <c r="G509" s="3"/>
      <c r="H509" s="122">
        <f t="shared" si="21"/>
        <v>0</v>
      </c>
      <c r="I509" s="1"/>
      <c r="J509" s="50"/>
      <c r="K509" s="120">
        <v>0</v>
      </c>
      <c r="L509" s="12"/>
      <c r="M509" s="12"/>
      <c r="N509" s="120">
        <f t="shared" si="22"/>
        <v>0</v>
      </c>
      <c r="O509" s="121">
        <f t="shared" si="23"/>
        <v>0</v>
      </c>
    </row>
    <row r="510" spans="1:15" ht="17.25" x14ac:dyDescent="0.3">
      <c r="A510" s="93"/>
      <c r="B510" s="94"/>
      <c r="C510" s="12"/>
      <c r="D510" s="1"/>
      <c r="E510" s="2"/>
      <c r="F510" s="3"/>
      <c r="G510" s="3"/>
      <c r="H510" s="122">
        <f t="shared" si="21"/>
        <v>0</v>
      </c>
      <c r="I510" s="1"/>
      <c r="J510" s="50"/>
      <c r="K510" s="120">
        <v>0</v>
      </c>
      <c r="L510" s="12"/>
      <c r="M510" s="12"/>
      <c r="N510" s="120">
        <f t="shared" si="22"/>
        <v>0</v>
      </c>
      <c r="O510" s="121">
        <f t="shared" si="23"/>
        <v>0</v>
      </c>
    </row>
    <row r="511" spans="1:15" ht="17.25" x14ac:dyDescent="0.3">
      <c r="A511" s="93"/>
      <c r="B511" s="94"/>
      <c r="C511" s="12"/>
      <c r="D511" s="1"/>
      <c r="E511" s="2"/>
      <c r="F511" s="3"/>
      <c r="G511" s="3"/>
      <c r="H511" s="122">
        <f t="shared" si="21"/>
        <v>0</v>
      </c>
      <c r="I511" s="1"/>
      <c r="J511" s="50"/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12"/>
      <c r="D512" s="1"/>
      <c r="E512" s="2"/>
      <c r="F512" s="3"/>
      <c r="G512" s="3"/>
      <c r="H512" s="122">
        <f t="shared" si="21"/>
        <v>0</v>
      </c>
      <c r="I512" s="1"/>
      <c r="J512" s="50"/>
      <c r="K512" s="120">
        <v>0</v>
      </c>
      <c r="L512" s="12"/>
      <c r="M512" s="12"/>
      <c r="N512" s="120">
        <f t="shared" si="22"/>
        <v>0</v>
      </c>
      <c r="O512" s="121">
        <f t="shared" si="23"/>
        <v>0</v>
      </c>
    </row>
    <row r="513" spans="1:15" ht="17.25" x14ac:dyDescent="0.3">
      <c r="A513" s="93"/>
      <c r="B513" s="94"/>
      <c r="C513" s="12"/>
      <c r="D513" s="1"/>
      <c r="E513" s="2"/>
      <c r="F513" s="3"/>
      <c r="G513" s="3"/>
      <c r="H513" s="122">
        <f t="shared" si="21"/>
        <v>0</v>
      </c>
      <c r="I513" s="1"/>
      <c r="J513" s="50"/>
      <c r="K513" s="120">
        <v>0</v>
      </c>
      <c r="L513" s="12"/>
      <c r="M513" s="12"/>
      <c r="N513" s="120">
        <f t="shared" si="22"/>
        <v>0</v>
      </c>
      <c r="O513" s="121">
        <f t="shared" si="23"/>
        <v>0</v>
      </c>
    </row>
    <row r="514" spans="1:15" ht="17.25" x14ac:dyDescent="0.3">
      <c r="A514" s="93"/>
      <c r="B514" s="94"/>
      <c r="C514" s="12"/>
      <c r="D514" s="1"/>
      <c r="E514" s="2"/>
      <c r="F514" s="3"/>
      <c r="G514" s="3"/>
      <c r="H514" s="122">
        <f t="shared" si="21"/>
        <v>0</v>
      </c>
      <c r="I514" s="1"/>
      <c r="J514" s="50"/>
      <c r="K514" s="120">
        <v>0</v>
      </c>
      <c r="L514" s="12"/>
      <c r="M514" s="12"/>
      <c r="N514" s="120">
        <f t="shared" si="22"/>
        <v>0</v>
      </c>
      <c r="O514" s="121">
        <f t="shared" si="23"/>
        <v>0</v>
      </c>
    </row>
    <row r="515" spans="1:15" ht="17.25" x14ac:dyDescent="0.3">
      <c r="A515" s="93"/>
      <c r="B515" s="94"/>
      <c r="C515" s="12"/>
      <c r="D515" s="1"/>
      <c r="E515" s="2"/>
      <c r="F515" s="3"/>
      <c r="G515" s="3"/>
      <c r="H515" s="122">
        <f t="shared" si="21"/>
        <v>0</v>
      </c>
      <c r="I515" s="1"/>
      <c r="J515" s="50"/>
      <c r="K515" s="120">
        <v>0</v>
      </c>
      <c r="L515" s="12"/>
      <c r="M515" s="12"/>
      <c r="N515" s="120">
        <f t="shared" si="22"/>
        <v>0</v>
      </c>
      <c r="O515" s="121">
        <f t="shared" si="23"/>
        <v>0</v>
      </c>
    </row>
    <row r="516" spans="1:15" ht="17.25" x14ac:dyDescent="0.3">
      <c r="A516" s="93"/>
      <c r="B516" s="94"/>
      <c r="C516" s="12"/>
      <c r="D516" s="1"/>
      <c r="E516" s="2"/>
      <c r="F516" s="3"/>
      <c r="G516" s="3"/>
      <c r="H516" s="122">
        <f t="shared" ref="H516:H579" si="24">IF(AND(F516&lt;&gt;"",G516&lt;&gt;""),G516-F516,0)</f>
        <v>0</v>
      </c>
      <c r="I516" s="1"/>
      <c r="J516" s="50"/>
      <c r="K516" s="120">
        <v>0</v>
      </c>
      <c r="L516" s="12"/>
      <c r="M516" s="12"/>
      <c r="N516" s="120">
        <f t="shared" ref="N516:N579" si="25">IF(ROUND(H516*1440,0)=0,0,H516*1440*32)</f>
        <v>0</v>
      </c>
      <c r="O516" s="121">
        <f t="shared" ref="O516:O579" si="26">IF(ROUND(H516*1440,0)=0,0,
IF(ROUND(H516*1440,0)&lt;=15,480,
IF(ROUND(H516*1440,0)&lt;=30,960,
IF(ROUND(H516*1440,0)&lt;=45,1440,
IF(ROUND(H516*1440,0)&lt;=60,1920,
1920*INT(ROUND(H516*1440,0)/60)+
IF(MOD(ROUND(H516*1440,0),60)&lt;=15,480,
IF(MOD(ROUND(H516*1440,0),60)&lt;=30,960,
IF(MOD(ROUND(H516*1440,0),60)&lt;=45,1440,1920)))
)))))</f>
        <v>0</v>
      </c>
    </row>
    <row r="517" spans="1:15" ht="17.25" x14ac:dyDescent="0.3">
      <c r="A517" s="93"/>
      <c r="B517" s="94"/>
      <c r="C517" s="12"/>
      <c r="D517" s="1"/>
      <c r="E517" s="2"/>
      <c r="F517" s="3"/>
      <c r="G517" s="3"/>
      <c r="H517" s="122">
        <f t="shared" si="24"/>
        <v>0</v>
      </c>
      <c r="I517" s="1"/>
      <c r="J517" s="50"/>
      <c r="K517" s="120">
        <v>0</v>
      </c>
      <c r="L517" s="12"/>
      <c r="M517" s="12"/>
      <c r="N517" s="120">
        <f t="shared" si="25"/>
        <v>0</v>
      </c>
      <c r="O517" s="121">
        <f t="shared" si="26"/>
        <v>0</v>
      </c>
    </row>
    <row r="518" spans="1:15" ht="17.25" x14ac:dyDescent="0.3">
      <c r="A518" s="93"/>
      <c r="B518" s="94"/>
      <c r="C518" s="12"/>
      <c r="D518" s="1"/>
      <c r="E518" s="2"/>
      <c r="F518" s="3"/>
      <c r="G518" s="3"/>
      <c r="H518" s="122">
        <f t="shared" si="24"/>
        <v>0</v>
      </c>
      <c r="I518" s="1"/>
      <c r="J518" s="50"/>
      <c r="K518" s="120">
        <v>0</v>
      </c>
      <c r="L518" s="12"/>
      <c r="M518" s="12"/>
      <c r="N518" s="120">
        <f t="shared" si="25"/>
        <v>0</v>
      </c>
      <c r="O518" s="121">
        <f t="shared" si="26"/>
        <v>0</v>
      </c>
    </row>
    <row r="519" spans="1:15" ht="17.25" x14ac:dyDescent="0.3">
      <c r="A519" s="93"/>
      <c r="B519" s="94"/>
      <c r="C519" s="12"/>
      <c r="D519" s="1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17.25" x14ac:dyDescent="0.3">
      <c r="A520" s="93"/>
      <c r="B520" s="94"/>
      <c r="C520" s="12"/>
      <c r="D520" s="1"/>
      <c r="E520" s="2"/>
      <c r="F520" s="3"/>
      <c r="G520" s="3"/>
      <c r="H520" s="122">
        <f t="shared" si="24"/>
        <v>0</v>
      </c>
      <c r="I520" s="1"/>
      <c r="J520" s="50"/>
      <c r="K520" s="120">
        <v>0</v>
      </c>
      <c r="L520" s="12"/>
      <c r="M520" s="12"/>
      <c r="N520" s="120">
        <f t="shared" si="25"/>
        <v>0</v>
      </c>
      <c r="O520" s="121">
        <f t="shared" si="26"/>
        <v>0</v>
      </c>
    </row>
    <row r="521" spans="1:15" ht="17.25" x14ac:dyDescent="0.3">
      <c r="A521" s="93"/>
      <c r="B521" s="94"/>
      <c r="C521" s="12"/>
      <c r="D521" s="1"/>
      <c r="E521" s="2"/>
      <c r="F521" s="3"/>
      <c r="G521" s="3"/>
      <c r="H521" s="122">
        <f t="shared" si="24"/>
        <v>0</v>
      </c>
      <c r="I521" s="1"/>
      <c r="J521" s="50"/>
      <c r="K521" s="120">
        <v>0</v>
      </c>
      <c r="L521" s="12"/>
      <c r="M521" s="12"/>
      <c r="N521" s="120">
        <f t="shared" si="25"/>
        <v>0</v>
      </c>
      <c r="O521" s="121">
        <f t="shared" si="26"/>
        <v>0</v>
      </c>
    </row>
    <row r="522" spans="1:15" ht="17.25" x14ac:dyDescent="0.3">
      <c r="A522" s="93"/>
      <c r="B522" s="94"/>
      <c r="C522" s="12"/>
      <c r="D522" s="1"/>
      <c r="E522" s="2"/>
      <c r="F522" s="3"/>
      <c r="G522" s="3"/>
      <c r="H522" s="122">
        <f t="shared" si="24"/>
        <v>0</v>
      </c>
      <c r="I522" s="1"/>
      <c r="J522" s="50"/>
      <c r="K522" s="120">
        <v>0</v>
      </c>
      <c r="L522" s="12"/>
      <c r="M522" s="12"/>
      <c r="N522" s="120">
        <f t="shared" si="25"/>
        <v>0</v>
      </c>
      <c r="O522" s="121">
        <f t="shared" si="26"/>
        <v>0</v>
      </c>
    </row>
    <row r="523" spans="1:15" ht="17.25" x14ac:dyDescent="0.3">
      <c r="A523" s="93"/>
      <c r="B523" s="94"/>
      <c r="C523" s="12"/>
      <c r="D523" s="1"/>
      <c r="E523" s="2"/>
      <c r="F523" s="3"/>
      <c r="G523" s="3"/>
      <c r="H523" s="122">
        <f t="shared" si="24"/>
        <v>0</v>
      </c>
      <c r="I523" s="1"/>
      <c r="J523" s="50"/>
      <c r="K523" s="120">
        <v>0</v>
      </c>
      <c r="L523" s="12"/>
      <c r="M523" s="12"/>
      <c r="N523" s="120">
        <f t="shared" si="25"/>
        <v>0</v>
      </c>
      <c r="O523" s="121">
        <f t="shared" si="26"/>
        <v>0</v>
      </c>
    </row>
    <row r="524" spans="1:15" ht="17.25" x14ac:dyDescent="0.3">
      <c r="A524" s="93"/>
      <c r="B524" s="94"/>
      <c r="C524" s="12"/>
      <c r="D524" s="1"/>
      <c r="E524" s="2"/>
      <c r="F524" s="3"/>
      <c r="G524" s="3"/>
      <c r="H524" s="122">
        <f t="shared" si="24"/>
        <v>0</v>
      </c>
      <c r="I524" s="1"/>
      <c r="J524" s="50"/>
      <c r="K524" s="120">
        <v>0</v>
      </c>
      <c r="L524" s="12"/>
      <c r="M524" s="12"/>
      <c r="N524" s="120">
        <f t="shared" si="25"/>
        <v>0</v>
      </c>
      <c r="O524" s="121">
        <f t="shared" si="26"/>
        <v>0</v>
      </c>
    </row>
    <row r="525" spans="1:15" ht="17.25" x14ac:dyDescent="0.3">
      <c r="A525" s="93"/>
      <c r="B525" s="94"/>
      <c r="C525" s="12"/>
      <c r="D525" s="1"/>
      <c r="E525" s="2"/>
      <c r="F525" s="3"/>
      <c r="G525" s="3"/>
      <c r="H525" s="122">
        <f t="shared" si="24"/>
        <v>0</v>
      </c>
      <c r="I525" s="1"/>
      <c r="J525" s="50"/>
      <c r="K525" s="120">
        <v>0</v>
      </c>
      <c r="L525" s="12"/>
      <c r="M525" s="12"/>
      <c r="N525" s="120">
        <f t="shared" si="25"/>
        <v>0</v>
      </c>
      <c r="O525" s="121">
        <f t="shared" si="26"/>
        <v>0</v>
      </c>
    </row>
    <row r="526" spans="1:15" ht="17.25" x14ac:dyDescent="0.3">
      <c r="A526" s="93"/>
      <c r="B526" s="94"/>
      <c r="C526" s="12"/>
      <c r="D526" s="1"/>
      <c r="E526" s="2"/>
      <c r="F526" s="3"/>
      <c r="G526" s="3"/>
      <c r="H526" s="122">
        <f t="shared" si="24"/>
        <v>0</v>
      </c>
      <c r="I526" s="1"/>
      <c r="J526" s="50"/>
      <c r="K526" s="120">
        <v>0</v>
      </c>
      <c r="L526" s="12"/>
      <c r="M526" s="12"/>
      <c r="N526" s="120">
        <f t="shared" si="25"/>
        <v>0</v>
      </c>
      <c r="O526" s="121">
        <f t="shared" si="26"/>
        <v>0</v>
      </c>
    </row>
    <row r="527" spans="1:15" ht="17.25" x14ac:dyDescent="0.3">
      <c r="A527" s="93"/>
      <c r="B527" s="94"/>
      <c r="C527" s="12"/>
      <c r="D527" s="1"/>
      <c r="E527" s="2"/>
      <c r="F527" s="3"/>
      <c r="G527" s="3"/>
      <c r="H527" s="122">
        <f t="shared" si="24"/>
        <v>0</v>
      </c>
      <c r="I527" s="1"/>
      <c r="J527" s="50"/>
      <c r="K527" s="120">
        <v>0</v>
      </c>
      <c r="L527" s="12"/>
      <c r="M527" s="12"/>
      <c r="N527" s="120">
        <f t="shared" si="25"/>
        <v>0</v>
      </c>
      <c r="O527" s="121">
        <f t="shared" si="26"/>
        <v>0</v>
      </c>
    </row>
    <row r="528" spans="1:15" ht="17.25" x14ac:dyDescent="0.3">
      <c r="A528" s="93"/>
      <c r="B528" s="94"/>
      <c r="C528" s="12"/>
      <c r="D528" s="1"/>
      <c r="E528" s="2"/>
      <c r="F528" s="3"/>
      <c r="G528" s="3"/>
      <c r="H528" s="122">
        <f t="shared" si="24"/>
        <v>0</v>
      </c>
      <c r="I528" s="1"/>
      <c r="J528" s="50"/>
      <c r="K528" s="120">
        <v>0</v>
      </c>
      <c r="L528" s="12"/>
      <c r="M528" s="12"/>
      <c r="N528" s="120">
        <f t="shared" si="25"/>
        <v>0</v>
      </c>
      <c r="O528" s="121">
        <f t="shared" si="26"/>
        <v>0</v>
      </c>
    </row>
    <row r="529" spans="1:15" ht="17.25" x14ac:dyDescent="0.3">
      <c r="A529" s="93"/>
      <c r="B529" s="94"/>
      <c r="C529" s="12"/>
      <c r="D529" s="1"/>
      <c r="E529" s="2"/>
      <c r="F529" s="3"/>
      <c r="G529" s="3"/>
      <c r="H529" s="122">
        <f t="shared" si="24"/>
        <v>0</v>
      </c>
      <c r="I529" s="1"/>
      <c r="J529" s="50"/>
      <c r="K529" s="120">
        <v>0</v>
      </c>
      <c r="L529" s="12"/>
      <c r="M529" s="12"/>
      <c r="N529" s="120">
        <f t="shared" si="25"/>
        <v>0</v>
      </c>
      <c r="O529" s="121">
        <f t="shared" si="26"/>
        <v>0</v>
      </c>
    </row>
    <row r="530" spans="1:15" ht="17.25" x14ac:dyDescent="0.3">
      <c r="A530" s="93"/>
      <c r="B530" s="94"/>
      <c r="C530" s="12"/>
      <c r="D530" s="1"/>
      <c r="E530" s="2"/>
      <c r="F530" s="3"/>
      <c r="G530" s="3"/>
      <c r="H530" s="122">
        <f t="shared" si="24"/>
        <v>0</v>
      </c>
      <c r="I530" s="1"/>
      <c r="J530" s="50"/>
      <c r="K530" s="120">
        <v>0</v>
      </c>
      <c r="L530" s="12"/>
      <c r="M530" s="12"/>
      <c r="N530" s="120">
        <f t="shared" si="25"/>
        <v>0</v>
      </c>
      <c r="O530" s="121">
        <f t="shared" si="26"/>
        <v>0</v>
      </c>
    </row>
    <row r="531" spans="1:15" ht="17.25" x14ac:dyDescent="0.3">
      <c r="A531" s="93"/>
      <c r="B531" s="94"/>
      <c r="C531" s="12"/>
      <c r="D531" s="1"/>
      <c r="E531" s="2"/>
      <c r="F531" s="3"/>
      <c r="G531" s="3"/>
      <c r="H531" s="122">
        <f t="shared" si="24"/>
        <v>0</v>
      </c>
      <c r="I531" s="1"/>
      <c r="J531" s="50"/>
      <c r="K531" s="120">
        <v>0</v>
      </c>
      <c r="L531" s="12"/>
      <c r="M531" s="12"/>
      <c r="N531" s="120">
        <f t="shared" si="25"/>
        <v>0</v>
      </c>
      <c r="O531" s="121">
        <f t="shared" si="26"/>
        <v>0</v>
      </c>
    </row>
    <row r="532" spans="1:15" ht="17.25" x14ac:dyDescent="0.3">
      <c r="A532" s="93"/>
      <c r="B532" s="94"/>
      <c r="C532" s="12"/>
      <c r="D532" s="1"/>
      <c r="E532" s="2"/>
      <c r="F532" s="3"/>
      <c r="G532" s="3"/>
      <c r="H532" s="122">
        <f t="shared" si="24"/>
        <v>0</v>
      </c>
      <c r="I532" s="1"/>
      <c r="J532" s="50"/>
      <c r="K532" s="120">
        <v>0</v>
      </c>
      <c r="L532" s="12"/>
      <c r="M532" s="12"/>
      <c r="N532" s="120">
        <f t="shared" si="25"/>
        <v>0</v>
      </c>
      <c r="O532" s="121">
        <f t="shared" si="26"/>
        <v>0</v>
      </c>
    </row>
    <row r="533" spans="1:15" ht="17.25" x14ac:dyDescent="0.3">
      <c r="A533" s="93"/>
      <c r="B533" s="94"/>
      <c r="C533" s="12"/>
      <c r="D533" s="1"/>
      <c r="E533" s="2"/>
      <c r="F533" s="3"/>
      <c r="G533" s="3"/>
      <c r="H533" s="122">
        <f t="shared" si="24"/>
        <v>0</v>
      </c>
      <c r="I533" s="1"/>
      <c r="J533" s="50"/>
      <c r="K533" s="120">
        <v>0</v>
      </c>
      <c r="L533" s="12"/>
      <c r="M533" s="12"/>
      <c r="N533" s="120">
        <f t="shared" si="25"/>
        <v>0</v>
      </c>
      <c r="O533" s="121">
        <f t="shared" si="26"/>
        <v>0</v>
      </c>
    </row>
    <row r="534" spans="1:15" ht="17.25" x14ac:dyDescent="0.3">
      <c r="A534" s="93"/>
      <c r="B534" s="94"/>
      <c r="C534" s="12"/>
      <c r="D534" s="1"/>
      <c r="E534" s="2"/>
      <c r="F534" s="3"/>
      <c r="G534" s="3"/>
      <c r="H534" s="122">
        <f t="shared" si="24"/>
        <v>0</v>
      </c>
      <c r="I534" s="1"/>
      <c r="J534" s="50"/>
      <c r="K534" s="120">
        <v>0</v>
      </c>
      <c r="L534" s="12"/>
      <c r="M534" s="12"/>
      <c r="N534" s="120">
        <f t="shared" si="25"/>
        <v>0</v>
      </c>
      <c r="O534" s="121">
        <f t="shared" si="26"/>
        <v>0</v>
      </c>
    </row>
    <row r="535" spans="1:15" ht="17.25" x14ac:dyDescent="0.3">
      <c r="A535" s="93"/>
      <c r="B535" s="94"/>
      <c r="C535" s="12"/>
      <c r="D535" s="1"/>
      <c r="E535" s="2"/>
      <c r="F535" s="3"/>
      <c r="G535" s="3"/>
      <c r="H535" s="122">
        <f t="shared" si="24"/>
        <v>0</v>
      </c>
      <c r="I535" s="1"/>
      <c r="J535" s="50"/>
      <c r="K535" s="120">
        <v>0</v>
      </c>
      <c r="L535" s="12"/>
      <c r="M535" s="12"/>
      <c r="N535" s="120">
        <f t="shared" si="25"/>
        <v>0</v>
      </c>
      <c r="O535" s="121">
        <f t="shared" si="26"/>
        <v>0</v>
      </c>
    </row>
    <row r="536" spans="1:15" ht="17.25" x14ac:dyDescent="0.3">
      <c r="A536" s="93"/>
      <c r="B536" s="94"/>
      <c r="C536" s="12"/>
      <c r="D536" s="1"/>
      <c r="E536" s="2"/>
      <c r="F536" s="3"/>
      <c r="G536" s="3"/>
      <c r="H536" s="122">
        <f t="shared" si="24"/>
        <v>0</v>
      </c>
      <c r="I536" s="1"/>
      <c r="J536" s="50"/>
      <c r="K536" s="120">
        <v>0</v>
      </c>
      <c r="L536" s="12"/>
      <c r="M536" s="12"/>
      <c r="N536" s="120">
        <f t="shared" si="25"/>
        <v>0</v>
      </c>
      <c r="O536" s="121">
        <f t="shared" si="26"/>
        <v>0</v>
      </c>
    </row>
    <row r="537" spans="1:15" ht="17.25" x14ac:dyDescent="0.3">
      <c r="A537" s="93"/>
      <c r="B537" s="94"/>
      <c r="C537" s="12"/>
      <c r="D537" s="1"/>
      <c r="E537" s="2"/>
      <c r="F537" s="3"/>
      <c r="G537" s="3"/>
      <c r="H537" s="122">
        <f t="shared" si="24"/>
        <v>0</v>
      </c>
      <c r="I537" s="1"/>
      <c r="J537" s="50"/>
      <c r="K537" s="120">
        <v>0</v>
      </c>
      <c r="L537" s="12"/>
      <c r="M537" s="12"/>
      <c r="N537" s="120">
        <f t="shared" si="25"/>
        <v>0</v>
      </c>
      <c r="O537" s="121">
        <f t="shared" si="26"/>
        <v>0</v>
      </c>
    </row>
    <row r="538" spans="1:15" ht="17.25" x14ac:dyDescent="0.3">
      <c r="A538" s="93"/>
      <c r="B538" s="94"/>
      <c r="C538" s="12"/>
      <c r="D538" s="1"/>
      <c r="E538" s="2"/>
      <c r="F538" s="3"/>
      <c r="G538" s="3"/>
      <c r="H538" s="122">
        <f t="shared" si="24"/>
        <v>0</v>
      </c>
      <c r="I538" s="1"/>
      <c r="J538" s="50"/>
      <c r="K538" s="120">
        <v>0</v>
      </c>
      <c r="L538" s="12"/>
      <c r="M538" s="12"/>
      <c r="N538" s="120">
        <f t="shared" si="25"/>
        <v>0</v>
      </c>
      <c r="O538" s="121">
        <f t="shared" si="26"/>
        <v>0</v>
      </c>
    </row>
    <row r="539" spans="1:15" ht="17.25" x14ac:dyDescent="0.3">
      <c r="A539" s="93"/>
      <c r="B539" s="94"/>
      <c r="C539" s="12"/>
      <c r="D539" s="1"/>
      <c r="E539" s="2"/>
      <c r="F539" s="3"/>
      <c r="G539" s="3"/>
      <c r="H539" s="122">
        <f t="shared" si="24"/>
        <v>0</v>
      </c>
      <c r="I539" s="1"/>
      <c r="J539" s="50"/>
      <c r="K539" s="120">
        <v>0</v>
      </c>
      <c r="L539" s="12"/>
      <c r="M539" s="12"/>
      <c r="N539" s="120">
        <f t="shared" si="25"/>
        <v>0</v>
      </c>
      <c r="O539" s="121">
        <f t="shared" si="26"/>
        <v>0</v>
      </c>
    </row>
    <row r="540" spans="1:15" ht="17.25" x14ac:dyDescent="0.3">
      <c r="A540" s="93"/>
      <c r="B540" s="94"/>
      <c r="C540" s="12"/>
      <c r="D540" s="1"/>
      <c r="E540" s="2"/>
      <c r="F540" s="3"/>
      <c r="G540" s="3"/>
      <c r="H540" s="122">
        <f t="shared" si="24"/>
        <v>0</v>
      </c>
      <c r="I540" s="1"/>
      <c r="J540" s="50"/>
      <c r="K540" s="120">
        <v>0</v>
      </c>
      <c r="L540" s="12"/>
      <c r="M540" s="12"/>
      <c r="N540" s="120">
        <f t="shared" si="25"/>
        <v>0</v>
      </c>
      <c r="O540" s="121">
        <f t="shared" si="26"/>
        <v>0</v>
      </c>
    </row>
    <row r="541" spans="1:15" ht="17.25" x14ac:dyDescent="0.3">
      <c r="A541" s="93"/>
      <c r="B541" s="94"/>
      <c r="C541" s="12"/>
      <c r="D541" s="1"/>
      <c r="E541" s="2"/>
      <c r="F541" s="3"/>
      <c r="G541" s="3"/>
      <c r="H541" s="122">
        <f t="shared" si="24"/>
        <v>0</v>
      </c>
      <c r="I541" s="1"/>
      <c r="J541" s="50"/>
      <c r="K541" s="120">
        <v>0</v>
      </c>
      <c r="L541" s="12"/>
      <c r="M541" s="12"/>
      <c r="N541" s="120">
        <f t="shared" si="25"/>
        <v>0</v>
      </c>
      <c r="O541" s="121">
        <f t="shared" si="26"/>
        <v>0</v>
      </c>
    </row>
    <row r="542" spans="1:15" ht="17.25" x14ac:dyDescent="0.3">
      <c r="A542" s="93"/>
      <c r="B542" s="94"/>
      <c r="C542" s="12"/>
      <c r="D542" s="1"/>
      <c r="E542" s="2"/>
      <c r="F542" s="3"/>
      <c r="G542" s="3"/>
      <c r="H542" s="122">
        <f t="shared" si="24"/>
        <v>0</v>
      </c>
      <c r="I542" s="1"/>
      <c r="J542" s="50"/>
      <c r="K542" s="120">
        <v>0</v>
      </c>
      <c r="L542" s="12"/>
      <c r="M542" s="12"/>
      <c r="N542" s="120">
        <f t="shared" si="25"/>
        <v>0</v>
      </c>
      <c r="O542" s="121">
        <f t="shared" si="26"/>
        <v>0</v>
      </c>
    </row>
    <row r="543" spans="1:15" ht="17.25" x14ac:dyDescent="0.3">
      <c r="A543" s="93"/>
      <c r="B543" s="94"/>
      <c r="C543" s="12"/>
      <c r="D543" s="1"/>
      <c r="E543" s="2"/>
      <c r="F543" s="3"/>
      <c r="G543" s="3"/>
      <c r="H543" s="122">
        <f t="shared" si="24"/>
        <v>0</v>
      </c>
      <c r="I543" s="1"/>
      <c r="J543" s="50"/>
      <c r="K543" s="120">
        <v>0</v>
      </c>
      <c r="L543" s="12"/>
      <c r="M543" s="12"/>
      <c r="N543" s="120">
        <f t="shared" si="25"/>
        <v>0</v>
      </c>
      <c r="O543" s="121">
        <f t="shared" si="26"/>
        <v>0</v>
      </c>
    </row>
    <row r="544" spans="1:15" ht="17.25" x14ac:dyDescent="0.3">
      <c r="A544" s="93"/>
      <c r="B544" s="94"/>
      <c r="C544" s="12"/>
      <c r="D544" s="1"/>
      <c r="E544" s="2"/>
      <c r="F544" s="3"/>
      <c r="G544" s="3"/>
      <c r="H544" s="122">
        <f t="shared" si="24"/>
        <v>0</v>
      </c>
      <c r="I544" s="1"/>
      <c r="J544" s="50"/>
      <c r="K544" s="120">
        <v>0</v>
      </c>
      <c r="L544" s="12"/>
      <c r="M544" s="12"/>
      <c r="N544" s="120">
        <f t="shared" si="25"/>
        <v>0</v>
      </c>
      <c r="O544" s="121">
        <f t="shared" si="26"/>
        <v>0</v>
      </c>
    </row>
    <row r="545" spans="1:15" ht="17.25" x14ac:dyDescent="0.3">
      <c r="A545" s="93"/>
      <c r="B545" s="94"/>
      <c r="C545" s="12"/>
      <c r="D545" s="1"/>
      <c r="E545" s="2"/>
      <c r="F545" s="3"/>
      <c r="G545" s="3"/>
      <c r="H545" s="122">
        <f t="shared" si="24"/>
        <v>0</v>
      </c>
      <c r="I545" s="1"/>
      <c r="J545" s="50"/>
      <c r="K545" s="120">
        <v>0</v>
      </c>
      <c r="L545" s="12"/>
      <c r="M545" s="12"/>
      <c r="N545" s="120">
        <f t="shared" si="25"/>
        <v>0</v>
      </c>
      <c r="O545" s="121">
        <f t="shared" si="26"/>
        <v>0</v>
      </c>
    </row>
    <row r="546" spans="1:15" ht="17.25" x14ac:dyDescent="0.3">
      <c r="A546" s="93"/>
      <c r="B546" s="94"/>
      <c r="C546" s="12"/>
      <c r="D546" s="1"/>
      <c r="E546" s="2"/>
      <c r="F546" s="3"/>
      <c r="G546" s="3"/>
      <c r="H546" s="122">
        <f t="shared" si="24"/>
        <v>0</v>
      </c>
      <c r="I546" s="1"/>
      <c r="J546" s="50"/>
      <c r="K546" s="120">
        <v>0</v>
      </c>
      <c r="L546" s="12"/>
      <c r="M546" s="12"/>
      <c r="N546" s="120">
        <f t="shared" si="25"/>
        <v>0</v>
      </c>
      <c r="O546" s="121">
        <f t="shared" si="26"/>
        <v>0</v>
      </c>
    </row>
    <row r="547" spans="1:15" ht="17.25" x14ac:dyDescent="0.3">
      <c r="A547" s="93"/>
      <c r="B547" s="94"/>
      <c r="C547" s="12"/>
      <c r="D547" s="1"/>
      <c r="E547" s="2"/>
      <c r="F547" s="3"/>
      <c r="G547" s="3"/>
      <c r="H547" s="122">
        <f t="shared" si="24"/>
        <v>0</v>
      </c>
      <c r="I547" s="1"/>
      <c r="J547" s="50"/>
      <c r="K547" s="120">
        <v>0</v>
      </c>
      <c r="L547" s="12"/>
      <c r="M547" s="12"/>
      <c r="N547" s="120">
        <f t="shared" si="25"/>
        <v>0</v>
      </c>
      <c r="O547" s="121">
        <f t="shared" si="26"/>
        <v>0</v>
      </c>
    </row>
    <row r="548" spans="1:15" ht="17.25" x14ac:dyDescent="0.3">
      <c r="A548" s="93"/>
      <c r="B548" s="94"/>
      <c r="C548" s="12"/>
      <c r="D548" s="1"/>
      <c r="E548" s="2"/>
      <c r="F548" s="3"/>
      <c r="G548" s="3"/>
      <c r="H548" s="122">
        <f t="shared" si="24"/>
        <v>0</v>
      </c>
      <c r="I548" s="1"/>
      <c r="J548" s="50"/>
      <c r="K548" s="120">
        <v>0</v>
      </c>
      <c r="L548" s="12"/>
      <c r="M548" s="12"/>
      <c r="N548" s="120">
        <f t="shared" si="25"/>
        <v>0</v>
      </c>
      <c r="O548" s="121">
        <f t="shared" si="26"/>
        <v>0</v>
      </c>
    </row>
    <row r="549" spans="1:15" ht="17.25" x14ac:dyDescent="0.3">
      <c r="A549" s="93"/>
      <c r="B549" s="94"/>
      <c r="C549" s="12"/>
      <c r="D549" s="1"/>
      <c r="E549" s="2"/>
      <c r="F549" s="3"/>
      <c r="G549" s="3"/>
      <c r="H549" s="122">
        <f t="shared" si="24"/>
        <v>0</v>
      </c>
      <c r="I549" s="1"/>
      <c r="J549" s="50"/>
      <c r="K549" s="120">
        <v>0</v>
      </c>
      <c r="L549" s="12"/>
      <c r="M549" s="12"/>
      <c r="N549" s="120">
        <f t="shared" si="25"/>
        <v>0</v>
      </c>
      <c r="O549" s="121">
        <f t="shared" si="26"/>
        <v>0</v>
      </c>
    </row>
    <row r="550" spans="1:15" ht="17.25" x14ac:dyDescent="0.3">
      <c r="A550" s="93"/>
      <c r="B550" s="94"/>
      <c r="C550" s="12"/>
      <c r="D550" s="1"/>
      <c r="E550" s="2"/>
      <c r="F550" s="3"/>
      <c r="G550" s="3"/>
      <c r="H550" s="122">
        <f t="shared" si="24"/>
        <v>0</v>
      </c>
      <c r="I550" s="1"/>
      <c r="J550" s="50"/>
      <c r="K550" s="120">
        <v>0</v>
      </c>
      <c r="L550" s="12"/>
      <c r="M550" s="12"/>
      <c r="N550" s="120">
        <f t="shared" si="25"/>
        <v>0</v>
      </c>
      <c r="O550" s="121">
        <f t="shared" si="26"/>
        <v>0</v>
      </c>
    </row>
    <row r="551" spans="1:15" ht="17.25" x14ac:dyDescent="0.3">
      <c r="A551" s="93"/>
      <c r="B551" s="94"/>
      <c r="C551" s="12"/>
      <c r="D551" s="1"/>
      <c r="E551" s="2"/>
      <c r="F551" s="3"/>
      <c r="G551" s="3"/>
      <c r="H551" s="122">
        <f t="shared" si="24"/>
        <v>0</v>
      </c>
      <c r="I551" s="1"/>
      <c r="J551" s="50"/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17.25" x14ac:dyDescent="0.3">
      <c r="A552" s="93"/>
      <c r="B552" s="94"/>
      <c r="C552" s="12"/>
      <c r="D552" s="1"/>
      <c r="E552" s="2"/>
      <c r="F552" s="3"/>
      <c r="G552" s="3"/>
      <c r="H552" s="122">
        <f t="shared" si="24"/>
        <v>0</v>
      </c>
      <c r="I552" s="1"/>
      <c r="J552" s="50"/>
      <c r="K552" s="120">
        <v>0</v>
      </c>
      <c r="L552" s="12"/>
      <c r="M552" s="12"/>
      <c r="N552" s="120">
        <f t="shared" si="25"/>
        <v>0</v>
      </c>
      <c r="O552" s="121">
        <f t="shared" si="26"/>
        <v>0</v>
      </c>
    </row>
    <row r="553" spans="1:15" ht="17.25" x14ac:dyDescent="0.3">
      <c r="A553" s="93"/>
      <c r="B553" s="94"/>
      <c r="C553" s="12"/>
      <c r="D553" s="1"/>
      <c r="E553" s="2"/>
      <c r="F553" s="3"/>
      <c r="G553" s="3"/>
      <c r="H553" s="122">
        <f t="shared" si="24"/>
        <v>0</v>
      </c>
      <c r="I553" s="1"/>
      <c r="J553" s="50"/>
      <c r="K553" s="120">
        <v>0</v>
      </c>
      <c r="L553" s="12"/>
      <c r="M553" s="12"/>
      <c r="N553" s="120">
        <f t="shared" si="25"/>
        <v>0</v>
      </c>
      <c r="O553" s="121">
        <f t="shared" si="26"/>
        <v>0</v>
      </c>
    </row>
    <row r="554" spans="1:15" ht="17.25" x14ac:dyDescent="0.3">
      <c r="A554" s="93"/>
      <c r="B554" s="94"/>
      <c r="C554" s="12"/>
      <c r="D554" s="1"/>
      <c r="E554" s="2"/>
      <c r="F554" s="3"/>
      <c r="G554" s="3"/>
      <c r="H554" s="122">
        <f t="shared" si="24"/>
        <v>0</v>
      </c>
      <c r="I554" s="1"/>
      <c r="J554" s="50"/>
      <c r="K554" s="120">
        <v>0</v>
      </c>
      <c r="L554" s="12"/>
      <c r="M554" s="12"/>
      <c r="N554" s="120">
        <f t="shared" si="25"/>
        <v>0</v>
      </c>
      <c r="O554" s="121">
        <f t="shared" si="26"/>
        <v>0</v>
      </c>
    </row>
    <row r="555" spans="1:15" ht="17.25" x14ac:dyDescent="0.3">
      <c r="A555" s="93"/>
      <c r="B555" s="94"/>
      <c r="C555" s="12"/>
      <c r="D555" s="1"/>
      <c r="E555" s="2"/>
      <c r="F555" s="3"/>
      <c r="G555" s="3"/>
      <c r="H555" s="122">
        <f t="shared" si="24"/>
        <v>0</v>
      </c>
      <c r="I555" s="1"/>
      <c r="J555" s="50"/>
      <c r="K555" s="120">
        <v>0</v>
      </c>
      <c r="L555" s="12"/>
      <c r="M555" s="12"/>
      <c r="N555" s="120">
        <f t="shared" si="25"/>
        <v>0</v>
      </c>
      <c r="O555" s="121">
        <f t="shared" si="26"/>
        <v>0</v>
      </c>
    </row>
    <row r="556" spans="1:15" ht="17.25" x14ac:dyDescent="0.3">
      <c r="A556" s="93"/>
      <c r="B556" s="94"/>
      <c r="C556" s="12"/>
      <c r="D556" s="1"/>
      <c r="E556" s="2"/>
      <c r="F556" s="3"/>
      <c r="G556" s="3"/>
      <c r="H556" s="122">
        <f t="shared" si="24"/>
        <v>0</v>
      </c>
      <c r="I556" s="1"/>
      <c r="J556" s="50"/>
      <c r="K556" s="120">
        <v>0</v>
      </c>
      <c r="L556" s="12"/>
      <c r="M556" s="12"/>
      <c r="N556" s="120">
        <f t="shared" si="25"/>
        <v>0</v>
      </c>
      <c r="O556" s="121">
        <f t="shared" si="26"/>
        <v>0</v>
      </c>
    </row>
    <row r="557" spans="1:15" ht="17.25" x14ac:dyDescent="0.3">
      <c r="A557" s="93"/>
      <c r="B557" s="94"/>
      <c r="C557" s="12"/>
      <c r="D557" s="1"/>
      <c r="E557" s="2"/>
      <c r="F557" s="3"/>
      <c r="G557" s="3"/>
      <c r="H557" s="122">
        <f t="shared" si="24"/>
        <v>0</v>
      </c>
      <c r="I557" s="1"/>
      <c r="J557" s="50"/>
      <c r="K557" s="120">
        <v>0</v>
      </c>
      <c r="L557" s="12"/>
      <c r="M557" s="12"/>
      <c r="N557" s="120">
        <f t="shared" si="25"/>
        <v>0</v>
      </c>
      <c r="O557" s="121">
        <f t="shared" si="26"/>
        <v>0</v>
      </c>
    </row>
    <row r="558" spans="1:15" ht="17.25" x14ac:dyDescent="0.3">
      <c r="A558" s="93"/>
      <c r="B558" s="94"/>
      <c r="C558" s="12"/>
      <c r="D558" s="1"/>
      <c r="E558" s="2"/>
      <c r="F558" s="3"/>
      <c r="G558" s="3"/>
      <c r="H558" s="122">
        <f t="shared" si="24"/>
        <v>0</v>
      </c>
      <c r="I558" s="1"/>
      <c r="J558" s="50"/>
      <c r="K558" s="120">
        <v>0</v>
      </c>
      <c r="L558" s="12"/>
      <c r="M558" s="12"/>
      <c r="N558" s="120">
        <f t="shared" si="25"/>
        <v>0</v>
      </c>
      <c r="O558" s="121">
        <f t="shared" si="26"/>
        <v>0</v>
      </c>
    </row>
    <row r="559" spans="1:15" ht="17.25" x14ac:dyDescent="0.3">
      <c r="A559" s="93"/>
      <c r="B559" s="94"/>
      <c r="C559" s="12"/>
      <c r="D559" s="1"/>
      <c r="E559" s="2"/>
      <c r="F559" s="3"/>
      <c r="G559" s="3"/>
      <c r="H559" s="122">
        <f t="shared" si="24"/>
        <v>0</v>
      </c>
      <c r="I559" s="1"/>
      <c r="J559" s="50"/>
      <c r="K559" s="120">
        <v>0</v>
      </c>
      <c r="L559" s="12"/>
      <c r="M559" s="12"/>
      <c r="N559" s="120">
        <f t="shared" si="25"/>
        <v>0</v>
      </c>
      <c r="O559" s="121">
        <f t="shared" si="26"/>
        <v>0</v>
      </c>
    </row>
    <row r="560" spans="1:15" ht="17.25" x14ac:dyDescent="0.3">
      <c r="A560" s="93"/>
      <c r="B560" s="94"/>
      <c r="C560" s="12"/>
      <c r="D560" s="1"/>
      <c r="E560" s="2"/>
      <c r="F560" s="3"/>
      <c r="G560" s="3"/>
      <c r="H560" s="122">
        <f t="shared" si="24"/>
        <v>0</v>
      </c>
      <c r="I560" s="1"/>
      <c r="J560" s="50"/>
      <c r="K560" s="120">
        <v>0</v>
      </c>
      <c r="L560" s="12"/>
      <c r="M560" s="12"/>
      <c r="N560" s="120">
        <f t="shared" si="25"/>
        <v>0</v>
      </c>
      <c r="O560" s="121">
        <f t="shared" si="26"/>
        <v>0</v>
      </c>
    </row>
    <row r="561" spans="1:15" ht="17.25" x14ac:dyDescent="0.3">
      <c r="A561" s="93"/>
      <c r="B561" s="94"/>
      <c r="C561" s="12"/>
      <c r="D561" s="1"/>
      <c r="E561" s="2"/>
      <c r="F561" s="3"/>
      <c r="G561" s="3"/>
      <c r="H561" s="122">
        <f t="shared" si="24"/>
        <v>0</v>
      </c>
      <c r="I561" s="1"/>
      <c r="J561" s="50"/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1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17.25" x14ac:dyDescent="0.3">
      <c r="A563" s="93"/>
      <c r="B563" s="94"/>
      <c r="C563" s="12"/>
      <c r="D563" s="1"/>
      <c r="E563" s="2"/>
      <c r="F563" s="3"/>
      <c r="G563" s="3"/>
      <c r="H563" s="122">
        <f t="shared" si="24"/>
        <v>0</v>
      </c>
      <c r="I563" s="1"/>
      <c r="J563" s="50"/>
      <c r="K563" s="120">
        <v>0</v>
      </c>
      <c r="L563" s="12"/>
      <c r="M563" s="12"/>
      <c r="N563" s="120">
        <f t="shared" si="25"/>
        <v>0</v>
      </c>
      <c r="O563" s="121">
        <f t="shared" si="26"/>
        <v>0</v>
      </c>
    </row>
    <row r="564" spans="1:15" ht="17.25" x14ac:dyDescent="0.3">
      <c r="A564" s="93"/>
      <c r="B564" s="94"/>
      <c r="C564" s="12"/>
      <c r="D564" s="1"/>
      <c r="E564" s="2"/>
      <c r="F564" s="3"/>
      <c r="G564" s="3"/>
      <c r="H564" s="122">
        <f t="shared" si="24"/>
        <v>0</v>
      </c>
      <c r="I564" s="1"/>
      <c r="J564" s="50"/>
      <c r="K564" s="120">
        <v>0</v>
      </c>
      <c r="L564" s="12"/>
      <c r="M564" s="12"/>
      <c r="N564" s="120">
        <f t="shared" si="25"/>
        <v>0</v>
      </c>
      <c r="O564" s="121">
        <f t="shared" si="26"/>
        <v>0</v>
      </c>
    </row>
    <row r="565" spans="1:15" ht="17.25" x14ac:dyDescent="0.3">
      <c r="A565" s="93"/>
      <c r="B565" s="94"/>
      <c r="C565" s="12"/>
      <c r="D565" s="1"/>
      <c r="E565" s="2"/>
      <c r="F565" s="3"/>
      <c r="G565" s="3"/>
      <c r="H565" s="122">
        <f t="shared" si="24"/>
        <v>0</v>
      </c>
      <c r="I565" s="1"/>
      <c r="J565" s="50"/>
      <c r="K565" s="120">
        <v>0</v>
      </c>
      <c r="L565" s="12"/>
      <c r="M565" s="12"/>
      <c r="N565" s="120">
        <f t="shared" si="25"/>
        <v>0</v>
      </c>
      <c r="O565" s="121">
        <f t="shared" si="26"/>
        <v>0</v>
      </c>
    </row>
    <row r="566" spans="1:15" ht="17.25" x14ac:dyDescent="0.3">
      <c r="A566" s="93"/>
      <c r="B566" s="94"/>
      <c r="C566" s="12"/>
      <c r="D566" s="1"/>
      <c r="E566" s="2"/>
      <c r="F566" s="3"/>
      <c r="G566" s="3"/>
      <c r="H566" s="122">
        <f t="shared" si="24"/>
        <v>0</v>
      </c>
      <c r="I566" s="1"/>
      <c r="J566" s="50"/>
      <c r="K566" s="120">
        <v>0</v>
      </c>
      <c r="L566" s="12"/>
      <c r="M566" s="12"/>
      <c r="N566" s="120">
        <f t="shared" si="25"/>
        <v>0</v>
      </c>
      <c r="O566" s="121">
        <f t="shared" si="26"/>
        <v>0</v>
      </c>
    </row>
    <row r="567" spans="1:15" ht="17.25" x14ac:dyDescent="0.3">
      <c r="A567" s="93"/>
      <c r="B567" s="94"/>
      <c r="C567" s="12"/>
      <c r="D567" s="1"/>
      <c r="E567" s="2"/>
      <c r="F567" s="3"/>
      <c r="G567" s="3"/>
      <c r="H567" s="122">
        <f t="shared" si="24"/>
        <v>0</v>
      </c>
      <c r="I567" s="1"/>
      <c r="J567" s="50"/>
      <c r="K567" s="120">
        <v>0</v>
      </c>
      <c r="L567" s="12"/>
      <c r="M567" s="12"/>
      <c r="N567" s="120">
        <f t="shared" si="25"/>
        <v>0</v>
      </c>
      <c r="O567" s="121">
        <f t="shared" si="26"/>
        <v>0</v>
      </c>
    </row>
    <row r="568" spans="1:15" ht="17.25" x14ac:dyDescent="0.3">
      <c r="A568" s="93"/>
      <c r="B568" s="94"/>
      <c r="C568" s="12"/>
      <c r="D568" s="1"/>
      <c r="E568" s="2"/>
      <c r="F568" s="3"/>
      <c r="G568" s="3"/>
      <c r="H568" s="122">
        <f t="shared" si="24"/>
        <v>0</v>
      </c>
      <c r="I568" s="1"/>
      <c r="J568" s="50"/>
      <c r="K568" s="120">
        <v>0</v>
      </c>
      <c r="L568" s="12"/>
      <c r="M568" s="12"/>
      <c r="N568" s="120">
        <f t="shared" si="25"/>
        <v>0</v>
      </c>
      <c r="O568" s="121">
        <f t="shared" si="26"/>
        <v>0</v>
      </c>
    </row>
    <row r="569" spans="1:15" ht="17.25" x14ac:dyDescent="0.3">
      <c r="A569" s="93"/>
      <c r="B569" s="94"/>
      <c r="C569" s="12"/>
      <c r="D569" s="1"/>
      <c r="E569" s="2"/>
      <c r="F569" s="3"/>
      <c r="G569" s="3"/>
      <c r="H569" s="122">
        <f t="shared" si="24"/>
        <v>0</v>
      </c>
      <c r="I569" s="1"/>
      <c r="J569" s="50"/>
      <c r="K569" s="120">
        <v>0</v>
      </c>
      <c r="L569" s="12"/>
      <c r="M569" s="12"/>
      <c r="N569" s="120">
        <f t="shared" si="25"/>
        <v>0</v>
      </c>
      <c r="O569" s="121">
        <f t="shared" si="26"/>
        <v>0</v>
      </c>
    </row>
    <row r="570" spans="1:15" ht="17.25" x14ac:dyDescent="0.3">
      <c r="A570" s="93"/>
      <c r="B570" s="94"/>
      <c r="C570" s="12"/>
      <c r="D570" s="1"/>
      <c r="E570" s="2"/>
      <c r="F570" s="3"/>
      <c r="G570" s="3"/>
      <c r="H570" s="122">
        <f t="shared" si="24"/>
        <v>0</v>
      </c>
      <c r="I570" s="1"/>
      <c r="J570" s="50"/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12"/>
      <c r="D571" s="1"/>
      <c r="E571" s="2"/>
      <c r="F571" s="3"/>
      <c r="G571" s="3"/>
      <c r="H571" s="122">
        <f t="shared" si="24"/>
        <v>0</v>
      </c>
      <c r="I571" s="1"/>
      <c r="J571" s="50"/>
      <c r="K571" s="120">
        <v>0</v>
      </c>
      <c r="L571" s="12"/>
      <c r="M571" s="12"/>
      <c r="N571" s="120">
        <f t="shared" si="25"/>
        <v>0</v>
      </c>
      <c r="O571" s="121">
        <f t="shared" si="26"/>
        <v>0</v>
      </c>
    </row>
    <row r="572" spans="1:15" ht="17.25" x14ac:dyDescent="0.3">
      <c r="A572" s="93"/>
      <c r="B572" s="94"/>
      <c r="C572" s="12"/>
      <c r="D572" s="1"/>
      <c r="E572" s="2"/>
      <c r="F572" s="3"/>
      <c r="G572" s="3"/>
      <c r="H572" s="122">
        <f t="shared" si="24"/>
        <v>0</v>
      </c>
      <c r="I572" s="1"/>
      <c r="J572" s="50"/>
      <c r="K572" s="120">
        <v>0</v>
      </c>
      <c r="L572" s="12"/>
      <c r="M572" s="12"/>
      <c r="N572" s="120">
        <f t="shared" si="25"/>
        <v>0</v>
      </c>
      <c r="O572" s="121">
        <f t="shared" si="26"/>
        <v>0</v>
      </c>
    </row>
    <row r="573" spans="1:15" ht="17.25" x14ac:dyDescent="0.3">
      <c r="A573" s="93"/>
      <c r="B573" s="94"/>
      <c r="C573" s="12"/>
      <c r="D573" s="1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1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1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1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1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1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1"/>
      <c r="E579" s="2"/>
      <c r="F579" s="3"/>
      <c r="G579" s="3"/>
      <c r="H579" s="122">
        <f t="shared" si="24"/>
        <v>0</v>
      </c>
      <c r="I579" s="1"/>
      <c r="J579" s="50"/>
      <c r="K579" s="120">
        <v>0</v>
      </c>
      <c r="L579" s="12"/>
      <c r="M579" s="12"/>
      <c r="N579" s="120">
        <f t="shared" si="25"/>
        <v>0</v>
      </c>
      <c r="O579" s="121">
        <f t="shared" si="26"/>
        <v>0</v>
      </c>
    </row>
    <row r="580" spans="1:15" ht="17.25" x14ac:dyDescent="0.3">
      <c r="A580" s="93"/>
      <c r="B580" s="94"/>
      <c r="C580" s="12"/>
      <c r="D580" s="1"/>
      <c r="E580" s="2"/>
      <c r="F580" s="3"/>
      <c r="G580" s="3"/>
      <c r="H580" s="122">
        <f t="shared" ref="H580:H643" si="27">IF(AND(F580&lt;&gt;"",G580&lt;&gt;""),G580-F580,0)</f>
        <v>0</v>
      </c>
      <c r="I580" s="1"/>
      <c r="J580" s="50"/>
      <c r="K580" s="120">
        <v>0</v>
      </c>
      <c r="L580" s="12"/>
      <c r="M580" s="12"/>
      <c r="N580" s="120">
        <f t="shared" ref="N580:N643" si="28">IF(ROUND(H580*1440,0)=0,0,H580*1440*32)</f>
        <v>0</v>
      </c>
      <c r="O580" s="121">
        <f t="shared" ref="O580:O643" si="29">IF(ROUND(H580*1440,0)=0,0,
IF(ROUND(H580*1440,0)&lt;=15,480,
IF(ROUND(H580*1440,0)&lt;=30,960,
IF(ROUND(H580*1440,0)&lt;=45,1440,
IF(ROUND(H580*1440,0)&lt;=60,1920,
1920*INT(ROUND(H580*1440,0)/60)+
IF(MOD(ROUND(H580*1440,0),60)&lt;=15,480,
IF(MOD(ROUND(H580*1440,0),60)&lt;=30,960,
IF(MOD(ROUND(H580*1440,0),60)&lt;=45,1440,1920)))
)))))</f>
        <v>0</v>
      </c>
    </row>
    <row r="581" spans="1:15" ht="17.25" x14ac:dyDescent="0.3">
      <c r="A581" s="93"/>
      <c r="B581" s="94"/>
      <c r="C581" s="12"/>
      <c r="D581" s="1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1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1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1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1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1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1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1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1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1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1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1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1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1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1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1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1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1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1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1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1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1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1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1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1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1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1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1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1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1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1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1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1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1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1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1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1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1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1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1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1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1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1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1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1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1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1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1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1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1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1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1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1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1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1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1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1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1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1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1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1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1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1"/>
      <c r="E643" s="2"/>
      <c r="F643" s="3"/>
      <c r="G643" s="3"/>
      <c r="H643" s="122">
        <f t="shared" si="27"/>
        <v>0</v>
      </c>
      <c r="I643" s="1"/>
      <c r="J643" s="50"/>
      <c r="K643" s="120">
        <v>0</v>
      </c>
      <c r="L643" s="12"/>
      <c r="M643" s="12"/>
      <c r="N643" s="120">
        <f t="shared" si="28"/>
        <v>0</v>
      </c>
      <c r="O643" s="121">
        <f t="shared" si="29"/>
        <v>0</v>
      </c>
    </row>
    <row r="644" spans="1:15" ht="17.25" x14ac:dyDescent="0.3">
      <c r="A644" s="93"/>
      <c r="B644" s="94"/>
      <c r="C644" s="12"/>
      <c r="D644" s="1"/>
      <c r="E644" s="2"/>
      <c r="F644" s="3"/>
      <c r="G644" s="3"/>
      <c r="H644" s="122">
        <f t="shared" ref="H644:H707" si="30">IF(AND(F644&lt;&gt;"",G644&lt;&gt;""),G644-F644,0)</f>
        <v>0</v>
      </c>
      <c r="I644" s="1"/>
      <c r="J644" s="50"/>
      <c r="K644" s="120">
        <v>0</v>
      </c>
      <c r="L644" s="12"/>
      <c r="M644" s="12"/>
      <c r="N644" s="120">
        <f t="shared" ref="N644:N707" si="31">IF(ROUND(H644*1440,0)=0,0,H644*1440*32)</f>
        <v>0</v>
      </c>
      <c r="O644" s="121">
        <f t="shared" ref="O644:O707" si="32">IF(ROUND(H644*1440,0)=0,0,
IF(ROUND(H644*1440,0)&lt;=15,480,
IF(ROUND(H644*1440,0)&lt;=30,960,
IF(ROUND(H644*1440,0)&lt;=45,1440,
IF(ROUND(H644*1440,0)&lt;=60,1920,
1920*INT(ROUND(H644*1440,0)/60)+
IF(MOD(ROUND(H644*1440,0),60)&lt;=15,480,
IF(MOD(ROUND(H644*1440,0),60)&lt;=30,960,
IF(MOD(ROUND(H644*1440,0),60)&lt;=45,1440,1920)))
)))))</f>
        <v>0</v>
      </c>
    </row>
    <row r="645" spans="1:15" ht="17.25" x14ac:dyDescent="0.3">
      <c r="A645" s="93"/>
      <c r="B645" s="94"/>
      <c r="C645" s="12"/>
      <c r="D645" s="1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1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1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1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1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1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1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1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1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1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1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1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1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1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1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1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1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1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1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1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1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1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1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1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1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1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1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1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1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1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1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1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1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1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1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1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1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1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1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1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1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1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1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1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1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1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1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1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1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1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1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1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1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1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1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1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1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1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1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1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1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1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1"/>
      <c r="E707" s="2"/>
      <c r="F707" s="3"/>
      <c r="G707" s="3"/>
      <c r="H707" s="122">
        <f t="shared" si="30"/>
        <v>0</v>
      </c>
      <c r="I707" s="1"/>
      <c r="J707" s="50"/>
      <c r="K707" s="120">
        <v>0</v>
      </c>
      <c r="L707" s="12"/>
      <c r="M707" s="12"/>
      <c r="N707" s="120">
        <f t="shared" si="31"/>
        <v>0</v>
      </c>
      <c r="O707" s="121">
        <f t="shared" si="32"/>
        <v>0</v>
      </c>
    </row>
    <row r="708" spans="1:15" ht="17.25" x14ac:dyDescent="0.3">
      <c r="A708" s="93"/>
      <c r="B708" s="94"/>
      <c r="C708" s="12"/>
      <c r="D708" s="1"/>
      <c r="E708" s="2"/>
      <c r="F708" s="3"/>
      <c r="G708" s="3"/>
      <c r="H708" s="122">
        <f t="shared" ref="H708:H771" si="33">IF(AND(F708&lt;&gt;"",G708&lt;&gt;""),G708-F708,0)</f>
        <v>0</v>
      </c>
      <c r="I708" s="1"/>
      <c r="J708" s="50"/>
      <c r="K708" s="120">
        <v>0</v>
      </c>
      <c r="L708" s="12"/>
      <c r="M708" s="12"/>
      <c r="N708" s="120">
        <f t="shared" ref="N708:N771" si="34">IF(ROUND(H708*1440,0)=0,0,H708*1440*32)</f>
        <v>0</v>
      </c>
      <c r="O708" s="121">
        <f t="shared" ref="O708:O771" si="35">IF(ROUND(H708*1440,0)=0,0,
IF(ROUND(H708*1440,0)&lt;=15,480,
IF(ROUND(H708*1440,0)&lt;=30,960,
IF(ROUND(H708*1440,0)&lt;=45,1440,
IF(ROUND(H708*1440,0)&lt;=60,1920,
1920*INT(ROUND(H708*1440,0)/60)+
IF(MOD(ROUND(H708*1440,0),60)&lt;=15,480,
IF(MOD(ROUND(H708*1440,0),60)&lt;=30,960,
IF(MOD(ROUND(H708*1440,0),60)&lt;=45,1440,1920)))
)))))</f>
        <v>0</v>
      </c>
    </row>
    <row r="709" spans="1:15" ht="17.25" x14ac:dyDescent="0.3">
      <c r="A709" s="93"/>
      <c r="B709" s="94"/>
      <c r="C709" s="12"/>
      <c r="D709" s="1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1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1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1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1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1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1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1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1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1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1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1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1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1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1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1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1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1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1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1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1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1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1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1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1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1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1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1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1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1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1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1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1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1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1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1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1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1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1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1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1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1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1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1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1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1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1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1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1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1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1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1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1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1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1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1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1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1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1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1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1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1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1"/>
      <c r="E771" s="2"/>
      <c r="F771" s="3"/>
      <c r="G771" s="3"/>
      <c r="H771" s="122">
        <f t="shared" si="33"/>
        <v>0</v>
      </c>
      <c r="I771" s="1"/>
      <c r="J771" s="50"/>
      <c r="K771" s="120">
        <v>0</v>
      </c>
      <c r="L771" s="12"/>
      <c r="M771" s="12"/>
      <c r="N771" s="120">
        <f t="shared" si="34"/>
        <v>0</v>
      </c>
      <c r="O771" s="121">
        <f t="shared" si="35"/>
        <v>0</v>
      </c>
    </row>
    <row r="772" spans="1:15" ht="17.25" x14ac:dyDescent="0.3">
      <c r="A772" s="93"/>
      <c r="B772" s="94"/>
      <c r="C772" s="12"/>
      <c r="D772" s="1"/>
      <c r="E772" s="2"/>
      <c r="F772" s="3"/>
      <c r="G772" s="3"/>
      <c r="H772" s="122">
        <f t="shared" ref="H772:H835" si="36">IF(AND(F772&lt;&gt;"",G772&lt;&gt;""),G772-F772,0)</f>
        <v>0</v>
      </c>
      <c r="I772" s="1"/>
      <c r="J772" s="50"/>
      <c r="K772" s="120">
        <v>0</v>
      </c>
      <c r="L772" s="12"/>
      <c r="M772" s="12"/>
      <c r="N772" s="120">
        <f t="shared" ref="N772:N835" si="37">IF(ROUND(H772*1440,0)=0,0,H772*1440*32)</f>
        <v>0</v>
      </c>
      <c r="O772" s="121">
        <f t="shared" ref="O772:O835" si="38">IF(ROUND(H772*1440,0)=0,0,
IF(ROUND(H772*1440,0)&lt;=15,480,
IF(ROUND(H772*1440,0)&lt;=30,960,
IF(ROUND(H772*1440,0)&lt;=45,1440,
IF(ROUND(H772*1440,0)&lt;=60,1920,
1920*INT(ROUND(H772*1440,0)/60)+
IF(MOD(ROUND(H772*1440,0),60)&lt;=15,480,
IF(MOD(ROUND(H772*1440,0),60)&lt;=30,960,
IF(MOD(ROUND(H772*1440,0),60)&lt;=45,1440,1920)))
)))))</f>
        <v>0</v>
      </c>
    </row>
    <row r="773" spans="1:15" ht="17.25" x14ac:dyDescent="0.3">
      <c r="A773" s="93"/>
      <c r="B773" s="94"/>
      <c r="C773" s="12"/>
      <c r="D773" s="1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1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1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1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1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1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1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1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1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1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1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1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1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1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1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1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1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1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1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1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1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1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1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1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1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1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1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1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1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1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1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1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1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1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1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1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1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1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1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1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1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1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1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1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1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1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1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1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1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1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1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1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1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1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1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1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1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1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1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1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1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1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1"/>
      <c r="E835" s="2"/>
      <c r="F835" s="3"/>
      <c r="G835" s="3"/>
      <c r="H835" s="122">
        <f t="shared" si="36"/>
        <v>0</v>
      </c>
      <c r="I835" s="1"/>
      <c r="J835" s="50"/>
      <c r="K835" s="120">
        <v>0</v>
      </c>
      <c r="L835" s="12"/>
      <c r="M835" s="12"/>
      <c r="N835" s="120">
        <f t="shared" si="37"/>
        <v>0</v>
      </c>
      <c r="O835" s="121">
        <f t="shared" si="38"/>
        <v>0</v>
      </c>
    </row>
    <row r="836" spans="1:15" ht="17.25" x14ac:dyDescent="0.3">
      <c r="A836" s="93"/>
      <c r="B836" s="94"/>
      <c r="C836" s="12"/>
      <c r="D836" s="1"/>
      <c r="E836" s="2"/>
      <c r="F836" s="3"/>
      <c r="G836" s="3"/>
      <c r="H836" s="122">
        <f t="shared" ref="H836:H899" si="39">IF(AND(F836&lt;&gt;"",G836&lt;&gt;""),G836-F836,0)</f>
        <v>0</v>
      </c>
      <c r="I836" s="1"/>
      <c r="J836" s="50"/>
      <c r="K836" s="120">
        <v>0</v>
      </c>
      <c r="L836" s="12"/>
      <c r="M836" s="12"/>
      <c r="N836" s="120">
        <f t="shared" ref="N836:N899" si="40">IF(ROUND(H836*1440,0)=0,0,H836*1440*32)</f>
        <v>0</v>
      </c>
      <c r="O836" s="121">
        <f t="shared" ref="O836:O899" si="41">IF(ROUND(H836*1440,0)=0,0,
IF(ROUND(H836*1440,0)&lt;=15,480,
IF(ROUND(H836*1440,0)&lt;=30,960,
IF(ROUND(H836*1440,0)&lt;=45,1440,
IF(ROUND(H836*1440,0)&lt;=60,1920,
1920*INT(ROUND(H836*1440,0)/60)+
IF(MOD(ROUND(H836*1440,0),60)&lt;=15,480,
IF(MOD(ROUND(H836*1440,0),60)&lt;=30,960,
IF(MOD(ROUND(H836*1440,0),60)&lt;=45,1440,1920)))
)))))</f>
        <v>0</v>
      </c>
    </row>
    <row r="837" spans="1:15" ht="17.25" x14ac:dyDescent="0.3">
      <c r="A837" s="93"/>
      <c r="B837" s="94"/>
      <c r="C837" s="12"/>
      <c r="D837" s="1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1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1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1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1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1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1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1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1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1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1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1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1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1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1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1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1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1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1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1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1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1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1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1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1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1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1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1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1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1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1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1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1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1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1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1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1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1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1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1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1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1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1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1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1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1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1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1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1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1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1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1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1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1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1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1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1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1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1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1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1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1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1"/>
      <c r="E899" s="2"/>
      <c r="F899" s="3"/>
      <c r="G899" s="3"/>
      <c r="H899" s="122">
        <f t="shared" si="39"/>
        <v>0</v>
      </c>
      <c r="I899" s="1"/>
      <c r="J899" s="50"/>
      <c r="K899" s="120">
        <v>0</v>
      </c>
      <c r="L899" s="12"/>
      <c r="M899" s="12"/>
      <c r="N899" s="120">
        <f t="shared" si="40"/>
        <v>0</v>
      </c>
      <c r="O899" s="121">
        <f t="shared" si="41"/>
        <v>0</v>
      </c>
    </row>
    <row r="900" spans="1:15" ht="17.25" x14ac:dyDescent="0.3">
      <c r="A900" s="93"/>
      <c r="B900" s="94"/>
      <c r="C900" s="12"/>
      <c r="D900" s="1"/>
      <c r="E900" s="2"/>
      <c r="F900" s="3"/>
      <c r="G900" s="3"/>
      <c r="H900" s="122">
        <f t="shared" ref="H900:H963" si="42">IF(AND(F900&lt;&gt;"",G900&lt;&gt;""),G900-F900,0)</f>
        <v>0</v>
      </c>
      <c r="I900" s="1"/>
      <c r="J900" s="50"/>
      <c r="K900" s="120">
        <v>0</v>
      </c>
      <c r="L900" s="12"/>
      <c r="M900" s="12"/>
      <c r="N900" s="120">
        <f t="shared" ref="N900:N963" si="43">IF(ROUND(H900*1440,0)=0,0,H900*1440*32)</f>
        <v>0</v>
      </c>
      <c r="O900" s="121">
        <f t="shared" ref="O900:O963" si="44">IF(ROUND(H900*1440,0)=0,0,
IF(ROUND(H900*1440,0)&lt;=15,480,
IF(ROUND(H900*1440,0)&lt;=30,960,
IF(ROUND(H900*1440,0)&lt;=45,1440,
IF(ROUND(H900*1440,0)&lt;=60,1920,
1920*INT(ROUND(H900*1440,0)/60)+
IF(MOD(ROUND(H900*1440,0),60)&lt;=15,480,
IF(MOD(ROUND(H900*1440,0),60)&lt;=30,960,
IF(MOD(ROUND(H900*1440,0),60)&lt;=45,1440,1920)))
)))))</f>
        <v>0</v>
      </c>
    </row>
    <row r="901" spans="1:15" ht="17.25" x14ac:dyDescent="0.3">
      <c r="A901" s="93"/>
      <c r="B901" s="94"/>
      <c r="C901" s="12"/>
      <c r="D901" s="1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1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1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1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1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1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1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1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1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1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1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1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1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1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1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1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1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1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1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1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1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1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1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1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1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1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1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1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1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1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1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1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1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1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1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1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1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1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1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1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1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1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1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1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1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1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1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1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1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1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1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1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1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1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1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1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1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1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1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1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1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1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1"/>
      <c r="E963" s="2"/>
      <c r="F963" s="3"/>
      <c r="G963" s="3"/>
      <c r="H963" s="122">
        <f t="shared" si="42"/>
        <v>0</v>
      </c>
      <c r="I963" s="1"/>
      <c r="J963" s="50"/>
      <c r="K963" s="120">
        <v>0</v>
      </c>
      <c r="L963" s="12"/>
      <c r="M963" s="12"/>
      <c r="N963" s="120">
        <f t="shared" si="43"/>
        <v>0</v>
      </c>
      <c r="O963" s="121">
        <f t="shared" si="44"/>
        <v>0</v>
      </c>
    </row>
    <row r="964" spans="1:15" ht="17.25" x14ac:dyDescent="0.3">
      <c r="A964" s="93"/>
      <c r="B964" s="94"/>
      <c r="C964" s="12"/>
      <c r="D964" s="1"/>
      <c r="E964" s="2"/>
      <c r="F964" s="3"/>
      <c r="G964" s="3"/>
      <c r="H964" s="122">
        <f t="shared" ref="H964:H1000" si="45">IF(AND(F964&lt;&gt;"",G964&lt;&gt;""),G964-F964,0)</f>
        <v>0</v>
      </c>
      <c r="I964" s="1"/>
      <c r="J964" s="50"/>
      <c r="K964" s="120">
        <v>0</v>
      </c>
      <c r="L964" s="12"/>
      <c r="M964" s="12"/>
      <c r="N964" s="120">
        <f t="shared" ref="N964:N1000" si="46">IF(ROUND(H964*1440,0)=0,0,H964*1440*32)</f>
        <v>0</v>
      </c>
      <c r="O964" s="121">
        <f t="shared" ref="O964:O1000" si="47">IF(ROUND(H964*1440,0)=0,0,
IF(ROUND(H964*1440,0)&lt;=15,480,
IF(ROUND(H964*1440,0)&lt;=30,960,
IF(ROUND(H964*1440,0)&lt;=45,1440,
IF(ROUND(H964*1440,0)&lt;=60,1920,
1920*INT(ROUND(H964*1440,0)/60)+
IF(MOD(ROUND(H964*1440,0),60)&lt;=15,480,
IF(MOD(ROUND(H964*1440,0),60)&lt;=30,960,
IF(MOD(ROUND(H964*1440,0),60)&lt;=45,1440,1920)))
)))))</f>
        <v>0</v>
      </c>
    </row>
    <row r="965" spans="1:15" ht="17.25" x14ac:dyDescent="0.3">
      <c r="A965" s="93"/>
      <c r="B965" s="94"/>
      <c r="C965" s="12"/>
      <c r="D965" s="1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1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1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1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1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1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1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1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1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1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1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1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1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1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1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1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1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1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1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1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1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1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93"/>
      <c r="B987" s="94"/>
      <c r="C987" s="12"/>
      <c r="D987" s="1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1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1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1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1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1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1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1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1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1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1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1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7.25" x14ac:dyDescent="0.3">
      <c r="A999" s="74"/>
      <c r="B999" s="75"/>
      <c r="C999" s="12"/>
      <c r="D999" s="1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8" thickBot="1" x14ac:dyDescent="0.35">
      <c r="A1000" s="76"/>
      <c r="B1000" s="77"/>
      <c r="C1000" s="12"/>
      <c r="D1000" s="1"/>
      <c r="E1000" s="2"/>
      <c r="F1000" s="3"/>
      <c r="G1000" s="3"/>
      <c r="H1000" s="122">
        <f t="shared" si="45"/>
        <v>0</v>
      </c>
      <c r="I1000" s="1"/>
      <c r="J1000" s="50"/>
      <c r="K1000" s="120">
        <v>0</v>
      </c>
      <c r="L1000" s="12"/>
      <c r="M1000" s="12"/>
      <c r="N1000" s="120">
        <f t="shared" si="46"/>
        <v>0</v>
      </c>
      <c r="O1000" s="121">
        <f t="shared" si="47"/>
        <v>0</v>
      </c>
    </row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.75" customHeight="1" x14ac:dyDescent="0.25"/>
  </sheetData>
  <sheetProtection algorithmName="SHA-512" hashValue="gh9iZIZ92eFh9VMLG/mFJ+3eEx1m3/0g19U1d44hmIpluTJwQhEXUy9Ah2cQXTw7RRV1REUzRpX/vd0xkQuBlw==" saltValue="cZjbYwq17xOIuwopFFLQ+A==" spinCount="100000" sheet="1" objects="1" scenarios="1"/>
  <dataConsolidate/>
  <dataValidations count="3">
    <dataValidation type="list" allowBlank="1" showInputMessage="1" showErrorMessage="1" sqref="I33:I1000" xr:uid="{57C9DB48-72B4-4AAE-A456-9889CF348443}">
      <formula1>"Phone call, Report, File work, Meeting, Site visit, Admin, Networking, Architectural work, Marketing, Training, Travel R15.50 p/km, Print(R4.50 p/page), Excell work, Friday club, Daily huddle"</formula1>
    </dataValidation>
    <dataValidation type="list" allowBlank="1" showInputMessage="1" showErrorMessage="1" sqref="H1" xr:uid="{68BA8E89-508C-4EC3-B2E6-8FEA2E73D185}">
      <formula1>"Phone call, Report, File work, Meeting, Site visit, Admin, Other"</formula1>
    </dataValidation>
    <dataValidation type="list" allowBlank="1" showInputMessage="1" showErrorMessage="1" sqref="I2:I32" xr:uid="{C931F68F-59A5-4C81-9DA5-12EBE12F4E34}">
      <formula1>"Phone call, File work, Meeting, Site visit, Admin, Networking, Marketing, BNI Meetings, Cross chapter meeting, 1-2- 1's Members, 1-2- 1's Visitors, Other Marketing Event, Finances, Training, Friday Club, Travel R15.50 p/km, Print(R4.50 p/page) 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E82865-1C22-496D-A03A-9393D59829D7}">
          <x14:formula1>
            <xm:f>'PROJECT INFORMATION'!$A$2:$A$1045</xm:f>
          </x14:formula1>
          <xm:sqref>C101:C1000 C33:C51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0439-BC7E-4D24-BD41-3FF904A1CB8C}">
  <sheetPr codeName="Sheet19"/>
  <dimension ref="A1:O1974"/>
  <sheetViews>
    <sheetView zoomScale="74" zoomScaleNormal="85" workbookViewId="0">
      <pane ySplit="1" topLeftCell="A23" activePane="bottomLeft" state="frozen"/>
      <selection pane="bottomLeft" activeCell="J55" sqref="J55"/>
    </sheetView>
  </sheetViews>
  <sheetFormatPr defaultRowHeight="15" x14ac:dyDescent="0.25"/>
  <cols>
    <col min="1" max="1" width="18.42578125" customWidth="1"/>
    <col min="2" max="2" width="20.85546875" customWidth="1"/>
    <col min="3" max="3" width="19.85546875" customWidth="1"/>
    <col min="4" max="4" width="3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16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17.25" x14ac:dyDescent="0.3">
      <c r="A2" s="93"/>
      <c r="B2" s="94"/>
      <c r="C2" s="12" t="s">
        <v>188</v>
      </c>
      <c r="D2" s="1" t="s">
        <v>186</v>
      </c>
      <c r="E2" s="2">
        <v>46106</v>
      </c>
      <c r="F2" s="3">
        <v>0.4375</v>
      </c>
      <c r="G2" s="3">
        <v>0.45277777777777778</v>
      </c>
      <c r="H2" s="122">
        <f>IF(AND(F2&lt;&gt;"",G2&lt;&gt;""),G2-F2,0)</f>
        <v>1.5277777777777779E-2</v>
      </c>
      <c r="I2" s="1" t="s">
        <v>226</v>
      </c>
      <c r="J2" s="1" t="s">
        <v>227</v>
      </c>
      <c r="K2" s="120">
        <v>750</v>
      </c>
      <c r="L2" s="1"/>
      <c r="M2" s="1"/>
      <c r="N2" s="120">
        <f>IF(ROUND(H2*1440,0)=0,0,H2*1440*32)</f>
        <v>704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960</v>
      </c>
    </row>
    <row r="3" spans="1:15" ht="17.25" x14ac:dyDescent="0.3">
      <c r="A3" s="93"/>
      <c r="B3" s="94"/>
      <c r="C3" s="12"/>
      <c r="D3" s="1"/>
      <c r="E3" s="2">
        <v>46106</v>
      </c>
      <c r="F3" s="3">
        <v>0.45277777777777778</v>
      </c>
      <c r="G3" s="3">
        <v>0.45694444444444443</v>
      </c>
      <c r="H3" s="122">
        <f>IF(AND(F3&lt;&gt;"",G3&lt;&gt;""),G3-F3,0)</f>
        <v>4.1666666666666519E-3</v>
      </c>
      <c r="I3" s="4"/>
      <c r="J3" s="5" t="s">
        <v>228</v>
      </c>
      <c r="K3" s="120">
        <v>0</v>
      </c>
      <c r="L3" s="1"/>
      <c r="M3" s="1"/>
      <c r="N3" s="120">
        <f>IF(ROUND(H3*1440,0)=0,0,H3*1440*32)</f>
        <v>191.99999999999932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480</v>
      </c>
    </row>
    <row r="4" spans="1:15" ht="17.25" x14ac:dyDescent="0.3">
      <c r="A4" s="93"/>
      <c r="B4" s="94"/>
      <c r="C4" s="12" t="s">
        <v>188</v>
      </c>
      <c r="D4" s="1" t="s">
        <v>186</v>
      </c>
      <c r="E4" s="2">
        <v>46106</v>
      </c>
      <c r="F4" s="3">
        <v>0.45694444444444443</v>
      </c>
      <c r="G4" s="3">
        <v>0.47499999999999998</v>
      </c>
      <c r="H4" s="122">
        <f t="shared" ref="H4:H67" si="0">IF(AND(F4&lt;&gt;"",G4&lt;&gt;""),G4-F4,0)</f>
        <v>1.8055555555555547E-2</v>
      </c>
      <c r="I4" s="1" t="s">
        <v>226</v>
      </c>
      <c r="J4" s="1" t="s">
        <v>227</v>
      </c>
      <c r="K4" s="120">
        <v>750</v>
      </c>
      <c r="L4" s="1"/>
      <c r="M4" s="1"/>
      <c r="N4" s="120">
        <f t="shared" ref="N4:N67" si="1">IF(ROUND(H4*1440,0)=0,0,H4*1440*32)</f>
        <v>831.99999999999955</v>
      </c>
      <c r="O4" s="121">
        <f t="shared" ref="O4:O67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960</v>
      </c>
    </row>
    <row r="5" spans="1:15" ht="17.25" x14ac:dyDescent="0.3">
      <c r="A5" s="93"/>
      <c r="B5" s="94"/>
      <c r="C5" s="12"/>
      <c r="D5" s="1"/>
      <c r="E5" s="2">
        <v>46106</v>
      </c>
      <c r="F5" s="3">
        <v>0.47499999999999998</v>
      </c>
      <c r="G5" s="3">
        <v>0.50277777777777777</v>
      </c>
      <c r="H5" s="122">
        <f>IF(AND(F5&lt;&gt;"",G5&lt;&gt;""),G5-F5,0)</f>
        <v>2.777777777777779E-2</v>
      </c>
      <c r="I5" s="1"/>
      <c r="J5" s="6" t="s">
        <v>230</v>
      </c>
      <c r="K5" s="120">
        <v>0</v>
      </c>
      <c r="L5" s="7"/>
      <c r="M5" s="7"/>
      <c r="N5" s="120">
        <f>IF(ROUND(H5*1440,0)=0,0,H5*1440*32)</f>
        <v>1280.0000000000005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1440</v>
      </c>
    </row>
    <row r="6" spans="1:15" ht="17.25" x14ac:dyDescent="0.3">
      <c r="A6" s="93"/>
      <c r="B6" s="94"/>
      <c r="C6" s="12"/>
      <c r="D6" s="1"/>
      <c r="E6" s="2">
        <v>46106</v>
      </c>
      <c r="F6" s="3">
        <v>0.50347222222222221</v>
      </c>
      <c r="G6" s="3">
        <v>0.52222222222222225</v>
      </c>
      <c r="H6" s="122">
        <f t="shared" si="0"/>
        <v>1.8750000000000044E-2</v>
      </c>
      <c r="I6" s="1"/>
      <c r="J6" s="8" t="s">
        <v>232</v>
      </c>
      <c r="K6" s="120">
        <v>0</v>
      </c>
      <c r="L6" s="9"/>
      <c r="M6" s="9"/>
      <c r="N6" s="120">
        <f t="shared" si="1"/>
        <v>864.00000000000205</v>
      </c>
      <c r="O6" s="121">
        <f t="shared" si="2"/>
        <v>960</v>
      </c>
    </row>
    <row r="7" spans="1:15" ht="17.25" x14ac:dyDescent="0.3">
      <c r="A7" s="93"/>
      <c r="B7" s="94"/>
      <c r="C7" s="12" t="s">
        <v>188</v>
      </c>
      <c r="D7" s="1" t="s">
        <v>186</v>
      </c>
      <c r="E7" s="2">
        <v>46106</v>
      </c>
      <c r="F7" s="3">
        <v>0.52222222222222225</v>
      </c>
      <c r="G7" s="3">
        <v>0.55486111111111114</v>
      </c>
      <c r="H7" s="122">
        <f t="shared" si="0"/>
        <v>3.2638888888888884E-2</v>
      </c>
      <c r="I7" s="1" t="s">
        <v>226</v>
      </c>
      <c r="J7" s="1" t="s">
        <v>227</v>
      </c>
      <c r="K7" s="120">
        <v>750</v>
      </c>
      <c r="L7" s="1"/>
      <c r="M7" s="1"/>
      <c r="N7" s="120">
        <f t="shared" si="1"/>
        <v>1503.9999999999998</v>
      </c>
      <c r="O7" s="121">
        <f t="shared" si="2"/>
        <v>1920</v>
      </c>
    </row>
    <row r="8" spans="1:15" ht="17.25" x14ac:dyDescent="0.3">
      <c r="A8" s="93"/>
      <c r="B8" s="94"/>
      <c r="C8" s="12" t="s">
        <v>188</v>
      </c>
      <c r="D8" s="1" t="s">
        <v>186</v>
      </c>
      <c r="E8" s="2">
        <v>46106</v>
      </c>
      <c r="F8" s="3">
        <v>0.55486111111111114</v>
      </c>
      <c r="G8" s="3">
        <v>0.71736111111111112</v>
      </c>
      <c r="H8" s="122">
        <f t="shared" si="0"/>
        <v>0.16249999999999998</v>
      </c>
      <c r="I8" s="1" t="s">
        <v>226</v>
      </c>
      <c r="J8" s="10"/>
      <c r="K8" s="120">
        <v>150</v>
      </c>
      <c r="L8" s="11"/>
      <c r="M8" s="11"/>
      <c r="N8" s="120">
        <f t="shared" si="1"/>
        <v>7487.9999999999991</v>
      </c>
      <c r="O8" s="121">
        <f t="shared" si="2"/>
        <v>7680</v>
      </c>
    </row>
    <row r="9" spans="1:15" ht="17.25" x14ac:dyDescent="0.3">
      <c r="A9" s="93"/>
      <c r="B9" s="94"/>
      <c r="C9" s="12" t="s">
        <v>188</v>
      </c>
      <c r="D9" s="1" t="s">
        <v>186</v>
      </c>
      <c r="E9" s="2">
        <v>46107</v>
      </c>
      <c r="F9" s="3">
        <v>0.30833333333333335</v>
      </c>
      <c r="G9" s="3">
        <v>0.31736111111111109</v>
      </c>
      <c r="H9" s="122">
        <f>IF(AND(F9&lt;&gt;"",G9&lt;&gt;""),G9-F9,0)</f>
        <v>9.0277777777777457E-3</v>
      </c>
      <c r="I9" s="1" t="s">
        <v>226</v>
      </c>
      <c r="J9" s="5" t="s">
        <v>248</v>
      </c>
      <c r="K9" s="120">
        <v>750</v>
      </c>
      <c r="L9" s="1"/>
      <c r="M9" s="1"/>
      <c r="N9" s="120">
        <f t="shared" si="1"/>
        <v>415.99999999999852</v>
      </c>
      <c r="O9" s="121">
        <f t="shared" si="2"/>
        <v>480</v>
      </c>
    </row>
    <row r="10" spans="1:15" ht="17.25" x14ac:dyDescent="0.3">
      <c r="A10" s="93"/>
      <c r="B10" s="94"/>
      <c r="C10" s="12"/>
      <c r="D10" s="1"/>
      <c r="E10" s="2">
        <v>46107</v>
      </c>
      <c r="F10" s="3">
        <v>0.32013888888888886</v>
      </c>
      <c r="G10" s="3">
        <v>0.3215277777777778</v>
      </c>
      <c r="H10" s="122">
        <f t="shared" si="0"/>
        <v>1.3888888888889395E-3</v>
      </c>
      <c r="I10" s="1"/>
      <c r="J10" s="6" t="s">
        <v>251</v>
      </c>
      <c r="K10" s="120">
        <v>0</v>
      </c>
      <c r="L10" s="7"/>
      <c r="M10" s="7"/>
      <c r="N10" s="120">
        <f t="shared" si="1"/>
        <v>64.000000000002331</v>
      </c>
      <c r="O10" s="121">
        <f t="shared" si="2"/>
        <v>480</v>
      </c>
    </row>
    <row r="11" spans="1:15" ht="17.25" x14ac:dyDescent="0.3">
      <c r="A11" s="93"/>
      <c r="B11" s="94"/>
      <c r="C11" s="12"/>
      <c r="D11" s="1"/>
      <c r="E11" s="2">
        <v>46107</v>
      </c>
      <c r="F11" s="3">
        <v>0.3215277777777778</v>
      </c>
      <c r="G11" s="3">
        <v>0.32847222222222222</v>
      </c>
      <c r="H11" s="122">
        <f t="shared" si="0"/>
        <v>6.9444444444444198E-3</v>
      </c>
      <c r="I11" s="1"/>
      <c r="J11" s="10" t="s">
        <v>257</v>
      </c>
      <c r="K11" s="120">
        <v>0</v>
      </c>
      <c r="L11" s="11"/>
      <c r="M11" s="11"/>
      <c r="N11" s="120">
        <f t="shared" si="1"/>
        <v>319.99999999999886</v>
      </c>
      <c r="O11" s="121">
        <f t="shared" si="2"/>
        <v>480</v>
      </c>
    </row>
    <row r="12" spans="1:15" ht="17.25" x14ac:dyDescent="0.3">
      <c r="A12" s="93"/>
      <c r="B12" s="94"/>
      <c r="C12" s="12" t="s">
        <v>261</v>
      </c>
      <c r="D12" s="1" t="s">
        <v>268</v>
      </c>
      <c r="E12" s="2">
        <v>46107</v>
      </c>
      <c r="F12" s="3">
        <v>0.33263888888888887</v>
      </c>
      <c r="G12" s="3">
        <v>0.40416666666666667</v>
      </c>
      <c r="H12" s="122">
        <f t="shared" si="0"/>
        <v>7.1527777777777801E-2</v>
      </c>
      <c r="I12" s="1" t="s">
        <v>242</v>
      </c>
      <c r="J12" s="5"/>
      <c r="K12" s="120">
        <v>750</v>
      </c>
      <c r="L12" s="1"/>
      <c r="M12" s="1"/>
      <c r="N12" s="120">
        <f t="shared" si="1"/>
        <v>3296.0000000000009</v>
      </c>
      <c r="O12" s="121">
        <f t="shared" si="2"/>
        <v>3360</v>
      </c>
    </row>
    <row r="13" spans="1:15" ht="17.25" x14ac:dyDescent="0.3">
      <c r="A13" s="93"/>
      <c r="B13" s="94"/>
      <c r="C13" s="12"/>
      <c r="D13" s="1"/>
      <c r="E13" s="2">
        <v>46107</v>
      </c>
      <c r="F13" s="3">
        <v>0.33402777777777776</v>
      </c>
      <c r="G13" s="3">
        <v>0.35555555555555557</v>
      </c>
      <c r="H13" s="122">
        <f t="shared" si="0"/>
        <v>2.1527777777777812E-2</v>
      </c>
      <c r="I13" s="1"/>
      <c r="J13" s="6" t="s">
        <v>262</v>
      </c>
      <c r="K13" s="120">
        <v>0</v>
      </c>
      <c r="L13" s="7"/>
      <c r="M13" s="7"/>
      <c r="N13" s="120">
        <f t="shared" si="1"/>
        <v>992.00000000000159</v>
      </c>
      <c r="O13" s="121">
        <f t="shared" si="2"/>
        <v>1440</v>
      </c>
    </row>
    <row r="14" spans="1:15" ht="17.25" x14ac:dyDescent="0.3">
      <c r="A14" s="93"/>
      <c r="B14" s="94"/>
      <c r="C14" s="12" t="s">
        <v>261</v>
      </c>
      <c r="D14" s="1" t="s">
        <v>268</v>
      </c>
      <c r="E14" s="2">
        <v>46107</v>
      </c>
      <c r="F14" s="3">
        <v>0.50069444444444444</v>
      </c>
      <c r="G14" s="3">
        <v>0.51944444444444449</v>
      </c>
      <c r="H14" s="122">
        <f t="shared" si="0"/>
        <v>1.8750000000000044E-2</v>
      </c>
      <c r="I14" s="1" t="s">
        <v>231</v>
      </c>
      <c r="J14" s="6"/>
      <c r="K14" s="120">
        <v>0</v>
      </c>
      <c r="L14" s="7"/>
      <c r="M14" s="7"/>
      <c r="N14" s="120">
        <f t="shared" si="1"/>
        <v>864.00000000000205</v>
      </c>
      <c r="O14" s="121">
        <f t="shared" si="2"/>
        <v>960</v>
      </c>
    </row>
    <row r="15" spans="1:15" ht="17.25" x14ac:dyDescent="0.3">
      <c r="A15" s="93"/>
      <c r="B15" s="94"/>
      <c r="C15" s="12" t="s">
        <v>261</v>
      </c>
      <c r="D15" s="1" t="s">
        <v>268</v>
      </c>
      <c r="E15" s="2">
        <v>46107</v>
      </c>
      <c r="F15" s="3">
        <v>0.5229166666666667</v>
      </c>
      <c r="G15" s="3">
        <v>0.56527777777777777</v>
      </c>
      <c r="H15" s="122">
        <f t="shared" si="0"/>
        <v>4.2361111111111072E-2</v>
      </c>
      <c r="I15" s="1" t="s">
        <v>242</v>
      </c>
      <c r="J15" s="10"/>
      <c r="K15" s="120">
        <v>0</v>
      </c>
      <c r="L15" s="119"/>
      <c r="M15" s="7"/>
      <c r="N15" s="120">
        <f t="shared" si="1"/>
        <v>1951.9999999999982</v>
      </c>
      <c r="O15" s="121">
        <f t="shared" si="2"/>
        <v>2400</v>
      </c>
    </row>
    <row r="16" spans="1:15" ht="17.25" x14ac:dyDescent="0.3">
      <c r="A16" s="93"/>
      <c r="B16" s="94"/>
      <c r="C16" s="12"/>
      <c r="D16" s="1"/>
      <c r="E16" s="2">
        <v>46107</v>
      </c>
      <c r="F16" s="3">
        <v>0.57708333333333328</v>
      </c>
      <c r="G16" s="3">
        <v>0.58402777777777781</v>
      </c>
      <c r="H16" s="122">
        <f t="shared" si="0"/>
        <v>6.9444444444445308E-3</v>
      </c>
      <c r="I16" s="1"/>
      <c r="J16" s="10" t="s">
        <v>277</v>
      </c>
      <c r="K16" s="120">
        <v>0</v>
      </c>
      <c r="L16" s="7"/>
      <c r="M16" s="7"/>
      <c r="N16" s="120">
        <f t="shared" si="1"/>
        <v>320.00000000000398</v>
      </c>
      <c r="O16" s="121">
        <f t="shared" si="2"/>
        <v>480</v>
      </c>
    </row>
    <row r="17" spans="1:15" ht="17.25" x14ac:dyDescent="0.3">
      <c r="A17" s="93"/>
      <c r="B17" s="94"/>
      <c r="C17" s="12"/>
      <c r="D17" s="1"/>
      <c r="E17" s="2">
        <v>46107</v>
      </c>
      <c r="F17" s="3">
        <v>0.59444444444444444</v>
      </c>
      <c r="G17" s="3">
        <v>0.64236111111111116</v>
      </c>
      <c r="H17" s="122">
        <f t="shared" si="0"/>
        <v>4.7916666666666718E-2</v>
      </c>
      <c r="I17" s="1"/>
      <c r="J17" s="5" t="s">
        <v>283</v>
      </c>
      <c r="K17" s="120">
        <v>0</v>
      </c>
      <c r="L17" s="7"/>
      <c r="M17" s="7"/>
      <c r="N17" s="120">
        <f t="shared" si="1"/>
        <v>2208.0000000000023</v>
      </c>
      <c r="O17" s="121">
        <f t="shared" si="2"/>
        <v>2400</v>
      </c>
    </row>
    <row r="18" spans="1:15" ht="17.25" x14ac:dyDescent="0.3">
      <c r="A18" s="93"/>
      <c r="B18" s="94"/>
      <c r="C18" s="12" t="s">
        <v>261</v>
      </c>
      <c r="D18" s="1" t="s">
        <v>268</v>
      </c>
      <c r="E18" s="2">
        <v>46107</v>
      </c>
      <c r="F18" s="3">
        <v>0.64236111111111116</v>
      </c>
      <c r="G18" s="3">
        <v>0.66041666666666665</v>
      </c>
      <c r="H18" s="122">
        <f t="shared" si="0"/>
        <v>1.8055555555555491E-2</v>
      </c>
      <c r="I18" s="1" t="s">
        <v>242</v>
      </c>
      <c r="J18" s="6"/>
      <c r="K18" s="120">
        <v>0</v>
      </c>
      <c r="L18" s="7"/>
      <c r="M18" s="7"/>
      <c r="N18" s="120">
        <f t="shared" si="1"/>
        <v>831.99999999999704</v>
      </c>
      <c r="O18" s="121">
        <f t="shared" si="2"/>
        <v>960</v>
      </c>
    </row>
    <row r="19" spans="1:15" ht="17.25" x14ac:dyDescent="0.3">
      <c r="A19" s="93"/>
      <c r="B19" s="94"/>
      <c r="C19" s="12" t="s">
        <v>188</v>
      </c>
      <c r="D19" s="1" t="s">
        <v>186</v>
      </c>
      <c r="E19" s="2">
        <v>46108</v>
      </c>
      <c r="F19" s="3">
        <v>0.34791666666666665</v>
      </c>
      <c r="G19" s="3">
        <v>0.37361111111111112</v>
      </c>
      <c r="H19" s="122">
        <f t="shared" si="0"/>
        <v>2.5694444444444464E-2</v>
      </c>
      <c r="I19" s="1" t="s">
        <v>226</v>
      </c>
      <c r="J19" s="6" t="s">
        <v>300</v>
      </c>
      <c r="K19" s="120">
        <v>0</v>
      </c>
      <c r="L19" s="7"/>
      <c r="M19" s="7"/>
      <c r="N19" s="120">
        <f t="shared" si="1"/>
        <v>1184.0000000000009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1440</v>
      </c>
    </row>
    <row r="20" spans="1:15" ht="17.25" customHeight="1" x14ac:dyDescent="0.3">
      <c r="A20" s="93"/>
      <c r="B20" s="94"/>
      <c r="C20" s="12" t="s">
        <v>68</v>
      </c>
      <c r="D20" s="1" t="s">
        <v>12</v>
      </c>
      <c r="E20" s="2">
        <v>46108</v>
      </c>
      <c r="F20" s="3">
        <v>0.37361111111111112</v>
      </c>
      <c r="G20" s="3">
        <v>0.45555555555555555</v>
      </c>
      <c r="H20" s="122">
        <f t="shared" si="0"/>
        <v>8.1944444444444431E-2</v>
      </c>
      <c r="I20" s="1" t="s">
        <v>231</v>
      </c>
      <c r="J20" s="6"/>
      <c r="K20" s="120">
        <v>0</v>
      </c>
      <c r="L20" s="7"/>
      <c r="M20" s="7"/>
      <c r="N20" s="120">
        <f t="shared" si="1"/>
        <v>3775.9999999999995</v>
      </c>
      <c r="O20" s="121">
        <f t="shared" si="2"/>
        <v>3840</v>
      </c>
    </row>
    <row r="21" spans="1:15" ht="17.25" x14ac:dyDescent="0.3">
      <c r="A21" s="93"/>
      <c r="B21" s="94"/>
      <c r="C21" s="12" t="s">
        <v>159</v>
      </c>
      <c r="D21" s="1" t="s">
        <v>161</v>
      </c>
      <c r="E21" s="2">
        <v>46111</v>
      </c>
      <c r="F21" s="3">
        <v>0.4465277777777778</v>
      </c>
      <c r="G21" s="3">
        <v>0.58333333333333337</v>
      </c>
      <c r="H21" s="122">
        <f t="shared" si="0"/>
        <v>0.13680555555555557</v>
      </c>
      <c r="I21" s="1" t="s">
        <v>242</v>
      </c>
      <c r="J21" s="5"/>
      <c r="K21" s="120">
        <v>750</v>
      </c>
      <c r="L21" s="1"/>
      <c r="M21" s="1"/>
      <c r="N21" s="120">
        <f t="shared" si="1"/>
        <v>6304.0000000000009</v>
      </c>
      <c r="O21" s="121">
        <f t="shared" si="2"/>
        <v>6720</v>
      </c>
    </row>
    <row r="22" spans="1:15" ht="17.25" x14ac:dyDescent="0.3">
      <c r="A22" s="93"/>
      <c r="B22" s="94"/>
      <c r="C22" s="12" t="s">
        <v>261</v>
      </c>
      <c r="D22" s="1" t="s">
        <v>268</v>
      </c>
      <c r="E22" s="2">
        <v>46112</v>
      </c>
      <c r="F22" s="3">
        <v>0.31527777777777777</v>
      </c>
      <c r="G22" s="3">
        <v>0.33124999999999999</v>
      </c>
      <c r="H22" s="122">
        <f t="shared" si="0"/>
        <v>1.5972222222222221E-2</v>
      </c>
      <c r="I22" s="1" t="s">
        <v>242</v>
      </c>
      <c r="J22" s="6"/>
      <c r="K22" s="120">
        <v>0</v>
      </c>
      <c r="L22" s="7"/>
      <c r="M22" s="7"/>
      <c r="N22" s="120">
        <f t="shared" si="1"/>
        <v>736</v>
      </c>
      <c r="O22" s="121">
        <f t="shared" si="2"/>
        <v>960</v>
      </c>
    </row>
    <row r="23" spans="1:15" ht="17.25" x14ac:dyDescent="0.3">
      <c r="A23" s="93"/>
      <c r="B23" s="94"/>
      <c r="C23" s="12" t="s">
        <v>159</v>
      </c>
      <c r="D23" s="1" t="s">
        <v>161</v>
      </c>
      <c r="E23" s="2">
        <v>46112</v>
      </c>
      <c r="F23" s="3">
        <v>0.33194444444444443</v>
      </c>
      <c r="G23" s="3">
        <v>0.34027777777777779</v>
      </c>
      <c r="H23" s="122">
        <f t="shared" si="0"/>
        <v>8.3333333333333592E-3</v>
      </c>
      <c r="I23" s="1" t="s">
        <v>213</v>
      </c>
      <c r="J23" s="6"/>
      <c r="K23" s="120">
        <v>0</v>
      </c>
      <c r="L23" s="7"/>
      <c r="M23" s="6"/>
      <c r="N23" s="120">
        <f t="shared" si="1"/>
        <v>384.00000000000119</v>
      </c>
      <c r="O23" s="121">
        <f t="shared" si="2"/>
        <v>480</v>
      </c>
    </row>
    <row r="24" spans="1:15" ht="17.25" x14ac:dyDescent="0.3">
      <c r="A24" s="93"/>
      <c r="B24" s="94"/>
      <c r="C24" s="12" t="s">
        <v>261</v>
      </c>
      <c r="D24" s="1" t="s">
        <v>268</v>
      </c>
      <c r="E24" s="2">
        <v>46112</v>
      </c>
      <c r="F24" s="3">
        <v>0.34027777777777779</v>
      </c>
      <c r="G24" s="3"/>
      <c r="H24" s="122">
        <f t="shared" si="0"/>
        <v>0</v>
      </c>
      <c r="I24" s="1" t="s">
        <v>242</v>
      </c>
      <c r="J24" s="5"/>
      <c r="K24" s="120">
        <v>0</v>
      </c>
      <c r="L24" s="1"/>
      <c r="M24" s="5"/>
      <c r="N24" s="120">
        <f t="shared" si="1"/>
        <v>0</v>
      </c>
      <c r="O24" s="121">
        <f t="shared" si="2"/>
        <v>0</v>
      </c>
    </row>
    <row r="25" spans="1:15" ht="17.25" x14ac:dyDescent="0.3">
      <c r="A25" s="93"/>
      <c r="B25" s="94"/>
      <c r="C25" s="12" t="s">
        <v>149</v>
      </c>
      <c r="D25" s="1" t="s">
        <v>151</v>
      </c>
      <c r="E25" s="2">
        <v>46112</v>
      </c>
      <c r="F25" s="3">
        <v>0.40694444444444444</v>
      </c>
      <c r="G25" s="3">
        <v>0.46180555555555558</v>
      </c>
      <c r="H25" s="122">
        <f t="shared" si="0"/>
        <v>5.4861111111111138E-2</v>
      </c>
      <c r="I25" s="1" t="s">
        <v>242</v>
      </c>
      <c r="J25" s="6"/>
      <c r="K25" s="120">
        <v>0</v>
      </c>
      <c r="L25" s="7"/>
      <c r="M25" s="6"/>
      <c r="N25" s="120">
        <f t="shared" si="1"/>
        <v>2528.0000000000014</v>
      </c>
      <c r="O25" s="121">
        <f t="shared" si="2"/>
        <v>2880</v>
      </c>
    </row>
    <row r="26" spans="1:15" ht="17.25" x14ac:dyDescent="0.3">
      <c r="A26" s="93"/>
      <c r="B26" s="94"/>
      <c r="C26" s="12" t="s">
        <v>149</v>
      </c>
      <c r="D26" s="1" t="s">
        <v>151</v>
      </c>
      <c r="E26" s="2">
        <v>46114</v>
      </c>
      <c r="F26" s="3">
        <v>0.35902777777777778</v>
      </c>
      <c r="G26" s="3">
        <v>0.5180555555555556</v>
      </c>
      <c r="H26" s="122">
        <f t="shared" si="0"/>
        <v>0.15902777777777782</v>
      </c>
      <c r="I26" s="1" t="s">
        <v>242</v>
      </c>
      <c r="J26" s="5"/>
      <c r="K26" s="120">
        <v>0</v>
      </c>
      <c r="L26" s="1"/>
      <c r="M26" s="5"/>
      <c r="N26" s="120">
        <f t="shared" si="1"/>
        <v>7328.0000000000018</v>
      </c>
      <c r="O26" s="121">
        <f t="shared" si="2"/>
        <v>7680</v>
      </c>
    </row>
    <row r="27" spans="1:15" ht="17.25" x14ac:dyDescent="0.3">
      <c r="A27" s="93"/>
      <c r="B27" s="94"/>
      <c r="C27" s="12" t="s">
        <v>385</v>
      </c>
      <c r="D27" s="1"/>
      <c r="E27" s="2">
        <v>46114</v>
      </c>
      <c r="F27" s="3">
        <v>0.62847222222222221</v>
      </c>
      <c r="G27" s="3">
        <v>0.69097222222222221</v>
      </c>
      <c r="H27" s="122">
        <f t="shared" si="0"/>
        <v>6.25E-2</v>
      </c>
      <c r="I27" s="1"/>
      <c r="J27" s="6"/>
      <c r="K27" s="120">
        <v>0</v>
      </c>
      <c r="L27" s="7"/>
      <c r="M27" s="6"/>
      <c r="N27" s="120">
        <f t="shared" si="1"/>
        <v>2880</v>
      </c>
      <c r="O27" s="121">
        <f t="shared" si="2"/>
        <v>2880</v>
      </c>
    </row>
    <row r="28" spans="1:15" ht="17.25" x14ac:dyDescent="0.3">
      <c r="A28" s="93"/>
      <c r="B28" s="94"/>
      <c r="C28" s="12" t="s">
        <v>149</v>
      </c>
      <c r="D28" s="1" t="s">
        <v>151</v>
      </c>
      <c r="E28" s="2">
        <v>46120</v>
      </c>
      <c r="F28" s="3">
        <v>0.5541666666666667</v>
      </c>
      <c r="G28" s="3">
        <v>0.65</v>
      </c>
      <c r="H28" s="122">
        <f t="shared" si="0"/>
        <v>9.5833333333333326E-2</v>
      </c>
      <c r="I28" s="1" t="s">
        <v>242</v>
      </c>
      <c r="J28" s="51"/>
      <c r="K28" s="120">
        <v>0</v>
      </c>
      <c r="L28" s="7"/>
      <c r="M28" s="6"/>
      <c r="N28" s="120">
        <f t="shared" si="1"/>
        <v>4416</v>
      </c>
      <c r="O28" s="121">
        <f t="shared" si="2"/>
        <v>4800</v>
      </c>
    </row>
    <row r="29" spans="1:15" ht="17.25" x14ac:dyDescent="0.3">
      <c r="A29" s="93"/>
      <c r="B29" s="94"/>
      <c r="C29" s="12" t="s">
        <v>99</v>
      </c>
      <c r="D29" s="1" t="s">
        <v>100</v>
      </c>
      <c r="E29" s="2">
        <v>46120</v>
      </c>
      <c r="F29" s="3">
        <v>0.65069444444444446</v>
      </c>
      <c r="G29" s="3">
        <v>0.66527777777777775</v>
      </c>
      <c r="H29" s="122">
        <f t="shared" si="0"/>
        <v>1.4583333333333282E-2</v>
      </c>
      <c r="I29" s="1" t="s">
        <v>242</v>
      </c>
      <c r="J29" s="51"/>
      <c r="K29" s="120">
        <v>0</v>
      </c>
      <c r="L29" s="7"/>
      <c r="M29" s="6"/>
      <c r="N29" s="120">
        <f t="shared" si="1"/>
        <v>671.99999999999761</v>
      </c>
      <c r="O29" s="121">
        <f t="shared" si="2"/>
        <v>960</v>
      </c>
    </row>
    <row r="30" spans="1:15" ht="17.25" x14ac:dyDescent="0.3">
      <c r="A30" s="93"/>
      <c r="B30" s="94"/>
      <c r="C30" s="12" t="s">
        <v>479</v>
      </c>
      <c r="D30" s="1"/>
      <c r="E30" s="2">
        <v>46132</v>
      </c>
      <c r="F30" s="3">
        <v>0.45833333333333331</v>
      </c>
      <c r="G30" s="3">
        <v>0.49236111111111114</v>
      </c>
      <c r="H30" s="122">
        <f t="shared" si="0"/>
        <v>3.4027777777777823E-2</v>
      </c>
      <c r="I30" s="1" t="s">
        <v>213</v>
      </c>
      <c r="J30" s="51" t="s">
        <v>527</v>
      </c>
      <c r="K30" s="120">
        <v>0</v>
      </c>
      <c r="L30" s="7"/>
      <c r="M30" s="6"/>
      <c r="N30" s="120">
        <f t="shared" si="1"/>
        <v>1568.000000000002</v>
      </c>
      <c r="O30" s="121">
        <f t="shared" si="2"/>
        <v>1920</v>
      </c>
    </row>
    <row r="31" spans="1:15" ht="17.25" x14ac:dyDescent="0.3">
      <c r="A31" s="93"/>
      <c r="B31" s="94"/>
      <c r="C31" s="12" t="s">
        <v>252</v>
      </c>
      <c r="D31" s="1" t="s">
        <v>254</v>
      </c>
      <c r="E31" s="2">
        <v>46134</v>
      </c>
      <c r="F31" s="3">
        <v>0.32916666666666666</v>
      </c>
      <c r="G31" s="3">
        <v>0.61736111111111114</v>
      </c>
      <c r="H31" s="122">
        <f t="shared" si="0"/>
        <v>0.28819444444444448</v>
      </c>
      <c r="I31" s="1" t="s">
        <v>242</v>
      </c>
      <c r="J31" s="51"/>
      <c r="K31" s="120">
        <v>0</v>
      </c>
      <c r="L31" s="7"/>
      <c r="M31" s="6"/>
      <c r="N31" s="120">
        <f t="shared" si="1"/>
        <v>13280.000000000002</v>
      </c>
      <c r="O31" s="121">
        <f t="shared" si="2"/>
        <v>13440</v>
      </c>
    </row>
    <row r="32" spans="1:15" ht="17.25" x14ac:dyDescent="0.3">
      <c r="A32" s="93"/>
      <c r="B32" s="94"/>
      <c r="C32" s="12" t="s">
        <v>145</v>
      </c>
      <c r="D32" s="1" t="s">
        <v>147</v>
      </c>
      <c r="E32" s="2">
        <v>46146</v>
      </c>
      <c r="F32" s="3">
        <v>0.39583333333333331</v>
      </c>
      <c r="G32" s="3">
        <v>0.4375</v>
      </c>
      <c r="H32" s="122">
        <f t="shared" si="0"/>
        <v>4.1666666666666685E-2</v>
      </c>
      <c r="I32" s="1" t="s">
        <v>242</v>
      </c>
      <c r="J32" s="51"/>
      <c r="K32" s="120">
        <v>0</v>
      </c>
      <c r="L32" s="7"/>
      <c r="M32" s="6"/>
      <c r="N32" s="120">
        <f t="shared" si="1"/>
        <v>1920.0000000000009</v>
      </c>
      <c r="O32" s="121">
        <f t="shared" si="2"/>
        <v>1920</v>
      </c>
    </row>
    <row r="33" spans="1:15" ht="17.25" x14ac:dyDescent="0.3">
      <c r="A33" s="93"/>
      <c r="B33" s="94"/>
      <c r="C33" s="12"/>
      <c r="D33" s="1"/>
      <c r="E33" s="2">
        <v>46146</v>
      </c>
      <c r="F33" s="3">
        <v>0.4375</v>
      </c>
      <c r="G33" s="3">
        <v>0.48333333333333334</v>
      </c>
      <c r="H33" s="122">
        <f t="shared" si="0"/>
        <v>4.5833333333333337E-2</v>
      </c>
      <c r="I33" s="1" t="s">
        <v>213</v>
      </c>
      <c r="J33" s="51"/>
      <c r="K33" s="120">
        <v>0</v>
      </c>
      <c r="L33" s="7"/>
      <c r="M33" s="6"/>
      <c r="N33" s="120">
        <f t="shared" si="1"/>
        <v>2112</v>
      </c>
      <c r="O33" s="121">
        <f t="shared" si="2"/>
        <v>2400</v>
      </c>
    </row>
    <row r="34" spans="1:15" ht="17.25" x14ac:dyDescent="0.3">
      <c r="A34" s="93"/>
      <c r="B34" s="94"/>
      <c r="C34" s="12" t="s">
        <v>261</v>
      </c>
      <c r="D34" s="1" t="s">
        <v>268</v>
      </c>
      <c r="E34" s="2">
        <v>46146</v>
      </c>
      <c r="F34" s="3">
        <v>0.48333333333333334</v>
      </c>
      <c r="G34" s="3">
        <v>0.54374999999999996</v>
      </c>
      <c r="H34" s="122">
        <f t="shared" si="0"/>
        <v>6.0416666666666619E-2</v>
      </c>
      <c r="I34" s="1" t="s">
        <v>242</v>
      </c>
      <c r="J34" s="51"/>
      <c r="K34" s="120">
        <v>0</v>
      </c>
      <c r="L34" s="7"/>
      <c r="M34" s="6"/>
      <c r="N34" s="120">
        <f t="shared" si="1"/>
        <v>2783.9999999999977</v>
      </c>
      <c r="O34" s="121">
        <f t="shared" si="2"/>
        <v>2880</v>
      </c>
    </row>
    <row r="35" spans="1:15" ht="17.25" x14ac:dyDescent="0.3">
      <c r="A35" s="93"/>
      <c r="B35" s="94"/>
      <c r="C35" s="12" t="s">
        <v>145</v>
      </c>
      <c r="D35" s="1" t="s">
        <v>147</v>
      </c>
      <c r="E35" s="2">
        <v>46146</v>
      </c>
      <c r="F35" s="3">
        <v>0.54374999999999996</v>
      </c>
      <c r="G35" s="3">
        <v>0.56527777777777777</v>
      </c>
      <c r="H35" s="122">
        <f t="shared" si="0"/>
        <v>2.1527777777777812E-2</v>
      </c>
      <c r="I35" s="1" t="s">
        <v>242</v>
      </c>
      <c r="J35" s="51"/>
      <c r="K35" s="120">
        <v>0</v>
      </c>
      <c r="L35" s="7"/>
      <c r="M35" s="6"/>
      <c r="N35" s="120">
        <f t="shared" si="1"/>
        <v>992.00000000000159</v>
      </c>
      <c r="O35" s="121">
        <f t="shared" si="2"/>
        <v>1440</v>
      </c>
    </row>
    <row r="36" spans="1:15" ht="17.25" x14ac:dyDescent="0.3">
      <c r="A36" s="93"/>
      <c r="B36" s="94"/>
      <c r="C36" s="12" t="s">
        <v>159</v>
      </c>
      <c r="D36" s="1" t="s">
        <v>161</v>
      </c>
      <c r="E36" s="2">
        <v>46153</v>
      </c>
      <c r="F36" s="3">
        <v>0.41666666666666669</v>
      </c>
      <c r="G36" s="3">
        <v>0.47083333333333333</v>
      </c>
      <c r="H36" s="122">
        <f t="shared" si="0"/>
        <v>5.4166666666666641E-2</v>
      </c>
      <c r="I36" s="1" t="s">
        <v>242</v>
      </c>
      <c r="J36" s="51"/>
      <c r="K36" s="120">
        <v>0</v>
      </c>
      <c r="L36" s="7"/>
      <c r="M36" s="6"/>
      <c r="N36" s="120">
        <f t="shared" si="1"/>
        <v>2495.9999999999986</v>
      </c>
      <c r="O36" s="121">
        <f t="shared" si="2"/>
        <v>2880</v>
      </c>
    </row>
    <row r="37" spans="1:15" ht="17.25" x14ac:dyDescent="0.3">
      <c r="A37" s="93"/>
      <c r="B37" s="94"/>
      <c r="C37" s="12" t="s">
        <v>688</v>
      </c>
      <c r="D37" s="1" t="s">
        <v>690</v>
      </c>
      <c r="E37" s="2">
        <v>46153</v>
      </c>
      <c r="F37" s="3">
        <v>0.47152777777777777</v>
      </c>
      <c r="G37" s="3">
        <v>0.53055555555555556</v>
      </c>
      <c r="H37" s="122">
        <f t="shared" si="0"/>
        <v>5.902777777777779E-2</v>
      </c>
      <c r="I37" s="1" t="s">
        <v>242</v>
      </c>
      <c r="J37" s="51"/>
      <c r="K37" s="120">
        <v>0</v>
      </c>
      <c r="L37" s="7"/>
      <c r="M37" s="6"/>
      <c r="N37" s="120">
        <f t="shared" si="1"/>
        <v>2720.0000000000005</v>
      </c>
      <c r="O37" s="121">
        <f t="shared" si="2"/>
        <v>2880</v>
      </c>
    </row>
    <row r="38" spans="1:15" ht="17.25" x14ac:dyDescent="0.3">
      <c r="A38" s="93"/>
      <c r="B38" s="94"/>
      <c r="C38" s="12" t="s">
        <v>688</v>
      </c>
      <c r="D38" s="1" t="s">
        <v>690</v>
      </c>
      <c r="E38" s="2">
        <v>46153</v>
      </c>
      <c r="F38" s="3">
        <v>0.54166666666666663</v>
      </c>
      <c r="G38" s="3">
        <v>0.63194444444444442</v>
      </c>
      <c r="H38" s="122">
        <f t="shared" si="0"/>
        <v>9.027777777777779E-2</v>
      </c>
      <c r="I38" s="1" t="s">
        <v>242</v>
      </c>
      <c r="J38" s="51"/>
      <c r="K38" s="120">
        <v>0</v>
      </c>
      <c r="L38" s="7"/>
      <c r="M38" s="6"/>
      <c r="N38" s="120">
        <f t="shared" si="1"/>
        <v>4160.0000000000009</v>
      </c>
      <c r="O38" s="121">
        <f t="shared" si="2"/>
        <v>4320</v>
      </c>
    </row>
    <row r="39" spans="1:15" ht="17.25" x14ac:dyDescent="0.3">
      <c r="A39" s="93"/>
      <c r="B39" s="94"/>
      <c r="C39" s="12" t="s">
        <v>688</v>
      </c>
      <c r="D39" s="1" t="s">
        <v>690</v>
      </c>
      <c r="E39" s="2">
        <v>46153</v>
      </c>
      <c r="F39" s="3">
        <v>0.63680555555555551</v>
      </c>
      <c r="G39" s="3">
        <v>0.64027777777777772</v>
      </c>
      <c r="H39" s="122">
        <f t="shared" si="0"/>
        <v>3.4722222222222099E-3</v>
      </c>
      <c r="I39" s="1" t="s">
        <v>242</v>
      </c>
      <c r="J39" s="51"/>
      <c r="K39" s="120">
        <v>0</v>
      </c>
      <c r="L39" s="7"/>
      <c r="M39" s="6"/>
      <c r="N39" s="120">
        <f t="shared" si="1"/>
        <v>159.99999999999943</v>
      </c>
      <c r="O39" s="121">
        <f t="shared" si="2"/>
        <v>480</v>
      </c>
    </row>
    <row r="40" spans="1:15" ht="17.25" x14ac:dyDescent="0.3">
      <c r="A40" s="93"/>
      <c r="B40" s="94"/>
      <c r="C40" s="12" t="s">
        <v>261</v>
      </c>
      <c r="D40" s="1" t="s">
        <v>268</v>
      </c>
      <c r="E40" s="2">
        <v>46153</v>
      </c>
      <c r="F40" s="3">
        <v>0.64861111111111114</v>
      </c>
      <c r="G40" s="3">
        <v>0.6743055555555556</v>
      </c>
      <c r="H40" s="122">
        <f t="shared" si="0"/>
        <v>2.5694444444444464E-2</v>
      </c>
      <c r="I40" s="1" t="s">
        <v>242</v>
      </c>
      <c r="J40" s="51"/>
      <c r="K40" s="120">
        <v>0</v>
      </c>
      <c r="L40" s="1"/>
      <c r="M40" s="1"/>
      <c r="N40" s="120">
        <f t="shared" si="1"/>
        <v>1184.0000000000009</v>
      </c>
      <c r="O40" s="121">
        <f t="shared" si="2"/>
        <v>1440</v>
      </c>
    </row>
    <row r="41" spans="1:15" ht="17.25" x14ac:dyDescent="0.3">
      <c r="A41" s="93"/>
      <c r="B41" s="94"/>
      <c r="C41" s="12" t="s">
        <v>261</v>
      </c>
      <c r="D41" s="1" t="s">
        <v>268</v>
      </c>
      <c r="E41" s="2">
        <v>46155</v>
      </c>
      <c r="F41" s="3">
        <v>0.35416666666666669</v>
      </c>
      <c r="G41" s="3">
        <v>0.36736111111111114</v>
      </c>
      <c r="H41" s="122">
        <f t="shared" si="0"/>
        <v>1.3194444444444453E-2</v>
      </c>
      <c r="I41" s="1" t="s">
        <v>242</v>
      </c>
      <c r="J41" s="51"/>
      <c r="K41" s="120">
        <v>0</v>
      </c>
      <c r="L41" s="9"/>
      <c r="M41" s="9"/>
      <c r="N41" s="120">
        <f t="shared" si="1"/>
        <v>608.00000000000045</v>
      </c>
      <c r="O41" s="121">
        <f t="shared" si="2"/>
        <v>960</v>
      </c>
    </row>
    <row r="42" spans="1:15" ht="17.25" x14ac:dyDescent="0.3">
      <c r="A42" s="93"/>
      <c r="B42" s="94"/>
      <c r="C42" s="12"/>
      <c r="D42" s="1"/>
      <c r="E42" s="2">
        <v>46155</v>
      </c>
      <c r="F42" s="3">
        <v>0.36736111111111114</v>
      </c>
      <c r="G42" s="3">
        <v>0.50555555555555554</v>
      </c>
      <c r="H42" s="122">
        <f t="shared" si="0"/>
        <v>0.1381944444444444</v>
      </c>
      <c r="I42" s="1" t="s">
        <v>213</v>
      </c>
      <c r="J42" s="51"/>
      <c r="K42" s="120">
        <v>0</v>
      </c>
      <c r="L42" s="1"/>
      <c r="M42" s="1"/>
      <c r="N42" s="120">
        <f t="shared" si="1"/>
        <v>6367.9999999999982</v>
      </c>
      <c r="O42" s="121">
        <f t="shared" si="2"/>
        <v>6720</v>
      </c>
    </row>
    <row r="43" spans="1:15" ht="17.25" x14ac:dyDescent="0.3">
      <c r="A43" s="93"/>
      <c r="B43" s="94"/>
      <c r="C43" s="12" t="s">
        <v>145</v>
      </c>
      <c r="D43" s="1" t="s">
        <v>147</v>
      </c>
      <c r="E43" s="2">
        <v>46155</v>
      </c>
      <c r="F43" s="3">
        <v>0.53888888888888886</v>
      </c>
      <c r="G43" s="63">
        <v>0.59861111111111109</v>
      </c>
      <c r="H43" s="122">
        <f t="shared" si="0"/>
        <v>5.9722222222222232E-2</v>
      </c>
      <c r="I43" s="1" t="s">
        <v>242</v>
      </c>
      <c r="J43" s="51"/>
      <c r="K43" s="120">
        <v>0</v>
      </c>
      <c r="L43" s="7"/>
      <c r="M43" s="7"/>
      <c r="N43" s="120">
        <f t="shared" si="1"/>
        <v>2752.0000000000005</v>
      </c>
      <c r="O43" s="121">
        <f t="shared" si="2"/>
        <v>2880</v>
      </c>
    </row>
    <row r="44" spans="1:15" ht="17.25" x14ac:dyDescent="0.3">
      <c r="A44" s="93"/>
      <c r="B44" s="94"/>
      <c r="C44" s="12" t="s">
        <v>145</v>
      </c>
      <c r="D44" s="1" t="s">
        <v>147</v>
      </c>
      <c r="E44" s="2">
        <v>46156</v>
      </c>
      <c r="F44" s="3">
        <v>0.3527777777777778</v>
      </c>
      <c r="G44" s="3">
        <v>0.43541666666666667</v>
      </c>
      <c r="H44" s="122">
        <f t="shared" si="0"/>
        <v>8.2638888888888873E-2</v>
      </c>
      <c r="I44" s="1" t="s">
        <v>242</v>
      </c>
      <c r="J44" s="50"/>
      <c r="K44" s="120">
        <v>0</v>
      </c>
      <c r="L44" s="9"/>
      <c r="M44" s="9"/>
      <c r="N44" s="120">
        <f t="shared" si="1"/>
        <v>3807.9999999999991</v>
      </c>
      <c r="O44" s="121">
        <f t="shared" si="2"/>
        <v>3840</v>
      </c>
    </row>
    <row r="45" spans="1:15" ht="17.25" x14ac:dyDescent="0.3">
      <c r="A45" s="93"/>
      <c r="B45" s="94"/>
      <c r="C45" s="12" t="s">
        <v>145</v>
      </c>
      <c r="D45" s="1" t="s">
        <v>147</v>
      </c>
      <c r="E45" s="2">
        <v>46156</v>
      </c>
      <c r="F45" s="3">
        <v>0.5805555555555556</v>
      </c>
      <c r="G45" s="3">
        <v>0.68472222222222223</v>
      </c>
      <c r="H45" s="122">
        <f t="shared" si="0"/>
        <v>0.10416666666666663</v>
      </c>
      <c r="I45" s="1" t="s">
        <v>242</v>
      </c>
      <c r="J45" s="56"/>
      <c r="K45" s="120">
        <v>0</v>
      </c>
      <c r="L45" s="1"/>
      <c r="M45" s="1"/>
      <c r="N45" s="120">
        <f t="shared" si="1"/>
        <v>4799.9999999999982</v>
      </c>
      <c r="O45" s="121">
        <f t="shared" si="2"/>
        <v>4800</v>
      </c>
    </row>
    <row r="46" spans="1:15" ht="17.25" x14ac:dyDescent="0.3">
      <c r="A46" s="93"/>
      <c r="B46" s="94"/>
      <c r="C46" s="12"/>
      <c r="D46" s="1"/>
      <c r="E46" s="2"/>
      <c r="F46" s="3"/>
      <c r="G46" s="3"/>
      <c r="H46" s="122">
        <f t="shared" si="0"/>
        <v>0</v>
      </c>
      <c r="I46" s="1"/>
      <c r="J46" s="50"/>
      <c r="K46" s="120">
        <v>0</v>
      </c>
      <c r="L46" s="1"/>
      <c r="M46" s="1"/>
      <c r="N46" s="120">
        <f t="shared" si="1"/>
        <v>0</v>
      </c>
      <c r="O46" s="121">
        <f t="shared" si="2"/>
        <v>0</v>
      </c>
    </row>
    <row r="47" spans="1:15" ht="17.25" x14ac:dyDescent="0.3">
      <c r="A47" s="93"/>
      <c r="B47" s="94"/>
      <c r="C47" s="12"/>
      <c r="D47" s="1"/>
      <c r="E47" s="2"/>
      <c r="F47" s="3"/>
      <c r="G47" s="3"/>
      <c r="H47" s="122">
        <f t="shared" si="0"/>
        <v>0</v>
      </c>
      <c r="I47" s="1"/>
      <c r="J47" s="50"/>
      <c r="K47" s="120">
        <v>0</v>
      </c>
      <c r="L47" s="1"/>
      <c r="M47" s="1"/>
      <c r="N47" s="120">
        <f t="shared" si="1"/>
        <v>0</v>
      </c>
      <c r="O47" s="121">
        <f t="shared" si="2"/>
        <v>0</v>
      </c>
    </row>
    <row r="48" spans="1:15" ht="17.25" x14ac:dyDescent="0.3">
      <c r="A48" s="93"/>
      <c r="B48" s="94"/>
      <c r="C48" s="12"/>
      <c r="D48" s="1"/>
      <c r="E48" s="2"/>
      <c r="F48" s="3"/>
      <c r="G48" s="3"/>
      <c r="H48" s="122">
        <f t="shared" si="0"/>
        <v>0</v>
      </c>
      <c r="I48" s="1"/>
      <c r="J48" s="50"/>
      <c r="K48" s="120">
        <v>0</v>
      </c>
      <c r="L48" s="1"/>
      <c r="M48" s="1"/>
      <c r="N48" s="120">
        <f t="shared" si="1"/>
        <v>0</v>
      </c>
      <c r="O48" s="121">
        <f t="shared" si="2"/>
        <v>0</v>
      </c>
    </row>
    <row r="49" spans="1:15" ht="17.25" x14ac:dyDescent="0.3">
      <c r="A49" s="93"/>
      <c r="B49" s="94"/>
      <c r="C49" s="12"/>
      <c r="D49" s="1"/>
      <c r="E49" s="2"/>
      <c r="F49" s="3"/>
      <c r="G49" s="3"/>
      <c r="H49" s="122">
        <f t="shared" si="0"/>
        <v>0</v>
      </c>
      <c r="I49" s="1"/>
      <c r="J49" s="54"/>
      <c r="K49" s="120">
        <v>0</v>
      </c>
      <c r="L49" s="7"/>
      <c r="M49" s="7"/>
      <c r="N49" s="120">
        <f t="shared" si="1"/>
        <v>0</v>
      </c>
      <c r="O49" s="121">
        <f t="shared" si="2"/>
        <v>0</v>
      </c>
    </row>
    <row r="50" spans="1:15" ht="17.25" x14ac:dyDescent="0.3">
      <c r="A50" s="93"/>
      <c r="B50" s="94"/>
      <c r="C50" s="12"/>
      <c r="D50" s="1"/>
      <c r="E50" s="2"/>
      <c r="F50" s="3"/>
      <c r="G50" s="3"/>
      <c r="H50" s="122">
        <f t="shared" si="0"/>
        <v>0</v>
      </c>
      <c r="I50" s="1"/>
      <c r="J50" s="50"/>
      <c r="K50" s="120">
        <v>0</v>
      </c>
      <c r="L50" s="1"/>
      <c r="M50" s="1"/>
      <c r="N50" s="120">
        <f t="shared" si="1"/>
        <v>0</v>
      </c>
      <c r="O50" s="121">
        <f t="shared" si="2"/>
        <v>0</v>
      </c>
    </row>
    <row r="51" spans="1:15" ht="17.25" x14ac:dyDescent="0.3">
      <c r="A51" s="93"/>
      <c r="B51" s="94"/>
      <c r="C51" s="12"/>
      <c r="D51" s="1"/>
      <c r="E51" s="2"/>
      <c r="F51" s="3"/>
      <c r="G51" s="3"/>
      <c r="H51" s="122">
        <f t="shared" si="0"/>
        <v>0</v>
      </c>
      <c r="I51" s="1"/>
      <c r="J51" s="56"/>
      <c r="K51" s="120">
        <v>0</v>
      </c>
      <c r="L51" s="7"/>
      <c r="M51" s="7"/>
      <c r="N51" s="120">
        <f t="shared" si="1"/>
        <v>0</v>
      </c>
      <c r="O51" s="121">
        <f t="shared" si="2"/>
        <v>0</v>
      </c>
    </row>
    <row r="52" spans="1:15" ht="17.25" x14ac:dyDescent="0.3">
      <c r="A52" s="93"/>
      <c r="B52" s="94"/>
      <c r="C52" s="12"/>
      <c r="D52" s="50"/>
      <c r="E52" s="2"/>
      <c r="F52" s="3"/>
      <c r="G52" s="3"/>
      <c r="H52" s="122">
        <f t="shared" si="0"/>
        <v>0</v>
      </c>
      <c r="I52" s="1"/>
      <c r="J52" s="50"/>
      <c r="K52" s="120">
        <v>0</v>
      </c>
      <c r="L52" s="7"/>
      <c r="M52" s="7"/>
      <c r="N52" s="120">
        <f t="shared" si="1"/>
        <v>0</v>
      </c>
      <c r="O52" s="121">
        <f t="shared" si="2"/>
        <v>0</v>
      </c>
    </row>
    <row r="53" spans="1:15" ht="17.25" x14ac:dyDescent="0.3">
      <c r="A53" s="93"/>
      <c r="B53" s="94"/>
      <c r="C53" s="12" t="s">
        <v>777</v>
      </c>
      <c r="D53" s="1" t="s">
        <v>690</v>
      </c>
      <c r="E53" s="2">
        <v>46163</v>
      </c>
      <c r="F53" s="3">
        <v>0.3972222222222222</v>
      </c>
      <c r="G53" s="3">
        <v>0.41875000000000001</v>
      </c>
      <c r="H53" s="122">
        <f t="shared" si="0"/>
        <v>2.1527777777777812E-2</v>
      </c>
      <c r="I53" s="1"/>
      <c r="J53" s="50"/>
      <c r="K53" s="120">
        <v>0</v>
      </c>
      <c r="L53" s="7"/>
      <c r="M53" s="7"/>
      <c r="N53" s="120">
        <f t="shared" si="1"/>
        <v>992.00000000000159</v>
      </c>
      <c r="O53" s="121">
        <f t="shared" si="2"/>
        <v>1440</v>
      </c>
    </row>
    <row r="54" spans="1:15" ht="17.25" x14ac:dyDescent="0.3">
      <c r="A54" s="93"/>
      <c r="B54" s="94"/>
      <c r="C54" s="12" t="s">
        <v>522</v>
      </c>
      <c r="D54" s="1" t="s">
        <v>524</v>
      </c>
      <c r="E54" s="2">
        <v>46181</v>
      </c>
      <c r="F54" s="3">
        <v>0.46250000000000002</v>
      </c>
      <c r="G54" s="3">
        <v>0.57222222222222219</v>
      </c>
      <c r="H54" s="122">
        <f t="shared" si="0"/>
        <v>0.10972222222222217</v>
      </c>
      <c r="I54" s="1" t="s">
        <v>242</v>
      </c>
      <c r="J54" s="50"/>
      <c r="K54" s="120">
        <v>0</v>
      </c>
      <c r="L54" s="1"/>
      <c r="M54" s="1"/>
      <c r="N54" s="120">
        <f t="shared" si="1"/>
        <v>5055.9999999999973</v>
      </c>
      <c r="O54" s="121">
        <f t="shared" si="2"/>
        <v>5280</v>
      </c>
    </row>
    <row r="55" spans="1:15" ht="17.25" x14ac:dyDescent="0.3">
      <c r="A55" s="93"/>
      <c r="B55" s="94"/>
      <c r="C55" s="12" t="s">
        <v>843</v>
      </c>
      <c r="D55" s="1" t="s">
        <v>81</v>
      </c>
      <c r="E55" s="2">
        <v>46181</v>
      </c>
      <c r="F55" s="3">
        <v>0.57291666666666663</v>
      </c>
      <c r="G55" s="3">
        <v>0.58402777777777781</v>
      </c>
      <c r="H55" s="122">
        <f t="shared" si="0"/>
        <v>1.1111111111111183E-2</v>
      </c>
      <c r="I55" s="1" t="s">
        <v>242</v>
      </c>
      <c r="J55" s="50"/>
      <c r="K55" s="120">
        <v>0</v>
      </c>
      <c r="L55" s="1"/>
      <c r="M55" s="1"/>
      <c r="N55" s="120">
        <f t="shared" si="1"/>
        <v>512.0000000000033</v>
      </c>
      <c r="O55" s="121">
        <f t="shared" si="2"/>
        <v>960</v>
      </c>
    </row>
    <row r="56" spans="1:15" ht="17.25" x14ac:dyDescent="0.3">
      <c r="A56" s="93"/>
      <c r="B56" s="94"/>
      <c r="C56" s="12"/>
      <c r="D56" s="1"/>
      <c r="E56" s="2">
        <v>46181</v>
      </c>
      <c r="F56" s="3">
        <v>0.58402777777777781</v>
      </c>
      <c r="G56" s="3">
        <v>0.59097222222222223</v>
      </c>
      <c r="H56" s="122">
        <f t="shared" si="0"/>
        <v>6.9444444444444198E-3</v>
      </c>
      <c r="I56" s="1"/>
      <c r="J56" s="50"/>
      <c r="K56" s="120">
        <v>0</v>
      </c>
      <c r="L56" s="1"/>
      <c r="M56" s="1"/>
      <c r="N56" s="120">
        <f t="shared" si="1"/>
        <v>319.99999999999886</v>
      </c>
      <c r="O56" s="121">
        <f t="shared" si="2"/>
        <v>480</v>
      </c>
    </row>
    <row r="57" spans="1:15" ht="17.25" x14ac:dyDescent="0.3">
      <c r="A57" s="93"/>
      <c r="B57" s="94"/>
      <c r="C57" s="12" t="s">
        <v>843</v>
      </c>
      <c r="D57" s="1" t="s">
        <v>81</v>
      </c>
      <c r="E57" s="2">
        <v>46181</v>
      </c>
      <c r="F57" s="3">
        <v>0.59097222222222223</v>
      </c>
      <c r="G57" s="3">
        <v>0.61388888888888893</v>
      </c>
      <c r="H57" s="122">
        <f t="shared" si="0"/>
        <v>2.2916666666666696E-2</v>
      </c>
      <c r="I57" s="1" t="s">
        <v>242</v>
      </c>
      <c r="J57" s="50"/>
      <c r="K57" s="120">
        <v>0</v>
      </c>
      <c r="L57" s="1"/>
      <c r="M57" s="1"/>
      <c r="N57" s="120">
        <f t="shared" si="1"/>
        <v>1056.0000000000014</v>
      </c>
      <c r="O57" s="121">
        <f t="shared" si="2"/>
        <v>1440</v>
      </c>
    </row>
    <row r="58" spans="1:15" ht="17.25" x14ac:dyDescent="0.3">
      <c r="A58" s="93"/>
      <c r="B58" s="94"/>
      <c r="C58" s="12"/>
      <c r="D58" s="1"/>
      <c r="E58" s="2">
        <v>46181</v>
      </c>
      <c r="F58" s="3">
        <v>0.61388888888888893</v>
      </c>
      <c r="G58" s="3">
        <v>0.65625</v>
      </c>
      <c r="H58" s="122">
        <f t="shared" si="0"/>
        <v>4.2361111111111072E-2</v>
      </c>
      <c r="I58" s="1"/>
      <c r="J58" s="50" t="s">
        <v>844</v>
      </c>
      <c r="K58" s="120">
        <v>0</v>
      </c>
      <c r="L58" s="1"/>
      <c r="M58" s="1"/>
      <c r="N58" s="120">
        <f t="shared" si="1"/>
        <v>1951.9999999999982</v>
      </c>
      <c r="O58" s="121">
        <f t="shared" si="2"/>
        <v>2400</v>
      </c>
    </row>
    <row r="59" spans="1:15" ht="17.25" x14ac:dyDescent="0.3">
      <c r="A59" s="93"/>
      <c r="B59" s="94"/>
      <c r="C59" s="12"/>
      <c r="D59" s="1"/>
      <c r="E59" s="2">
        <v>46182</v>
      </c>
      <c r="F59" s="3">
        <v>0.3611111111111111</v>
      </c>
      <c r="G59" s="3">
        <v>0.36666666666666664</v>
      </c>
      <c r="H59" s="122">
        <f t="shared" si="0"/>
        <v>5.5555555555555358E-3</v>
      </c>
      <c r="I59" s="1"/>
      <c r="J59" s="50" t="s">
        <v>868</v>
      </c>
      <c r="K59" s="120">
        <v>0</v>
      </c>
      <c r="L59" s="1"/>
      <c r="M59" s="1"/>
      <c r="N59" s="120">
        <f t="shared" si="1"/>
        <v>255.99999999999909</v>
      </c>
      <c r="O59" s="121">
        <f t="shared" si="2"/>
        <v>480</v>
      </c>
    </row>
    <row r="60" spans="1:15" ht="17.25" x14ac:dyDescent="0.3">
      <c r="A60" s="93"/>
      <c r="B60" s="94"/>
      <c r="C60" s="12" t="s">
        <v>780</v>
      </c>
      <c r="D60" s="1" t="s">
        <v>782</v>
      </c>
      <c r="E60" s="2">
        <v>46182</v>
      </c>
      <c r="F60" s="3">
        <v>0.36666666666666664</v>
      </c>
      <c r="G60" s="3">
        <v>0.37847222222222221</v>
      </c>
      <c r="H60" s="122">
        <f t="shared" si="0"/>
        <v>1.1805555555555569E-2</v>
      </c>
      <c r="I60" s="1" t="s">
        <v>242</v>
      </c>
      <c r="J60" s="50"/>
      <c r="K60" s="120">
        <v>0</v>
      </c>
      <c r="L60" s="1"/>
      <c r="M60" s="1"/>
      <c r="N60" s="120">
        <f t="shared" si="1"/>
        <v>544.00000000000068</v>
      </c>
      <c r="O60" s="121">
        <f t="shared" si="2"/>
        <v>960</v>
      </c>
    </row>
    <row r="61" spans="1:15" ht="17.25" x14ac:dyDescent="0.3">
      <c r="A61" s="93"/>
      <c r="B61" s="94"/>
      <c r="C61" s="12"/>
      <c r="D61" s="1"/>
      <c r="E61" s="2"/>
      <c r="F61" s="3">
        <v>0.37916666666666665</v>
      </c>
      <c r="G61" s="3">
        <v>0.39444444444444443</v>
      </c>
      <c r="H61" s="122">
        <f t="shared" si="0"/>
        <v>1.5277777777777779E-2</v>
      </c>
      <c r="I61" s="1"/>
      <c r="J61" s="50" t="s">
        <v>869</v>
      </c>
      <c r="K61" s="120">
        <v>0</v>
      </c>
      <c r="L61" s="1"/>
      <c r="M61" s="1"/>
      <c r="N61" s="120">
        <f t="shared" si="1"/>
        <v>704</v>
      </c>
      <c r="O61" s="121">
        <f t="shared" si="2"/>
        <v>960</v>
      </c>
    </row>
    <row r="62" spans="1:15" ht="17.25" x14ac:dyDescent="0.3">
      <c r="A62" s="93"/>
      <c r="B62" s="94"/>
      <c r="C62" s="12" t="s">
        <v>780</v>
      </c>
      <c r="D62" s="1" t="s">
        <v>782</v>
      </c>
      <c r="E62" s="2">
        <v>46182</v>
      </c>
      <c r="F62" s="3">
        <v>0.39513888888888887</v>
      </c>
      <c r="G62" s="3">
        <v>0.54722222222222228</v>
      </c>
      <c r="H62" s="122">
        <f t="shared" si="0"/>
        <v>0.1520833333333334</v>
      </c>
      <c r="I62" s="1" t="s">
        <v>242</v>
      </c>
      <c r="J62" s="50"/>
      <c r="K62" s="120">
        <v>0</v>
      </c>
      <c r="L62" s="1"/>
      <c r="M62" s="1"/>
      <c r="N62" s="120">
        <f t="shared" si="1"/>
        <v>7008.0000000000036</v>
      </c>
      <c r="O62" s="121">
        <f t="shared" si="2"/>
        <v>7200</v>
      </c>
    </row>
    <row r="63" spans="1:15" ht="17.25" x14ac:dyDescent="0.3">
      <c r="A63" s="93"/>
      <c r="B63" s="94"/>
      <c r="C63" s="12"/>
      <c r="D63" s="1"/>
      <c r="E63" s="2">
        <v>46182</v>
      </c>
      <c r="F63" s="3">
        <v>0.54722222222222228</v>
      </c>
      <c r="G63" s="3">
        <v>0.70833333333333337</v>
      </c>
      <c r="H63" s="122">
        <f t="shared" si="0"/>
        <v>0.16111111111111109</v>
      </c>
      <c r="I63" s="1" t="s">
        <v>871</v>
      </c>
      <c r="J63" s="50" t="s">
        <v>870</v>
      </c>
      <c r="K63" s="120">
        <v>0</v>
      </c>
      <c r="L63" s="1"/>
      <c r="M63" s="1"/>
      <c r="N63" s="120">
        <f t="shared" si="1"/>
        <v>7423.9999999999991</v>
      </c>
      <c r="O63" s="121">
        <f t="shared" si="2"/>
        <v>7680</v>
      </c>
    </row>
    <row r="64" spans="1:15" ht="17.25" x14ac:dyDescent="0.3">
      <c r="A64" s="93"/>
      <c r="B64" s="94"/>
      <c r="C64" s="12" t="s">
        <v>522</v>
      </c>
      <c r="D64" s="1" t="s">
        <v>524</v>
      </c>
      <c r="E64" s="2">
        <v>46183</v>
      </c>
      <c r="F64" s="3">
        <v>0.49444444444444446</v>
      </c>
      <c r="G64" s="3">
        <v>0.625</v>
      </c>
      <c r="H64" s="122">
        <f t="shared" si="0"/>
        <v>0.13055555555555554</v>
      </c>
      <c r="I64" s="1" t="s">
        <v>242</v>
      </c>
      <c r="J64" s="50"/>
      <c r="K64" s="120">
        <v>0</v>
      </c>
      <c r="L64" s="1"/>
      <c r="M64" s="1"/>
      <c r="N64" s="120">
        <f t="shared" si="1"/>
        <v>6015.9999999999991</v>
      </c>
      <c r="O64" s="121">
        <f t="shared" si="2"/>
        <v>6240</v>
      </c>
    </row>
    <row r="65" spans="1:15" ht="17.25" x14ac:dyDescent="0.3">
      <c r="A65" s="93"/>
      <c r="B65" s="94"/>
      <c r="C65" s="12"/>
      <c r="D65" s="1"/>
      <c r="E65" s="2">
        <v>46183</v>
      </c>
      <c r="F65" s="3">
        <v>0.625</v>
      </c>
      <c r="G65" s="3"/>
      <c r="H65" s="122">
        <f t="shared" si="0"/>
        <v>0</v>
      </c>
      <c r="I65" s="1" t="s">
        <v>213</v>
      </c>
      <c r="J65" s="50"/>
      <c r="K65" s="120">
        <v>0</v>
      </c>
      <c r="L65" s="1"/>
      <c r="M65" s="1"/>
      <c r="N65" s="120">
        <f t="shared" si="1"/>
        <v>0</v>
      </c>
      <c r="O65" s="121">
        <f t="shared" si="2"/>
        <v>0</v>
      </c>
    </row>
    <row r="66" spans="1:15" ht="17.25" x14ac:dyDescent="0.3">
      <c r="A66" s="93"/>
      <c r="B66" s="94"/>
      <c r="C66" s="12"/>
      <c r="D66" s="1"/>
      <c r="E66" s="2"/>
      <c r="F66" s="3"/>
      <c r="G66" s="3"/>
      <c r="H66" s="122">
        <f t="shared" si="0"/>
        <v>0</v>
      </c>
      <c r="I66" s="1"/>
      <c r="J66" s="50"/>
      <c r="K66" s="120">
        <v>0</v>
      </c>
      <c r="L66" s="1"/>
      <c r="M66" s="1"/>
      <c r="N66" s="120">
        <f t="shared" si="1"/>
        <v>0</v>
      </c>
      <c r="O66" s="121">
        <f t="shared" si="2"/>
        <v>0</v>
      </c>
    </row>
    <row r="67" spans="1:15" ht="17.25" x14ac:dyDescent="0.3">
      <c r="A67" s="93"/>
      <c r="B67" s="94"/>
      <c r="C67" s="12"/>
      <c r="D67" s="1"/>
      <c r="E67" s="2"/>
      <c r="F67" s="3"/>
      <c r="G67" s="3"/>
      <c r="H67" s="122">
        <f t="shared" si="0"/>
        <v>0</v>
      </c>
      <c r="I67" s="1"/>
      <c r="J67" s="50"/>
      <c r="K67" s="120">
        <v>0</v>
      </c>
      <c r="L67" s="1"/>
      <c r="M67" s="1"/>
      <c r="N67" s="120">
        <f t="shared" si="1"/>
        <v>0</v>
      </c>
      <c r="O67" s="121">
        <f t="shared" si="2"/>
        <v>0</v>
      </c>
    </row>
    <row r="68" spans="1:15" ht="17.25" x14ac:dyDescent="0.3">
      <c r="A68" s="93"/>
      <c r="B68" s="94"/>
      <c r="C68" s="12"/>
      <c r="D68" s="1"/>
      <c r="E68" s="2"/>
      <c r="F68" s="3"/>
      <c r="G68" s="3"/>
      <c r="H68" s="122">
        <f t="shared" ref="H68:H131" si="3">IF(AND(F68&lt;&gt;"",G68&lt;&gt;""),G68-F68,0)</f>
        <v>0</v>
      </c>
      <c r="I68" s="1"/>
      <c r="J68" s="50"/>
      <c r="K68" s="120">
        <v>0</v>
      </c>
      <c r="L68" s="1"/>
      <c r="M68" s="1"/>
      <c r="N68" s="120">
        <f t="shared" ref="N68:N131" si="4">IF(ROUND(H68*1440,0)=0,0,H68*1440*32)</f>
        <v>0</v>
      </c>
      <c r="O68" s="121">
        <f t="shared" ref="O68:O131" si="5">IF(ROUND(H68*1440,0)=0,0,
IF(ROUND(H68*1440,0)&lt;=15,480,
IF(ROUND(H68*1440,0)&lt;=30,960,
IF(ROUND(H68*1440,0)&lt;=45,1440,
IF(ROUND(H68*1440,0)&lt;=60,1920,
1920*INT(ROUND(H68*1440,0)/60)+
IF(MOD(ROUND(H68*1440,0),60)&lt;=15,480,
IF(MOD(ROUND(H68*1440,0),60)&lt;=30,960,
IF(MOD(ROUND(H68*1440,0),60)&lt;=45,1440,1920)))
)))))</f>
        <v>0</v>
      </c>
    </row>
    <row r="69" spans="1:15" ht="17.25" x14ac:dyDescent="0.3">
      <c r="A69" s="93"/>
      <c r="B69" s="94"/>
      <c r="C69" s="12"/>
      <c r="D69" s="1"/>
      <c r="E69" s="2"/>
      <c r="F69" s="3"/>
      <c r="G69" s="3"/>
      <c r="H69" s="122">
        <f t="shared" si="3"/>
        <v>0</v>
      </c>
      <c r="I69" s="1"/>
      <c r="J69" s="50"/>
      <c r="K69" s="120">
        <v>0</v>
      </c>
      <c r="L69" s="1"/>
      <c r="M69" s="1"/>
      <c r="N69" s="120">
        <f t="shared" si="4"/>
        <v>0</v>
      </c>
      <c r="O69" s="121">
        <f t="shared" si="5"/>
        <v>0</v>
      </c>
    </row>
    <row r="70" spans="1:15" ht="17.25" x14ac:dyDescent="0.3">
      <c r="A70" s="93"/>
      <c r="B70" s="94"/>
      <c r="C70" s="12"/>
      <c r="D70" s="1"/>
      <c r="E70" s="2"/>
      <c r="F70" s="3"/>
      <c r="G70" s="3"/>
      <c r="H70" s="122">
        <f t="shared" si="3"/>
        <v>0</v>
      </c>
      <c r="I70" s="1"/>
      <c r="J70" s="50"/>
      <c r="K70" s="120">
        <v>0</v>
      </c>
      <c r="L70" s="1"/>
      <c r="M70" s="1"/>
      <c r="N70" s="120">
        <f t="shared" si="4"/>
        <v>0</v>
      </c>
      <c r="O70" s="121">
        <f t="shared" si="5"/>
        <v>0</v>
      </c>
    </row>
    <row r="71" spans="1:15" ht="17.25" x14ac:dyDescent="0.3">
      <c r="A71" s="93"/>
      <c r="B71" s="94"/>
      <c r="C71" s="12"/>
      <c r="D71" s="1"/>
      <c r="E71" s="2"/>
      <c r="F71" s="3"/>
      <c r="G71" s="3"/>
      <c r="H71" s="122">
        <f t="shared" si="3"/>
        <v>0</v>
      </c>
      <c r="I71" s="1"/>
      <c r="J71" s="50"/>
      <c r="K71" s="120">
        <v>0</v>
      </c>
      <c r="L71" s="1"/>
      <c r="M71" s="1"/>
      <c r="N71" s="120">
        <f t="shared" si="4"/>
        <v>0</v>
      </c>
      <c r="O71" s="121">
        <f t="shared" si="5"/>
        <v>0</v>
      </c>
    </row>
    <row r="72" spans="1:15" ht="17.25" x14ac:dyDescent="0.3">
      <c r="A72" s="93"/>
      <c r="B72" s="94"/>
      <c r="C72" s="12"/>
      <c r="D72" s="1"/>
      <c r="E72" s="2"/>
      <c r="F72" s="3"/>
      <c r="G72" s="3"/>
      <c r="H72" s="122">
        <f t="shared" si="3"/>
        <v>0</v>
      </c>
      <c r="I72" s="1"/>
      <c r="J72" s="50"/>
      <c r="K72" s="120">
        <v>0</v>
      </c>
      <c r="L72" s="1"/>
      <c r="M72" s="1"/>
      <c r="N72" s="120">
        <f t="shared" si="4"/>
        <v>0</v>
      </c>
      <c r="O72" s="121">
        <f t="shared" si="5"/>
        <v>0</v>
      </c>
    </row>
    <row r="73" spans="1:15" ht="17.25" x14ac:dyDescent="0.3">
      <c r="A73" s="93"/>
      <c r="B73" s="94"/>
      <c r="C73" s="12"/>
      <c r="D73" s="1"/>
      <c r="E73" s="2"/>
      <c r="F73" s="3"/>
      <c r="G73" s="3"/>
      <c r="H73" s="122">
        <f t="shared" si="3"/>
        <v>0</v>
      </c>
      <c r="I73" s="1"/>
      <c r="J73" s="50"/>
      <c r="K73" s="120">
        <v>0</v>
      </c>
      <c r="L73" s="1"/>
      <c r="M73" s="1"/>
      <c r="N73" s="120">
        <f t="shared" si="4"/>
        <v>0</v>
      </c>
      <c r="O73" s="121">
        <f t="shared" si="5"/>
        <v>0</v>
      </c>
    </row>
    <row r="74" spans="1:15" ht="17.25" x14ac:dyDescent="0.3">
      <c r="A74" s="93"/>
      <c r="B74" s="94"/>
      <c r="C74" s="12"/>
      <c r="D74" s="1"/>
      <c r="E74" s="2"/>
      <c r="F74" s="3"/>
      <c r="G74" s="3"/>
      <c r="H74" s="122">
        <f t="shared" si="3"/>
        <v>0</v>
      </c>
      <c r="I74" s="1"/>
      <c r="J74" s="50"/>
      <c r="K74" s="120">
        <v>0</v>
      </c>
      <c r="L74" s="1"/>
      <c r="M74" s="1"/>
      <c r="N74" s="120">
        <f t="shared" si="4"/>
        <v>0</v>
      </c>
      <c r="O74" s="121">
        <f t="shared" si="5"/>
        <v>0</v>
      </c>
    </row>
    <row r="75" spans="1:15" ht="17.25" x14ac:dyDescent="0.3">
      <c r="A75" s="93"/>
      <c r="B75" s="94"/>
      <c r="C75" s="12"/>
      <c r="D75" s="1"/>
      <c r="E75" s="2"/>
      <c r="F75" s="3"/>
      <c r="G75" s="3"/>
      <c r="H75" s="122">
        <f t="shared" si="3"/>
        <v>0</v>
      </c>
      <c r="I75" s="1"/>
      <c r="J75" s="50"/>
      <c r="K75" s="120">
        <v>0</v>
      </c>
      <c r="L75" s="1"/>
      <c r="M75" s="1"/>
      <c r="N75" s="120">
        <f t="shared" si="4"/>
        <v>0</v>
      </c>
      <c r="O75" s="121">
        <f t="shared" si="5"/>
        <v>0</v>
      </c>
    </row>
    <row r="76" spans="1:15" ht="17.25" x14ac:dyDescent="0.3">
      <c r="A76" s="93"/>
      <c r="B76" s="94"/>
      <c r="C76" s="12"/>
      <c r="D76" s="1"/>
      <c r="E76" s="2"/>
      <c r="F76" s="3"/>
      <c r="G76" s="3"/>
      <c r="H76" s="122">
        <f t="shared" si="3"/>
        <v>0</v>
      </c>
      <c r="I76" s="1"/>
      <c r="J76" s="50"/>
      <c r="K76" s="120">
        <v>0</v>
      </c>
      <c r="L76" s="1"/>
      <c r="M76" s="1"/>
      <c r="N76" s="120">
        <f t="shared" si="4"/>
        <v>0</v>
      </c>
      <c r="O76" s="121">
        <f t="shared" si="5"/>
        <v>0</v>
      </c>
    </row>
    <row r="77" spans="1:15" ht="17.25" x14ac:dyDescent="0.3">
      <c r="A77" s="93"/>
      <c r="B77" s="94"/>
      <c r="C77" s="12"/>
      <c r="D77" s="1"/>
      <c r="E77" s="2"/>
      <c r="F77" s="3"/>
      <c r="G77" s="3"/>
      <c r="H77" s="122">
        <f t="shared" si="3"/>
        <v>0</v>
      </c>
      <c r="I77" s="1"/>
      <c r="J77" s="50"/>
      <c r="K77" s="120">
        <v>0</v>
      </c>
      <c r="L77" s="1"/>
      <c r="M77" s="1"/>
      <c r="N77" s="120">
        <f t="shared" si="4"/>
        <v>0</v>
      </c>
      <c r="O77" s="121">
        <f t="shared" si="5"/>
        <v>0</v>
      </c>
    </row>
    <row r="78" spans="1:15" ht="17.25" x14ac:dyDescent="0.3">
      <c r="A78" s="93"/>
      <c r="B78" s="94"/>
      <c r="C78" s="12"/>
      <c r="D78" s="1"/>
      <c r="E78" s="2"/>
      <c r="F78" s="3"/>
      <c r="G78" s="3"/>
      <c r="H78" s="122">
        <f t="shared" si="3"/>
        <v>0</v>
      </c>
      <c r="I78" s="1"/>
      <c r="J78" s="50"/>
      <c r="K78" s="120">
        <v>0</v>
      </c>
      <c r="L78" s="1"/>
      <c r="M78" s="1"/>
      <c r="N78" s="120">
        <f t="shared" si="4"/>
        <v>0</v>
      </c>
      <c r="O78" s="121">
        <f t="shared" si="5"/>
        <v>0</v>
      </c>
    </row>
    <row r="79" spans="1:15" ht="17.25" x14ac:dyDescent="0.3">
      <c r="A79" s="93"/>
      <c r="B79" s="94"/>
      <c r="C79" s="12"/>
      <c r="D79" s="1"/>
      <c r="E79" s="2"/>
      <c r="F79" s="3"/>
      <c r="G79" s="3"/>
      <c r="H79" s="122">
        <f t="shared" si="3"/>
        <v>0</v>
      </c>
      <c r="I79" s="1"/>
      <c r="J79" s="50"/>
      <c r="K79" s="120">
        <v>0</v>
      </c>
      <c r="L79" s="1"/>
      <c r="M79" s="1"/>
      <c r="N79" s="120">
        <f t="shared" si="4"/>
        <v>0</v>
      </c>
      <c r="O79" s="121">
        <f t="shared" si="5"/>
        <v>0</v>
      </c>
    </row>
    <row r="80" spans="1:15" ht="17.25" x14ac:dyDescent="0.3">
      <c r="A80" s="93"/>
      <c r="B80" s="94"/>
      <c r="C80" s="12"/>
      <c r="D80" s="1"/>
      <c r="E80" s="2"/>
      <c r="F80" s="3"/>
      <c r="G80" s="3"/>
      <c r="H80" s="122">
        <f t="shared" si="3"/>
        <v>0</v>
      </c>
      <c r="I80" s="1"/>
      <c r="J80" s="50"/>
      <c r="K80" s="120">
        <v>0</v>
      </c>
      <c r="L80" s="1"/>
      <c r="M80" s="1"/>
      <c r="N80" s="120">
        <f t="shared" si="4"/>
        <v>0</v>
      </c>
      <c r="O80" s="121">
        <f t="shared" si="5"/>
        <v>0</v>
      </c>
    </row>
    <row r="81" spans="1:15" ht="17.25" x14ac:dyDescent="0.3">
      <c r="A81" s="93"/>
      <c r="B81" s="94"/>
      <c r="C81" s="12"/>
      <c r="D81" s="1"/>
      <c r="E81" s="2"/>
      <c r="F81" s="3"/>
      <c r="G81" s="3"/>
      <c r="H81" s="122">
        <f t="shared" si="3"/>
        <v>0</v>
      </c>
      <c r="I81" s="1"/>
      <c r="J81" s="50"/>
      <c r="K81" s="120">
        <v>0</v>
      </c>
      <c r="L81" s="1"/>
      <c r="M81" s="1"/>
      <c r="N81" s="120">
        <f t="shared" si="4"/>
        <v>0</v>
      </c>
      <c r="O81" s="121">
        <f t="shared" si="5"/>
        <v>0</v>
      </c>
    </row>
    <row r="82" spans="1:15" ht="17.25" x14ac:dyDescent="0.3">
      <c r="A82" s="93"/>
      <c r="B82" s="94"/>
      <c r="C82" s="12"/>
      <c r="D82" s="1"/>
      <c r="E82" s="2"/>
      <c r="F82" s="3"/>
      <c r="G82" s="3"/>
      <c r="H82" s="122">
        <f t="shared" si="3"/>
        <v>0</v>
      </c>
      <c r="I82" s="1"/>
      <c r="J82" s="50"/>
      <c r="K82" s="120">
        <v>0</v>
      </c>
      <c r="L82" s="1"/>
      <c r="M82" s="1"/>
      <c r="N82" s="120">
        <f t="shared" si="4"/>
        <v>0</v>
      </c>
      <c r="O82" s="121">
        <f t="shared" si="5"/>
        <v>0</v>
      </c>
    </row>
    <row r="83" spans="1:15" ht="17.25" x14ac:dyDescent="0.3">
      <c r="A83" s="93"/>
      <c r="B83" s="94"/>
      <c r="C83" s="12"/>
      <c r="D83" s="1"/>
      <c r="E83" s="2"/>
      <c r="F83" s="3"/>
      <c r="G83" s="3"/>
      <c r="H83" s="122">
        <f t="shared" si="3"/>
        <v>0</v>
      </c>
      <c r="I83" s="1"/>
      <c r="J83" s="50"/>
      <c r="K83" s="120">
        <v>0</v>
      </c>
      <c r="L83" s="1"/>
      <c r="M83" s="1"/>
      <c r="N83" s="120">
        <f t="shared" si="4"/>
        <v>0</v>
      </c>
      <c r="O83" s="121">
        <f t="shared" si="5"/>
        <v>0</v>
      </c>
    </row>
    <row r="84" spans="1:15" ht="17.25" x14ac:dyDescent="0.3">
      <c r="A84" s="93"/>
      <c r="B84" s="94"/>
      <c r="C84" s="12"/>
      <c r="D84" s="1"/>
      <c r="E84" s="2"/>
      <c r="F84" s="3"/>
      <c r="G84" s="3"/>
      <c r="H84" s="122">
        <f t="shared" si="3"/>
        <v>0</v>
      </c>
      <c r="I84" s="1"/>
      <c r="J84" s="50"/>
      <c r="K84" s="120">
        <v>0</v>
      </c>
      <c r="L84" s="1"/>
      <c r="M84" s="1"/>
      <c r="N84" s="120">
        <f t="shared" si="4"/>
        <v>0</v>
      </c>
      <c r="O84" s="121">
        <f t="shared" si="5"/>
        <v>0</v>
      </c>
    </row>
    <row r="85" spans="1:15" ht="17.25" x14ac:dyDescent="0.3">
      <c r="A85" s="93"/>
      <c r="B85" s="94"/>
      <c r="C85" s="12"/>
      <c r="D85" s="1"/>
      <c r="E85" s="2"/>
      <c r="F85" s="3"/>
      <c r="G85" s="3"/>
      <c r="H85" s="122">
        <f t="shared" si="3"/>
        <v>0</v>
      </c>
      <c r="I85" s="1"/>
      <c r="J85" s="50"/>
      <c r="K85" s="120">
        <v>0</v>
      </c>
      <c r="L85" s="1"/>
      <c r="M85" s="1"/>
      <c r="N85" s="120">
        <f t="shared" si="4"/>
        <v>0</v>
      </c>
      <c r="O85" s="121">
        <f t="shared" si="5"/>
        <v>0</v>
      </c>
    </row>
    <row r="86" spans="1:15" ht="17.25" x14ac:dyDescent="0.3">
      <c r="A86" s="93"/>
      <c r="B86" s="94"/>
      <c r="C86" s="12"/>
      <c r="D86" s="1"/>
      <c r="E86" s="2"/>
      <c r="F86" s="3"/>
      <c r="G86" s="3"/>
      <c r="H86" s="122">
        <f t="shared" si="3"/>
        <v>0</v>
      </c>
      <c r="I86" s="1"/>
      <c r="J86" s="50"/>
      <c r="K86" s="120">
        <v>0</v>
      </c>
      <c r="L86" s="1"/>
      <c r="M86" s="1"/>
      <c r="N86" s="120">
        <f t="shared" si="4"/>
        <v>0</v>
      </c>
      <c r="O86" s="121">
        <f t="shared" si="5"/>
        <v>0</v>
      </c>
    </row>
    <row r="87" spans="1:15" ht="17.25" x14ac:dyDescent="0.3">
      <c r="A87" s="93"/>
      <c r="B87" s="94"/>
      <c r="C87" s="12"/>
      <c r="D87" s="1"/>
      <c r="E87" s="2"/>
      <c r="F87" s="3"/>
      <c r="G87" s="3"/>
      <c r="H87" s="122">
        <f t="shared" si="3"/>
        <v>0</v>
      </c>
      <c r="I87" s="1"/>
      <c r="J87" s="50"/>
      <c r="K87" s="120">
        <v>0</v>
      </c>
      <c r="L87" s="1"/>
      <c r="M87" s="1"/>
      <c r="N87" s="120">
        <f t="shared" si="4"/>
        <v>0</v>
      </c>
      <c r="O87" s="121">
        <f t="shared" si="5"/>
        <v>0</v>
      </c>
    </row>
    <row r="88" spans="1:15" ht="17.25" x14ac:dyDescent="0.3">
      <c r="A88" s="93"/>
      <c r="B88" s="94"/>
      <c r="C88" s="12"/>
      <c r="D88" s="1"/>
      <c r="E88" s="2"/>
      <c r="F88" s="3"/>
      <c r="G88" s="3"/>
      <c r="H88" s="122">
        <f t="shared" si="3"/>
        <v>0</v>
      </c>
      <c r="I88" s="1"/>
      <c r="J88" s="50"/>
      <c r="K88" s="120">
        <v>0</v>
      </c>
      <c r="L88" s="1"/>
      <c r="M88" s="1"/>
      <c r="N88" s="120">
        <f t="shared" si="4"/>
        <v>0</v>
      </c>
      <c r="O88" s="121">
        <f t="shared" si="5"/>
        <v>0</v>
      </c>
    </row>
    <row r="89" spans="1:15" ht="17.25" x14ac:dyDescent="0.3">
      <c r="A89" s="93"/>
      <c r="B89" s="94"/>
      <c r="C89" s="12"/>
      <c r="D89" s="1"/>
      <c r="E89" s="2"/>
      <c r="F89" s="3"/>
      <c r="G89" s="3"/>
      <c r="H89" s="122">
        <f t="shared" si="3"/>
        <v>0</v>
      </c>
      <c r="I89" s="1"/>
      <c r="J89" s="50"/>
      <c r="K89" s="120">
        <v>0</v>
      </c>
      <c r="L89" s="1"/>
      <c r="M89" s="1"/>
      <c r="N89" s="120">
        <f t="shared" si="4"/>
        <v>0</v>
      </c>
      <c r="O89" s="121">
        <f t="shared" si="5"/>
        <v>0</v>
      </c>
    </row>
    <row r="90" spans="1:15" ht="17.25" x14ac:dyDescent="0.3">
      <c r="A90" s="93"/>
      <c r="B90" s="94"/>
      <c r="C90" s="12"/>
      <c r="D90" s="1"/>
      <c r="E90" s="2"/>
      <c r="F90" s="3"/>
      <c r="G90" s="3"/>
      <c r="H90" s="122">
        <f t="shared" si="3"/>
        <v>0</v>
      </c>
      <c r="I90" s="1"/>
      <c r="J90" s="50"/>
      <c r="K90" s="120">
        <v>0</v>
      </c>
      <c r="L90" s="1"/>
      <c r="M90" s="1"/>
      <c r="N90" s="120">
        <f t="shared" si="4"/>
        <v>0</v>
      </c>
      <c r="O90" s="121">
        <f t="shared" si="5"/>
        <v>0</v>
      </c>
    </row>
    <row r="91" spans="1:15" ht="17.25" x14ac:dyDescent="0.3">
      <c r="A91" s="93"/>
      <c r="B91" s="94"/>
      <c r="C91" s="12"/>
      <c r="D91" s="1"/>
      <c r="E91" s="2"/>
      <c r="F91" s="3"/>
      <c r="G91" s="3"/>
      <c r="H91" s="122">
        <f t="shared" si="3"/>
        <v>0</v>
      </c>
      <c r="I91" s="1"/>
      <c r="J91" s="50"/>
      <c r="K91" s="120">
        <v>0</v>
      </c>
      <c r="L91" s="1"/>
      <c r="M91" s="1"/>
      <c r="N91" s="120">
        <f t="shared" si="4"/>
        <v>0</v>
      </c>
      <c r="O91" s="121">
        <f t="shared" si="5"/>
        <v>0</v>
      </c>
    </row>
    <row r="92" spans="1:15" ht="17.25" x14ac:dyDescent="0.3">
      <c r="A92" s="93"/>
      <c r="B92" s="94"/>
      <c r="C92" s="12"/>
      <c r="D92" s="1"/>
      <c r="E92" s="2"/>
      <c r="F92" s="3"/>
      <c r="G92" s="3"/>
      <c r="H92" s="122">
        <f t="shared" si="3"/>
        <v>0</v>
      </c>
      <c r="I92" s="1"/>
      <c r="J92" s="50"/>
      <c r="K92" s="120">
        <v>0</v>
      </c>
      <c r="L92" s="1"/>
      <c r="M92" s="1"/>
      <c r="N92" s="120">
        <f t="shared" si="4"/>
        <v>0</v>
      </c>
      <c r="O92" s="121">
        <f t="shared" si="5"/>
        <v>0</v>
      </c>
    </row>
    <row r="93" spans="1:15" ht="17.25" x14ac:dyDescent="0.3">
      <c r="A93" s="93"/>
      <c r="B93" s="94"/>
      <c r="C93" s="12"/>
      <c r="D93" s="1"/>
      <c r="E93" s="2"/>
      <c r="F93" s="3"/>
      <c r="G93" s="3"/>
      <c r="H93" s="122">
        <f t="shared" si="3"/>
        <v>0</v>
      </c>
      <c r="I93" s="1"/>
      <c r="J93" s="50"/>
      <c r="K93" s="120">
        <v>0</v>
      </c>
      <c r="L93" s="1"/>
      <c r="M93" s="1"/>
      <c r="N93" s="120">
        <f t="shared" si="4"/>
        <v>0</v>
      </c>
      <c r="O93" s="121">
        <f t="shared" si="5"/>
        <v>0</v>
      </c>
    </row>
    <row r="94" spans="1:15" ht="17.25" x14ac:dyDescent="0.3">
      <c r="A94" s="93"/>
      <c r="B94" s="94"/>
      <c r="C94" s="12"/>
      <c r="D94" s="1"/>
      <c r="E94" s="2"/>
      <c r="F94" s="3"/>
      <c r="G94" s="3"/>
      <c r="H94" s="122">
        <f t="shared" si="3"/>
        <v>0</v>
      </c>
      <c r="I94" s="1"/>
      <c r="J94" s="50"/>
      <c r="K94" s="120">
        <v>0</v>
      </c>
      <c r="L94" s="1"/>
      <c r="M94" s="1"/>
      <c r="N94" s="120">
        <f t="shared" si="4"/>
        <v>0</v>
      </c>
      <c r="O94" s="121">
        <f t="shared" si="5"/>
        <v>0</v>
      </c>
    </row>
    <row r="95" spans="1:15" ht="17.25" x14ac:dyDescent="0.3">
      <c r="A95" s="93"/>
      <c r="B95" s="94"/>
      <c r="C95" s="12"/>
      <c r="D95" s="1"/>
      <c r="E95" s="2"/>
      <c r="F95" s="3"/>
      <c r="G95" s="3"/>
      <c r="H95" s="122">
        <f t="shared" si="3"/>
        <v>0</v>
      </c>
      <c r="I95" s="1"/>
      <c r="J95" s="50"/>
      <c r="K95" s="120">
        <v>0</v>
      </c>
      <c r="L95" s="1"/>
      <c r="M95" s="1"/>
      <c r="N95" s="120">
        <f t="shared" si="4"/>
        <v>0</v>
      </c>
      <c r="O95" s="121">
        <f t="shared" si="5"/>
        <v>0</v>
      </c>
    </row>
    <row r="96" spans="1:15" ht="17.25" x14ac:dyDescent="0.3">
      <c r="A96" s="93"/>
      <c r="B96" s="94"/>
      <c r="C96" s="12"/>
      <c r="D96" s="1"/>
      <c r="E96" s="2"/>
      <c r="F96" s="3"/>
      <c r="G96" s="3"/>
      <c r="H96" s="122">
        <f t="shared" si="3"/>
        <v>0</v>
      </c>
      <c r="I96" s="1"/>
      <c r="J96" s="50"/>
      <c r="K96" s="120">
        <v>0</v>
      </c>
      <c r="L96" s="1"/>
      <c r="M96" s="1"/>
      <c r="N96" s="120">
        <f t="shared" si="4"/>
        <v>0</v>
      </c>
      <c r="O96" s="121">
        <f t="shared" si="5"/>
        <v>0</v>
      </c>
    </row>
    <row r="97" spans="1:15" ht="17.25" x14ac:dyDescent="0.3">
      <c r="A97" s="93"/>
      <c r="B97" s="94"/>
      <c r="C97" s="12"/>
      <c r="D97" s="1"/>
      <c r="E97" s="2"/>
      <c r="F97" s="3"/>
      <c r="G97" s="3"/>
      <c r="H97" s="122">
        <f t="shared" si="3"/>
        <v>0</v>
      </c>
      <c r="I97" s="1"/>
      <c r="J97" s="50"/>
      <c r="K97" s="120">
        <v>0</v>
      </c>
      <c r="L97" s="1"/>
      <c r="M97" s="1"/>
      <c r="N97" s="120">
        <f t="shared" si="4"/>
        <v>0</v>
      </c>
      <c r="O97" s="121">
        <f t="shared" si="5"/>
        <v>0</v>
      </c>
    </row>
    <row r="98" spans="1:15" ht="17.25" x14ac:dyDescent="0.3">
      <c r="A98" s="93"/>
      <c r="B98" s="94"/>
      <c r="C98" s="12"/>
      <c r="D98" s="1"/>
      <c r="E98" s="2"/>
      <c r="F98" s="3"/>
      <c r="G98" s="3"/>
      <c r="H98" s="122">
        <f t="shared" si="3"/>
        <v>0</v>
      </c>
      <c r="I98" s="1"/>
      <c r="J98" s="50"/>
      <c r="K98" s="120">
        <v>0</v>
      </c>
      <c r="L98" s="1"/>
      <c r="M98" s="1"/>
      <c r="N98" s="120">
        <f t="shared" si="4"/>
        <v>0</v>
      </c>
      <c r="O98" s="121">
        <f t="shared" si="5"/>
        <v>0</v>
      </c>
    </row>
    <row r="99" spans="1:15" ht="17.25" x14ac:dyDescent="0.3">
      <c r="A99" s="93"/>
      <c r="B99" s="94"/>
      <c r="C99" s="12"/>
      <c r="D99" s="1"/>
      <c r="E99" s="2"/>
      <c r="F99" s="3"/>
      <c r="G99" s="3"/>
      <c r="H99" s="122">
        <f t="shared" si="3"/>
        <v>0</v>
      </c>
      <c r="I99" s="1"/>
      <c r="J99" s="50"/>
      <c r="K99" s="120">
        <v>0</v>
      </c>
      <c r="L99" s="1"/>
      <c r="M99" s="1"/>
      <c r="N99" s="120">
        <f t="shared" si="4"/>
        <v>0</v>
      </c>
      <c r="O99" s="121">
        <f t="shared" si="5"/>
        <v>0</v>
      </c>
    </row>
    <row r="100" spans="1:15" ht="17.25" x14ac:dyDescent="0.3">
      <c r="A100" s="93"/>
      <c r="B100" s="94"/>
      <c r="C100" s="12"/>
      <c r="D100" s="1"/>
      <c r="E100" s="2"/>
      <c r="F100" s="3"/>
      <c r="G100" s="3"/>
      <c r="H100" s="122">
        <f t="shared" si="3"/>
        <v>0</v>
      </c>
      <c r="I100" s="1"/>
      <c r="J100" s="50"/>
      <c r="K100" s="120">
        <v>0</v>
      </c>
      <c r="L100" s="1"/>
      <c r="M100" s="1"/>
      <c r="N100" s="120">
        <f t="shared" si="4"/>
        <v>0</v>
      </c>
      <c r="O100" s="121">
        <f t="shared" si="5"/>
        <v>0</v>
      </c>
    </row>
    <row r="101" spans="1:15" ht="17.25" x14ac:dyDescent="0.3">
      <c r="A101" s="93"/>
      <c r="B101" s="94"/>
      <c r="C101" s="12"/>
      <c r="D101" s="1"/>
      <c r="E101" s="2"/>
      <c r="F101" s="3"/>
      <c r="G101" s="3"/>
      <c r="H101" s="122">
        <f t="shared" si="3"/>
        <v>0</v>
      </c>
      <c r="I101" s="1"/>
      <c r="J101" s="48"/>
      <c r="K101" s="120">
        <v>0</v>
      </c>
      <c r="L101" s="1"/>
      <c r="M101" s="1"/>
      <c r="N101" s="120">
        <f t="shared" si="4"/>
        <v>0</v>
      </c>
      <c r="O101" s="121">
        <f t="shared" si="5"/>
        <v>0</v>
      </c>
    </row>
    <row r="102" spans="1:15" ht="17.25" x14ac:dyDescent="0.3">
      <c r="A102" s="93"/>
      <c r="B102" s="94"/>
      <c r="C102" s="12"/>
      <c r="D102" s="1"/>
      <c r="E102" s="2"/>
      <c r="F102" s="3"/>
      <c r="G102" s="3"/>
      <c r="H102" s="122">
        <f t="shared" si="3"/>
        <v>0</v>
      </c>
      <c r="I102" s="1"/>
      <c r="J102" s="48"/>
      <c r="K102" s="120">
        <v>0</v>
      </c>
      <c r="L102" s="1"/>
      <c r="M102" s="1"/>
      <c r="N102" s="120">
        <f t="shared" si="4"/>
        <v>0</v>
      </c>
      <c r="O102" s="121">
        <f t="shared" si="5"/>
        <v>0</v>
      </c>
    </row>
    <row r="103" spans="1:15" ht="17.25" x14ac:dyDescent="0.3">
      <c r="A103" s="93"/>
      <c r="B103" s="94"/>
      <c r="C103" s="12"/>
      <c r="D103" s="1"/>
      <c r="E103" s="2"/>
      <c r="F103" s="3"/>
      <c r="G103" s="3"/>
      <c r="H103" s="122">
        <f t="shared" si="3"/>
        <v>0</v>
      </c>
      <c r="I103" s="1"/>
      <c r="J103" s="48"/>
      <c r="K103" s="120">
        <v>0</v>
      </c>
      <c r="L103" s="1"/>
      <c r="M103" s="1"/>
      <c r="N103" s="120">
        <f t="shared" si="4"/>
        <v>0</v>
      </c>
      <c r="O103" s="121">
        <f t="shared" si="5"/>
        <v>0</v>
      </c>
    </row>
    <row r="104" spans="1:15" ht="17.25" x14ac:dyDescent="0.3">
      <c r="A104" s="93"/>
      <c r="B104" s="94"/>
      <c r="C104" s="12"/>
      <c r="D104" s="1"/>
      <c r="E104" s="2"/>
      <c r="F104" s="3"/>
      <c r="G104" s="3"/>
      <c r="H104" s="122">
        <f t="shared" si="3"/>
        <v>0</v>
      </c>
      <c r="I104" s="1"/>
      <c r="J104" s="48"/>
      <c r="K104" s="120">
        <v>0</v>
      </c>
      <c r="L104" s="1"/>
      <c r="M104" s="1"/>
      <c r="N104" s="120">
        <f t="shared" si="4"/>
        <v>0</v>
      </c>
      <c r="O104" s="121">
        <f t="shared" si="5"/>
        <v>0</v>
      </c>
    </row>
    <row r="105" spans="1:15" ht="17.25" x14ac:dyDescent="0.3">
      <c r="A105" s="93"/>
      <c r="B105" s="94"/>
      <c r="C105" s="12"/>
      <c r="D105" s="1"/>
      <c r="E105" s="2"/>
      <c r="F105" s="3"/>
      <c r="G105" s="3"/>
      <c r="H105" s="122">
        <f t="shared" si="3"/>
        <v>0</v>
      </c>
      <c r="I105" s="1"/>
      <c r="J105" s="48"/>
      <c r="K105" s="120">
        <v>0</v>
      </c>
      <c r="L105" s="1"/>
      <c r="M105" s="1"/>
      <c r="N105" s="120">
        <f t="shared" si="4"/>
        <v>0</v>
      </c>
      <c r="O105" s="121">
        <f t="shared" si="5"/>
        <v>0</v>
      </c>
    </row>
    <row r="106" spans="1:15" ht="17.25" x14ac:dyDescent="0.3">
      <c r="A106" s="93"/>
      <c r="B106" s="94"/>
      <c r="C106" s="12"/>
      <c r="D106" s="1"/>
      <c r="E106" s="2"/>
      <c r="F106" s="3"/>
      <c r="G106" s="3"/>
      <c r="H106" s="122">
        <f t="shared" si="3"/>
        <v>0</v>
      </c>
      <c r="I106" s="1"/>
      <c r="J106" s="48"/>
      <c r="K106" s="120">
        <v>0</v>
      </c>
      <c r="L106" s="1"/>
      <c r="M106" s="1"/>
      <c r="N106" s="120">
        <f t="shared" si="4"/>
        <v>0</v>
      </c>
      <c r="O106" s="121">
        <f t="shared" si="5"/>
        <v>0</v>
      </c>
    </row>
    <row r="107" spans="1:15" ht="17.25" x14ac:dyDescent="0.3">
      <c r="A107" s="93"/>
      <c r="B107" s="94"/>
      <c r="C107" s="12"/>
      <c r="D107" s="1"/>
      <c r="E107" s="2"/>
      <c r="F107" s="3"/>
      <c r="G107" s="3"/>
      <c r="H107" s="122">
        <f t="shared" si="3"/>
        <v>0</v>
      </c>
      <c r="I107" s="1"/>
      <c r="J107" s="48"/>
      <c r="K107" s="120">
        <v>0</v>
      </c>
      <c r="L107" s="1"/>
      <c r="M107" s="1"/>
      <c r="N107" s="120">
        <f t="shared" si="4"/>
        <v>0</v>
      </c>
      <c r="O107" s="121">
        <f t="shared" si="5"/>
        <v>0</v>
      </c>
    </row>
    <row r="108" spans="1:15" ht="17.25" x14ac:dyDescent="0.3">
      <c r="A108" s="93"/>
      <c r="B108" s="94"/>
      <c r="C108" s="12"/>
      <c r="D108" s="1"/>
      <c r="E108" s="2"/>
      <c r="F108" s="3"/>
      <c r="G108" s="3"/>
      <c r="H108" s="122">
        <f t="shared" si="3"/>
        <v>0</v>
      </c>
      <c r="I108" s="1"/>
      <c r="J108" s="48"/>
      <c r="K108" s="120">
        <v>0</v>
      </c>
      <c r="L108" s="1"/>
      <c r="M108" s="1"/>
      <c r="N108" s="120">
        <f t="shared" si="4"/>
        <v>0</v>
      </c>
      <c r="O108" s="121">
        <f t="shared" si="5"/>
        <v>0</v>
      </c>
    </row>
    <row r="109" spans="1:15" ht="17.25" x14ac:dyDescent="0.3">
      <c r="A109" s="93"/>
      <c r="B109" s="94"/>
      <c r="C109" s="12"/>
      <c r="D109" s="1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"/>
      <c r="E110" s="2"/>
      <c r="F110" s="3"/>
      <c r="G110" s="3"/>
      <c r="H110" s="122">
        <f t="shared" si="3"/>
        <v>0</v>
      </c>
      <c r="I110" s="1"/>
      <c r="J110" s="48"/>
      <c r="K110" s="120">
        <v>0</v>
      </c>
      <c r="L110" s="1"/>
      <c r="M110" s="1"/>
      <c r="N110" s="120">
        <f t="shared" si="4"/>
        <v>0</v>
      </c>
      <c r="O110" s="121">
        <f t="shared" si="5"/>
        <v>0</v>
      </c>
    </row>
    <row r="111" spans="1:15" ht="17.25" x14ac:dyDescent="0.3">
      <c r="A111" s="93"/>
      <c r="B111" s="94"/>
      <c r="C111" s="12"/>
      <c r="D111" s="1"/>
      <c r="E111" s="2"/>
      <c r="F111" s="3"/>
      <c r="G111" s="3"/>
      <c r="H111" s="122">
        <f t="shared" si="3"/>
        <v>0</v>
      </c>
      <c r="I111" s="1"/>
      <c r="J111" s="48"/>
      <c r="K111" s="120">
        <v>0</v>
      </c>
      <c r="L111" s="1"/>
      <c r="M111" s="1"/>
      <c r="N111" s="120">
        <f t="shared" si="4"/>
        <v>0</v>
      </c>
      <c r="O111" s="121">
        <f t="shared" si="5"/>
        <v>0</v>
      </c>
    </row>
    <row r="112" spans="1:15" ht="17.25" x14ac:dyDescent="0.3">
      <c r="A112" s="93"/>
      <c r="B112" s="94"/>
      <c r="C112" s="12"/>
      <c r="D112" s="1"/>
      <c r="E112" s="2"/>
      <c r="F112" s="3"/>
      <c r="G112" s="3"/>
      <c r="H112" s="122">
        <f t="shared" si="3"/>
        <v>0</v>
      </c>
      <c r="I112" s="1"/>
      <c r="J112" s="48"/>
      <c r="K112" s="120">
        <v>0</v>
      </c>
      <c r="L112" s="1"/>
      <c r="M112" s="1"/>
      <c r="N112" s="120">
        <f t="shared" si="4"/>
        <v>0</v>
      </c>
      <c r="O112" s="121">
        <f t="shared" si="5"/>
        <v>0</v>
      </c>
    </row>
    <row r="113" spans="1:15" ht="17.25" x14ac:dyDescent="0.3">
      <c r="A113" s="93"/>
      <c r="B113" s="94"/>
      <c r="C113" s="12"/>
      <c r="D113" s="1"/>
      <c r="E113" s="2"/>
      <c r="F113" s="3"/>
      <c r="G113" s="3"/>
      <c r="H113" s="122">
        <f t="shared" si="3"/>
        <v>0</v>
      </c>
      <c r="I113" s="1"/>
      <c r="J113" s="48"/>
      <c r="K113" s="120">
        <v>0</v>
      </c>
      <c r="L113" s="1"/>
      <c r="M113" s="1"/>
      <c r="N113" s="120">
        <f t="shared" si="4"/>
        <v>0</v>
      </c>
      <c r="O113" s="121">
        <f t="shared" si="5"/>
        <v>0</v>
      </c>
    </row>
    <row r="114" spans="1:15" ht="17.25" x14ac:dyDescent="0.3">
      <c r="A114" s="93"/>
      <c r="B114" s="94"/>
      <c r="C114" s="12"/>
      <c r="D114" s="1"/>
      <c r="E114" s="2"/>
      <c r="F114" s="3"/>
      <c r="G114" s="3"/>
      <c r="H114" s="122">
        <f t="shared" si="3"/>
        <v>0</v>
      </c>
      <c r="I114" s="1"/>
      <c r="J114" s="48"/>
      <c r="K114" s="120">
        <v>0</v>
      </c>
      <c r="L114" s="1"/>
      <c r="M114" s="1"/>
      <c r="N114" s="120">
        <f t="shared" si="4"/>
        <v>0</v>
      </c>
      <c r="O114" s="121">
        <f t="shared" si="5"/>
        <v>0</v>
      </c>
    </row>
    <row r="115" spans="1:15" ht="17.25" x14ac:dyDescent="0.3">
      <c r="A115" s="93"/>
      <c r="B115" s="94"/>
      <c r="C115" s="12"/>
      <c r="D115" s="1"/>
      <c r="E115" s="2"/>
      <c r="F115" s="3"/>
      <c r="G115" s="3"/>
      <c r="H115" s="122">
        <f t="shared" si="3"/>
        <v>0</v>
      </c>
      <c r="I115" s="1"/>
      <c r="J115" s="48"/>
      <c r="K115" s="120">
        <v>0</v>
      </c>
      <c r="L115" s="1"/>
      <c r="M115" s="1"/>
      <c r="N115" s="120">
        <f t="shared" si="4"/>
        <v>0</v>
      </c>
      <c r="O115" s="121">
        <f t="shared" si="5"/>
        <v>0</v>
      </c>
    </row>
    <row r="116" spans="1:15" ht="17.25" x14ac:dyDescent="0.3">
      <c r="A116" s="93"/>
      <c r="B116" s="94"/>
      <c r="C116" s="12"/>
      <c r="D116" s="1"/>
      <c r="E116" s="2"/>
      <c r="F116" s="3"/>
      <c r="G116" s="3"/>
      <c r="H116" s="122">
        <f t="shared" si="3"/>
        <v>0</v>
      </c>
      <c r="I116" s="1"/>
      <c r="J116" s="48"/>
      <c r="K116" s="120">
        <v>0</v>
      </c>
      <c r="L116" s="1"/>
      <c r="M116" s="1"/>
      <c r="N116" s="120">
        <f t="shared" si="4"/>
        <v>0</v>
      </c>
      <c r="O116" s="121">
        <f t="shared" si="5"/>
        <v>0</v>
      </c>
    </row>
    <row r="117" spans="1:15" ht="17.25" x14ac:dyDescent="0.3">
      <c r="A117" s="93"/>
      <c r="B117" s="94"/>
      <c r="C117" s="12"/>
      <c r="D117" s="1"/>
      <c r="E117" s="2"/>
      <c r="F117" s="3"/>
      <c r="G117" s="3"/>
      <c r="H117" s="122">
        <f t="shared" si="3"/>
        <v>0</v>
      </c>
      <c r="I117" s="1"/>
      <c r="J117" s="48"/>
      <c r="K117" s="120">
        <v>0</v>
      </c>
      <c r="L117" s="1"/>
      <c r="M117" s="1"/>
      <c r="N117" s="120">
        <f t="shared" si="4"/>
        <v>0</v>
      </c>
      <c r="O117" s="121">
        <f t="shared" si="5"/>
        <v>0</v>
      </c>
    </row>
    <row r="118" spans="1:15" ht="17.25" x14ac:dyDescent="0.3">
      <c r="A118" s="93"/>
      <c r="B118" s="94"/>
      <c r="C118" s="12"/>
      <c r="D118" s="1"/>
      <c r="E118" s="2"/>
      <c r="F118" s="3"/>
      <c r="G118" s="3"/>
      <c r="H118" s="122">
        <f t="shared" si="3"/>
        <v>0</v>
      </c>
      <c r="I118" s="1"/>
      <c r="J118" s="48"/>
      <c r="K118" s="120">
        <v>0</v>
      </c>
      <c r="L118" s="1"/>
      <c r="M118" s="1"/>
      <c r="N118" s="120">
        <f t="shared" si="4"/>
        <v>0</v>
      </c>
      <c r="O118" s="121">
        <f t="shared" si="5"/>
        <v>0</v>
      </c>
    </row>
    <row r="119" spans="1:15" ht="17.25" x14ac:dyDescent="0.3">
      <c r="A119" s="93"/>
      <c r="B119" s="94"/>
      <c r="C119" s="12"/>
      <c r="D119" s="1"/>
      <c r="E119" s="2"/>
      <c r="F119" s="3"/>
      <c r="G119" s="3"/>
      <c r="H119" s="122">
        <f t="shared" si="3"/>
        <v>0</v>
      </c>
      <c r="I119" s="1"/>
      <c r="J119" s="52"/>
      <c r="K119" s="120">
        <v>0</v>
      </c>
      <c r="L119" s="9"/>
      <c r="M119" s="9"/>
      <c r="N119" s="120">
        <f t="shared" si="4"/>
        <v>0</v>
      </c>
      <c r="O119" s="121">
        <f t="shared" si="5"/>
        <v>0</v>
      </c>
    </row>
    <row r="120" spans="1:15" ht="17.25" x14ac:dyDescent="0.3">
      <c r="A120" s="93"/>
      <c r="B120" s="94"/>
      <c r="C120" s="12"/>
      <c r="D120" s="1"/>
      <c r="E120" s="2"/>
      <c r="F120" s="3"/>
      <c r="G120" s="3"/>
      <c r="H120" s="122">
        <f t="shared" si="3"/>
        <v>0</v>
      </c>
      <c r="I120" s="1"/>
      <c r="J120" s="50"/>
      <c r="K120" s="120">
        <v>0</v>
      </c>
      <c r="L120" s="1"/>
      <c r="M120" s="1"/>
      <c r="N120" s="120">
        <f t="shared" si="4"/>
        <v>0</v>
      </c>
      <c r="O120" s="121">
        <f t="shared" si="5"/>
        <v>0</v>
      </c>
    </row>
    <row r="121" spans="1:15" ht="17.25" x14ac:dyDescent="0.3">
      <c r="A121" s="93"/>
      <c r="B121" s="94"/>
      <c r="C121" s="12"/>
      <c r="D121" s="1"/>
      <c r="E121" s="2"/>
      <c r="F121" s="3"/>
      <c r="G121" s="3"/>
      <c r="H121" s="122">
        <f t="shared" si="3"/>
        <v>0</v>
      </c>
      <c r="I121" s="1"/>
      <c r="J121" s="55"/>
      <c r="K121" s="120">
        <v>0</v>
      </c>
      <c r="L121" s="7"/>
      <c r="M121" s="7"/>
      <c r="N121" s="120">
        <f t="shared" si="4"/>
        <v>0</v>
      </c>
      <c r="O121" s="121">
        <f t="shared" si="5"/>
        <v>0</v>
      </c>
    </row>
    <row r="122" spans="1:15" ht="17.25" x14ac:dyDescent="0.3">
      <c r="A122" s="93"/>
      <c r="B122" s="94"/>
      <c r="C122" s="12"/>
      <c r="D122" s="1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1"/>
      <c r="M122" s="1"/>
      <c r="N122" s="120">
        <f t="shared" si="4"/>
        <v>0</v>
      </c>
      <c r="O122" s="121">
        <f t="shared" si="5"/>
        <v>0</v>
      </c>
    </row>
    <row r="123" spans="1:15" ht="17.25" x14ac:dyDescent="0.3">
      <c r="A123" s="93"/>
      <c r="B123" s="94"/>
      <c r="C123" s="12"/>
      <c r="D123" s="1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7"/>
      <c r="M123" s="7"/>
      <c r="N123" s="120">
        <f t="shared" si="4"/>
        <v>0</v>
      </c>
      <c r="O123" s="121">
        <f t="shared" si="5"/>
        <v>0</v>
      </c>
    </row>
    <row r="124" spans="1:15" ht="17.25" x14ac:dyDescent="0.3">
      <c r="A124" s="93"/>
      <c r="B124" s="94"/>
      <c r="C124" s="12"/>
      <c r="D124" s="1"/>
      <c r="E124" s="2"/>
      <c r="F124" s="3"/>
      <c r="G124" s="3"/>
      <c r="H124" s="122">
        <f t="shared" si="3"/>
        <v>0</v>
      </c>
      <c r="I124" s="1"/>
      <c r="J124" s="50"/>
      <c r="K124" s="120">
        <v>0</v>
      </c>
      <c r="L124" s="1"/>
      <c r="M124" s="1"/>
      <c r="N124" s="120">
        <f t="shared" si="4"/>
        <v>0</v>
      </c>
      <c r="O124" s="121">
        <f t="shared" si="5"/>
        <v>0</v>
      </c>
    </row>
    <row r="125" spans="1:15" ht="17.25" x14ac:dyDescent="0.3">
      <c r="A125" s="93"/>
      <c r="B125" s="94"/>
      <c r="C125" s="12"/>
      <c r="D125" s="1"/>
      <c r="E125" s="2"/>
      <c r="F125" s="3"/>
      <c r="G125" s="3"/>
      <c r="H125" s="122">
        <f t="shared" si="3"/>
        <v>0</v>
      </c>
      <c r="I125" s="1"/>
      <c r="J125" s="55"/>
      <c r="K125" s="120">
        <v>0</v>
      </c>
      <c r="L125" s="1"/>
      <c r="M125" s="1"/>
      <c r="N125" s="120">
        <f t="shared" si="4"/>
        <v>0</v>
      </c>
      <c r="O125" s="121">
        <f t="shared" si="5"/>
        <v>0</v>
      </c>
    </row>
    <row r="126" spans="1:15" ht="17.25" x14ac:dyDescent="0.3">
      <c r="A126" s="93"/>
      <c r="B126" s="94"/>
      <c r="C126" s="12"/>
      <c r="D126" s="1"/>
      <c r="E126" s="2"/>
      <c r="F126" s="3"/>
      <c r="G126" s="3"/>
      <c r="H126" s="122">
        <f t="shared" si="3"/>
        <v>0</v>
      </c>
      <c r="I126" s="1"/>
      <c r="J126" s="55"/>
      <c r="K126" s="120">
        <v>0</v>
      </c>
      <c r="L126" s="9"/>
      <c r="M126" s="9"/>
      <c r="N126" s="120">
        <f t="shared" si="4"/>
        <v>0</v>
      </c>
      <c r="O126" s="121">
        <f t="shared" si="5"/>
        <v>0</v>
      </c>
    </row>
    <row r="127" spans="1:15" ht="17.25" x14ac:dyDescent="0.3">
      <c r="A127" s="93"/>
      <c r="B127" s="94"/>
      <c r="C127" s="12"/>
      <c r="D127" s="1"/>
      <c r="E127" s="2"/>
      <c r="F127" s="3"/>
      <c r="G127" s="3"/>
      <c r="H127" s="122">
        <f t="shared" si="3"/>
        <v>0</v>
      </c>
      <c r="I127" s="1"/>
      <c r="J127" s="50"/>
      <c r="K127" s="120">
        <v>0</v>
      </c>
      <c r="L127" s="1"/>
      <c r="M127" s="1"/>
      <c r="N127" s="120">
        <f t="shared" si="4"/>
        <v>0</v>
      </c>
      <c r="O127" s="121">
        <f t="shared" si="5"/>
        <v>0</v>
      </c>
    </row>
    <row r="128" spans="1:15" ht="17.25" x14ac:dyDescent="0.3">
      <c r="A128" s="93"/>
      <c r="B128" s="94"/>
      <c r="C128" s="12"/>
      <c r="D128" s="1"/>
      <c r="E128" s="2"/>
      <c r="F128" s="3"/>
      <c r="G128" s="3"/>
      <c r="H128" s="122">
        <f t="shared" si="3"/>
        <v>0</v>
      </c>
      <c r="I128" s="1"/>
      <c r="J128" s="55"/>
      <c r="K128" s="120">
        <v>0</v>
      </c>
      <c r="L128" s="1"/>
      <c r="M128" s="1"/>
      <c r="N128" s="120">
        <f t="shared" si="4"/>
        <v>0</v>
      </c>
      <c r="O128" s="121">
        <f t="shared" si="5"/>
        <v>0</v>
      </c>
    </row>
    <row r="129" spans="1:15" ht="17.25" x14ac:dyDescent="0.3">
      <c r="A129" s="93"/>
      <c r="B129" s="94"/>
      <c r="C129" s="12"/>
      <c r="D129" s="1"/>
      <c r="E129" s="2"/>
      <c r="F129" s="3"/>
      <c r="G129" s="3"/>
      <c r="H129" s="122">
        <f t="shared" si="3"/>
        <v>0</v>
      </c>
      <c r="I129" s="1"/>
      <c r="J129" s="50"/>
      <c r="K129" s="120">
        <v>0</v>
      </c>
      <c r="L129" s="9"/>
      <c r="M129" s="9"/>
      <c r="N129" s="120">
        <f t="shared" si="4"/>
        <v>0</v>
      </c>
      <c r="O129" s="121">
        <f t="shared" si="5"/>
        <v>0</v>
      </c>
    </row>
    <row r="130" spans="1:15" ht="17.25" x14ac:dyDescent="0.3">
      <c r="A130" s="93"/>
      <c r="B130" s="94"/>
      <c r="C130" s="12"/>
      <c r="D130" s="1"/>
      <c r="E130" s="2"/>
      <c r="F130" s="3"/>
      <c r="G130" s="3"/>
      <c r="H130" s="122">
        <f t="shared" si="3"/>
        <v>0</v>
      </c>
      <c r="I130" s="1"/>
      <c r="J130" s="54"/>
      <c r="K130" s="120">
        <v>0</v>
      </c>
      <c r="L130" s="1"/>
      <c r="M130" s="1"/>
      <c r="N130" s="120">
        <f t="shared" si="4"/>
        <v>0</v>
      </c>
      <c r="O130" s="121">
        <f t="shared" si="5"/>
        <v>0</v>
      </c>
    </row>
    <row r="131" spans="1:15" ht="17.25" x14ac:dyDescent="0.3">
      <c r="A131" s="93"/>
      <c r="B131" s="94"/>
      <c r="C131" s="12"/>
      <c r="D131" s="1"/>
      <c r="E131" s="2"/>
      <c r="F131" s="3"/>
      <c r="G131" s="3"/>
      <c r="H131" s="122">
        <f t="shared" si="3"/>
        <v>0</v>
      </c>
      <c r="I131" s="1"/>
      <c r="J131" s="55"/>
      <c r="K131" s="120">
        <v>0</v>
      </c>
      <c r="L131" s="7"/>
      <c r="M131" s="7"/>
      <c r="N131" s="120">
        <f t="shared" si="4"/>
        <v>0</v>
      </c>
      <c r="O131" s="121">
        <f t="shared" si="5"/>
        <v>0</v>
      </c>
    </row>
    <row r="132" spans="1:15" ht="17.25" x14ac:dyDescent="0.3">
      <c r="A132" s="93"/>
      <c r="B132" s="94"/>
      <c r="C132" s="12"/>
      <c r="D132" s="1"/>
      <c r="E132" s="2"/>
      <c r="F132" s="3"/>
      <c r="G132" s="3"/>
      <c r="H132" s="122">
        <f t="shared" ref="H132:H195" si="6">IF(AND(F132&lt;&gt;"",G132&lt;&gt;""),G132-F132,0)</f>
        <v>0</v>
      </c>
      <c r="I132" s="1"/>
      <c r="J132" s="50"/>
      <c r="K132" s="120">
        <v>0</v>
      </c>
      <c r="L132" s="11"/>
      <c r="M132" s="11"/>
      <c r="N132" s="120">
        <f t="shared" ref="N132:N195" si="7">IF(ROUND(H132*1440,0)=0,0,H132*1440*32)</f>
        <v>0</v>
      </c>
      <c r="O132" s="121">
        <f t="shared" ref="O132:O195" si="8">IF(ROUND(H132*1440,0)=0,0,
IF(ROUND(H132*1440,0)&lt;=15,480,
IF(ROUND(H132*1440,0)&lt;=30,960,
IF(ROUND(H132*1440,0)&lt;=45,1440,
IF(ROUND(H132*1440,0)&lt;=60,1920,
1920*INT(ROUND(H132*1440,0)/60)+
IF(MOD(ROUND(H132*1440,0),60)&lt;=15,480,
IF(MOD(ROUND(H132*1440,0),60)&lt;=30,960,
IF(MOD(ROUND(H132*1440,0),60)&lt;=45,1440,1920)))
)))))</f>
        <v>0</v>
      </c>
    </row>
    <row r="133" spans="1:15" ht="17.25" x14ac:dyDescent="0.3">
      <c r="A133" s="93"/>
      <c r="B133" s="94"/>
      <c r="C133" s="12"/>
      <c r="D133" s="1"/>
      <c r="E133" s="2"/>
      <c r="F133" s="3"/>
      <c r="G133" s="3"/>
      <c r="H133" s="122">
        <f t="shared" si="6"/>
        <v>0</v>
      </c>
      <c r="I133" s="1"/>
      <c r="J133" s="56"/>
      <c r="K133" s="120">
        <v>0</v>
      </c>
      <c r="L133" s="1"/>
      <c r="M133" s="1"/>
      <c r="N133" s="120">
        <f t="shared" si="7"/>
        <v>0</v>
      </c>
      <c r="O133" s="121">
        <f t="shared" si="8"/>
        <v>0</v>
      </c>
    </row>
    <row r="134" spans="1:15" ht="17.25" x14ac:dyDescent="0.3">
      <c r="A134" s="93"/>
      <c r="B134" s="94"/>
      <c r="C134" s="12"/>
      <c r="D134" s="1"/>
      <c r="E134" s="2"/>
      <c r="F134" s="3"/>
      <c r="G134" s="3"/>
      <c r="H134" s="122">
        <f t="shared" si="6"/>
        <v>0</v>
      </c>
      <c r="I134" s="1"/>
      <c r="J134" s="50"/>
      <c r="K134" s="120">
        <v>0</v>
      </c>
      <c r="L134" s="1"/>
      <c r="M134" s="1"/>
      <c r="N134" s="120">
        <f t="shared" si="7"/>
        <v>0</v>
      </c>
      <c r="O134" s="121">
        <f t="shared" si="8"/>
        <v>0</v>
      </c>
    </row>
    <row r="135" spans="1:15" ht="17.25" x14ac:dyDescent="0.3">
      <c r="A135" s="93"/>
      <c r="B135" s="94"/>
      <c r="C135" s="12"/>
      <c r="D135" s="1"/>
      <c r="E135" s="2"/>
      <c r="F135" s="3"/>
      <c r="G135" s="3"/>
      <c r="H135" s="122">
        <f t="shared" si="6"/>
        <v>0</v>
      </c>
      <c r="I135" s="1"/>
      <c r="J135" s="50"/>
      <c r="K135" s="120">
        <v>0</v>
      </c>
      <c r="L135" s="1"/>
      <c r="M135" s="1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2"/>
      <c r="D136" s="1"/>
      <c r="E136" s="2"/>
      <c r="F136" s="3"/>
      <c r="G136" s="3"/>
      <c r="H136" s="122">
        <f t="shared" si="6"/>
        <v>0</v>
      </c>
      <c r="I136" s="1"/>
      <c r="J136" s="54"/>
      <c r="K136" s="120">
        <v>0</v>
      </c>
      <c r="L136" s="9"/>
      <c r="M136" s="9"/>
      <c r="N136" s="120">
        <f t="shared" si="7"/>
        <v>0</v>
      </c>
      <c r="O136" s="121">
        <f t="shared" si="8"/>
        <v>0</v>
      </c>
    </row>
    <row r="137" spans="1:15" ht="17.25" x14ac:dyDescent="0.3">
      <c r="A137" s="93"/>
      <c r="B137" s="94"/>
      <c r="C137" s="12"/>
      <c r="D137" s="1"/>
      <c r="E137" s="2"/>
      <c r="F137" s="3"/>
      <c r="G137" s="3"/>
      <c r="H137" s="122">
        <f t="shared" si="6"/>
        <v>0</v>
      </c>
      <c r="I137" s="1"/>
      <c r="J137" s="50"/>
      <c r="K137" s="120">
        <v>0</v>
      </c>
      <c r="L137" s="1"/>
      <c r="M137" s="1"/>
      <c r="N137" s="120">
        <f t="shared" si="7"/>
        <v>0</v>
      </c>
      <c r="O137" s="121">
        <f t="shared" si="8"/>
        <v>0</v>
      </c>
    </row>
    <row r="138" spans="1:15" ht="17.25" x14ac:dyDescent="0.3">
      <c r="A138" s="93"/>
      <c r="B138" s="94"/>
      <c r="C138" s="12"/>
      <c r="D138" s="1"/>
      <c r="E138" s="2"/>
      <c r="F138" s="3"/>
      <c r="G138" s="3"/>
      <c r="H138" s="122">
        <f t="shared" si="6"/>
        <v>0</v>
      </c>
      <c r="I138" s="1"/>
      <c r="J138" s="54"/>
      <c r="K138" s="120">
        <v>0</v>
      </c>
      <c r="L138" s="1"/>
      <c r="M138" s="1"/>
      <c r="N138" s="120">
        <f t="shared" si="7"/>
        <v>0</v>
      </c>
      <c r="O138" s="121">
        <f t="shared" si="8"/>
        <v>0</v>
      </c>
    </row>
    <row r="139" spans="1:15" ht="17.25" x14ac:dyDescent="0.3">
      <c r="A139" s="93"/>
      <c r="B139" s="94"/>
      <c r="C139" s="12"/>
      <c r="D139" s="1"/>
      <c r="E139" s="2"/>
      <c r="F139" s="3"/>
      <c r="G139" s="3"/>
      <c r="H139" s="122">
        <f t="shared" si="6"/>
        <v>0</v>
      </c>
      <c r="I139" s="1"/>
      <c r="J139" s="50"/>
      <c r="K139" s="120">
        <v>0</v>
      </c>
      <c r="L139" s="9"/>
      <c r="M139" s="9"/>
      <c r="N139" s="120">
        <f t="shared" si="7"/>
        <v>0</v>
      </c>
      <c r="O139" s="121">
        <f t="shared" si="8"/>
        <v>0</v>
      </c>
    </row>
    <row r="140" spans="1:15" ht="17.25" x14ac:dyDescent="0.3">
      <c r="A140" s="93"/>
      <c r="B140" s="94"/>
      <c r="C140" s="12"/>
      <c r="D140" s="1"/>
      <c r="E140" s="2"/>
      <c r="F140" s="3"/>
      <c r="G140" s="3"/>
      <c r="H140" s="122">
        <f t="shared" si="6"/>
        <v>0</v>
      </c>
      <c r="I140" s="1"/>
      <c r="J140" s="54"/>
      <c r="K140" s="120">
        <v>0</v>
      </c>
      <c r="L140" s="1"/>
      <c r="M140" s="1"/>
      <c r="N140" s="120">
        <f t="shared" si="7"/>
        <v>0</v>
      </c>
      <c r="O140" s="121">
        <f t="shared" si="8"/>
        <v>0</v>
      </c>
    </row>
    <row r="141" spans="1:15" ht="17.25" x14ac:dyDescent="0.3">
      <c r="A141" s="93"/>
      <c r="B141" s="94"/>
      <c r="C141" s="12"/>
      <c r="D141" s="1"/>
      <c r="E141" s="2"/>
      <c r="F141" s="3"/>
      <c r="G141" s="3"/>
      <c r="H141" s="122">
        <f t="shared" si="6"/>
        <v>0</v>
      </c>
      <c r="I141" s="1"/>
      <c r="J141" s="50"/>
      <c r="K141" s="120">
        <v>0</v>
      </c>
      <c r="L141" s="7"/>
      <c r="M141" s="7"/>
      <c r="N141" s="120">
        <f t="shared" si="7"/>
        <v>0</v>
      </c>
      <c r="O141" s="121">
        <f t="shared" si="8"/>
        <v>0</v>
      </c>
    </row>
    <row r="142" spans="1:15" ht="17.25" x14ac:dyDescent="0.3">
      <c r="A142" s="93"/>
      <c r="B142" s="94"/>
      <c r="C142" s="12"/>
      <c r="D142" s="1"/>
      <c r="E142" s="2"/>
      <c r="F142" s="3"/>
      <c r="G142" s="3"/>
      <c r="H142" s="122">
        <f t="shared" si="6"/>
        <v>0</v>
      </c>
      <c r="I142" s="1"/>
      <c r="J142" s="50"/>
      <c r="K142" s="120">
        <v>0</v>
      </c>
      <c r="L142" s="1"/>
      <c r="M142" s="1"/>
      <c r="N142" s="120">
        <f t="shared" si="7"/>
        <v>0</v>
      </c>
      <c r="O142" s="121">
        <f t="shared" si="8"/>
        <v>0</v>
      </c>
    </row>
    <row r="143" spans="1:15" ht="17.25" x14ac:dyDescent="0.3">
      <c r="A143" s="93"/>
      <c r="B143" s="94"/>
      <c r="C143" s="12"/>
      <c r="D143" s="1"/>
      <c r="E143" s="2"/>
      <c r="F143" s="3"/>
      <c r="G143" s="3"/>
      <c r="H143" s="122">
        <f t="shared" si="6"/>
        <v>0</v>
      </c>
      <c r="I143" s="1"/>
      <c r="J143" s="50"/>
      <c r="K143" s="120">
        <v>0</v>
      </c>
      <c r="L143" s="1"/>
      <c r="M143" s="1"/>
      <c r="N143" s="120">
        <f t="shared" si="7"/>
        <v>0</v>
      </c>
      <c r="O143" s="121">
        <f t="shared" si="8"/>
        <v>0</v>
      </c>
    </row>
    <row r="144" spans="1:15" ht="17.25" x14ac:dyDescent="0.3">
      <c r="A144" s="93"/>
      <c r="B144" s="94"/>
      <c r="C144" s="12"/>
      <c r="D144" s="1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2"/>
      <c r="D145" s="1"/>
      <c r="E145" s="2"/>
      <c r="F145" s="3"/>
      <c r="G145" s="3"/>
      <c r="H145" s="122">
        <f t="shared" si="6"/>
        <v>0</v>
      </c>
      <c r="I145" s="1"/>
      <c r="J145" s="54"/>
      <c r="K145" s="120">
        <v>0</v>
      </c>
      <c r="L145" s="7"/>
      <c r="M145" s="7"/>
      <c r="N145" s="120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1"/>
      <c r="E146" s="2"/>
      <c r="F146" s="3"/>
      <c r="G146" s="3"/>
      <c r="H146" s="122">
        <f t="shared" si="6"/>
        <v>0</v>
      </c>
      <c r="I146" s="1"/>
      <c r="J146" s="56"/>
      <c r="K146" s="120">
        <v>0</v>
      </c>
      <c r="L146" s="9"/>
      <c r="M146" s="9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1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17.25" x14ac:dyDescent="0.3">
      <c r="A148" s="93"/>
      <c r="B148" s="94"/>
      <c r="C148" s="12"/>
      <c r="D148" s="1"/>
      <c r="E148" s="2"/>
      <c r="F148" s="3"/>
      <c r="G148" s="3"/>
      <c r="H148" s="122">
        <f t="shared" si="6"/>
        <v>0</v>
      </c>
      <c r="I148" s="1"/>
      <c r="J148" s="55"/>
      <c r="K148" s="120">
        <v>0</v>
      </c>
      <c r="L148" s="11"/>
      <c r="M148" s="11"/>
      <c r="N148" s="120">
        <f t="shared" si="7"/>
        <v>0</v>
      </c>
      <c r="O148" s="121">
        <f t="shared" si="8"/>
        <v>0</v>
      </c>
    </row>
    <row r="149" spans="1:15" ht="17.25" x14ac:dyDescent="0.3">
      <c r="A149" s="93"/>
      <c r="B149" s="94"/>
      <c r="C149" s="12"/>
      <c r="D149" s="1"/>
      <c r="E149" s="2"/>
      <c r="F149" s="3"/>
      <c r="G149" s="3"/>
      <c r="H149" s="122">
        <f t="shared" si="6"/>
        <v>0</v>
      </c>
      <c r="I149" s="1"/>
      <c r="J149" s="50"/>
      <c r="K149" s="120">
        <v>0</v>
      </c>
      <c r="L149" s="1"/>
      <c r="M149" s="1"/>
      <c r="N149" s="120">
        <f t="shared" si="7"/>
        <v>0</v>
      </c>
      <c r="O149" s="121">
        <f t="shared" si="8"/>
        <v>0</v>
      </c>
    </row>
    <row r="150" spans="1:15" ht="17.25" x14ac:dyDescent="0.3">
      <c r="A150" s="93"/>
      <c r="B150" s="94"/>
      <c r="C150" s="12"/>
      <c r="D150" s="1"/>
      <c r="E150" s="2"/>
      <c r="F150" s="3"/>
      <c r="G150" s="3"/>
      <c r="H150" s="122">
        <f t="shared" si="6"/>
        <v>0</v>
      </c>
      <c r="I150" s="1"/>
      <c r="J150" s="54"/>
      <c r="K150" s="120">
        <v>0</v>
      </c>
      <c r="L150" s="7"/>
      <c r="M150" s="7"/>
      <c r="N150" s="120">
        <f t="shared" si="7"/>
        <v>0</v>
      </c>
      <c r="O150" s="121">
        <f t="shared" si="8"/>
        <v>0</v>
      </c>
    </row>
    <row r="151" spans="1:15" ht="17.25" x14ac:dyDescent="0.3">
      <c r="A151" s="93"/>
      <c r="B151" s="94"/>
      <c r="C151" s="12"/>
      <c r="D151" s="1"/>
      <c r="E151" s="2"/>
      <c r="F151" s="3"/>
      <c r="G151" s="3"/>
      <c r="H151" s="122">
        <f t="shared" si="6"/>
        <v>0</v>
      </c>
      <c r="I151" s="1"/>
      <c r="J151" s="50"/>
      <c r="K151" s="120">
        <v>0</v>
      </c>
      <c r="L151" s="1"/>
      <c r="M151" s="1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1"/>
      <c r="E152" s="2"/>
      <c r="F152" s="3"/>
      <c r="G152" s="3"/>
      <c r="H152" s="122">
        <f t="shared" si="6"/>
        <v>0</v>
      </c>
      <c r="I152" s="1"/>
      <c r="J152" s="54"/>
      <c r="K152" s="120">
        <v>0</v>
      </c>
      <c r="L152" s="7"/>
      <c r="M152" s="7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2"/>
      <c r="D153" s="1"/>
      <c r="E153" s="2"/>
      <c r="F153" s="3"/>
      <c r="G153" s="3"/>
      <c r="H153" s="122">
        <f t="shared" si="6"/>
        <v>0</v>
      </c>
      <c r="I153" s="1"/>
      <c r="J153" s="50"/>
      <c r="K153" s="120">
        <v>0</v>
      </c>
      <c r="L153" s="1"/>
      <c r="M153" s="1"/>
      <c r="N153" s="120">
        <f t="shared" si="7"/>
        <v>0</v>
      </c>
      <c r="O153" s="121">
        <f t="shared" si="8"/>
        <v>0</v>
      </c>
    </row>
    <row r="154" spans="1:15" ht="17.25" x14ac:dyDescent="0.3">
      <c r="A154" s="93"/>
      <c r="B154" s="94"/>
      <c r="C154" s="12"/>
      <c r="D154" s="1"/>
      <c r="E154" s="2"/>
      <c r="F154" s="3"/>
      <c r="G154" s="3"/>
      <c r="H154" s="122">
        <f t="shared" si="6"/>
        <v>0</v>
      </c>
      <c r="I154" s="1"/>
      <c r="J154" s="54"/>
      <c r="K154" s="120">
        <v>0</v>
      </c>
      <c r="L154" s="7"/>
      <c r="M154" s="7"/>
      <c r="N154" s="120">
        <f t="shared" si="7"/>
        <v>0</v>
      </c>
      <c r="O154" s="121">
        <f t="shared" si="8"/>
        <v>0</v>
      </c>
    </row>
    <row r="155" spans="1:15" ht="17.25" x14ac:dyDescent="0.3">
      <c r="A155" s="93"/>
      <c r="B155" s="94"/>
      <c r="C155" s="12"/>
      <c r="D155" s="1"/>
      <c r="E155" s="2"/>
      <c r="F155" s="3"/>
      <c r="G155" s="3"/>
      <c r="H155" s="122">
        <f t="shared" si="6"/>
        <v>0</v>
      </c>
      <c r="I155" s="1"/>
      <c r="J155" s="54"/>
      <c r="K155" s="120">
        <v>0</v>
      </c>
      <c r="L155" s="9"/>
      <c r="M155" s="9"/>
      <c r="N155" s="120">
        <f t="shared" si="7"/>
        <v>0</v>
      </c>
      <c r="O155" s="121">
        <f t="shared" si="8"/>
        <v>0</v>
      </c>
    </row>
    <row r="156" spans="1:15" ht="17.25" x14ac:dyDescent="0.3">
      <c r="A156" s="93"/>
      <c r="B156" s="94"/>
      <c r="C156" s="12"/>
      <c r="D156" s="1"/>
      <c r="E156" s="2"/>
      <c r="F156" s="3"/>
      <c r="G156" s="3"/>
      <c r="H156" s="122">
        <f t="shared" si="6"/>
        <v>0</v>
      </c>
      <c r="I156" s="1"/>
      <c r="J156" s="55"/>
      <c r="K156" s="120">
        <v>0</v>
      </c>
      <c r="L156" s="11"/>
      <c r="M156" s="11"/>
      <c r="N156" s="120">
        <f t="shared" si="7"/>
        <v>0</v>
      </c>
      <c r="O156" s="121">
        <f t="shared" si="8"/>
        <v>0</v>
      </c>
    </row>
    <row r="157" spans="1:15" ht="17.25" x14ac:dyDescent="0.3">
      <c r="A157" s="93"/>
      <c r="B157" s="94"/>
      <c r="C157" s="12"/>
      <c r="D157" s="1"/>
      <c r="E157" s="2"/>
      <c r="F157" s="3"/>
      <c r="G157" s="3"/>
      <c r="H157" s="122">
        <f t="shared" si="6"/>
        <v>0</v>
      </c>
      <c r="I157" s="1"/>
      <c r="J157" s="50"/>
      <c r="K157" s="120">
        <v>0</v>
      </c>
      <c r="L157" s="1"/>
      <c r="M157" s="1"/>
      <c r="N157" s="120">
        <f t="shared" si="7"/>
        <v>0</v>
      </c>
      <c r="O157" s="121">
        <f t="shared" si="8"/>
        <v>0</v>
      </c>
    </row>
    <row r="158" spans="1:15" ht="17.25" x14ac:dyDescent="0.3">
      <c r="A158" s="93"/>
      <c r="B158" s="94"/>
      <c r="C158" s="12"/>
      <c r="D158" s="1"/>
      <c r="E158" s="2"/>
      <c r="F158" s="3"/>
      <c r="G158" s="3"/>
      <c r="H158" s="122">
        <f t="shared" si="6"/>
        <v>0</v>
      </c>
      <c r="I158" s="1"/>
      <c r="J158" s="56"/>
      <c r="K158" s="120">
        <v>0</v>
      </c>
      <c r="L158" s="9"/>
      <c r="M158" s="9"/>
      <c r="N158" s="120">
        <f t="shared" si="7"/>
        <v>0</v>
      </c>
      <c r="O158" s="121">
        <f t="shared" si="8"/>
        <v>0</v>
      </c>
    </row>
    <row r="159" spans="1:15" ht="17.25" x14ac:dyDescent="0.3">
      <c r="A159" s="93"/>
      <c r="B159" s="94"/>
      <c r="C159" s="12"/>
      <c r="D159" s="1"/>
      <c r="E159" s="2"/>
      <c r="F159" s="3"/>
      <c r="G159" s="3"/>
      <c r="H159" s="122">
        <f t="shared" si="6"/>
        <v>0</v>
      </c>
      <c r="I159" s="1"/>
      <c r="J159" s="50"/>
      <c r="K159" s="120">
        <v>0</v>
      </c>
      <c r="L159" s="1"/>
      <c r="M159" s="1"/>
      <c r="N159" s="120">
        <f t="shared" si="7"/>
        <v>0</v>
      </c>
      <c r="O159" s="121">
        <f t="shared" si="8"/>
        <v>0</v>
      </c>
    </row>
    <row r="160" spans="1:15" ht="17.25" x14ac:dyDescent="0.3">
      <c r="A160" s="93"/>
      <c r="B160" s="94"/>
      <c r="C160" s="12"/>
      <c r="D160" s="1"/>
      <c r="E160" s="2"/>
      <c r="F160" s="3"/>
      <c r="G160" s="3"/>
      <c r="H160" s="122">
        <f t="shared" si="6"/>
        <v>0</v>
      </c>
      <c r="I160" s="1"/>
      <c r="J160" s="50"/>
      <c r="K160" s="120">
        <v>0</v>
      </c>
      <c r="L160" s="1"/>
      <c r="M160" s="1"/>
      <c r="N160" s="120">
        <f t="shared" si="7"/>
        <v>0</v>
      </c>
      <c r="O160" s="121">
        <f t="shared" si="8"/>
        <v>0</v>
      </c>
    </row>
    <row r="161" spans="1:15" ht="17.25" x14ac:dyDescent="0.3">
      <c r="A161" s="93"/>
      <c r="B161" s="94"/>
      <c r="C161" s="12"/>
      <c r="D161" s="1"/>
      <c r="E161" s="2"/>
      <c r="F161" s="3"/>
      <c r="G161" s="3"/>
      <c r="H161" s="122">
        <f t="shared" si="6"/>
        <v>0</v>
      </c>
      <c r="I161" s="1"/>
      <c r="J161" s="50"/>
      <c r="K161" s="120">
        <v>0</v>
      </c>
      <c r="L161" s="1"/>
      <c r="M161" s="1"/>
      <c r="N161" s="120">
        <f t="shared" si="7"/>
        <v>0</v>
      </c>
      <c r="O161" s="121">
        <f t="shared" si="8"/>
        <v>0</v>
      </c>
    </row>
    <row r="162" spans="1:15" ht="17.25" x14ac:dyDescent="0.3">
      <c r="A162" s="93"/>
      <c r="B162" s="94"/>
      <c r="C162" s="12"/>
      <c r="D162" s="1"/>
      <c r="E162" s="2"/>
      <c r="F162" s="3"/>
      <c r="G162" s="3"/>
      <c r="H162" s="122">
        <f t="shared" si="6"/>
        <v>0</v>
      </c>
      <c r="I162" s="1"/>
      <c r="J162" s="50"/>
      <c r="K162" s="120">
        <v>0</v>
      </c>
      <c r="L162" s="1"/>
      <c r="M162" s="1"/>
      <c r="N162" s="120">
        <f t="shared" si="7"/>
        <v>0</v>
      </c>
      <c r="O162" s="121">
        <f t="shared" si="8"/>
        <v>0</v>
      </c>
    </row>
    <row r="163" spans="1:15" ht="17.25" x14ac:dyDescent="0.3">
      <c r="A163" s="93"/>
      <c r="B163" s="94"/>
      <c r="C163" s="12"/>
      <c r="D163" s="1"/>
      <c r="E163" s="2"/>
      <c r="F163" s="3"/>
      <c r="G163" s="3"/>
      <c r="H163" s="122">
        <f t="shared" si="6"/>
        <v>0</v>
      </c>
      <c r="I163" s="1"/>
      <c r="J163" s="50"/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/>
      <c r="D164" s="1"/>
      <c r="E164" s="2"/>
      <c r="F164" s="3"/>
      <c r="G164" s="3"/>
      <c r="H164" s="122">
        <f t="shared" si="6"/>
        <v>0</v>
      </c>
      <c r="I164" s="1"/>
      <c r="J164" s="50"/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17.25" x14ac:dyDescent="0.3">
      <c r="A165" s="93"/>
      <c r="B165" s="94"/>
      <c r="C165" s="12"/>
      <c r="D165" s="1"/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17.25" x14ac:dyDescent="0.3">
      <c r="A166" s="93"/>
      <c r="B166" s="94"/>
      <c r="C166" s="12"/>
      <c r="D166" s="1"/>
      <c r="E166" s="2"/>
      <c r="F166" s="3"/>
      <c r="G166" s="3"/>
      <c r="H166" s="122">
        <f t="shared" si="6"/>
        <v>0</v>
      </c>
      <c r="I166" s="1"/>
      <c r="J166" s="50"/>
      <c r="K166" s="120">
        <v>0</v>
      </c>
      <c r="L166" s="1"/>
      <c r="M166" s="1"/>
      <c r="N166" s="120">
        <f t="shared" si="7"/>
        <v>0</v>
      </c>
      <c r="O166" s="121">
        <f t="shared" si="8"/>
        <v>0</v>
      </c>
    </row>
    <row r="167" spans="1:15" ht="17.25" x14ac:dyDescent="0.3">
      <c r="A167" s="93"/>
      <c r="B167" s="94"/>
      <c r="C167" s="12"/>
      <c r="D167" s="1"/>
      <c r="E167" s="2"/>
      <c r="F167" s="3"/>
      <c r="G167" s="3"/>
      <c r="H167" s="122">
        <f t="shared" si="6"/>
        <v>0</v>
      </c>
      <c r="I167" s="1"/>
      <c r="J167" s="54"/>
      <c r="K167" s="120">
        <v>0</v>
      </c>
      <c r="L167" s="7"/>
      <c r="M167" s="7"/>
      <c r="N167" s="120">
        <f t="shared" si="7"/>
        <v>0</v>
      </c>
      <c r="O167" s="121">
        <f t="shared" si="8"/>
        <v>0</v>
      </c>
    </row>
    <row r="168" spans="1:15" ht="17.25" x14ac:dyDescent="0.3">
      <c r="A168" s="93"/>
      <c r="B168" s="94"/>
      <c r="C168" s="12"/>
      <c r="D168" s="1"/>
      <c r="E168" s="2"/>
      <c r="F168" s="3"/>
      <c r="G168" s="3"/>
      <c r="H168" s="122">
        <f t="shared" si="6"/>
        <v>0</v>
      </c>
      <c r="I168" s="1"/>
      <c r="J168" s="56"/>
      <c r="K168" s="120">
        <v>0</v>
      </c>
      <c r="L168" s="9"/>
      <c r="M168" s="9"/>
      <c r="N168" s="120">
        <f t="shared" si="7"/>
        <v>0</v>
      </c>
      <c r="O168" s="121">
        <f t="shared" si="8"/>
        <v>0</v>
      </c>
    </row>
    <row r="169" spans="1:15" ht="17.25" x14ac:dyDescent="0.3">
      <c r="A169" s="93"/>
      <c r="B169" s="94"/>
      <c r="C169" s="12"/>
      <c r="D169" s="1"/>
      <c r="E169" s="2"/>
      <c r="F169" s="3"/>
      <c r="G169" s="3"/>
      <c r="H169" s="122">
        <f t="shared" si="6"/>
        <v>0</v>
      </c>
      <c r="I169" s="1"/>
      <c r="J169" s="50"/>
      <c r="K169" s="120">
        <v>0</v>
      </c>
      <c r="L169" s="1"/>
      <c r="M169" s="1"/>
      <c r="N169" s="120">
        <f t="shared" si="7"/>
        <v>0</v>
      </c>
      <c r="O169" s="121">
        <f t="shared" si="8"/>
        <v>0</v>
      </c>
    </row>
    <row r="170" spans="1:15" ht="17.25" x14ac:dyDescent="0.3">
      <c r="A170" s="93"/>
      <c r="B170" s="94"/>
      <c r="C170" s="12"/>
      <c r="D170" s="1"/>
      <c r="E170" s="2"/>
      <c r="F170" s="3"/>
      <c r="G170" s="3"/>
      <c r="H170" s="122">
        <f t="shared" si="6"/>
        <v>0</v>
      </c>
      <c r="I170" s="1"/>
      <c r="J170" s="56"/>
      <c r="K170" s="120">
        <v>0</v>
      </c>
      <c r="L170" s="9"/>
      <c r="M170" s="9"/>
      <c r="N170" s="120">
        <f t="shared" si="7"/>
        <v>0</v>
      </c>
      <c r="O170" s="121">
        <f t="shared" si="8"/>
        <v>0</v>
      </c>
    </row>
    <row r="171" spans="1:15" ht="17.25" x14ac:dyDescent="0.3">
      <c r="A171" s="93"/>
      <c r="B171" s="94"/>
      <c r="C171" s="12"/>
      <c r="D171" s="1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2"/>
      <c r="D172" s="1"/>
      <c r="E172" s="2"/>
      <c r="F172" s="3"/>
      <c r="G172" s="3"/>
      <c r="H172" s="122">
        <f t="shared" si="6"/>
        <v>0</v>
      </c>
      <c r="I172" s="1"/>
      <c r="J172" s="50"/>
      <c r="K172" s="120">
        <v>0</v>
      </c>
      <c r="L172" s="1"/>
      <c r="M172" s="1"/>
      <c r="N172" s="120">
        <f t="shared" si="7"/>
        <v>0</v>
      </c>
      <c r="O172" s="121">
        <f t="shared" si="8"/>
        <v>0</v>
      </c>
    </row>
    <row r="173" spans="1:15" ht="17.25" x14ac:dyDescent="0.3">
      <c r="A173" s="93"/>
      <c r="B173" s="94"/>
      <c r="C173" s="12"/>
      <c r="D173" s="1"/>
      <c r="E173" s="2"/>
      <c r="F173" s="3"/>
      <c r="G173" s="3"/>
      <c r="H173" s="122">
        <f t="shared" si="6"/>
        <v>0</v>
      </c>
      <c r="I173" s="1"/>
      <c r="J173" s="54"/>
      <c r="K173" s="120">
        <v>0</v>
      </c>
      <c r="L173" s="7"/>
      <c r="M173" s="7"/>
      <c r="N173" s="120">
        <f t="shared" si="7"/>
        <v>0</v>
      </c>
      <c r="O173" s="121">
        <f t="shared" si="8"/>
        <v>0</v>
      </c>
    </row>
    <row r="174" spans="1:15" ht="17.25" x14ac:dyDescent="0.3">
      <c r="A174" s="93"/>
      <c r="B174" s="94"/>
      <c r="C174" s="12"/>
      <c r="D174" s="1"/>
      <c r="E174" s="2"/>
      <c r="F174" s="3"/>
      <c r="G174" s="3"/>
      <c r="H174" s="122">
        <f t="shared" si="6"/>
        <v>0</v>
      </c>
      <c r="I174" s="1"/>
      <c r="J174" s="48"/>
      <c r="K174" s="120">
        <v>0</v>
      </c>
      <c r="L174" s="1"/>
      <c r="M174" s="1"/>
      <c r="N174" s="120">
        <f t="shared" si="7"/>
        <v>0</v>
      </c>
      <c r="O174" s="121">
        <f t="shared" si="8"/>
        <v>0</v>
      </c>
    </row>
    <row r="175" spans="1:15" ht="17.25" x14ac:dyDescent="0.3">
      <c r="A175" s="93"/>
      <c r="B175" s="94"/>
      <c r="C175" s="12"/>
      <c r="D175" s="1"/>
      <c r="E175" s="2"/>
      <c r="F175" s="3"/>
      <c r="G175" s="3"/>
      <c r="H175" s="122">
        <f t="shared" si="6"/>
        <v>0</v>
      </c>
      <c r="I175" s="1"/>
      <c r="J175" s="53"/>
      <c r="K175" s="120">
        <v>0</v>
      </c>
      <c r="L175" s="1"/>
      <c r="M175" s="1"/>
      <c r="N175" s="120">
        <f t="shared" si="7"/>
        <v>0</v>
      </c>
      <c r="O175" s="121">
        <f t="shared" si="8"/>
        <v>0</v>
      </c>
    </row>
    <row r="176" spans="1:15" ht="17.25" x14ac:dyDescent="0.3">
      <c r="A176" s="93"/>
      <c r="B176" s="94"/>
      <c r="C176" s="12"/>
      <c r="D176" s="1"/>
      <c r="E176" s="2"/>
      <c r="F176" s="3"/>
      <c r="G176" s="3"/>
      <c r="H176" s="122">
        <f t="shared" si="6"/>
        <v>0</v>
      </c>
      <c r="I176" s="1"/>
      <c r="J176" s="55"/>
      <c r="K176" s="120">
        <v>0</v>
      </c>
      <c r="L176" s="1"/>
      <c r="M176" s="1"/>
      <c r="N176" s="120">
        <f t="shared" si="7"/>
        <v>0</v>
      </c>
      <c r="O176" s="121">
        <f t="shared" si="8"/>
        <v>0</v>
      </c>
    </row>
    <row r="177" spans="1:15" ht="17.25" x14ac:dyDescent="0.3">
      <c r="A177" s="93"/>
      <c r="B177" s="94"/>
      <c r="C177" s="12"/>
      <c r="D177" s="1"/>
      <c r="E177" s="2"/>
      <c r="F177" s="3"/>
      <c r="G177" s="3"/>
      <c r="H177" s="122">
        <f t="shared" si="6"/>
        <v>0</v>
      </c>
      <c r="I177" s="1"/>
      <c r="J177" s="50"/>
      <c r="K177" s="120">
        <v>0</v>
      </c>
      <c r="L177" s="1"/>
      <c r="M177" s="1"/>
      <c r="N177" s="120">
        <f t="shared" si="7"/>
        <v>0</v>
      </c>
      <c r="O177" s="121">
        <f t="shared" si="8"/>
        <v>0</v>
      </c>
    </row>
    <row r="178" spans="1:15" ht="17.25" x14ac:dyDescent="0.3">
      <c r="A178" s="93"/>
      <c r="B178" s="94"/>
      <c r="C178" s="12"/>
      <c r="D178" s="1"/>
      <c r="E178" s="2"/>
      <c r="F178" s="3"/>
      <c r="G178" s="3"/>
      <c r="H178" s="122">
        <f t="shared" si="6"/>
        <v>0</v>
      </c>
      <c r="I178" s="1"/>
      <c r="J178" s="54"/>
      <c r="K178" s="120">
        <v>0</v>
      </c>
      <c r="L178" s="7"/>
      <c r="M178" s="7"/>
      <c r="N178" s="120">
        <f t="shared" si="7"/>
        <v>0</v>
      </c>
      <c r="O178" s="121">
        <f t="shared" si="8"/>
        <v>0</v>
      </c>
    </row>
    <row r="179" spans="1:15" ht="17.25" x14ac:dyDescent="0.3">
      <c r="A179" s="93"/>
      <c r="B179" s="94"/>
      <c r="C179" s="12"/>
      <c r="D179" s="1"/>
      <c r="E179" s="2"/>
      <c r="F179" s="3"/>
      <c r="G179" s="3"/>
      <c r="H179" s="122">
        <f t="shared" si="6"/>
        <v>0</v>
      </c>
      <c r="I179" s="1"/>
      <c r="J179" s="54"/>
      <c r="K179" s="120">
        <v>0</v>
      </c>
      <c r="L179" s="1"/>
      <c r="M179" s="1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2"/>
      <c r="D180" s="1"/>
      <c r="E180" s="2"/>
      <c r="F180" s="3"/>
      <c r="G180" s="3"/>
      <c r="H180" s="122">
        <f t="shared" si="6"/>
        <v>0</v>
      </c>
      <c r="I180" s="1"/>
      <c r="J180" s="50"/>
      <c r="K180" s="120">
        <v>0</v>
      </c>
      <c r="L180" s="7"/>
      <c r="M180" s="7"/>
      <c r="N180" s="120">
        <f t="shared" si="7"/>
        <v>0</v>
      </c>
      <c r="O180" s="121">
        <f t="shared" si="8"/>
        <v>0</v>
      </c>
    </row>
    <row r="181" spans="1:15" ht="17.25" x14ac:dyDescent="0.3">
      <c r="A181" s="93"/>
      <c r="B181" s="94"/>
      <c r="C181" s="12"/>
      <c r="D181" s="1"/>
      <c r="E181" s="2"/>
      <c r="F181" s="3"/>
      <c r="G181" s="3"/>
      <c r="H181" s="122">
        <f t="shared" si="6"/>
        <v>0</v>
      </c>
      <c r="I181" s="1"/>
      <c r="J181" s="54"/>
      <c r="K181" s="120">
        <v>0</v>
      </c>
      <c r="L181" s="1"/>
      <c r="M181" s="1"/>
      <c r="N181" s="120">
        <f t="shared" si="7"/>
        <v>0</v>
      </c>
      <c r="O181" s="121">
        <f t="shared" si="8"/>
        <v>0</v>
      </c>
    </row>
    <row r="182" spans="1:15" ht="17.25" x14ac:dyDescent="0.3">
      <c r="A182" s="93"/>
      <c r="B182" s="94"/>
      <c r="C182" s="12"/>
      <c r="D182" s="1"/>
      <c r="E182" s="2"/>
      <c r="F182" s="3"/>
      <c r="G182" s="3"/>
      <c r="H182" s="122">
        <f t="shared" si="6"/>
        <v>0</v>
      </c>
      <c r="I182" s="1"/>
      <c r="J182" s="51"/>
      <c r="K182" s="120">
        <v>0</v>
      </c>
      <c r="L182" s="7"/>
      <c r="M182" s="7"/>
      <c r="N182" s="120">
        <f t="shared" si="7"/>
        <v>0</v>
      </c>
      <c r="O182" s="121">
        <f t="shared" si="8"/>
        <v>0</v>
      </c>
    </row>
    <row r="183" spans="1:15" ht="17.25" x14ac:dyDescent="0.3">
      <c r="A183" s="93"/>
      <c r="B183" s="94"/>
      <c r="C183" s="12"/>
      <c r="D183" s="1"/>
      <c r="E183" s="2"/>
      <c r="F183" s="3"/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/>
      <c r="D184" s="1"/>
      <c r="E184" s="2"/>
      <c r="F184" s="3"/>
      <c r="G184" s="3"/>
      <c r="H184" s="122">
        <f t="shared" si="6"/>
        <v>0</v>
      </c>
      <c r="I184" s="1"/>
      <c r="J184" s="48"/>
      <c r="K184" s="120">
        <v>0</v>
      </c>
      <c r="L184" s="1"/>
      <c r="M184" s="1"/>
      <c r="N184" s="120">
        <f t="shared" si="7"/>
        <v>0</v>
      </c>
      <c r="O184" s="121">
        <f t="shared" si="8"/>
        <v>0</v>
      </c>
    </row>
    <row r="185" spans="1:15" ht="17.25" x14ac:dyDescent="0.3">
      <c r="A185" s="93"/>
      <c r="B185" s="94"/>
      <c r="C185" s="12"/>
      <c r="D185" s="1"/>
      <c r="E185" s="2"/>
      <c r="F185" s="3"/>
      <c r="G185" s="3"/>
      <c r="H185" s="122">
        <f t="shared" si="6"/>
        <v>0</v>
      </c>
      <c r="I185" s="1"/>
      <c r="J185" s="48"/>
      <c r="K185" s="120">
        <v>0</v>
      </c>
      <c r="L185" s="1"/>
      <c r="M185" s="1"/>
      <c r="N185" s="120">
        <f t="shared" si="7"/>
        <v>0</v>
      </c>
      <c r="O185" s="121">
        <f t="shared" si="8"/>
        <v>0</v>
      </c>
    </row>
    <row r="186" spans="1:15" ht="17.25" x14ac:dyDescent="0.3">
      <c r="A186" s="93"/>
      <c r="B186" s="94"/>
      <c r="C186" s="12"/>
      <c r="D186" s="1"/>
      <c r="E186" s="2"/>
      <c r="F186" s="3"/>
      <c r="G186" s="3"/>
      <c r="H186" s="122">
        <f t="shared" si="6"/>
        <v>0</v>
      </c>
      <c r="I186" s="1"/>
      <c r="J186" s="48"/>
      <c r="K186" s="120">
        <v>0</v>
      </c>
      <c r="L186" s="1"/>
      <c r="M186" s="1"/>
      <c r="N186" s="120">
        <f t="shared" si="7"/>
        <v>0</v>
      </c>
      <c r="O186" s="121">
        <f t="shared" si="8"/>
        <v>0</v>
      </c>
    </row>
    <row r="187" spans="1:15" ht="17.25" x14ac:dyDescent="0.3">
      <c r="A187" s="93"/>
      <c r="B187" s="94"/>
      <c r="C187" s="12"/>
      <c r="D187" s="1"/>
      <c r="E187" s="2"/>
      <c r="F187" s="3"/>
      <c r="G187" s="3"/>
      <c r="H187" s="122">
        <f t="shared" si="6"/>
        <v>0</v>
      </c>
      <c r="I187" s="1"/>
      <c r="J187" s="48"/>
      <c r="K187" s="120">
        <v>0</v>
      </c>
      <c r="L187" s="1"/>
      <c r="M187" s="1"/>
      <c r="N187" s="120">
        <f t="shared" si="7"/>
        <v>0</v>
      </c>
      <c r="O187" s="121">
        <f t="shared" si="8"/>
        <v>0</v>
      </c>
    </row>
    <row r="188" spans="1:15" ht="17.25" x14ac:dyDescent="0.3">
      <c r="A188" s="93"/>
      <c r="B188" s="94"/>
      <c r="C188" s="12"/>
      <c r="D188" s="1"/>
      <c r="E188" s="2"/>
      <c r="F188" s="3"/>
      <c r="G188" s="3"/>
      <c r="H188" s="122">
        <f t="shared" si="6"/>
        <v>0</v>
      </c>
      <c r="I188" s="1"/>
      <c r="J188" s="52"/>
      <c r="K188" s="120">
        <v>0</v>
      </c>
      <c r="L188" s="11"/>
      <c r="M188" s="11"/>
      <c r="N188" s="120">
        <f t="shared" si="7"/>
        <v>0</v>
      </c>
      <c r="O188" s="121">
        <f t="shared" si="8"/>
        <v>0</v>
      </c>
    </row>
    <row r="189" spans="1:15" ht="17.25" x14ac:dyDescent="0.3">
      <c r="A189" s="93"/>
      <c r="B189" s="94"/>
      <c r="C189" s="12"/>
      <c r="D189" s="1"/>
      <c r="E189" s="2"/>
      <c r="F189" s="3"/>
      <c r="G189" s="3"/>
      <c r="H189" s="122">
        <f t="shared" si="6"/>
        <v>0</v>
      </c>
      <c r="I189" s="1"/>
      <c r="J189" s="48"/>
      <c r="K189" s="120">
        <v>0</v>
      </c>
      <c r="L189" s="1"/>
      <c r="M189" s="1"/>
      <c r="N189" s="120">
        <f t="shared" si="7"/>
        <v>0</v>
      </c>
      <c r="O189" s="121">
        <f t="shared" si="8"/>
        <v>0</v>
      </c>
    </row>
    <row r="190" spans="1:15" ht="17.25" x14ac:dyDescent="0.3">
      <c r="A190" s="93"/>
      <c r="B190" s="94"/>
      <c r="C190" s="12"/>
      <c r="D190" s="1"/>
      <c r="E190" s="2"/>
      <c r="F190" s="3"/>
      <c r="G190" s="3"/>
      <c r="H190" s="122">
        <f t="shared" si="6"/>
        <v>0</v>
      </c>
      <c r="I190" s="1"/>
      <c r="J190" s="52"/>
      <c r="K190" s="120">
        <v>0</v>
      </c>
      <c r="L190" s="9"/>
      <c r="M190" s="9"/>
      <c r="N190" s="120">
        <f t="shared" si="7"/>
        <v>0</v>
      </c>
      <c r="O190" s="121">
        <f t="shared" si="8"/>
        <v>0</v>
      </c>
    </row>
    <row r="191" spans="1:15" ht="17.25" x14ac:dyDescent="0.3">
      <c r="A191" s="93"/>
      <c r="B191" s="94"/>
      <c r="C191" s="12"/>
      <c r="D191" s="1"/>
      <c r="E191" s="2"/>
      <c r="F191" s="3"/>
      <c r="G191" s="3"/>
      <c r="H191" s="122">
        <f t="shared" si="6"/>
        <v>0</v>
      </c>
      <c r="I191" s="1"/>
      <c r="J191" s="48"/>
      <c r="K191" s="120">
        <v>0</v>
      </c>
      <c r="L191" s="1"/>
      <c r="M191" s="1"/>
      <c r="N191" s="120">
        <f t="shared" si="7"/>
        <v>0</v>
      </c>
      <c r="O191" s="121">
        <f t="shared" si="8"/>
        <v>0</v>
      </c>
    </row>
    <row r="192" spans="1:15" ht="17.25" x14ac:dyDescent="0.3">
      <c r="A192" s="93"/>
      <c r="B192" s="94"/>
      <c r="C192" s="12"/>
      <c r="D192" s="1"/>
      <c r="E192" s="2"/>
      <c r="F192" s="3"/>
      <c r="G192" s="3"/>
      <c r="H192" s="122">
        <f t="shared" si="6"/>
        <v>0</v>
      </c>
      <c r="I192" s="1"/>
      <c r="J192" s="52"/>
      <c r="K192" s="120">
        <v>0</v>
      </c>
      <c r="L192" s="9"/>
      <c r="M192" s="9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2"/>
      <c r="D193" s="1"/>
      <c r="E193" s="2"/>
      <c r="F193" s="3"/>
      <c r="G193" s="3"/>
      <c r="H193" s="122">
        <f t="shared" si="6"/>
        <v>0</v>
      </c>
      <c r="I193" s="1"/>
      <c r="J193" s="48"/>
      <c r="K193" s="120">
        <v>0</v>
      </c>
      <c r="L193" s="1"/>
      <c r="M193" s="1"/>
      <c r="N193" s="120">
        <f t="shared" si="7"/>
        <v>0</v>
      </c>
      <c r="O193" s="121">
        <f t="shared" si="8"/>
        <v>0</v>
      </c>
    </row>
    <row r="194" spans="1:15" ht="17.25" x14ac:dyDescent="0.3">
      <c r="A194" s="93"/>
      <c r="B194" s="94"/>
      <c r="C194" s="12"/>
      <c r="D194" s="1"/>
      <c r="E194" s="2"/>
      <c r="F194" s="3"/>
      <c r="G194" s="3"/>
      <c r="H194" s="122">
        <f t="shared" si="6"/>
        <v>0</v>
      </c>
      <c r="I194" s="1"/>
      <c r="J194" s="52"/>
      <c r="K194" s="120">
        <v>0</v>
      </c>
      <c r="L194" s="9"/>
      <c r="M194" s="9"/>
      <c r="N194" s="120">
        <f t="shared" si="7"/>
        <v>0</v>
      </c>
      <c r="O194" s="121">
        <f t="shared" si="8"/>
        <v>0</v>
      </c>
    </row>
    <row r="195" spans="1:15" ht="17.25" x14ac:dyDescent="0.3">
      <c r="A195" s="93"/>
      <c r="B195" s="94"/>
      <c r="C195" s="12"/>
      <c r="D195" s="1"/>
      <c r="E195" s="2"/>
      <c r="F195" s="3"/>
      <c r="G195" s="3"/>
      <c r="H195" s="122">
        <f t="shared" si="6"/>
        <v>0</v>
      </c>
      <c r="I195" s="1"/>
      <c r="J195" s="48"/>
      <c r="K195" s="120">
        <v>0</v>
      </c>
      <c r="L195" s="1"/>
      <c r="M195" s="1"/>
      <c r="N195" s="120">
        <f t="shared" si="7"/>
        <v>0</v>
      </c>
      <c r="O195" s="121">
        <f t="shared" si="8"/>
        <v>0</v>
      </c>
    </row>
    <row r="196" spans="1:15" ht="17.25" x14ac:dyDescent="0.3">
      <c r="A196" s="93"/>
      <c r="B196" s="94"/>
      <c r="C196" s="12"/>
      <c r="D196" s="1"/>
      <c r="E196" s="2"/>
      <c r="F196" s="3"/>
      <c r="G196" s="3"/>
      <c r="H196" s="122">
        <f t="shared" ref="H196:H259" si="9">IF(AND(F196&lt;&gt;"",G196&lt;&gt;""),G196-F196,0)</f>
        <v>0</v>
      </c>
      <c r="I196" s="1"/>
      <c r="J196" s="51"/>
      <c r="K196" s="120">
        <v>0</v>
      </c>
      <c r="L196" s="7"/>
      <c r="M196" s="7"/>
      <c r="N196" s="120">
        <f t="shared" ref="N196:N259" si="10">IF(ROUND(H196*1440,0)=0,0,H196*1440*32)</f>
        <v>0</v>
      </c>
      <c r="O196" s="121">
        <f t="shared" ref="O196:O259" si="11">IF(ROUND(H196*1440,0)=0,0,
IF(ROUND(H196*1440,0)&lt;=15,480,
IF(ROUND(H196*1440,0)&lt;=30,960,
IF(ROUND(H196*1440,0)&lt;=45,1440,
IF(ROUND(H196*1440,0)&lt;=60,1920,
1920*INT(ROUND(H196*1440,0)/60)+
IF(MOD(ROUND(H196*1440,0),60)&lt;=15,480,
IF(MOD(ROUND(H196*1440,0),60)&lt;=30,960,
IF(MOD(ROUND(H196*1440,0),60)&lt;=45,1440,1920)))
)))))</f>
        <v>0</v>
      </c>
    </row>
    <row r="197" spans="1:15" ht="17.25" x14ac:dyDescent="0.3">
      <c r="A197" s="93"/>
      <c r="B197" s="94"/>
      <c r="C197" s="12"/>
      <c r="D197" s="1"/>
      <c r="E197" s="2"/>
      <c r="F197" s="3"/>
      <c r="G197" s="3"/>
      <c r="H197" s="122">
        <f t="shared" si="9"/>
        <v>0</v>
      </c>
      <c r="I197" s="1"/>
      <c r="J197" s="53"/>
      <c r="K197" s="120">
        <v>0</v>
      </c>
      <c r="L197" s="11"/>
      <c r="M197" s="11"/>
      <c r="N197" s="120">
        <f t="shared" si="10"/>
        <v>0</v>
      </c>
      <c r="O197" s="121">
        <f t="shared" si="11"/>
        <v>0</v>
      </c>
    </row>
    <row r="198" spans="1:15" ht="17.25" x14ac:dyDescent="0.3">
      <c r="A198" s="93"/>
      <c r="B198" s="94"/>
      <c r="C198" s="12"/>
      <c r="D198" s="1"/>
      <c r="E198" s="2"/>
      <c r="F198" s="3"/>
      <c r="G198" s="3"/>
      <c r="H198" s="122">
        <f t="shared" si="9"/>
        <v>0</v>
      </c>
      <c r="I198" s="1"/>
      <c r="J198" s="48"/>
      <c r="K198" s="120">
        <v>0</v>
      </c>
      <c r="L198" s="1"/>
      <c r="M198" s="1"/>
      <c r="N198" s="120">
        <f t="shared" si="10"/>
        <v>0</v>
      </c>
      <c r="O198" s="121">
        <f t="shared" si="11"/>
        <v>0</v>
      </c>
    </row>
    <row r="199" spans="1:15" ht="17.25" x14ac:dyDescent="0.3">
      <c r="A199" s="93"/>
      <c r="B199" s="94"/>
      <c r="C199" s="12"/>
      <c r="D199" s="1"/>
      <c r="E199" s="2"/>
      <c r="F199" s="3"/>
      <c r="G199" s="3"/>
      <c r="H199" s="122">
        <f t="shared" si="9"/>
        <v>0</v>
      </c>
      <c r="I199" s="1"/>
      <c r="J199" s="51"/>
      <c r="K199" s="120">
        <v>0</v>
      </c>
      <c r="L199" s="7"/>
      <c r="M199" s="7"/>
      <c r="N199" s="120">
        <f t="shared" si="10"/>
        <v>0</v>
      </c>
      <c r="O199" s="121">
        <f t="shared" si="11"/>
        <v>0</v>
      </c>
    </row>
    <row r="200" spans="1:15" ht="17.25" x14ac:dyDescent="0.3">
      <c r="A200" s="93"/>
      <c r="B200" s="94"/>
      <c r="C200" s="12"/>
      <c r="D200" s="1"/>
      <c r="E200" s="2"/>
      <c r="F200" s="3"/>
      <c r="G200" s="3"/>
      <c r="H200" s="122">
        <f t="shared" si="9"/>
        <v>0</v>
      </c>
      <c r="I200" s="1"/>
      <c r="J200" s="48"/>
      <c r="K200" s="120">
        <v>0</v>
      </c>
      <c r="L200" s="1"/>
      <c r="M200" s="1"/>
      <c r="N200" s="120">
        <f t="shared" si="10"/>
        <v>0</v>
      </c>
      <c r="O200" s="121">
        <f t="shared" si="11"/>
        <v>0</v>
      </c>
    </row>
    <row r="201" spans="1:15" ht="17.25" x14ac:dyDescent="0.3">
      <c r="A201" s="93"/>
      <c r="B201" s="94"/>
      <c r="C201" s="12"/>
      <c r="D201" s="1"/>
      <c r="E201" s="2"/>
      <c r="F201" s="3"/>
      <c r="G201" s="3"/>
      <c r="H201" s="122">
        <f t="shared" si="9"/>
        <v>0</v>
      </c>
      <c r="I201" s="1"/>
      <c r="J201" s="51"/>
      <c r="K201" s="120">
        <v>0</v>
      </c>
      <c r="L201" s="7"/>
      <c r="M201" s="7"/>
      <c r="N201" s="120">
        <f t="shared" si="10"/>
        <v>0</v>
      </c>
      <c r="O201" s="121">
        <f t="shared" si="11"/>
        <v>0</v>
      </c>
    </row>
    <row r="202" spans="1:15" ht="17.25" x14ac:dyDescent="0.3">
      <c r="A202" s="93"/>
      <c r="B202" s="94"/>
      <c r="C202" s="12"/>
      <c r="D202" s="1"/>
      <c r="E202" s="2"/>
      <c r="F202" s="3"/>
      <c r="G202" s="3"/>
      <c r="H202" s="122">
        <f t="shared" si="9"/>
        <v>0</v>
      </c>
      <c r="I202" s="1"/>
      <c r="J202" s="51"/>
      <c r="K202" s="120">
        <v>0</v>
      </c>
      <c r="L202" s="7"/>
      <c r="M202" s="7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2"/>
      <c r="D203" s="1"/>
      <c r="E203" s="2"/>
      <c r="F203" s="3"/>
      <c r="G203" s="3"/>
      <c r="H203" s="122">
        <f t="shared" si="9"/>
        <v>0</v>
      </c>
      <c r="I203" s="1"/>
      <c r="J203" s="48"/>
      <c r="K203" s="120">
        <v>0</v>
      </c>
      <c r="L203" s="1"/>
      <c r="M203" s="1"/>
      <c r="N203" s="120">
        <f t="shared" si="10"/>
        <v>0</v>
      </c>
      <c r="O203" s="121">
        <f t="shared" si="11"/>
        <v>0</v>
      </c>
    </row>
    <row r="204" spans="1:15" ht="17.25" x14ac:dyDescent="0.3">
      <c r="A204" s="93"/>
      <c r="B204" s="94"/>
      <c r="C204" s="12"/>
      <c r="D204" s="1"/>
      <c r="E204" s="2"/>
      <c r="F204" s="3"/>
      <c r="G204" s="3"/>
      <c r="H204" s="122">
        <f t="shared" si="9"/>
        <v>0</v>
      </c>
      <c r="I204" s="1"/>
      <c r="J204" s="51"/>
      <c r="K204" s="120">
        <v>0</v>
      </c>
      <c r="L204" s="7"/>
      <c r="M204" s="7"/>
      <c r="N204" s="120">
        <f t="shared" si="10"/>
        <v>0</v>
      </c>
      <c r="O204" s="121">
        <f t="shared" si="11"/>
        <v>0</v>
      </c>
    </row>
    <row r="205" spans="1:15" ht="17.25" x14ac:dyDescent="0.3">
      <c r="A205" s="93"/>
      <c r="B205" s="94"/>
      <c r="C205" s="12"/>
      <c r="D205" s="1"/>
      <c r="E205" s="2"/>
      <c r="F205" s="3"/>
      <c r="G205" s="3"/>
      <c r="H205" s="122">
        <f t="shared" si="9"/>
        <v>0</v>
      </c>
      <c r="I205" s="1"/>
      <c r="J205" s="51"/>
      <c r="K205" s="120">
        <v>0</v>
      </c>
      <c r="L205" s="7"/>
      <c r="M205" s="7"/>
      <c r="N205" s="120">
        <f t="shared" si="10"/>
        <v>0</v>
      </c>
      <c r="O205" s="121">
        <f t="shared" si="11"/>
        <v>0</v>
      </c>
    </row>
    <row r="206" spans="1:15" ht="17.25" x14ac:dyDescent="0.3">
      <c r="A206" s="93"/>
      <c r="B206" s="94"/>
      <c r="C206" s="12"/>
      <c r="D206" s="1"/>
      <c r="E206" s="2"/>
      <c r="F206" s="3"/>
      <c r="G206" s="3"/>
      <c r="H206" s="122">
        <f t="shared" si="9"/>
        <v>0</v>
      </c>
      <c r="I206" s="1"/>
      <c r="J206" s="53"/>
      <c r="K206" s="120">
        <v>0</v>
      </c>
      <c r="L206" s="11"/>
      <c r="M206" s="11"/>
      <c r="N206" s="120">
        <f t="shared" si="10"/>
        <v>0</v>
      </c>
      <c r="O206" s="121">
        <f t="shared" si="11"/>
        <v>0</v>
      </c>
    </row>
    <row r="207" spans="1:15" ht="17.25" x14ac:dyDescent="0.3">
      <c r="A207" s="93"/>
      <c r="B207" s="94"/>
      <c r="C207" s="12"/>
      <c r="D207" s="1"/>
      <c r="E207" s="2"/>
      <c r="F207" s="3"/>
      <c r="G207" s="3"/>
      <c r="H207" s="122">
        <f t="shared" si="9"/>
        <v>0</v>
      </c>
      <c r="I207" s="1"/>
      <c r="J207" s="48"/>
      <c r="K207" s="120">
        <v>0</v>
      </c>
      <c r="L207" s="1"/>
      <c r="M207" s="1"/>
      <c r="N207" s="120">
        <f t="shared" si="10"/>
        <v>0</v>
      </c>
      <c r="O207" s="121">
        <f t="shared" si="11"/>
        <v>0</v>
      </c>
    </row>
    <row r="208" spans="1:15" ht="17.25" x14ac:dyDescent="0.3">
      <c r="A208" s="93"/>
      <c r="B208" s="94"/>
      <c r="C208" s="12"/>
      <c r="D208" s="1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2"/>
      <c r="D209" s="1"/>
      <c r="E209" s="2"/>
      <c r="F209" s="3"/>
      <c r="G209" s="3"/>
      <c r="H209" s="122">
        <f t="shared" si="9"/>
        <v>0</v>
      </c>
      <c r="I209" s="1"/>
      <c r="J209" s="51"/>
      <c r="K209" s="120">
        <v>0</v>
      </c>
      <c r="L209" s="7"/>
      <c r="M209" s="7"/>
      <c r="N209" s="120">
        <f t="shared" si="10"/>
        <v>0</v>
      </c>
      <c r="O209" s="121">
        <f t="shared" si="11"/>
        <v>0</v>
      </c>
    </row>
    <row r="210" spans="1:15" ht="17.25" x14ac:dyDescent="0.3">
      <c r="A210" s="93"/>
      <c r="B210" s="94"/>
      <c r="C210" s="12"/>
      <c r="D210" s="1"/>
      <c r="E210" s="2"/>
      <c r="F210" s="3"/>
      <c r="G210" s="3"/>
      <c r="H210" s="122">
        <f t="shared" si="9"/>
        <v>0</v>
      </c>
      <c r="I210" s="1"/>
      <c r="J210" s="51"/>
      <c r="K210" s="120">
        <v>0</v>
      </c>
      <c r="L210" s="7"/>
      <c r="M210" s="7"/>
      <c r="N210" s="120">
        <f t="shared" si="10"/>
        <v>0</v>
      </c>
      <c r="O210" s="121">
        <f t="shared" si="11"/>
        <v>0</v>
      </c>
    </row>
    <row r="211" spans="1:15" ht="17.25" x14ac:dyDescent="0.3">
      <c r="A211" s="93"/>
      <c r="B211" s="94"/>
      <c r="C211" s="12"/>
      <c r="D211" s="1"/>
      <c r="E211" s="2"/>
      <c r="F211" s="3"/>
      <c r="G211" s="3"/>
      <c r="H211" s="122">
        <f t="shared" si="9"/>
        <v>0</v>
      </c>
      <c r="I211" s="1"/>
      <c r="J211" s="52"/>
      <c r="K211" s="120">
        <v>0</v>
      </c>
      <c r="L211" s="9"/>
      <c r="M211" s="9"/>
      <c r="N211" s="120">
        <f t="shared" si="10"/>
        <v>0</v>
      </c>
      <c r="O211" s="121">
        <f t="shared" si="11"/>
        <v>0</v>
      </c>
    </row>
    <row r="212" spans="1:15" ht="17.25" x14ac:dyDescent="0.3">
      <c r="A212" s="93"/>
      <c r="B212" s="94"/>
      <c r="C212" s="12"/>
      <c r="D212" s="1"/>
      <c r="E212" s="2"/>
      <c r="F212" s="3"/>
      <c r="G212" s="3"/>
      <c r="H212" s="122">
        <f t="shared" si="9"/>
        <v>0</v>
      </c>
      <c r="I212" s="1"/>
      <c r="J212" s="48"/>
      <c r="K212" s="120">
        <v>0</v>
      </c>
      <c r="L212" s="1"/>
      <c r="M212" s="1"/>
      <c r="N212" s="120">
        <f t="shared" si="10"/>
        <v>0</v>
      </c>
      <c r="O212" s="121">
        <f t="shared" si="11"/>
        <v>0</v>
      </c>
    </row>
    <row r="213" spans="1:15" ht="17.25" x14ac:dyDescent="0.3">
      <c r="A213" s="93"/>
      <c r="B213" s="94"/>
      <c r="C213" s="12"/>
      <c r="D213" s="1"/>
      <c r="E213" s="2"/>
      <c r="F213" s="3"/>
      <c r="G213" s="3"/>
      <c r="H213" s="122">
        <f t="shared" si="9"/>
        <v>0</v>
      </c>
      <c r="I213" s="1"/>
      <c r="J213" s="52"/>
      <c r="K213" s="120">
        <v>0</v>
      </c>
      <c r="L213" s="9"/>
      <c r="M213" s="9"/>
      <c r="N213" s="120">
        <f t="shared" si="10"/>
        <v>0</v>
      </c>
      <c r="O213" s="121">
        <f t="shared" si="11"/>
        <v>0</v>
      </c>
    </row>
    <row r="214" spans="1:15" ht="17.25" x14ac:dyDescent="0.3">
      <c r="A214" s="93"/>
      <c r="B214" s="94"/>
      <c r="C214" s="12"/>
      <c r="D214" s="1"/>
      <c r="E214" s="2"/>
      <c r="F214" s="3"/>
      <c r="G214" s="3"/>
      <c r="H214" s="122">
        <f t="shared" si="9"/>
        <v>0</v>
      </c>
      <c r="I214" s="1"/>
      <c r="J214" s="48"/>
      <c r="K214" s="120">
        <v>0</v>
      </c>
      <c r="L214" s="1"/>
      <c r="M214" s="1"/>
      <c r="N214" s="120">
        <f t="shared" si="10"/>
        <v>0</v>
      </c>
      <c r="O214" s="121">
        <f t="shared" si="11"/>
        <v>0</v>
      </c>
    </row>
    <row r="215" spans="1:15" ht="17.25" x14ac:dyDescent="0.3">
      <c r="A215" s="93"/>
      <c r="B215" s="94"/>
      <c r="C215" s="12"/>
      <c r="D215" s="1"/>
      <c r="E215" s="2"/>
      <c r="F215" s="3"/>
      <c r="G215" s="3"/>
      <c r="H215" s="122">
        <f t="shared" si="9"/>
        <v>0</v>
      </c>
      <c r="I215" s="1"/>
      <c r="J215" s="52"/>
      <c r="K215" s="120">
        <v>0</v>
      </c>
      <c r="L215" s="9"/>
      <c r="M215" s="9"/>
      <c r="N215" s="120">
        <f t="shared" si="10"/>
        <v>0</v>
      </c>
      <c r="O215" s="121">
        <f t="shared" si="11"/>
        <v>0</v>
      </c>
    </row>
    <row r="216" spans="1:15" ht="17.25" x14ac:dyDescent="0.3">
      <c r="A216" s="93"/>
      <c r="B216" s="94"/>
      <c r="C216" s="12"/>
      <c r="D216" s="1"/>
      <c r="E216" s="2"/>
      <c r="F216" s="3"/>
      <c r="G216" s="3"/>
      <c r="H216" s="122">
        <f t="shared" si="9"/>
        <v>0</v>
      </c>
      <c r="I216" s="1"/>
      <c r="J216" s="48"/>
      <c r="K216" s="120">
        <v>0</v>
      </c>
      <c r="L216" s="1"/>
      <c r="M216" s="1"/>
      <c r="N216" s="120">
        <f t="shared" si="10"/>
        <v>0</v>
      </c>
      <c r="O216" s="121">
        <f t="shared" si="11"/>
        <v>0</v>
      </c>
    </row>
    <row r="217" spans="1:15" ht="17.25" x14ac:dyDescent="0.3">
      <c r="A217" s="93"/>
      <c r="B217" s="94"/>
      <c r="C217" s="12"/>
      <c r="D217" s="1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"/>
      <c r="E218" s="2"/>
      <c r="F218" s="3"/>
      <c r="G218" s="3"/>
      <c r="H218" s="122">
        <f t="shared" si="9"/>
        <v>0</v>
      </c>
      <c r="I218" s="1"/>
      <c r="J218" s="48"/>
      <c r="K218" s="120">
        <v>0</v>
      </c>
      <c r="L218" s="1"/>
      <c r="M218" s="1"/>
      <c r="N218" s="120">
        <f t="shared" si="10"/>
        <v>0</v>
      </c>
      <c r="O218" s="121">
        <f t="shared" si="11"/>
        <v>0</v>
      </c>
    </row>
    <row r="219" spans="1:15" ht="17.25" x14ac:dyDescent="0.3">
      <c r="A219" s="93"/>
      <c r="B219" s="94"/>
      <c r="C219" s="12"/>
      <c r="D219" s="1"/>
      <c r="E219" s="2"/>
      <c r="F219" s="3"/>
      <c r="G219" s="3"/>
      <c r="H219" s="122">
        <f t="shared" si="9"/>
        <v>0</v>
      </c>
      <c r="I219" s="1"/>
      <c r="J219" s="52"/>
      <c r="K219" s="120">
        <v>0</v>
      </c>
      <c r="L219" s="9"/>
      <c r="M219" s="9"/>
      <c r="N219" s="120">
        <f t="shared" si="10"/>
        <v>0</v>
      </c>
      <c r="O219" s="121">
        <f t="shared" si="11"/>
        <v>0</v>
      </c>
    </row>
    <row r="220" spans="1:15" ht="17.25" x14ac:dyDescent="0.3">
      <c r="A220" s="93"/>
      <c r="B220" s="94"/>
      <c r="C220" s="12"/>
      <c r="D220" s="1"/>
      <c r="E220" s="2"/>
      <c r="F220" s="3"/>
      <c r="G220" s="3"/>
      <c r="H220" s="122">
        <f t="shared" si="9"/>
        <v>0</v>
      </c>
      <c r="I220" s="1"/>
      <c r="J220" s="48"/>
      <c r="K220" s="120">
        <v>0</v>
      </c>
      <c r="L220" s="1"/>
      <c r="M220" s="1"/>
      <c r="N220" s="120">
        <f t="shared" si="10"/>
        <v>0</v>
      </c>
      <c r="O220" s="121">
        <f t="shared" si="11"/>
        <v>0</v>
      </c>
    </row>
    <row r="221" spans="1:15" ht="17.25" x14ac:dyDescent="0.3">
      <c r="A221" s="93"/>
      <c r="B221" s="94"/>
      <c r="C221" s="12"/>
      <c r="D221" s="1"/>
      <c r="E221" s="2"/>
      <c r="F221" s="3"/>
      <c r="G221" s="3"/>
      <c r="H221" s="122">
        <f t="shared" si="9"/>
        <v>0</v>
      </c>
      <c r="I221" s="1"/>
      <c r="J221" s="48"/>
      <c r="K221" s="120">
        <v>0</v>
      </c>
      <c r="L221" s="1"/>
      <c r="M221" s="1"/>
      <c r="N221" s="120">
        <f t="shared" si="10"/>
        <v>0</v>
      </c>
      <c r="O221" s="121">
        <f t="shared" si="11"/>
        <v>0</v>
      </c>
    </row>
    <row r="222" spans="1:15" ht="17.25" x14ac:dyDescent="0.3">
      <c r="A222" s="93"/>
      <c r="B222" s="94"/>
      <c r="C222" s="12"/>
      <c r="D222" s="1"/>
      <c r="E222" s="2"/>
      <c r="F222" s="3"/>
      <c r="G222" s="3"/>
      <c r="H222" s="122">
        <f t="shared" si="9"/>
        <v>0</v>
      </c>
      <c r="I222" s="1"/>
      <c r="J222" s="48"/>
      <c r="K222" s="120">
        <v>0</v>
      </c>
      <c r="L222" s="1"/>
      <c r="M222" s="1"/>
      <c r="N222" s="120">
        <f t="shared" si="10"/>
        <v>0</v>
      </c>
      <c r="O222" s="121">
        <f t="shared" si="11"/>
        <v>0</v>
      </c>
    </row>
    <row r="223" spans="1:15" ht="17.25" x14ac:dyDescent="0.3">
      <c r="A223" s="93"/>
      <c r="B223" s="94"/>
      <c r="C223" s="12"/>
      <c r="D223" s="1"/>
      <c r="E223" s="2"/>
      <c r="F223" s="3"/>
      <c r="G223" s="3"/>
      <c r="H223" s="122">
        <f t="shared" si="9"/>
        <v>0</v>
      </c>
      <c r="I223" s="1"/>
      <c r="J223" s="48"/>
      <c r="K223" s="120">
        <v>0</v>
      </c>
      <c r="L223" s="1"/>
      <c r="M223" s="1"/>
      <c r="N223" s="120">
        <f t="shared" si="10"/>
        <v>0</v>
      </c>
      <c r="O223" s="121">
        <f t="shared" si="11"/>
        <v>0</v>
      </c>
    </row>
    <row r="224" spans="1:15" ht="17.25" x14ac:dyDescent="0.3">
      <c r="A224" s="93"/>
      <c r="B224" s="94"/>
      <c r="C224" s="12"/>
      <c r="D224" s="1"/>
      <c r="E224" s="2"/>
      <c r="F224" s="3"/>
      <c r="G224" s="3"/>
      <c r="H224" s="122">
        <f t="shared" si="9"/>
        <v>0</v>
      </c>
      <c r="I224" s="1"/>
      <c r="J224" s="48"/>
      <c r="K224" s="120">
        <v>0</v>
      </c>
      <c r="L224" s="1"/>
      <c r="M224" s="1"/>
      <c r="N224" s="120">
        <f t="shared" si="10"/>
        <v>0</v>
      </c>
      <c r="O224" s="121">
        <f t="shared" si="11"/>
        <v>0</v>
      </c>
    </row>
    <row r="225" spans="1:15" ht="17.25" x14ac:dyDescent="0.3">
      <c r="A225" s="93"/>
      <c r="B225" s="94"/>
      <c r="C225" s="12"/>
      <c r="D225" s="1"/>
      <c r="E225" s="2"/>
      <c r="F225" s="3"/>
      <c r="G225" s="3"/>
      <c r="H225" s="122">
        <f t="shared" si="9"/>
        <v>0</v>
      </c>
      <c r="I225" s="1"/>
      <c r="J225" s="50"/>
      <c r="K225" s="120">
        <v>0</v>
      </c>
      <c r="L225" s="7"/>
      <c r="M225" s="7"/>
      <c r="N225" s="120">
        <f t="shared" si="10"/>
        <v>0</v>
      </c>
      <c r="O225" s="121">
        <f t="shared" si="11"/>
        <v>0</v>
      </c>
    </row>
    <row r="226" spans="1:15" ht="17.25" x14ac:dyDescent="0.3">
      <c r="A226" s="93"/>
      <c r="B226" s="94"/>
      <c r="C226" s="12"/>
      <c r="D226" s="1"/>
      <c r="E226" s="2"/>
      <c r="F226" s="3"/>
      <c r="G226" s="3"/>
      <c r="H226" s="122">
        <f t="shared" si="9"/>
        <v>0</v>
      </c>
      <c r="I226" s="1"/>
      <c r="J226" s="48"/>
      <c r="K226" s="120">
        <v>0</v>
      </c>
      <c r="L226" s="1"/>
      <c r="M226" s="1"/>
      <c r="N226" s="120">
        <f t="shared" si="10"/>
        <v>0</v>
      </c>
      <c r="O226" s="121">
        <f t="shared" si="11"/>
        <v>0</v>
      </c>
    </row>
    <row r="227" spans="1:15" ht="17.25" x14ac:dyDescent="0.3">
      <c r="A227" s="93"/>
      <c r="B227" s="94"/>
      <c r="C227" s="12"/>
      <c r="D227" s="1"/>
      <c r="E227" s="2"/>
      <c r="F227" s="3"/>
      <c r="G227" s="3"/>
      <c r="H227" s="122">
        <f t="shared" si="9"/>
        <v>0</v>
      </c>
      <c r="I227" s="1"/>
      <c r="J227" s="48"/>
      <c r="K227" s="120">
        <v>0</v>
      </c>
      <c r="L227" s="1"/>
      <c r="M227" s="1"/>
      <c r="N227" s="120">
        <f t="shared" si="10"/>
        <v>0</v>
      </c>
      <c r="O227" s="121">
        <f t="shared" si="11"/>
        <v>0</v>
      </c>
    </row>
    <row r="228" spans="1:15" ht="17.25" x14ac:dyDescent="0.3">
      <c r="A228" s="93"/>
      <c r="B228" s="94"/>
      <c r="C228" s="12"/>
      <c r="D228" s="1"/>
      <c r="E228" s="2"/>
      <c r="F228" s="3"/>
      <c r="G228" s="3"/>
      <c r="H228" s="122">
        <f t="shared" si="9"/>
        <v>0</v>
      </c>
      <c r="I228" s="1"/>
      <c r="J228" s="51"/>
      <c r="K228" s="120">
        <v>0</v>
      </c>
      <c r="L228" s="7"/>
      <c r="M228" s="7"/>
      <c r="N228" s="120">
        <f t="shared" si="10"/>
        <v>0</v>
      </c>
      <c r="O228" s="121">
        <f t="shared" si="11"/>
        <v>0</v>
      </c>
    </row>
    <row r="229" spans="1:15" ht="17.25" x14ac:dyDescent="0.3">
      <c r="A229" s="93"/>
      <c r="B229" s="94"/>
      <c r="C229" s="12"/>
      <c r="D229" s="1"/>
      <c r="E229" s="2"/>
      <c r="F229" s="3"/>
      <c r="G229" s="3"/>
      <c r="H229" s="122">
        <f t="shared" si="9"/>
        <v>0</v>
      </c>
      <c r="I229" s="1"/>
      <c r="J229" s="48"/>
      <c r="K229" s="120">
        <v>0</v>
      </c>
      <c r="L229" s="1"/>
      <c r="M229" s="1"/>
      <c r="N229" s="120">
        <f t="shared" si="10"/>
        <v>0</v>
      </c>
      <c r="O229" s="121">
        <f t="shared" si="11"/>
        <v>0</v>
      </c>
    </row>
    <row r="230" spans="1:15" ht="17.25" x14ac:dyDescent="0.3">
      <c r="A230" s="93"/>
      <c r="B230" s="94"/>
      <c r="C230" s="12"/>
      <c r="D230" s="1"/>
      <c r="E230" s="2"/>
      <c r="F230" s="3"/>
      <c r="G230" s="3"/>
      <c r="H230" s="122">
        <f t="shared" si="9"/>
        <v>0</v>
      </c>
      <c r="I230" s="1"/>
      <c r="J230" s="48"/>
      <c r="K230" s="120">
        <v>0</v>
      </c>
      <c r="L230" s="1"/>
      <c r="M230" s="1"/>
      <c r="N230" s="120">
        <f t="shared" si="10"/>
        <v>0</v>
      </c>
      <c r="O230" s="121">
        <f t="shared" si="11"/>
        <v>0</v>
      </c>
    </row>
    <row r="231" spans="1:15" ht="17.25" x14ac:dyDescent="0.3">
      <c r="A231" s="93"/>
      <c r="B231" s="94"/>
      <c r="C231" s="12"/>
      <c r="D231" s="1"/>
      <c r="E231" s="2"/>
      <c r="F231" s="3"/>
      <c r="G231" s="3"/>
      <c r="H231" s="122">
        <f t="shared" si="9"/>
        <v>0</v>
      </c>
      <c r="I231" s="1"/>
      <c r="J231" s="52"/>
      <c r="K231" s="120">
        <v>0</v>
      </c>
      <c r="L231" s="9"/>
      <c r="M231" s="9"/>
      <c r="N231" s="120">
        <f t="shared" si="10"/>
        <v>0</v>
      </c>
      <c r="O231" s="121">
        <f t="shared" si="11"/>
        <v>0</v>
      </c>
    </row>
    <row r="232" spans="1:15" ht="17.25" x14ac:dyDescent="0.3">
      <c r="A232" s="93"/>
      <c r="B232" s="94"/>
      <c r="C232" s="12"/>
      <c r="D232" s="1"/>
      <c r="E232" s="2"/>
      <c r="F232" s="3"/>
      <c r="G232" s="3"/>
      <c r="H232" s="122">
        <f t="shared" si="9"/>
        <v>0</v>
      </c>
      <c r="I232" s="1"/>
      <c r="J232" s="48"/>
      <c r="K232" s="120">
        <v>0</v>
      </c>
      <c r="L232" s="1"/>
      <c r="M232" s="1"/>
      <c r="N232" s="120">
        <f t="shared" si="10"/>
        <v>0</v>
      </c>
      <c r="O232" s="121">
        <f t="shared" si="11"/>
        <v>0</v>
      </c>
    </row>
    <row r="233" spans="1:15" ht="17.25" x14ac:dyDescent="0.3">
      <c r="A233" s="93"/>
      <c r="B233" s="94"/>
      <c r="C233" s="12"/>
      <c r="D233" s="1"/>
      <c r="E233" s="2"/>
      <c r="F233" s="3"/>
      <c r="G233" s="3"/>
      <c r="H233" s="122">
        <f t="shared" si="9"/>
        <v>0</v>
      </c>
      <c r="I233" s="1"/>
      <c r="J233" s="52"/>
      <c r="K233" s="120">
        <v>0</v>
      </c>
      <c r="L233" s="9"/>
      <c r="M233" s="9"/>
      <c r="N233" s="120">
        <f t="shared" si="10"/>
        <v>0</v>
      </c>
      <c r="O233" s="121">
        <f t="shared" si="11"/>
        <v>0</v>
      </c>
    </row>
    <row r="234" spans="1:15" ht="17.25" x14ac:dyDescent="0.3">
      <c r="A234" s="93"/>
      <c r="B234" s="94"/>
      <c r="C234" s="12"/>
      <c r="D234" s="1"/>
      <c r="E234" s="2"/>
      <c r="F234" s="3"/>
      <c r="G234" s="3"/>
      <c r="H234" s="122">
        <f t="shared" si="9"/>
        <v>0</v>
      </c>
      <c r="I234" s="1"/>
      <c r="J234" s="48"/>
      <c r="K234" s="120">
        <v>0</v>
      </c>
      <c r="L234" s="1"/>
      <c r="M234" s="1"/>
      <c r="N234" s="120">
        <f t="shared" si="10"/>
        <v>0</v>
      </c>
      <c r="O234" s="121">
        <f t="shared" si="11"/>
        <v>0</v>
      </c>
    </row>
    <row r="235" spans="1:15" ht="17.25" x14ac:dyDescent="0.3">
      <c r="A235" s="93"/>
      <c r="B235" s="94"/>
      <c r="C235" s="12"/>
      <c r="D235" s="1"/>
      <c r="E235" s="2"/>
      <c r="F235" s="3"/>
      <c r="G235" s="3"/>
      <c r="H235" s="122">
        <f t="shared" si="9"/>
        <v>0</v>
      </c>
      <c r="I235" s="1"/>
      <c r="J235" s="52"/>
      <c r="K235" s="120">
        <v>0</v>
      </c>
      <c r="L235" s="9"/>
      <c r="M235" s="9"/>
      <c r="N235" s="120">
        <f t="shared" si="10"/>
        <v>0</v>
      </c>
      <c r="O235" s="121">
        <f t="shared" si="11"/>
        <v>0</v>
      </c>
    </row>
    <row r="236" spans="1:15" ht="17.25" x14ac:dyDescent="0.3">
      <c r="A236" s="93"/>
      <c r="B236" s="94"/>
      <c r="C236" s="12"/>
      <c r="D236" s="1"/>
      <c r="E236" s="2"/>
      <c r="F236" s="3"/>
      <c r="G236" s="3"/>
      <c r="H236" s="122">
        <f t="shared" si="9"/>
        <v>0</v>
      </c>
      <c r="I236" s="1"/>
      <c r="J236" s="50"/>
      <c r="K236" s="120">
        <v>0</v>
      </c>
      <c r="L236" s="1"/>
      <c r="M236" s="1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2"/>
      <c r="D237" s="1"/>
      <c r="E237" s="2"/>
      <c r="F237" s="3"/>
      <c r="G237" s="3"/>
      <c r="H237" s="122">
        <f t="shared" si="9"/>
        <v>0</v>
      </c>
      <c r="I237" s="1"/>
      <c r="J237" s="51"/>
      <c r="K237" s="120">
        <v>0</v>
      </c>
      <c r="L237" s="7"/>
      <c r="M237" s="7"/>
      <c r="N237" s="120">
        <f t="shared" si="10"/>
        <v>0</v>
      </c>
      <c r="O237" s="121">
        <f t="shared" si="11"/>
        <v>0</v>
      </c>
    </row>
    <row r="238" spans="1:15" ht="17.25" x14ac:dyDescent="0.3">
      <c r="A238" s="93"/>
      <c r="B238" s="94"/>
      <c r="C238" s="12"/>
      <c r="D238" s="1"/>
      <c r="E238" s="2"/>
      <c r="F238" s="3"/>
      <c r="G238" s="3"/>
      <c r="H238" s="122">
        <f t="shared" si="9"/>
        <v>0</v>
      </c>
      <c r="I238" s="1"/>
      <c r="J238" s="50"/>
      <c r="K238" s="120">
        <v>0</v>
      </c>
      <c r="L238" s="1"/>
      <c r="M238" s="1"/>
      <c r="N238" s="120">
        <f t="shared" si="10"/>
        <v>0</v>
      </c>
      <c r="O238" s="121">
        <f t="shared" si="11"/>
        <v>0</v>
      </c>
    </row>
    <row r="239" spans="1:15" ht="17.25" x14ac:dyDescent="0.3">
      <c r="A239" s="93"/>
      <c r="B239" s="94"/>
      <c r="C239" s="12"/>
      <c r="D239" s="1"/>
      <c r="E239" s="2"/>
      <c r="F239" s="3"/>
      <c r="G239" s="3"/>
      <c r="H239" s="122">
        <f t="shared" si="9"/>
        <v>0</v>
      </c>
      <c r="I239" s="1"/>
      <c r="J239" s="55"/>
      <c r="K239" s="120">
        <v>0</v>
      </c>
      <c r="L239" s="9"/>
      <c r="M239" s="9"/>
      <c r="N239" s="120">
        <f t="shared" si="10"/>
        <v>0</v>
      </c>
      <c r="O239" s="121">
        <f t="shared" si="11"/>
        <v>0</v>
      </c>
    </row>
    <row r="240" spans="1:15" ht="17.25" x14ac:dyDescent="0.3">
      <c r="A240" s="93"/>
      <c r="B240" s="94"/>
      <c r="C240" s="12"/>
      <c r="D240" s="1"/>
      <c r="E240" s="2"/>
      <c r="F240" s="3"/>
      <c r="G240" s="3"/>
      <c r="H240" s="122">
        <f t="shared" si="9"/>
        <v>0</v>
      </c>
      <c r="I240" s="1"/>
      <c r="J240" s="50"/>
      <c r="K240" s="120">
        <v>0</v>
      </c>
      <c r="L240" s="1"/>
      <c r="M240" s="1"/>
      <c r="N240" s="120">
        <f t="shared" si="10"/>
        <v>0</v>
      </c>
      <c r="O240" s="121">
        <f t="shared" si="11"/>
        <v>0</v>
      </c>
    </row>
    <row r="241" spans="1:15" ht="17.25" x14ac:dyDescent="0.3">
      <c r="A241" s="93"/>
      <c r="B241" s="94"/>
      <c r="C241" s="12"/>
      <c r="D241" s="1"/>
      <c r="E241" s="2"/>
      <c r="F241" s="3"/>
      <c r="G241" s="3"/>
      <c r="H241" s="122">
        <f t="shared" si="9"/>
        <v>0</v>
      </c>
      <c r="I241" s="1"/>
      <c r="J241" s="56"/>
      <c r="K241" s="120">
        <v>0</v>
      </c>
      <c r="L241" s="9"/>
      <c r="M241" s="9"/>
      <c r="N241" s="120">
        <f t="shared" si="10"/>
        <v>0</v>
      </c>
      <c r="O241" s="121">
        <f t="shared" si="11"/>
        <v>0</v>
      </c>
    </row>
    <row r="242" spans="1:15" ht="17.25" x14ac:dyDescent="0.3">
      <c r="A242" s="93"/>
      <c r="B242" s="94"/>
      <c r="C242" s="12"/>
      <c r="D242" s="1"/>
      <c r="E242" s="2"/>
      <c r="F242" s="3"/>
      <c r="G242" s="3"/>
      <c r="H242" s="122">
        <f t="shared" si="9"/>
        <v>0</v>
      </c>
      <c r="I242" s="1"/>
      <c r="J242" s="55"/>
      <c r="K242" s="120">
        <v>0</v>
      </c>
      <c r="L242" s="1"/>
      <c r="M242" s="1"/>
      <c r="N242" s="120">
        <f t="shared" si="10"/>
        <v>0</v>
      </c>
      <c r="O242" s="121">
        <f t="shared" si="11"/>
        <v>0</v>
      </c>
    </row>
    <row r="243" spans="1:15" ht="17.25" x14ac:dyDescent="0.3">
      <c r="A243" s="93"/>
      <c r="B243" s="94"/>
      <c r="C243" s="12"/>
      <c r="D243" s="1"/>
      <c r="E243" s="2"/>
      <c r="F243" s="3"/>
      <c r="G243" s="3"/>
      <c r="H243" s="122">
        <f t="shared" si="9"/>
        <v>0</v>
      </c>
      <c r="I243" s="1"/>
      <c r="J243" s="50"/>
      <c r="K243" s="120">
        <v>0</v>
      </c>
      <c r="L243" s="1"/>
      <c r="M243" s="1"/>
      <c r="N243" s="120">
        <f t="shared" si="10"/>
        <v>0</v>
      </c>
      <c r="O243" s="121">
        <f t="shared" si="11"/>
        <v>0</v>
      </c>
    </row>
    <row r="244" spans="1:15" ht="17.25" x14ac:dyDescent="0.3">
      <c r="A244" s="93"/>
      <c r="B244" s="94"/>
      <c r="C244" s="12"/>
      <c r="D244" s="1"/>
      <c r="E244" s="2"/>
      <c r="F244" s="3"/>
      <c r="G244" s="3"/>
      <c r="H244" s="122">
        <f t="shared" si="9"/>
        <v>0</v>
      </c>
      <c r="I244" s="1"/>
      <c r="J244" s="54"/>
      <c r="K244" s="120">
        <v>0</v>
      </c>
      <c r="L244" s="7"/>
      <c r="M244" s="7"/>
      <c r="N244" s="120">
        <f t="shared" si="10"/>
        <v>0</v>
      </c>
      <c r="O244" s="121">
        <f t="shared" si="11"/>
        <v>0</v>
      </c>
    </row>
    <row r="245" spans="1:15" ht="17.25" x14ac:dyDescent="0.3">
      <c r="A245" s="93"/>
      <c r="B245" s="94"/>
      <c r="C245" s="12"/>
      <c r="D245" s="1"/>
      <c r="E245" s="2"/>
      <c r="F245" s="3"/>
      <c r="G245" s="3"/>
      <c r="H245" s="122">
        <f t="shared" si="9"/>
        <v>0</v>
      </c>
      <c r="I245" s="1"/>
      <c r="J245" s="54"/>
      <c r="K245" s="120">
        <v>0</v>
      </c>
      <c r="L245" s="7"/>
      <c r="M245" s="7"/>
      <c r="N245" s="120">
        <f t="shared" si="10"/>
        <v>0</v>
      </c>
      <c r="O245" s="121">
        <f t="shared" si="11"/>
        <v>0</v>
      </c>
    </row>
    <row r="246" spans="1:15" ht="17.25" x14ac:dyDescent="0.3">
      <c r="A246" s="93"/>
      <c r="B246" s="94"/>
      <c r="C246" s="12"/>
      <c r="D246" s="1"/>
      <c r="E246" s="2"/>
      <c r="F246" s="3"/>
      <c r="G246" s="3"/>
      <c r="H246" s="122">
        <f t="shared" si="9"/>
        <v>0</v>
      </c>
      <c r="I246" s="1"/>
      <c r="J246" s="55"/>
      <c r="K246" s="120">
        <v>0</v>
      </c>
      <c r="L246" s="11"/>
      <c r="M246" s="11"/>
      <c r="N246" s="120">
        <f t="shared" si="10"/>
        <v>0</v>
      </c>
      <c r="O246" s="121">
        <f t="shared" si="11"/>
        <v>0</v>
      </c>
    </row>
    <row r="247" spans="1:15" ht="17.25" x14ac:dyDescent="0.3">
      <c r="A247" s="93"/>
      <c r="B247" s="94"/>
      <c r="C247" s="12"/>
      <c r="D247" s="1"/>
      <c r="E247" s="2"/>
      <c r="F247" s="3"/>
      <c r="G247" s="3"/>
      <c r="H247" s="122">
        <f t="shared" si="9"/>
        <v>0</v>
      </c>
      <c r="I247" s="1"/>
      <c r="J247" s="50"/>
      <c r="K247" s="120">
        <v>0</v>
      </c>
      <c r="L247" s="1"/>
      <c r="M247" s="1"/>
      <c r="N247" s="120">
        <f t="shared" si="10"/>
        <v>0</v>
      </c>
      <c r="O247" s="121">
        <f t="shared" si="11"/>
        <v>0</v>
      </c>
    </row>
    <row r="248" spans="1:15" ht="17.25" x14ac:dyDescent="0.3">
      <c r="A248" s="93"/>
      <c r="B248" s="94"/>
      <c r="C248" s="12"/>
      <c r="D248" s="1"/>
      <c r="E248" s="2"/>
      <c r="F248" s="3"/>
      <c r="G248" s="3"/>
      <c r="H248" s="122">
        <f t="shared" si="9"/>
        <v>0</v>
      </c>
      <c r="I248" s="1"/>
      <c r="J248" s="54"/>
      <c r="K248" s="120">
        <v>0</v>
      </c>
      <c r="L248" s="7"/>
      <c r="M248" s="7"/>
      <c r="N248" s="120">
        <f t="shared" si="10"/>
        <v>0</v>
      </c>
      <c r="O248" s="121">
        <f t="shared" si="11"/>
        <v>0</v>
      </c>
    </row>
    <row r="249" spans="1:15" ht="17.25" x14ac:dyDescent="0.3">
      <c r="A249" s="93"/>
      <c r="B249" s="94"/>
      <c r="C249" s="12"/>
      <c r="D249" s="1"/>
      <c r="E249" s="2"/>
      <c r="F249" s="3"/>
      <c r="G249" s="3"/>
      <c r="H249" s="122">
        <f t="shared" si="9"/>
        <v>0</v>
      </c>
      <c r="I249" s="1"/>
      <c r="J249" s="54"/>
      <c r="K249" s="120">
        <v>0</v>
      </c>
      <c r="L249" s="7"/>
      <c r="M249" s="7"/>
      <c r="N249" s="120">
        <f t="shared" si="10"/>
        <v>0</v>
      </c>
      <c r="O249" s="121">
        <f t="shared" si="11"/>
        <v>0</v>
      </c>
    </row>
    <row r="250" spans="1:15" ht="17.25" x14ac:dyDescent="0.3">
      <c r="A250" s="93"/>
      <c r="B250" s="94"/>
      <c r="C250" s="12"/>
      <c r="D250" s="1"/>
      <c r="E250" s="2"/>
      <c r="F250" s="3"/>
      <c r="G250" s="3"/>
      <c r="H250" s="122">
        <f t="shared" si="9"/>
        <v>0</v>
      </c>
      <c r="I250" s="1"/>
      <c r="J250" s="54"/>
      <c r="K250" s="120">
        <v>0</v>
      </c>
      <c r="L250" s="1"/>
      <c r="M250" s="1"/>
      <c r="N250" s="120">
        <f t="shared" si="10"/>
        <v>0</v>
      </c>
      <c r="O250" s="121">
        <f t="shared" si="11"/>
        <v>0</v>
      </c>
    </row>
    <row r="251" spans="1:15" ht="17.25" x14ac:dyDescent="0.3">
      <c r="A251" s="93"/>
      <c r="B251" s="94"/>
      <c r="C251" s="12"/>
      <c r="D251" s="1"/>
      <c r="E251" s="2"/>
      <c r="F251" s="3"/>
      <c r="G251" s="3"/>
      <c r="H251" s="122">
        <f t="shared" si="9"/>
        <v>0</v>
      </c>
      <c r="I251" s="1"/>
      <c r="J251" s="50"/>
      <c r="K251" s="120">
        <v>0</v>
      </c>
      <c r="L251" s="1"/>
      <c r="M251" s="1"/>
      <c r="N251" s="120">
        <f t="shared" si="10"/>
        <v>0</v>
      </c>
      <c r="O251" s="121">
        <f t="shared" si="11"/>
        <v>0</v>
      </c>
    </row>
    <row r="252" spans="1:15" ht="17.25" x14ac:dyDescent="0.3">
      <c r="A252" s="93"/>
      <c r="B252" s="94"/>
      <c r="C252" s="12"/>
      <c r="D252" s="1"/>
      <c r="E252" s="2"/>
      <c r="F252" s="3"/>
      <c r="G252" s="3"/>
      <c r="H252" s="122">
        <f t="shared" si="9"/>
        <v>0</v>
      </c>
      <c r="I252" s="1"/>
      <c r="J252" s="50"/>
      <c r="K252" s="120">
        <v>0</v>
      </c>
      <c r="L252" s="7"/>
      <c r="M252" s="7"/>
      <c r="N252" s="120">
        <f t="shared" si="10"/>
        <v>0</v>
      </c>
      <c r="O252" s="121">
        <f t="shared" si="11"/>
        <v>0</v>
      </c>
    </row>
    <row r="253" spans="1:15" ht="17.25" x14ac:dyDescent="0.3">
      <c r="A253" s="93"/>
      <c r="B253" s="94"/>
      <c r="C253" s="12"/>
      <c r="D253" s="1"/>
      <c r="E253" s="2"/>
      <c r="F253" s="3"/>
      <c r="G253" s="3"/>
      <c r="H253" s="122">
        <f t="shared" si="9"/>
        <v>0</v>
      </c>
      <c r="I253" s="1"/>
      <c r="J253" s="48"/>
      <c r="K253" s="120">
        <v>0</v>
      </c>
      <c r="L253" s="1"/>
      <c r="M253" s="1"/>
      <c r="N253" s="120">
        <f t="shared" si="10"/>
        <v>0</v>
      </c>
      <c r="O253" s="121">
        <f t="shared" si="11"/>
        <v>0</v>
      </c>
    </row>
    <row r="254" spans="1:15" ht="17.25" x14ac:dyDescent="0.3">
      <c r="A254" s="93"/>
      <c r="B254" s="94"/>
      <c r="C254" s="12"/>
      <c r="D254" s="1"/>
      <c r="E254" s="2"/>
      <c r="F254" s="3"/>
      <c r="G254" s="3"/>
      <c r="H254" s="122">
        <f t="shared" si="9"/>
        <v>0</v>
      </c>
      <c r="I254" s="1"/>
      <c r="J254" s="51"/>
      <c r="K254" s="120">
        <v>0</v>
      </c>
      <c r="L254" s="7"/>
      <c r="M254" s="7"/>
      <c r="N254" s="120">
        <f t="shared" si="10"/>
        <v>0</v>
      </c>
      <c r="O254" s="121">
        <f t="shared" si="11"/>
        <v>0</v>
      </c>
    </row>
    <row r="255" spans="1:15" ht="17.25" x14ac:dyDescent="0.3">
      <c r="A255" s="93"/>
      <c r="B255" s="94"/>
      <c r="C255" s="12"/>
      <c r="D255" s="1"/>
      <c r="E255" s="2"/>
      <c r="F255" s="3"/>
      <c r="G255" s="3"/>
      <c r="H255" s="122">
        <f t="shared" si="9"/>
        <v>0</v>
      </c>
      <c r="I255" s="1"/>
      <c r="J255" s="48"/>
      <c r="K255" s="120">
        <v>0</v>
      </c>
      <c r="L255" s="1"/>
      <c r="M255" s="1"/>
      <c r="N255" s="120">
        <f t="shared" si="10"/>
        <v>0</v>
      </c>
      <c r="O255" s="121">
        <f t="shared" si="11"/>
        <v>0</v>
      </c>
    </row>
    <row r="256" spans="1:15" ht="17.25" x14ac:dyDescent="0.3">
      <c r="A256" s="93"/>
      <c r="B256" s="94"/>
      <c r="C256" s="12"/>
      <c r="D256" s="1"/>
      <c r="E256" s="2"/>
      <c r="F256" s="3"/>
      <c r="G256" s="3"/>
      <c r="H256" s="122">
        <f t="shared" si="9"/>
        <v>0</v>
      </c>
      <c r="I256" s="1"/>
      <c r="J256" s="48"/>
      <c r="K256" s="120">
        <v>0</v>
      </c>
      <c r="L256" s="1"/>
      <c r="M256" s="1"/>
      <c r="N256" s="120">
        <f t="shared" si="10"/>
        <v>0</v>
      </c>
      <c r="O256" s="121">
        <f t="shared" si="11"/>
        <v>0</v>
      </c>
    </row>
    <row r="257" spans="1:15" ht="17.25" x14ac:dyDescent="0.3">
      <c r="A257" s="93"/>
      <c r="B257" s="94"/>
      <c r="C257" s="12"/>
      <c r="D257" s="1"/>
      <c r="E257" s="2"/>
      <c r="F257" s="3"/>
      <c r="G257" s="3"/>
      <c r="H257" s="122">
        <f t="shared" si="9"/>
        <v>0</v>
      </c>
      <c r="I257" s="1"/>
      <c r="J257" s="52"/>
      <c r="K257" s="120">
        <v>0</v>
      </c>
      <c r="L257" s="9"/>
      <c r="M257" s="9"/>
      <c r="N257" s="120">
        <f t="shared" si="10"/>
        <v>0</v>
      </c>
      <c r="O257" s="121">
        <f t="shared" si="11"/>
        <v>0</v>
      </c>
    </row>
    <row r="258" spans="1:15" ht="17.25" x14ac:dyDescent="0.3">
      <c r="A258" s="93"/>
      <c r="B258" s="94"/>
      <c r="C258" s="12"/>
      <c r="D258" s="1"/>
      <c r="E258" s="2"/>
      <c r="F258" s="3"/>
      <c r="G258" s="3"/>
      <c r="H258" s="122">
        <f t="shared" si="9"/>
        <v>0</v>
      </c>
      <c r="I258" s="1"/>
      <c r="J258" s="48"/>
      <c r="K258" s="120">
        <v>0</v>
      </c>
      <c r="L258" s="1"/>
      <c r="M258" s="1"/>
      <c r="N258" s="120">
        <f t="shared" si="10"/>
        <v>0</v>
      </c>
      <c r="O258" s="121">
        <f t="shared" si="11"/>
        <v>0</v>
      </c>
    </row>
    <row r="259" spans="1:15" ht="17.25" x14ac:dyDescent="0.3">
      <c r="A259" s="93"/>
      <c r="B259" s="94"/>
      <c r="C259" s="12"/>
      <c r="D259" s="1"/>
      <c r="E259" s="2"/>
      <c r="F259" s="3"/>
      <c r="G259" s="3"/>
      <c r="H259" s="122">
        <f t="shared" si="9"/>
        <v>0</v>
      </c>
      <c r="I259" s="1"/>
      <c r="J259" s="51"/>
      <c r="K259" s="120">
        <v>0</v>
      </c>
      <c r="L259" s="7"/>
      <c r="M259" s="7"/>
      <c r="N259" s="120">
        <f t="shared" si="10"/>
        <v>0</v>
      </c>
      <c r="O259" s="121">
        <f t="shared" si="11"/>
        <v>0</v>
      </c>
    </row>
    <row r="260" spans="1:15" ht="17.25" x14ac:dyDescent="0.3">
      <c r="A260" s="93"/>
      <c r="B260" s="94"/>
      <c r="C260" s="12"/>
      <c r="D260" s="1"/>
      <c r="E260" s="2"/>
      <c r="F260" s="3"/>
      <c r="G260" s="3"/>
      <c r="H260" s="122">
        <f t="shared" ref="H260:H323" si="12">IF(AND(F260&lt;&gt;"",G260&lt;&gt;""),G260-F260,0)</f>
        <v>0</v>
      </c>
      <c r="I260" s="1"/>
      <c r="J260" s="52"/>
      <c r="K260" s="120">
        <v>0</v>
      </c>
      <c r="L260" s="9"/>
      <c r="M260" s="9"/>
      <c r="N260" s="120">
        <f t="shared" ref="N260:N323" si="13">IF(ROUND(H260*1440,0)=0,0,H260*1440*32)</f>
        <v>0</v>
      </c>
      <c r="O260" s="121">
        <f t="shared" ref="O260:O323" si="14">IF(ROUND(H260*1440,0)=0,0,
IF(ROUND(H260*1440,0)&lt;=15,480,
IF(ROUND(H260*1440,0)&lt;=30,960,
IF(ROUND(H260*1440,0)&lt;=45,1440,
IF(ROUND(H260*1440,0)&lt;=60,1920,
1920*INT(ROUND(H260*1440,0)/60)+
IF(MOD(ROUND(H260*1440,0),60)&lt;=15,480,
IF(MOD(ROUND(H260*1440,0),60)&lt;=30,960,
IF(MOD(ROUND(H260*1440,0),60)&lt;=45,1440,1920)))
)))))</f>
        <v>0</v>
      </c>
    </row>
    <row r="261" spans="1:15" ht="17.25" x14ac:dyDescent="0.3">
      <c r="A261" s="93"/>
      <c r="B261" s="94"/>
      <c r="C261" s="12"/>
      <c r="D261" s="1"/>
      <c r="E261" s="2"/>
      <c r="F261" s="3"/>
      <c r="G261" s="3"/>
      <c r="H261" s="122">
        <f t="shared" si="12"/>
        <v>0</v>
      </c>
      <c r="I261" s="1"/>
      <c r="J261" s="48"/>
      <c r="K261" s="120">
        <v>0</v>
      </c>
      <c r="L261" s="1"/>
      <c r="M261" s="1"/>
      <c r="N261" s="120">
        <f t="shared" si="13"/>
        <v>0</v>
      </c>
      <c r="O261" s="121">
        <f t="shared" si="14"/>
        <v>0</v>
      </c>
    </row>
    <row r="262" spans="1:15" ht="17.25" x14ac:dyDescent="0.3">
      <c r="A262" s="93"/>
      <c r="B262" s="94"/>
      <c r="C262" s="12"/>
      <c r="D262" s="1"/>
      <c r="E262" s="2"/>
      <c r="F262" s="3"/>
      <c r="G262" s="3"/>
      <c r="H262" s="122">
        <f t="shared" si="12"/>
        <v>0</v>
      </c>
      <c r="I262" s="1"/>
      <c r="J262" s="51"/>
      <c r="K262" s="120">
        <v>0</v>
      </c>
      <c r="L262" s="7"/>
      <c r="M262" s="7"/>
      <c r="N262" s="120">
        <f t="shared" si="13"/>
        <v>0</v>
      </c>
      <c r="O262" s="121">
        <f t="shared" si="14"/>
        <v>0</v>
      </c>
    </row>
    <row r="263" spans="1:15" ht="17.25" x14ac:dyDescent="0.3">
      <c r="A263" s="93"/>
      <c r="B263" s="94"/>
      <c r="C263" s="12"/>
      <c r="D263" s="1"/>
      <c r="E263" s="2"/>
      <c r="F263" s="3"/>
      <c r="G263" s="3"/>
      <c r="H263" s="122">
        <f t="shared" si="12"/>
        <v>0</v>
      </c>
      <c r="I263" s="1"/>
      <c r="J263" s="51"/>
      <c r="K263" s="120">
        <v>0</v>
      </c>
      <c r="L263" s="7"/>
      <c r="M263" s="7"/>
      <c r="N263" s="120">
        <f t="shared" si="13"/>
        <v>0</v>
      </c>
      <c r="O263" s="121">
        <f t="shared" si="14"/>
        <v>0</v>
      </c>
    </row>
    <row r="264" spans="1:15" ht="17.25" x14ac:dyDescent="0.3">
      <c r="A264" s="93"/>
      <c r="B264" s="94"/>
      <c r="C264" s="12"/>
      <c r="D264" s="1"/>
      <c r="E264" s="2"/>
      <c r="F264" s="3"/>
      <c r="G264" s="3"/>
      <c r="H264" s="122">
        <f t="shared" si="12"/>
        <v>0</v>
      </c>
      <c r="I264" s="1"/>
      <c r="J264" s="52"/>
      <c r="K264" s="120">
        <v>0</v>
      </c>
      <c r="L264" s="9"/>
      <c r="M264" s="9"/>
      <c r="N264" s="120">
        <f t="shared" si="13"/>
        <v>0</v>
      </c>
      <c r="O264" s="121">
        <f t="shared" si="14"/>
        <v>0</v>
      </c>
    </row>
    <row r="265" spans="1:15" ht="17.25" x14ac:dyDescent="0.3">
      <c r="A265" s="93"/>
      <c r="B265" s="94"/>
      <c r="C265" s="12"/>
      <c r="D265" s="1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/>
      <c r="D266" s="1"/>
      <c r="E266" s="2"/>
      <c r="F266" s="3"/>
      <c r="G266" s="3"/>
      <c r="H266" s="122">
        <f t="shared" si="12"/>
        <v>0</v>
      </c>
      <c r="I266" s="1"/>
      <c r="J266" s="55"/>
      <c r="K266" s="120">
        <v>0</v>
      </c>
      <c r="L266" s="11"/>
      <c r="M266" s="11"/>
      <c r="N266" s="120">
        <f t="shared" si="13"/>
        <v>0</v>
      </c>
      <c r="O266" s="121">
        <f t="shared" si="14"/>
        <v>0</v>
      </c>
    </row>
    <row r="267" spans="1:15" ht="17.25" x14ac:dyDescent="0.3">
      <c r="A267" s="93"/>
      <c r="B267" s="94"/>
      <c r="C267" s="12"/>
      <c r="D267" s="1"/>
      <c r="E267" s="2"/>
      <c r="F267" s="3"/>
      <c r="G267" s="3"/>
      <c r="H267" s="122">
        <f t="shared" si="12"/>
        <v>0</v>
      </c>
      <c r="I267" s="1"/>
      <c r="J267" s="55"/>
      <c r="K267" s="120">
        <v>0</v>
      </c>
      <c r="L267" s="11"/>
      <c r="M267" s="11"/>
      <c r="N267" s="120">
        <f t="shared" si="13"/>
        <v>0</v>
      </c>
      <c r="O267" s="121">
        <f t="shared" si="14"/>
        <v>0</v>
      </c>
    </row>
    <row r="268" spans="1:15" ht="17.25" x14ac:dyDescent="0.3">
      <c r="A268" s="93"/>
      <c r="B268" s="94"/>
      <c r="C268" s="12"/>
      <c r="D268" s="1"/>
      <c r="E268" s="2"/>
      <c r="F268" s="3"/>
      <c r="G268" s="3"/>
      <c r="H268" s="122">
        <f t="shared" si="12"/>
        <v>0</v>
      </c>
      <c r="I268" s="1"/>
      <c r="J268" s="50"/>
      <c r="K268" s="120">
        <v>0</v>
      </c>
      <c r="L268" s="1"/>
      <c r="M268" s="1"/>
      <c r="N268" s="120">
        <f t="shared" si="13"/>
        <v>0</v>
      </c>
      <c r="O268" s="121">
        <f t="shared" si="14"/>
        <v>0</v>
      </c>
    </row>
    <row r="269" spans="1:15" ht="17.25" x14ac:dyDescent="0.3">
      <c r="A269" s="93"/>
      <c r="B269" s="94"/>
      <c r="C269" s="12"/>
      <c r="D269" s="1"/>
      <c r="E269" s="2"/>
      <c r="F269" s="3"/>
      <c r="G269" s="3"/>
      <c r="H269" s="122">
        <f t="shared" si="12"/>
        <v>0</v>
      </c>
      <c r="I269" s="1"/>
      <c r="J269" s="56"/>
      <c r="K269" s="120">
        <v>0</v>
      </c>
      <c r="L269" s="9"/>
      <c r="M269" s="9"/>
      <c r="N269" s="120">
        <f t="shared" si="13"/>
        <v>0</v>
      </c>
      <c r="O269" s="121">
        <f t="shared" si="14"/>
        <v>0</v>
      </c>
    </row>
    <row r="270" spans="1:15" ht="17.25" x14ac:dyDescent="0.3">
      <c r="A270" s="93"/>
      <c r="B270" s="94"/>
      <c r="C270" s="12"/>
      <c r="D270" s="1"/>
      <c r="E270" s="2"/>
      <c r="F270" s="3"/>
      <c r="G270" s="3"/>
      <c r="H270" s="122">
        <f t="shared" si="12"/>
        <v>0</v>
      </c>
      <c r="I270" s="1"/>
      <c r="J270" s="50"/>
      <c r="K270" s="120">
        <v>0</v>
      </c>
      <c r="L270" s="1"/>
      <c r="M270" s="1"/>
      <c r="N270" s="120">
        <f t="shared" si="13"/>
        <v>0</v>
      </c>
      <c r="O270" s="121">
        <f t="shared" si="14"/>
        <v>0</v>
      </c>
    </row>
    <row r="271" spans="1:15" ht="17.25" x14ac:dyDescent="0.3">
      <c r="A271" s="93"/>
      <c r="B271" s="94"/>
      <c r="C271" s="12"/>
      <c r="D271" s="1"/>
      <c r="E271" s="2"/>
      <c r="F271" s="3"/>
      <c r="G271" s="3"/>
      <c r="H271" s="122">
        <f t="shared" si="12"/>
        <v>0</v>
      </c>
      <c r="I271" s="1"/>
      <c r="J271" s="50"/>
      <c r="K271" s="120">
        <v>0</v>
      </c>
      <c r="L271" s="1"/>
      <c r="M271" s="1"/>
      <c r="N271" s="120">
        <f t="shared" si="13"/>
        <v>0</v>
      </c>
      <c r="O271" s="121">
        <f t="shared" si="14"/>
        <v>0</v>
      </c>
    </row>
    <row r="272" spans="1:15" ht="17.25" x14ac:dyDescent="0.3">
      <c r="A272" s="93"/>
      <c r="B272" s="94"/>
      <c r="C272" s="12"/>
      <c r="D272" s="1"/>
      <c r="E272" s="2"/>
      <c r="F272" s="3"/>
      <c r="G272" s="3"/>
      <c r="H272" s="122">
        <f t="shared" si="12"/>
        <v>0</v>
      </c>
      <c r="I272" s="1"/>
      <c r="J272" s="50"/>
      <c r="K272" s="120">
        <v>0</v>
      </c>
      <c r="L272" s="1"/>
      <c r="M272" s="1"/>
      <c r="N272" s="120">
        <f t="shared" si="13"/>
        <v>0</v>
      </c>
      <c r="O272" s="121">
        <f t="shared" si="14"/>
        <v>0</v>
      </c>
    </row>
    <row r="273" spans="1:15" ht="17.25" x14ac:dyDescent="0.3">
      <c r="A273" s="93"/>
      <c r="B273" s="94"/>
      <c r="C273" s="12"/>
      <c r="D273" s="1"/>
      <c r="E273" s="2"/>
      <c r="F273" s="3"/>
      <c r="G273" s="3"/>
      <c r="H273" s="122">
        <f t="shared" si="12"/>
        <v>0</v>
      </c>
      <c r="I273" s="1"/>
      <c r="J273" s="56"/>
      <c r="K273" s="120">
        <v>0</v>
      </c>
      <c r="L273" s="9"/>
      <c r="M273" s="9"/>
      <c r="N273" s="120">
        <f t="shared" si="13"/>
        <v>0</v>
      </c>
      <c r="O273" s="121">
        <f t="shared" si="14"/>
        <v>0</v>
      </c>
    </row>
    <row r="274" spans="1:15" ht="17.25" x14ac:dyDescent="0.3">
      <c r="A274" s="93"/>
      <c r="B274" s="94"/>
      <c r="C274" s="12"/>
      <c r="D274" s="1"/>
      <c r="E274" s="2"/>
      <c r="F274" s="3"/>
      <c r="G274" s="3"/>
      <c r="H274" s="122">
        <f t="shared" si="12"/>
        <v>0</v>
      </c>
      <c r="I274" s="1"/>
      <c r="J274" s="50"/>
      <c r="K274" s="120">
        <v>0</v>
      </c>
      <c r="L274" s="1"/>
      <c r="M274" s="1"/>
      <c r="N274" s="120">
        <f t="shared" si="13"/>
        <v>0</v>
      </c>
      <c r="O274" s="121">
        <f t="shared" si="14"/>
        <v>0</v>
      </c>
    </row>
    <row r="275" spans="1:15" ht="17.25" x14ac:dyDescent="0.3">
      <c r="A275" s="93"/>
      <c r="B275" s="94"/>
      <c r="C275" s="12"/>
      <c r="D275" s="1"/>
      <c r="E275" s="2"/>
      <c r="F275" s="3"/>
      <c r="G275" s="3"/>
      <c r="H275" s="122">
        <f t="shared" si="12"/>
        <v>0</v>
      </c>
      <c r="I275" s="1"/>
      <c r="J275" s="54"/>
      <c r="K275" s="120">
        <v>0</v>
      </c>
      <c r="L275" s="7"/>
      <c r="M275" s="7"/>
      <c r="N275" s="120">
        <f t="shared" si="13"/>
        <v>0</v>
      </c>
      <c r="O275" s="121">
        <f t="shared" si="14"/>
        <v>0</v>
      </c>
    </row>
    <row r="276" spans="1:15" ht="17.25" x14ac:dyDescent="0.3">
      <c r="A276" s="93"/>
      <c r="B276" s="94"/>
      <c r="C276" s="12"/>
      <c r="D276" s="1"/>
      <c r="E276" s="2"/>
      <c r="F276" s="3"/>
      <c r="G276" s="3"/>
      <c r="H276" s="122">
        <f t="shared" si="12"/>
        <v>0</v>
      </c>
      <c r="I276" s="1"/>
      <c r="J276" s="54"/>
      <c r="K276" s="120">
        <v>0</v>
      </c>
      <c r="L276" s="7"/>
      <c r="M276" s="7"/>
      <c r="N276" s="120">
        <f t="shared" si="13"/>
        <v>0</v>
      </c>
      <c r="O276" s="121">
        <f t="shared" si="14"/>
        <v>0</v>
      </c>
    </row>
    <row r="277" spans="1:15" ht="17.25" x14ac:dyDescent="0.3">
      <c r="A277" s="93"/>
      <c r="B277" s="94"/>
      <c r="C277" s="12"/>
      <c r="D277" s="1"/>
      <c r="E277" s="2"/>
      <c r="F277" s="3"/>
      <c r="G277" s="3"/>
      <c r="H277" s="122">
        <f t="shared" si="12"/>
        <v>0</v>
      </c>
      <c r="I277" s="1"/>
      <c r="J277" s="51"/>
      <c r="K277" s="120">
        <v>0</v>
      </c>
      <c r="L277" s="7"/>
      <c r="M277" s="7"/>
      <c r="N277" s="120">
        <f t="shared" si="13"/>
        <v>0</v>
      </c>
      <c r="O277" s="121">
        <f t="shared" si="14"/>
        <v>0</v>
      </c>
    </row>
    <row r="278" spans="1:15" ht="17.25" x14ac:dyDescent="0.3">
      <c r="A278" s="93"/>
      <c r="B278" s="94"/>
      <c r="C278" s="12"/>
      <c r="D278" s="1"/>
      <c r="E278" s="2"/>
      <c r="F278" s="3"/>
      <c r="G278" s="3"/>
      <c r="H278" s="122">
        <f t="shared" si="12"/>
        <v>0</v>
      </c>
      <c r="I278" s="1"/>
      <c r="J278" s="52"/>
      <c r="K278" s="120">
        <v>0</v>
      </c>
      <c r="L278" s="9"/>
      <c r="M278" s="9"/>
      <c r="N278" s="120">
        <f t="shared" si="13"/>
        <v>0</v>
      </c>
      <c r="O278" s="121">
        <f t="shared" si="14"/>
        <v>0</v>
      </c>
    </row>
    <row r="279" spans="1:15" ht="17.25" x14ac:dyDescent="0.3">
      <c r="A279" s="93"/>
      <c r="B279" s="94"/>
      <c r="C279" s="12"/>
      <c r="D279" s="1"/>
      <c r="E279" s="2"/>
      <c r="F279" s="3"/>
      <c r="G279" s="3"/>
      <c r="H279" s="122">
        <f t="shared" si="12"/>
        <v>0</v>
      </c>
      <c r="I279" s="1"/>
      <c r="J279" s="48"/>
      <c r="K279" s="120">
        <v>0</v>
      </c>
      <c r="L279" s="1"/>
      <c r="M279" s="1"/>
      <c r="N279" s="120">
        <f t="shared" si="13"/>
        <v>0</v>
      </c>
      <c r="O279" s="121">
        <f t="shared" si="14"/>
        <v>0</v>
      </c>
    </row>
    <row r="280" spans="1:15" ht="17.25" x14ac:dyDescent="0.3">
      <c r="A280" s="93"/>
      <c r="B280" s="94"/>
      <c r="C280" s="12"/>
      <c r="D280" s="1"/>
      <c r="E280" s="2"/>
      <c r="F280" s="3"/>
      <c r="G280" s="3"/>
      <c r="H280" s="122">
        <f t="shared" si="12"/>
        <v>0</v>
      </c>
      <c r="I280" s="1"/>
      <c r="J280" s="50"/>
      <c r="K280" s="120">
        <v>0</v>
      </c>
      <c r="L280" s="12"/>
      <c r="M280" s="12"/>
      <c r="N280" s="120">
        <f t="shared" si="13"/>
        <v>0</v>
      </c>
      <c r="O280" s="121">
        <f t="shared" si="14"/>
        <v>0</v>
      </c>
    </row>
    <row r="281" spans="1:15" ht="17.25" x14ac:dyDescent="0.3">
      <c r="A281" s="93"/>
      <c r="B281" s="94"/>
      <c r="C281" s="12"/>
      <c r="D281" s="1"/>
      <c r="E281" s="2"/>
      <c r="F281" s="3"/>
      <c r="G281" s="3"/>
      <c r="H281" s="122">
        <f t="shared" si="12"/>
        <v>0</v>
      </c>
      <c r="I281" s="1"/>
      <c r="J281" s="50"/>
      <c r="K281" s="120">
        <v>0</v>
      </c>
      <c r="L281" s="13"/>
      <c r="M281" s="13"/>
      <c r="N281" s="120">
        <f t="shared" si="13"/>
        <v>0</v>
      </c>
      <c r="O281" s="121">
        <f t="shared" si="14"/>
        <v>0</v>
      </c>
    </row>
    <row r="282" spans="1:15" ht="17.25" x14ac:dyDescent="0.3">
      <c r="A282" s="93"/>
      <c r="B282" s="94"/>
      <c r="C282" s="12"/>
      <c r="D282" s="1"/>
      <c r="E282" s="2"/>
      <c r="F282" s="3"/>
      <c r="G282" s="3"/>
      <c r="H282" s="122">
        <f t="shared" si="12"/>
        <v>0</v>
      </c>
      <c r="I282" s="1"/>
      <c r="J282" s="50"/>
      <c r="K282" s="120">
        <v>0</v>
      </c>
      <c r="L282" s="14"/>
      <c r="M282" s="14"/>
      <c r="N282" s="120">
        <f t="shared" si="13"/>
        <v>0</v>
      </c>
      <c r="O282" s="121">
        <f t="shared" si="14"/>
        <v>0</v>
      </c>
    </row>
    <row r="283" spans="1:15" ht="17.25" x14ac:dyDescent="0.3">
      <c r="A283" s="93"/>
      <c r="B283" s="94"/>
      <c r="C283" s="12"/>
      <c r="D283" s="1"/>
      <c r="E283" s="2"/>
      <c r="F283" s="3"/>
      <c r="G283" s="3"/>
      <c r="H283" s="122">
        <f t="shared" si="12"/>
        <v>0</v>
      </c>
      <c r="I283" s="1"/>
      <c r="J283" s="50"/>
      <c r="K283" s="120">
        <v>0</v>
      </c>
      <c r="L283" s="14"/>
      <c r="M283" s="14"/>
      <c r="N283" s="120">
        <f t="shared" si="13"/>
        <v>0</v>
      </c>
      <c r="O283" s="121">
        <f t="shared" si="14"/>
        <v>0</v>
      </c>
    </row>
    <row r="284" spans="1:15" ht="17.25" x14ac:dyDescent="0.3">
      <c r="A284" s="93"/>
      <c r="B284" s="94"/>
      <c r="C284" s="12"/>
      <c r="D284" s="1"/>
      <c r="E284" s="2"/>
      <c r="F284" s="3"/>
      <c r="G284" s="3"/>
      <c r="H284" s="122">
        <f t="shared" si="12"/>
        <v>0</v>
      </c>
      <c r="I284" s="1"/>
      <c r="J284" s="50"/>
      <c r="K284" s="120">
        <v>0</v>
      </c>
      <c r="L284" s="12"/>
      <c r="M284" s="12"/>
      <c r="N284" s="120">
        <f t="shared" si="13"/>
        <v>0</v>
      </c>
      <c r="O284" s="121">
        <f t="shared" si="14"/>
        <v>0</v>
      </c>
    </row>
    <row r="285" spans="1:15" ht="17.25" x14ac:dyDescent="0.3">
      <c r="A285" s="93"/>
      <c r="B285" s="94"/>
      <c r="C285" s="12"/>
      <c r="D285" s="1"/>
      <c r="E285" s="2"/>
      <c r="F285" s="3"/>
      <c r="G285" s="3"/>
      <c r="H285" s="122">
        <f t="shared" si="12"/>
        <v>0</v>
      </c>
      <c r="I285" s="1"/>
      <c r="J285" s="50"/>
      <c r="K285" s="120">
        <v>0</v>
      </c>
      <c r="L285" s="12"/>
      <c r="M285" s="12"/>
      <c r="N285" s="120">
        <f t="shared" si="13"/>
        <v>0</v>
      </c>
      <c r="O285" s="121">
        <f t="shared" si="14"/>
        <v>0</v>
      </c>
    </row>
    <row r="286" spans="1:15" ht="17.25" x14ac:dyDescent="0.3">
      <c r="A286" s="93"/>
      <c r="B286" s="94"/>
      <c r="C286" s="12"/>
      <c r="D286" s="1"/>
      <c r="E286" s="2"/>
      <c r="F286" s="3"/>
      <c r="G286" s="3"/>
      <c r="H286" s="122">
        <f t="shared" si="12"/>
        <v>0</v>
      </c>
      <c r="I286" s="1"/>
      <c r="J286" s="50"/>
      <c r="K286" s="120">
        <v>0</v>
      </c>
      <c r="L286" s="15"/>
      <c r="M286" s="15"/>
      <c r="N286" s="120">
        <f t="shared" si="13"/>
        <v>0</v>
      </c>
      <c r="O286" s="121">
        <f t="shared" si="14"/>
        <v>0</v>
      </c>
    </row>
    <row r="287" spans="1:15" ht="17.25" x14ac:dyDescent="0.3">
      <c r="A287" s="93"/>
      <c r="B287" s="94"/>
      <c r="C287" s="12"/>
      <c r="D287" s="1"/>
      <c r="E287" s="2"/>
      <c r="F287" s="3"/>
      <c r="G287" s="3"/>
      <c r="H287" s="122">
        <f t="shared" si="12"/>
        <v>0</v>
      </c>
      <c r="I287" s="1"/>
      <c r="J287" s="50"/>
      <c r="K287" s="120">
        <v>0</v>
      </c>
      <c r="L287" s="12"/>
      <c r="M287" s="12"/>
      <c r="N287" s="120">
        <f t="shared" si="13"/>
        <v>0</v>
      </c>
      <c r="O287" s="121">
        <f t="shared" si="14"/>
        <v>0</v>
      </c>
    </row>
    <row r="288" spans="1:15" ht="17.25" x14ac:dyDescent="0.3">
      <c r="A288" s="93"/>
      <c r="B288" s="94"/>
      <c r="C288" s="12"/>
      <c r="D288" s="1"/>
      <c r="E288" s="2"/>
      <c r="F288" s="3"/>
      <c r="G288" s="3"/>
      <c r="H288" s="122">
        <f t="shared" si="12"/>
        <v>0</v>
      </c>
      <c r="I288" s="1"/>
      <c r="J288" s="50"/>
      <c r="K288" s="120">
        <v>0</v>
      </c>
      <c r="L288" s="13"/>
      <c r="M288" s="13"/>
      <c r="N288" s="120">
        <f t="shared" si="13"/>
        <v>0</v>
      </c>
      <c r="O288" s="121">
        <f t="shared" si="14"/>
        <v>0</v>
      </c>
    </row>
    <row r="289" spans="1:15" ht="17.25" x14ac:dyDescent="0.3">
      <c r="A289" s="93"/>
      <c r="B289" s="94"/>
      <c r="C289" s="12"/>
      <c r="D289" s="1"/>
      <c r="E289" s="2"/>
      <c r="F289" s="3"/>
      <c r="G289" s="3"/>
      <c r="H289" s="122">
        <f t="shared" si="12"/>
        <v>0</v>
      </c>
      <c r="I289" s="1"/>
      <c r="J289" s="50"/>
      <c r="K289" s="120">
        <v>0</v>
      </c>
      <c r="L289" s="12"/>
      <c r="M289" s="12"/>
      <c r="N289" s="120">
        <f t="shared" si="13"/>
        <v>0</v>
      </c>
      <c r="O289" s="121">
        <f t="shared" si="14"/>
        <v>0</v>
      </c>
    </row>
    <row r="290" spans="1:15" ht="17.25" x14ac:dyDescent="0.3">
      <c r="A290" s="93"/>
      <c r="B290" s="94"/>
      <c r="C290" s="12"/>
      <c r="D290" s="1"/>
      <c r="E290" s="2"/>
      <c r="F290" s="3"/>
      <c r="G290" s="3"/>
      <c r="H290" s="122">
        <f t="shared" si="12"/>
        <v>0</v>
      </c>
      <c r="I290" s="1"/>
      <c r="J290" s="50"/>
      <c r="K290" s="120">
        <v>0</v>
      </c>
      <c r="L290" s="12"/>
      <c r="M290" s="12"/>
      <c r="N290" s="120">
        <f t="shared" si="13"/>
        <v>0</v>
      </c>
      <c r="O290" s="121">
        <f t="shared" si="14"/>
        <v>0</v>
      </c>
    </row>
    <row r="291" spans="1:15" ht="17.25" x14ac:dyDescent="0.3">
      <c r="A291" s="93"/>
      <c r="B291" s="94"/>
      <c r="C291" s="12"/>
      <c r="D291" s="1"/>
      <c r="E291" s="2"/>
      <c r="F291" s="3"/>
      <c r="G291" s="3"/>
      <c r="H291" s="122">
        <f t="shared" si="12"/>
        <v>0</v>
      </c>
      <c r="I291" s="1"/>
      <c r="J291" s="50"/>
      <c r="K291" s="120">
        <v>0</v>
      </c>
      <c r="L291" s="12"/>
      <c r="M291" s="12"/>
      <c r="N291" s="120">
        <f t="shared" si="13"/>
        <v>0</v>
      </c>
      <c r="O291" s="121">
        <f t="shared" si="14"/>
        <v>0</v>
      </c>
    </row>
    <row r="292" spans="1:15" ht="17.25" x14ac:dyDescent="0.3">
      <c r="A292" s="93"/>
      <c r="B292" s="94"/>
      <c r="C292" s="12"/>
      <c r="D292" s="1"/>
      <c r="E292" s="2"/>
      <c r="F292" s="3"/>
      <c r="G292" s="3"/>
      <c r="H292" s="122">
        <f t="shared" si="12"/>
        <v>0</v>
      </c>
      <c r="I292" s="1"/>
      <c r="J292" s="50"/>
      <c r="K292" s="120">
        <v>0</v>
      </c>
      <c r="L292" s="12"/>
      <c r="M292" s="12"/>
      <c r="N292" s="120">
        <f t="shared" si="13"/>
        <v>0</v>
      </c>
      <c r="O292" s="121">
        <f t="shared" si="14"/>
        <v>0</v>
      </c>
    </row>
    <row r="293" spans="1:15" ht="17.25" x14ac:dyDescent="0.3">
      <c r="A293" s="93"/>
      <c r="B293" s="94"/>
      <c r="C293" s="12"/>
      <c r="D293" s="1"/>
      <c r="E293" s="2"/>
      <c r="F293" s="3"/>
      <c r="G293" s="3"/>
      <c r="H293" s="122">
        <f t="shared" si="12"/>
        <v>0</v>
      </c>
      <c r="I293" s="1"/>
      <c r="J293" s="50"/>
      <c r="K293" s="120">
        <v>0</v>
      </c>
      <c r="L293" s="12"/>
      <c r="M293" s="12"/>
      <c r="N293" s="120">
        <f t="shared" si="13"/>
        <v>0</v>
      </c>
      <c r="O293" s="121">
        <f t="shared" si="14"/>
        <v>0</v>
      </c>
    </row>
    <row r="294" spans="1:15" ht="17.25" x14ac:dyDescent="0.3">
      <c r="A294" s="93"/>
      <c r="B294" s="94"/>
      <c r="C294" s="12"/>
      <c r="D294" s="1"/>
      <c r="E294" s="2"/>
      <c r="F294" s="3"/>
      <c r="G294" s="3"/>
      <c r="H294" s="122">
        <f t="shared" si="12"/>
        <v>0</v>
      </c>
      <c r="I294" s="1"/>
      <c r="J294" s="50"/>
      <c r="K294" s="120">
        <v>0</v>
      </c>
      <c r="L294" s="12"/>
      <c r="M294" s="12"/>
      <c r="N294" s="120">
        <f t="shared" si="13"/>
        <v>0</v>
      </c>
      <c r="O294" s="121">
        <f t="shared" si="14"/>
        <v>0</v>
      </c>
    </row>
    <row r="295" spans="1:15" ht="17.25" x14ac:dyDescent="0.3">
      <c r="A295" s="93"/>
      <c r="B295" s="94"/>
      <c r="C295" s="12"/>
      <c r="D295" s="1"/>
      <c r="E295" s="2"/>
      <c r="F295" s="3"/>
      <c r="G295" s="3"/>
      <c r="H295" s="122">
        <f t="shared" si="12"/>
        <v>0</v>
      </c>
      <c r="I295" s="1"/>
      <c r="J295" s="50"/>
      <c r="K295" s="120">
        <v>0</v>
      </c>
      <c r="L295" s="12"/>
      <c r="M295" s="12"/>
      <c r="N295" s="120">
        <f t="shared" si="13"/>
        <v>0</v>
      </c>
      <c r="O295" s="121">
        <f t="shared" si="14"/>
        <v>0</v>
      </c>
    </row>
    <row r="296" spans="1:15" ht="17.25" x14ac:dyDescent="0.3">
      <c r="A296" s="93"/>
      <c r="B296" s="94"/>
      <c r="C296" s="12"/>
      <c r="D296" s="1"/>
      <c r="E296" s="2"/>
      <c r="F296" s="3"/>
      <c r="G296" s="3"/>
      <c r="H296" s="122">
        <f t="shared" si="12"/>
        <v>0</v>
      </c>
      <c r="I296" s="1"/>
      <c r="J296" s="50"/>
      <c r="K296" s="120">
        <v>0</v>
      </c>
      <c r="L296" s="12"/>
      <c r="M296" s="12"/>
      <c r="N296" s="120">
        <f t="shared" si="13"/>
        <v>0</v>
      </c>
      <c r="O296" s="121">
        <f t="shared" si="14"/>
        <v>0</v>
      </c>
    </row>
    <row r="297" spans="1:15" ht="17.25" x14ac:dyDescent="0.3">
      <c r="A297" s="93"/>
      <c r="B297" s="94"/>
      <c r="C297" s="12"/>
      <c r="D297" s="1"/>
      <c r="E297" s="2"/>
      <c r="F297" s="3"/>
      <c r="G297" s="3"/>
      <c r="H297" s="122">
        <f t="shared" si="12"/>
        <v>0</v>
      </c>
      <c r="I297" s="1"/>
      <c r="J297" s="50"/>
      <c r="K297" s="120">
        <v>0</v>
      </c>
      <c r="L297" s="12"/>
      <c r="M297" s="12"/>
      <c r="N297" s="120">
        <f t="shared" si="13"/>
        <v>0</v>
      </c>
      <c r="O297" s="121">
        <f t="shared" si="14"/>
        <v>0</v>
      </c>
    </row>
    <row r="298" spans="1:15" ht="17.25" x14ac:dyDescent="0.3">
      <c r="A298" s="93"/>
      <c r="B298" s="94"/>
      <c r="C298" s="12"/>
      <c r="D298" s="1"/>
      <c r="E298" s="2"/>
      <c r="F298" s="3"/>
      <c r="G298" s="3"/>
      <c r="H298" s="122">
        <f t="shared" si="12"/>
        <v>0</v>
      </c>
      <c r="I298" s="1"/>
      <c r="J298" s="50"/>
      <c r="K298" s="120">
        <v>0</v>
      </c>
      <c r="L298" s="12"/>
      <c r="M298" s="12"/>
      <c r="N298" s="120">
        <f t="shared" si="13"/>
        <v>0</v>
      </c>
      <c r="O298" s="121">
        <f t="shared" si="14"/>
        <v>0</v>
      </c>
    </row>
    <row r="299" spans="1:15" ht="17.25" x14ac:dyDescent="0.3">
      <c r="A299" s="93"/>
      <c r="B299" s="94"/>
      <c r="C299" s="12"/>
      <c r="D299" s="1"/>
      <c r="E299" s="2"/>
      <c r="F299" s="3"/>
      <c r="G299" s="3"/>
      <c r="H299" s="122">
        <f t="shared" si="12"/>
        <v>0</v>
      </c>
      <c r="I299" s="1"/>
      <c r="J299" s="50"/>
      <c r="K299" s="120">
        <v>0</v>
      </c>
      <c r="L299" s="12"/>
      <c r="M299" s="12"/>
      <c r="N299" s="120">
        <f t="shared" si="13"/>
        <v>0</v>
      </c>
      <c r="O299" s="121">
        <f t="shared" si="14"/>
        <v>0</v>
      </c>
    </row>
    <row r="300" spans="1:15" ht="17.25" x14ac:dyDescent="0.3">
      <c r="A300" s="93"/>
      <c r="B300" s="94"/>
      <c r="C300" s="12"/>
      <c r="D300" s="1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12"/>
      <c r="D301" s="1"/>
      <c r="E301" s="2"/>
      <c r="F301" s="3"/>
      <c r="G301" s="3"/>
      <c r="H301" s="122">
        <f t="shared" si="12"/>
        <v>0</v>
      </c>
      <c r="I301" s="1"/>
      <c r="J301" s="50"/>
      <c r="K301" s="120">
        <v>0</v>
      </c>
      <c r="L301" s="12"/>
      <c r="M301" s="12"/>
      <c r="N301" s="120">
        <f t="shared" si="13"/>
        <v>0</v>
      </c>
      <c r="O301" s="121">
        <f t="shared" si="14"/>
        <v>0</v>
      </c>
    </row>
    <row r="302" spans="1:15" ht="17.25" x14ac:dyDescent="0.3">
      <c r="A302" s="93"/>
      <c r="B302" s="94"/>
      <c r="C302" s="12"/>
      <c r="D302" s="1"/>
      <c r="E302" s="2"/>
      <c r="F302" s="3"/>
      <c r="G302" s="3"/>
      <c r="H302" s="122">
        <f t="shared" si="12"/>
        <v>0</v>
      </c>
      <c r="I302" s="1"/>
      <c r="J302" s="50"/>
      <c r="K302" s="120">
        <v>0</v>
      </c>
      <c r="L302" s="12"/>
      <c r="M302" s="12"/>
      <c r="N302" s="120">
        <f t="shared" si="13"/>
        <v>0</v>
      </c>
      <c r="O302" s="121">
        <f t="shared" si="14"/>
        <v>0</v>
      </c>
    </row>
    <row r="303" spans="1:15" ht="17.25" x14ac:dyDescent="0.3">
      <c r="A303" s="93"/>
      <c r="B303" s="94"/>
      <c r="C303" s="12"/>
      <c r="D303" s="1"/>
      <c r="E303" s="2"/>
      <c r="F303" s="3"/>
      <c r="G303" s="3"/>
      <c r="H303" s="122">
        <f t="shared" si="12"/>
        <v>0</v>
      </c>
      <c r="I303" s="1"/>
      <c r="J303" s="50"/>
      <c r="K303" s="120">
        <v>0</v>
      </c>
      <c r="L303" s="12"/>
      <c r="M303" s="12"/>
      <c r="N303" s="120">
        <f t="shared" si="13"/>
        <v>0</v>
      </c>
      <c r="O303" s="121">
        <f t="shared" si="14"/>
        <v>0</v>
      </c>
    </row>
    <row r="304" spans="1:15" ht="17.25" x14ac:dyDescent="0.3">
      <c r="A304" s="93"/>
      <c r="B304" s="94"/>
      <c r="C304" s="12"/>
      <c r="D304" s="1"/>
      <c r="E304" s="2"/>
      <c r="F304" s="3"/>
      <c r="G304" s="3"/>
      <c r="H304" s="122">
        <f t="shared" si="12"/>
        <v>0</v>
      </c>
      <c r="I304" s="1"/>
      <c r="J304" s="50"/>
      <c r="K304" s="120">
        <v>0</v>
      </c>
      <c r="L304" s="12"/>
      <c r="M304" s="12"/>
      <c r="N304" s="120">
        <f t="shared" si="13"/>
        <v>0</v>
      </c>
      <c r="O304" s="121">
        <f t="shared" si="14"/>
        <v>0</v>
      </c>
    </row>
    <row r="305" spans="1:15" ht="17.25" x14ac:dyDescent="0.3">
      <c r="A305" s="93"/>
      <c r="B305" s="94"/>
      <c r="C305" s="12"/>
      <c r="D305" s="1"/>
      <c r="E305" s="2"/>
      <c r="F305" s="3"/>
      <c r="G305" s="3"/>
      <c r="H305" s="122">
        <f t="shared" si="12"/>
        <v>0</v>
      </c>
      <c r="I305" s="1"/>
      <c r="J305" s="50"/>
      <c r="K305" s="120">
        <v>0</v>
      </c>
      <c r="L305" s="12"/>
      <c r="M305" s="12"/>
      <c r="N305" s="120">
        <f t="shared" si="13"/>
        <v>0</v>
      </c>
      <c r="O305" s="121">
        <f t="shared" si="14"/>
        <v>0</v>
      </c>
    </row>
    <row r="306" spans="1:15" ht="17.25" x14ac:dyDescent="0.3">
      <c r="A306" s="93"/>
      <c r="B306" s="94"/>
      <c r="C306" s="12"/>
      <c r="D306" s="1"/>
      <c r="E306" s="2"/>
      <c r="F306" s="3"/>
      <c r="G306" s="3"/>
      <c r="H306" s="122">
        <f t="shared" si="12"/>
        <v>0</v>
      </c>
      <c r="I306" s="1"/>
      <c r="J306" s="50"/>
      <c r="K306" s="120">
        <v>0</v>
      </c>
      <c r="L306" s="12"/>
      <c r="M306" s="12"/>
      <c r="N306" s="120">
        <f t="shared" si="13"/>
        <v>0</v>
      </c>
      <c r="O306" s="121">
        <f t="shared" si="14"/>
        <v>0</v>
      </c>
    </row>
    <row r="307" spans="1:15" ht="17.25" x14ac:dyDescent="0.3">
      <c r="A307" s="93"/>
      <c r="B307" s="94"/>
      <c r="C307" s="12"/>
      <c r="D307" s="1"/>
      <c r="E307" s="2"/>
      <c r="F307" s="3"/>
      <c r="G307" s="3"/>
      <c r="H307" s="122">
        <f t="shared" si="12"/>
        <v>0</v>
      </c>
      <c r="I307" s="1"/>
      <c r="J307" s="50"/>
      <c r="K307" s="120">
        <v>0</v>
      </c>
      <c r="L307" s="12"/>
      <c r="M307" s="12"/>
      <c r="N307" s="120">
        <f t="shared" si="13"/>
        <v>0</v>
      </c>
      <c r="O307" s="121">
        <f t="shared" si="14"/>
        <v>0</v>
      </c>
    </row>
    <row r="308" spans="1:15" ht="17.25" x14ac:dyDescent="0.3">
      <c r="A308" s="93"/>
      <c r="B308" s="94"/>
      <c r="C308" s="12"/>
      <c r="D308" s="1"/>
      <c r="E308" s="2"/>
      <c r="F308" s="3"/>
      <c r="G308" s="3"/>
      <c r="H308" s="122">
        <f t="shared" si="12"/>
        <v>0</v>
      </c>
      <c r="I308" s="1"/>
      <c r="J308" s="50"/>
      <c r="K308" s="120">
        <v>0</v>
      </c>
      <c r="L308" s="12"/>
      <c r="M308" s="12"/>
      <c r="N308" s="120">
        <f t="shared" si="13"/>
        <v>0</v>
      </c>
      <c r="O308" s="121">
        <f t="shared" si="14"/>
        <v>0</v>
      </c>
    </row>
    <row r="309" spans="1:15" ht="17.25" x14ac:dyDescent="0.3">
      <c r="A309" s="93"/>
      <c r="B309" s="94"/>
      <c r="C309" s="12"/>
      <c r="D309" s="1"/>
      <c r="E309" s="2"/>
      <c r="F309" s="3"/>
      <c r="G309" s="3"/>
      <c r="H309" s="122">
        <f t="shared" si="12"/>
        <v>0</v>
      </c>
      <c r="I309" s="1"/>
      <c r="J309" s="50"/>
      <c r="K309" s="120">
        <v>0</v>
      </c>
      <c r="L309" s="12"/>
      <c r="M309" s="12"/>
      <c r="N309" s="120">
        <f t="shared" si="13"/>
        <v>0</v>
      </c>
      <c r="O309" s="121">
        <f t="shared" si="14"/>
        <v>0</v>
      </c>
    </row>
    <row r="310" spans="1:15" ht="17.25" x14ac:dyDescent="0.3">
      <c r="A310" s="93"/>
      <c r="B310" s="94"/>
      <c r="C310" s="12"/>
      <c r="D310" s="1"/>
      <c r="E310" s="2"/>
      <c r="F310" s="3"/>
      <c r="G310" s="3"/>
      <c r="H310" s="122">
        <f t="shared" si="12"/>
        <v>0</v>
      </c>
      <c r="I310" s="1"/>
      <c r="J310" s="50"/>
      <c r="K310" s="120">
        <v>0</v>
      </c>
      <c r="L310" s="12"/>
      <c r="M310" s="12"/>
      <c r="N310" s="120">
        <f t="shared" si="13"/>
        <v>0</v>
      </c>
      <c r="O310" s="121">
        <f t="shared" si="14"/>
        <v>0</v>
      </c>
    </row>
    <row r="311" spans="1:15" ht="17.25" x14ac:dyDescent="0.3">
      <c r="A311" s="93"/>
      <c r="B311" s="94"/>
      <c r="C311" s="12"/>
      <c r="D311" s="1"/>
      <c r="E311" s="2"/>
      <c r="F311" s="3"/>
      <c r="G311" s="3"/>
      <c r="H311" s="122">
        <f t="shared" si="12"/>
        <v>0</v>
      </c>
      <c r="I311" s="1"/>
      <c r="J311" s="50"/>
      <c r="K311" s="120">
        <v>0</v>
      </c>
      <c r="L311" s="12"/>
      <c r="M311" s="12"/>
      <c r="N311" s="120">
        <f t="shared" si="13"/>
        <v>0</v>
      </c>
      <c r="O311" s="121">
        <f t="shared" si="14"/>
        <v>0</v>
      </c>
    </row>
    <row r="312" spans="1:15" ht="17.25" x14ac:dyDescent="0.3">
      <c r="A312" s="93"/>
      <c r="B312" s="94"/>
      <c r="C312" s="12"/>
      <c r="D312" s="1"/>
      <c r="E312" s="2"/>
      <c r="F312" s="3"/>
      <c r="G312" s="3"/>
      <c r="H312" s="122">
        <f t="shared" si="12"/>
        <v>0</v>
      </c>
      <c r="I312" s="1"/>
      <c r="J312" s="50"/>
      <c r="K312" s="120">
        <v>0</v>
      </c>
      <c r="L312" s="12"/>
      <c r="M312" s="12"/>
      <c r="N312" s="120">
        <f t="shared" si="13"/>
        <v>0</v>
      </c>
      <c r="O312" s="121">
        <f t="shared" si="14"/>
        <v>0</v>
      </c>
    </row>
    <row r="313" spans="1:15" ht="17.25" x14ac:dyDescent="0.3">
      <c r="A313" s="93"/>
      <c r="B313" s="94"/>
      <c r="C313" s="12"/>
      <c r="D313" s="1"/>
      <c r="E313" s="2"/>
      <c r="F313" s="3"/>
      <c r="G313" s="3"/>
      <c r="H313" s="122">
        <f t="shared" si="12"/>
        <v>0</v>
      </c>
      <c r="I313" s="1"/>
      <c r="J313" s="50"/>
      <c r="K313" s="120">
        <v>0</v>
      </c>
      <c r="L313" s="12"/>
      <c r="M313" s="12"/>
      <c r="N313" s="120">
        <f t="shared" si="13"/>
        <v>0</v>
      </c>
      <c r="O313" s="121">
        <f t="shared" si="14"/>
        <v>0</v>
      </c>
    </row>
    <row r="314" spans="1:15" ht="17.25" x14ac:dyDescent="0.3">
      <c r="A314" s="93"/>
      <c r="B314" s="94"/>
      <c r="C314" s="12"/>
      <c r="D314" s="1"/>
      <c r="E314" s="2"/>
      <c r="F314" s="3"/>
      <c r="G314" s="3"/>
      <c r="H314" s="122">
        <f t="shared" si="12"/>
        <v>0</v>
      </c>
      <c r="I314" s="1"/>
      <c r="J314" s="50"/>
      <c r="K314" s="120">
        <v>0</v>
      </c>
      <c r="L314" s="12"/>
      <c r="M314" s="12"/>
      <c r="N314" s="120">
        <f t="shared" si="13"/>
        <v>0</v>
      </c>
      <c r="O314" s="121">
        <f t="shared" si="14"/>
        <v>0</v>
      </c>
    </row>
    <row r="315" spans="1:15" ht="17.25" x14ac:dyDescent="0.3">
      <c r="A315" s="93"/>
      <c r="B315" s="94"/>
      <c r="C315" s="12"/>
      <c r="D315" s="1"/>
      <c r="E315" s="2"/>
      <c r="F315" s="3"/>
      <c r="G315" s="3"/>
      <c r="H315" s="122">
        <f t="shared" si="12"/>
        <v>0</v>
      </c>
      <c r="I315" s="1"/>
      <c r="J315" s="50"/>
      <c r="K315" s="120">
        <v>0</v>
      </c>
      <c r="L315" s="12"/>
      <c r="M315" s="12"/>
      <c r="N315" s="120">
        <f t="shared" si="13"/>
        <v>0</v>
      </c>
      <c r="O315" s="121">
        <f t="shared" si="14"/>
        <v>0</v>
      </c>
    </row>
    <row r="316" spans="1:15" ht="17.25" x14ac:dyDescent="0.3">
      <c r="A316" s="93"/>
      <c r="B316" s="94"/>
      <c r="C316" s="12"/>
      <c r="D316" s="1"/>
      <c r="E316" s="2"/>
      <c r="F316" s="3"/>
      <c r="G316" s="3"/>
      <c r="H316" s="122">
        <f t="shared" si="12"/>
        <v>0</v>
      </c>
      <c r="I316" s="1"/>
      <c r="J316" s="50"/>
      <c r="K316" s="120">
        <v>0</v>
      </c>
      <c r="L316" s="12"/>
      <c r="M316" s="12"/>
      <c r="N316" s="120">
        <f t="shared" si="13"/>
        <v>0</v>
      </c>
      <c r="O316" s="121">
        <f t="shared" si="14"/>
        <v>0</v>
      </c>
    </row>
    <row r="317" spans="1:15" ht="17.25" x14ac:dyDescent="0.3">
      <c r="A317" s="93"/>
      <c r="B317" s="94"/>
      <c r="C317" s="12"/>
      <c r="D317" s="1"/>
      <c r="E317" s="2"/>
      <c r="F317" s="3"/>
      <c r="G317" s="3"/>
      <c r="H317" s="122">
        <f t="shared" si="12"/>
        <v>0</v>
      </c>
      <c r="I317" s="1"/>
      <c r="J317" s="50"/>
      <c r="K317" s="120">
        <v>0</v>
      </c>
      <c r="L317" s="12"/>
      <c r="M317" s="12"/>
      <c r="N317" s="120">
        <f t="shared" si="13"/>
        <v>0</v>
      </c>
      <c r="O317" s="121">
        <f t="shared" si="14"/>
        <v>0</v>
      </c>
    </row>
    <row r="318" spans="1:15" ht="17.25" x14ac:dyDescent="0.3">
      <c r="A318" s="93"/>
      <c r="B318" s="94"/>
      <c r="C318" s="12"/>
      <c r="D318" s="1"/>
      <c r="E318" s="2"/>
      <c r="F318" s="3"/>
      <c r="G318" s="3"/>
      <c r="H318" s="122">
        <f t="shared" si="12"/>
        <v>0</v>
      </c>
      <c r="I318" s="1"/>
      <c r="J318" s="50"/>
      <c r="K318" s="120">
        <v>0</v>
      </c>
      <c r="L318" s="12"/>
      <c r="M318" s="12"/>
      <c r="N318" s="120">
        <f t="shared" si="13"/>
        <v>0</v>
      </c>
      <c r="O318" s="121">
        <f t="shared" si="14"/>
        <v>0</v>
      </c>
    </row>
    <row r="319" spans="1:15" ht="17.25" x14ac:dyDescent="0.3">
      <c r="A319" s="93"/>
      <c r="B319" s="94"/>
      <c r="C319" s="12"/>
      <c r="D319" s="1"/>
      <c r="E319" s="2"/>
      <c r="F319" s="3"/>
      <c r="G319" s="3"/>
      <c r="H319" s="122">
        <f t="shared" si="12"/>
        <v>0</v>
      </c>
      <c r="I319" s="1"/>
      <c r="J319" s="50"/>
      <c r="K319" s="120">
        <v>0</v>
      </c>
      <c r="L319" s="12"/>
      <c r="M319" s="12"/>
      <c r="N319" s="120">
        <f t="shared" si="13"/>
        <v>0</v>
      </c>
      <c r="O319" s="121">
        <f t="shared" si="14"/>
        <v>0</v>
      </c>
    </row>
    <row r="320" spans="1:15" ht="17.25" x14ac:dyDescent="0.3">
      <c r="A320" s="93"/>
      <c r="B320" s="94"/>
      <c r="C320" s="12"/>
      <c r="D320" s="1"/>
      <c r="E320" s="2"/>
      <c r="F320" s="3"/>
      <c r="G320" s="3"/>
      <c r="H320" s="122">
        <f t="shared" si="12"/>
        <v>0</v>
      </c>
      <c r="I320" s="1"/>
      <c r="J320" s="50"/>
      <c r="K320" s="120">
        <v>0</v>
      </c>
      <c r="L320" s="12"/>
      <c r="M320" s="12"/>
      <c r="N320" s="120">
        <f t="shared" si="13"/>
        <v>0</v>
      </c>
      <c r="O320" s="121">
        <f t="shared" si="14"/>
        <v>0</v>
      </c>
    </row>
    <row r="321" spans="1:15" ht="17.25" x14ac:dyDescent="0.3">
      <c r="A321" s="93"/>
      <c r="B321" s="94"/>
      <c r="C321" s="12"/>
      <c r="D321" s="1"/>
      <c r="E321" s="2"/>
      <c r="F321" s="3"/>
      <c r="G321" s="3"/>
      <c r="H321" s="122">
        <f t="shared" si="12"/>
        <v>0</v>
      </c>
      <c r="I321" s="1"/>
      <c r="J321" s="50"/>
      <c r="K321" s="120">
        <v>0</v>
      </c>
      <c r="L321" s="12"/>
      <c r="M321" s="12"/>
      <c r="N321" s="120">
        <f t="shared" si="13"/>
        <v>0</v>
      </c>
      <c r="O321" s="121">
        <f t="shared" si="14"/>
        <v>0</v>
      </c>
    </row>
    <row r="322" spans="1:15" ht="17.25" x14ac:dyDescent="0.3">
      <c r="A322" s="93"/>
      <c r="B322" s="94"/>
      <c r="C322" s="12"/>
      <c r="D322" s="1"/>
      <c r="E322" s="2"/>
      <c r="F322" s="3"/>
      <c r="G322" s="3"/>
      <c r="H322" s="122">
        <f t="shared" si="12"/>
        <v>0</v>
      </c>
      <c r="I322" s="1"/>
      <c r="J322" s="50"/>
      <c r="K322" s="120">
        <v>0</v>
      </c>
      <c r="L322" s="12"/>
      <c r="M322" s="12"/>
      <c r="N322" s="120">
        <f t="shared" si="13"/>
        <v>0</v>
      </c>
      <c r="O322" s="121">
        <f t="shared" si="14"/>
        <v>0</v>
      </c>
    </row>
    <row r="323" spans="1:15" ht="17.25" x14ac:dyDescent="0.3">
      <c r="A323" s="93"/>
      <c r="B323" s="94"/>
      <c r="C323" s="12"/>
      <c r="D323" s="1"/>
      <c r="E323" s="2"/>
      <c r="F323" s="3"/>
      <c r="G323" s="3"/>
      <c r="H323" s="122">
        <f t="shared" si="12"/>
        <v>0</v>
      </c>
      <c r="I323" s="1"/>
      <c r="J323" s="50"/>
      <c r="K323" s="120">
        <v>0</v>
      </c>
      <c r="L323" s="12"/>
      <c r="M323" s="12"/>
      <c r="N323" s="120">
        <f t="shared" si="13"/>
        <v>0</v>
      </c>
      <c r="O323" s="121">
        <f t="shared" si="14"/>
        <v>0</v>
      </c>
    </row>
    <row r="324" spans="1:15" ht="17.25" x14ac:dyDescent="0.3">
      <c r="A324" s="93"/>
      <c r="B324" s="94"/>
      <c r="C324" s="12"/>
      <c r="D324" s="1"/>
      <c r="E324" s="2"/>
      <c r="F324" s="3"/>
      <c r="G324" s="3"/>
      <c r="H324" s="122">
        <f t="shared" ref="H324:H387" si="15">IF(AND(F324&lt;&gt;"",G324&lt;&gt;""),G324-F324,0)</f>
        <v>0</v>
      </c>
      <c r="I324" s="1"/>
      <c r="J324" s="50"/>
      <c r="K324" s="120">
        <v>0</v>
      </c>
      <c r="L324" s="12"/>
      <c r="M324" s="12"/>
      <c r="N324" s="120">
        <f t="shared" ref="N324:N387" si="16">IF(ROUND(H324*1440,0)=0,0,H324*1440*32)</f>
        <v>0</v>
      </c>
      <c r="O324" s="121">
        <f t="shared" ref="O324:O387" si="17">IF(ROUND(H324*1440,0)=0,0,
IF(ROUND(H324*1440,0)&lt;=15,480,
IF(ROUND(H324*1440,0)&lt;=30,960,
IF(ROUND(H324*1440,0)&lt;=45,1440,
IF(ROUND(H324*1440,0)&lt;=60,1920,
1920*INT(ROUND(H324*1440,0)/60)+
IF(MOD(ROUND(H324*1440,0),60)&lt;=15,480,
IF(MOD(ROUND(H324*1440,0),60)&lt;=30,960,
IF(MOD(ROUND(H324*1440,0),60)&lt;=45,1440,1920)))
)))))</f>
        <v>0</v>
      </c>
    </row>
    <row r="325" spans="1:15" ht="17.25" x14ac:dyDescent="0.3">
      <c r="A325" s="93"/>
      <c r="B325" s="94"/>
      <c r="C325" s="12"/>
      <c r="D325" s="1"/>
      <c r="E325" s="2"/>
      <c r="F325" s="3"/>
      <c r="G325" s="3"/>
      <c r="H325" s="122">
        <f t="shared" si="15"/>
        <v>0</v>
      </c>
      <c r="I325" s="1"/>
      <c r="J325" s="50"/>
      <c r="K325" s="120">
        <v>0</v>
      </c>
      <c r="L325" s="12"/>
      <c r="M325" s="12"/>
      <c r="N325" s="120">
        <f t="shared" si="16"/>
        <v>0</v>
      </c>
      <c r="O325" s="121">
        <f t="shared" si="17"/>
        <v>0</v>
      </c>
    </row>
    <row r="326" spans="1:15" ht="17.25" x14ac:dyDescent="0.3">
      <c r="A326" s="93"/>
      <c r="B326" s="94"/>
      <c r="C326" s="12"/>
      <c r="D326" s="1"/>
      <c r="E326" s="2"/>
      <c r="F326" s="3"/>
      <c r="G326" s="3"/>
      <c r="H326" s="122">
        <f t="shared" si="15"/>
        <v>0</v>
      </c>
      <c r="I326" s="1"/>
      <c r="J326" s="50"/>
      <c r="K326" s="120">
        <v>0</v>
      </c>
      <c r="L326" s="12"/>
      <c r="M326" s="12"/>
      <c r="N326" s="120">
        <f t="shared" si="16"/>
        <v>0</v>
      </c>
      <c r="O326" s="121">
        <f t="shared" si="17"/>
        <v>0</v>
      </c>
    </row>
    <row r="327" spans="1:15" ht="17.25" x14ac:dyDescent="0.3">
      <c r="A327" s="93"/>
      <c r="B327" s="94"/>
      <c r="C327" s="12"/>
      <c r="D327" s="1"/>
      <c r="E327" s="2"/>
      <c r="F327" s="3"/>
      <c r="G327" s="3"/>
      <c r="H327" s="122">
        <f t="shared" si="15"/>
        <v>0</v>
      </c>
      <c r="I327" s="1"/>
      <c r="J327" s="50"/>
      <c r="K327" s="120">
        <v>0</v>
      </c>
      <c r="L327" s="12"/>
      <c r="M327" s="12"/>
      <c r="N327" s="120">
        <f t="shared" si="16"/>
        <v>0</v>
      </c>
      <c r="O327" s="121">
        <f t="shared" si="17"/>
        <v>0</v>
      </c>
    </row>
    <row r="328" spans="1:15" ht="17.25" x14ac:dyDescent="0.3">
      <c r="A328" s="93"/>
      <c r="B328" s="94"/>
      <c r="C328" s="12"/>
      <c r="D328" s="1"/>
      <c r="E328" s="2"/>
      <c r="F328" s="3"/>
      <c r="G328" s="3"/>
      <c r="H328" s="122">
        <f t="shared" si="15"/>
        <v>0</v>
      </c>
      <c r="I328" s="1"/>
      <c r="J328" s="50"/>
      <c r="K328" s="120">
        <v>0</v>
      </c>
      <c r="L328" s="12"/>
      <c r="M328" s="12"/>
      <c r="N328" s="120">
        <f t="shared" si="16"/>
        <v>0</v>
      </c>
      <c r="O328" s="121">
        <f t="shared" si="17"/>
        <v>0</v>
      </c>
    </row>
    <row r="329" spans="1:15" ht="17.25" x14ac:dyDescent="0.3">
      <c r="A329" s="93"/>
      <c r="B329" s="94"/>
      <c r="C329" s="12"/>
      <c r="D329" s="1"/>
      <c r="E329" s="2"/>
      <c r="F329" s="3"/>
      <c r="G329" s="3"/>
      <c r="H329" s="122">
        <f t="shared" si="15"/>
        <v>0</v>
      </c>
      <c r="I329" s="1"/>
      <c r="J329" s="50"/>
      <c r="K329" s="120">
        <v>0</v>
      </c>
      <c r="L329" s="12"/>
      <c r="M329" s="12"/>
      <c r="N329" s="120">
        <f t="shared" si="16"/>
        <v>0</v>
      </c>
      <c r="O329" s="121">
        <f t="shared" si="17"/>
        <v>0</v>
      </c>
    </row>
    <row r="330" spans="1:15" ht="17.25" x14ac:dyDescent="0.3">
      <c r="A330" s="93"/>
      <c r="B330" s="94"/>
      <c r="C330" s="12"/>
      <c r="D330" s="1"/>
      <c r="E330" s="2"/>
      <c r="F330" s="3"/>
      <c r="G330" s="3"/>
      <c r="H330" s="122">
        <f t="shared" si="15"/>
        <v>0</v>
      </c>
      <c r="I330" s="1"/>
      <c r="J330" s="50"/>
      <c r="K330" s="120">
        <v>0</v>
      </c>
      <c r="L330" s="12"/>
      <c r="M330" s="12"/>
      <c r="N330" s="120">
        <f t="shared" si="16"/>
        <v>0</v>
      </c>
      <c r="O330" s="121">
        <f t="shared" si="17"/>
        <v>0</v>
      </c>
    </row>
    <row r="331" spans="1:15" ht="17.25" x14ac:dyDescent="0.3">
      <c r="A331" s="93"/>
      <c r="B331" s="94"/>
      <c r="C331" s="12"/>
      <c r="D331" s="1"/>
      <c r="E331" s="2"/>
      <c r="F331" s="3"/>
      <c r="G331" s="3"/>
      <c r="H331" s="122">
        <f t="shared" si="15"/>
        <v>0</v>
      </c>
      <c r="I331" s="1"/>
      <c r="J331" s="50"/>
      <c r="K331" s="120">
        <v>0</v>
      </c>
      <c r="L331" s="12"/>
      <c r="M331" s="12"/>
      <c r="N331" s="120">
        <f t="shared" si="16"/>
        <v>0</v>
      </c>
      <c r="O331" s="121">
        <f t="shared" si="17"/>
        <v>0</v>
      </c>
    </row>
    <row r="332" spans="1:15" ht="17.25" x14ac:dyDescent="0.3">
      <c r="A332" s="93"/>
      <c r="B332" s="94"/>
      <c r="C332" s="12"/>
      <c r="D332" s="1"/>
      <c r="E332" s="2"/>
      <c r="F332" s="3"/>
      <c r="G332" s="3"/>
      <c r="H332" s="122">
        <f t="shared" si="15"/>
        <v>0</v>
      </c>
      <c r="I332" s="1"/>
      <c r="J332" s="50"/>
      <c r="K332" s="120">
        <v>0</v>
      </c>
      <c r="L332" s="12"/>
      <c r="M332" s="12"/>
      <c r="N332" s="120">
        <f t="shared" si="16"/>
        <v>0</v>
      </c>
      <c r="O332" s="121">
        <f t="shared" si="17"/>
        <v>0</v>
      </c>
    </row>
    <row r="333" spans="1:15" ht="17.25" x14ac:dyDescent="0.3">
      <c r="A333" s="93"/>
      <c r="B333" s="94"/>
      <c r="C333" s="12"/>
      <c r="D333" s="1"/>
      <c r="E333" s="2"/>
      <c r="F333" s="3"/>
      <c r="G333" s="3"/>
      <c r="H333" s="122">
        <f t="shared" si="15"/>
        <v>0</v>
      </c>
      <c r="I333" s="1"/>
      <c r="J333" s="50"/>
      <c r="K333" s="120">
        <v>0</v>
      </c>
      <c r="L333" s="12"/>
      <c r="M333" s="12"/>
      <c r="N333" s="120">
        <f t="shared" si="16"/>
        <v>0</v>
      </c>
      <c r="O333" s="121">
        <f t="shared" si="17"/>
        <v>0</v>
      </c>
    </row>
    <row r="334" spans="1:15" ht="17.25" x14ac:dyDescent="0.3">
      <c r="A334" s="93"/>
      <c r="B334" s="94"/>
      <c r="C334" s="12"/>
      <c r="D334" s="1"/>
      <c r="E334" s="2"/>
      <c r="F334" s="3"/>
      <c r="G334" s="3"/>
      <c r="H334" s="122">
        <f t="shared" si="15"/>
        <v>0</v>
      </c>
      <c r="I334" s="1"/>
      <c r="J334" s="50"/>
      <c r="K334" s="120">
        <v>0</v>
      </c>
      <c r="L334" s="12"/>
      <c r="M334" s="12"/>
      <c r="N334" s="120">
        <f t="shared" si="16"/>
        <v>0</v>
      </c>
      <c r="O334" s="121">
        <f t="shared" si="17"/>
        <v>0</v>
      </c>
    </row>
    <row r="335" spans="1:15" ht="17.25" x14ac:dyDescent="0.3">
      <c r="A335" s="93"/>
      <c r="B335" s="94"/>
      <c r="C335" s="12"/>
      <c r="D335" s="1"/>
      <c r="E335" s="2"/>
      <c r="F335" s="3"/>
      <c r="G335" s="3"/>
      <c r="H335" s="122">
        <f t="shared" si="15"/>
        <v>0</v>
      </c>
      <c r="I335" s="1"/>
      <c r="J335" s="50"/>
      <c r="K335" s="120">
        <v>0</v>
      </c>
      <c r="L335" s="12"/>
      <c r="M335" s="12"/>
      <c r="N335" s="120">
        <f t="shared" si="16"/>
        <v>0</v>
      </c>
      <c r="O335" s="121">
        <f t="shared" si="17"/>
        <v>0</v>
      </c>
    </row>
    <row r="336" spans="1:15" ht="17.25" x14ac:dyDescent="0.3">
      <c r="A336" s="93"/>
      <c r="B336" s="94"/>
      <c r="C336" s="12"/>
      <c r="D336" s="1"/>
      <c r="E336" s="2"/>
      <c r="F336" s="3"/>
      <c r="G336" s="3"/>
      <c r="H336" s="122">
        <f t="shared" si="15"/>
        <v>0</v>
      </c>
      <c r="I336" s="1"/>
      <c r="J336" s="50"/>
      <c r="K336" s="120">
        <v>0</v>
      </c>
      <c r="L336" s="12"/>
      <c r="M336" s="12"/>
      <c r="N336" s="120">
        <f t="shared" si="16"/>
        <v>0</v>
      </c>
      <c r="O336" s="121">
        <f t="shared" si="17"/>
        <v>0</v>
      </c>
    </row>
    <row r="337" spans="1:15" ht="17.25" x14ac:dyDescent="0.3">
      <c r="A337" s="93"/>
      <c r="B337" s="94"/>
      <c r="C337" s="12"/>
      <c r="D337" s="1"/>
      <c r="E337" s="2"/>
      <c r="F337" s="3"/>
      <c r="G337" s="3"/>
      <c r="H337" s="122">
        <f t="shared" si="15"/>
        <v>0</v>
      </c>
      <c r="I337" s="1"/>
      <c r="J337" s="50"/>
      <c r="K337" s="120">
        <v>0</v>
      </c>
      <c r="L337" s="12"/>
      <c r="M337" s="12"/>
      <c r="N337" s="120">
        <f t="shared" si="16"/>
        <v>0</v>
      </c>
      <c r="O337" s="121">
        <f t="shared" si="17"/>
        <v>0</v>
      </c>
    </row>
    <row r="338" spans="1:15" ht="17.25" x14ac:dyDescent="0.3">
      <c r="A338" s="93"/>
      <c r="B338" s="94"/>
      <c r="C338" s="12"/>
      <c r="D338" s="1"/>
      <c r="E338" s="2"/>
      <c r="F338" s="3"/>
      <c r="G338" s="3"/>
      <c r="H338" s="122">
        <f t="shared" si="15"/>
        <v>0</v>
      </c>
      <c r="I338" s="1"/>
      <c r="J338" s="50"/>
      <c r="K338" s="120">
        <v>0</v>
      </c>
      <c r="L338" s="12"/>
      <c r="M338" s="12"/>
      <c r="N338" s="120">
        <f t="shared" si="16"/>
        <v>0</v>
      </c>
      <c r="O338" s="121">
        <f t="shared" si="17"/>
        <v>0</v>
      </c>
    </row>
    <row r="339" spans="1:15" ht="17.25" x14ac:dyDescent="0.3">
      <c r="A339" s="93"/>
      <c r="B339" s="94"/>
      <c r="C339" s="12"/>
      <c r="D339" s="1"/>
      <c r="E339" s="2"/>
      <c r="F339" s="3"/>
      <c r="G339" s="3"/>
      <c r="H339" s="122">
        <f t="shared" si="15"/>
        <v>0</v>
      </c>
      <c r="I339" s="1"/>
      <c r="J339" s="50"/>
      <c r="K339" s="120">
        <v>0</v>
      </c>
      <c r="L339" s="12"/>
      <c r="M339" s="12"/>
      <c r="N339" s="120">
        <f t="shared" si="16"/>
        <v>0</v>
      </c>
      <c r="O339" s="121">
        <f t="shared" si="17"/>
        <v>0</v>
      </c>
    </row>
    <row r="340" spans="1:15" ht="17.25" x14ac:dyDescent="0.3">
      <c r="A340" s="93"/>
      <c r="B340" s="94"/>
      <c r="C340" s="12"/>
      <c r="D340" s="1"/>
      <c r="E340" s="2"/>
      <c r="F340" s="3"/>
      <c r="G340" s="3"/>
      <c r="H340" s="122">
        <f t="shared" si="15"/>
        <v>0</v>
      </c>
      <c r="I340" s="1"/>
      <c r="J340" s="50"/>
      <c r="K340" s="120">
        <v>0</v>
      </c>
      <c r="L340" s="12"/>
      <c r="M340" s="12"/>
      <c r="N340" s="120">
        <f t="shared" si="16"/>
        <v>0</v>
      </c>
      <c r="O340" s="121">
        <f t="shared" si="17"/>
        <v>0</v>
      </c>
    </row>
    <row r="341" spans="1:15" ht="17.25" x14ac:dyDescent="0.3">
      <c r="A341" s="93"/>
      <c r="B341" s="94"/>
      <c r="C341" s="12"/>
      <c r="D341" s="1"/>
      <c r="E341" s="2"/>
      <c r="F341" s="3"/>
      <c r="G341" s="3"/>
      <c r="H341" s="122">
        <f t="shared" si="15"/>
        <v>0</v>
      </c>
      <c r="I341" s="1"/>
      <c r="J341" s="50"/>
      <c r="K341" s="120">
        <v>0</v>
      </c>
      <c r="L341" s="12"/>
      <c r="M341" s="12"/>
      <c r="N341" s="120">
        <f t="shared" si="16"/>
        <v>0</v>
      </c>
      <c r="O341" s="121">
        <f t="shared" si="17"/>
        <v>0</v>
      </c>
    </row>
    <row r="342" spans="1:15" ht="17.25" x14ac:dyDescent="0.3">
      <c r="A342" s="93"/>
      <c r="B342" s="94"/>
      <c r="C342" s="12"/>
      <c r="D342" s="1"/>
      <c r="E342" s="2"/>
      <c r="F342" s="3"/>
      <c r="G342" s="3"/>
      <c r="H342" s="122">
        <f t="shared" si="15"/>
        <v>0</v>
      </c>
      <c r="I342" s="1"/>
      <c r="J342" s="50"/>
      <c r="K342" s="120">
        <v>0</v>
      </c>
      <c r="L342" s="12"/>
      <c r="M342" s="12"/>
      <c r="N342" s="120">
        <f t="shared" si="16"/>
        <v>0</v>
      </c>
      <c r="O342" s="121">
        <f t="shared" si="17"/>
        <v>0</v>
      </c>
    </row>
    <row r="343" spans="1:15" ht="17.25" x14ac:dyDescent="0.3">
      <c r="A343" s="93"/>
      <c r="B343" s="94"/>
      <c r="C343" s="12"/>
      <c r="D343" s="1"/>
      <c r="E343" s="2"/>
      <c r="F343" s="3"/>
      <c r="G343" s="3"/>
      <c r="H343" s="122">
        <f t="shared" si="15"/>
        <v>0</v>
      </c>
      <c r="I343" s="1"/>
      <c r="J343" s="50"/>
      <c r="K343" s="120">
        <v>0</v>
      </c>
      <c r="L343" s="12"/>
      <c r="M343" s="12"/>
      <c r="N343" s="120">
        <f t="shared" si="16"/>
        <v>0</v>
      </c>
      <c r="O343" s="121">
        <f t="shared" si="17"/>
        <v>0</v>
      </c>
    </row>
    <row r="344" spans="1:15" ht="17.25" x14ac:dyDescent="0.3">
      <c r="A344" s="93"/>
      <c r="B344" s="94"/>
      <c r="C344" s="12"/>
      <c r="D344" s="1"/>
      <c r="E344" s="2"/>
      <c r="F344" s="3"/>
      <c r="G344" s="3"/>
      <c r="H344" s="122">
        <f t="shared" si="15"/>
        <v>0</v>
      </c>
      <c r="I344" s="1"/>
      <c r="J344" s="50"/>
      <c r="K344" s="120">
        <v>0</v>
      </c>
      <c r="L344" s="12"/>
      <c r="M344" s="12"/>
      <c r="N344" s="120">
        <f t="shared" si="16"/>
        <v>0</v>
      </c>
      <c r="O344" s="121">
        <f t="shared" si="17"/>
        <v>0</v>
      </c>
    </row>
    <row r="345" spans="1:15" ht="17.25" x14ac:dyDescent="0.3">
      <c r="A345" s="93"/>
      <c r="B345" s="94"/>
      <c r="C345" s="12"/>
      <c r="D345" s="1"/>
      <c r="E345" s="2"/>
      <c r="F345" s="3"/>
      <c r="G345" s="3"/>
      <c r="H345" s="122">
        <f t="shared" si="15"/>
        <v>0</v>
      </c>
      <c r="I345" s="1"/>
      <c r="J345" s="50"/>
      <c r="K345" s="120">
        <v>0</v>
      </c>
      <c r="L345" s="12"/>
      <c r="M345" s="12"/>
      <c r="N345" s="120">
        <f t="shared" si="16"/>
        <v>0</v>
      </c>
      <c r="O345" s="121">
        <f t="shared" si="17"/>
        <v>0</v>
      </c>
    </row>
    <row r="346" spans="1:15" ht="17.25" x14ac:dyDescent="0.3">
      <c r="A346" s="93"/>
      <c r="B346" s="94"/>
      <c r="C346" s="12"/>
      <c r="D346" s="1"/>
      <c r="E346" s="2"/>
      <c r="F346" s="3"/>
      <c r="G346" s="3"/>
      <c r="H346" s="122">
        <f t="shared" si="15"/>
        <v>0</v>
      </c>
      <c r="I346" s="1"/>
      <c r="J346" s="50"/>
      <c r="K346" s="120">
        <v>0</v>
      </c>
      <c r="L346" s="12"/>
      <c r="M346" s="12"/>
      <c r="N346" s="120">
        <f t="shared" si="16"/>
        <v>0</v>
      </c>
      <c r="O346" s="121">
        <f t="shared" si="17"/>
        <v>0</v>
      </c>
    </row>
    <row r="347" spans="1:15" ht="17.25" x14ac:dyDescent="0.3">
      <c r="A347" s="93"/>
      <c r="B347" s="94"/>
      <c r="C347" s="12"/>
      <c r="D347" s="1"/>
      <c r="E347" s="2"/>
      <c r="F347" s="3"/>
      <c r="G347" s="3"/>
      <c r="H347" s="122">
        <f t="shared" si="15"/>
        <v>0</v>
      </c>
      <c r="I347" s="1"/>
      <c r="J347" s="50"/>
      <c r="K347" s="120">
        <v>0</v>
      </c>
      <c r="L347" s="12"/>
      <c r="M347" s="12"/>
      <c r="N347" s="120">
        <f t="shared" si="16"/>
        <v>0</v>
      </c>
      <c r="O347" s="121">
        <f t="shared" si="17"/>
        <v>0</v>
      </c>
    </row>
    <row r="348" spans="1:15" ht="17.25" x14ac:dyDescent="0.3">
      <c r="A348" s="93"/>
      <c r="B348" s="94"/>
      <c r="C348" s="12"/>
      <c r="D348" s="1"/>
      <c r="E348" s="2"/>
      <c r="F348" s="3"/>
      <c r="G348" s="3"/>
      <c r="H348" s="122">
        <f t="shared" si="15"/>
        <v>0</v>
      </c>
      <c r="I348" s="1"/>
      <c r="J348" s="50"/>
      <c r="K348" s="120">
        <v>0</v>
      </c>
      <c r="L348" s="12"/>
      <c r="M348" s="12"/>
      <c r="N348" s="120">
        <f t="shared" si="16"/>
        <v>0</v>
      </c>
      <c r="O348" s="121">
        <f t="shared" si="17"/>
        <v>0</v>
      </c>
    </row>
    <row r="349" spans="1:15" ht="17.25" x14ac:dyDescent="0.3">
      <c r="A349" s="93"/>
      <c r="B349" s="94"/>
      <c r="C349" s="12"/>
      <c r="D349" s="1"/>
      <c r="E349" s="2"/>
      <c r="F349" s="3"/>
      <c r="G349" s="3"/>
      <c r="H349" s="122">
        <f t="shared" si="15"/>
        <v>0</v>
      </c>
      <c r="I349" s="1"/>
      <c r="J349" s="50"/>
      <c r="K349" s="120">
        <v>0</v>
      </c>
      <c r="L349" s="12"/>
      <c r="M349" s="12"/>
      <c r="N349" s="120">
        <f t="shared" si="16"/>
        <v>0</v>
      </c>
      <c r="O349" s="121">
        <f t="shared" si="17"/>
        <v>0</v>
      </c>
    </row>
    <row r="350" spans="1:15" ht="17.25" x14ac:dyDescent="0.3">
      <c r="A350" s="93"/>
      <c r="B350" s="94"/>
      <c r="C350" s="12"/>
      <c r="D350" s="1"/>
      <c r="E350" s="2"/>
      <c r="F350" s="3"/>
      <c r="G350" s="3"/>
      <c r="H350" s="122">
        <f t="shared" si="15"/>
        <v>0</v>
      </c>
      <c r="I350" s="1"/>
      <c r="J350" s="50"/>
      <c r="K350" s="120">
        <v>0</v>
      </c>
      <c r="L350" s="12"/>
      <c r="M350" s="12"/>
      <c r="N350" s="120">
        <f t="shared" si="16"/>
        <v>0</v>
      </c>
      <c r="O350" s="121">
        <f t="shared" si="17"/>
        <v>0</v>
      </c>
    </row>
    <row r="351" spans="1:15" ht="17.25" x14ac:dyDescent="0.3">
      <c r="A351" s="93"/>
      <c r="B351" s="94"/>
      <c r="C351" s="12"/>
      <c r="D351" s="1"/>
      <c r="E351" s="2"/>
      <c r="F351" s="3"/>
      <c r="G351" s="3"/>
      <c r="H351" s="122">
        <f t="shared" si="15"/>
        <v>0</v>
      </c>
      <c r="I351" s="1"/>
      <c r="J351" s="50"/>
      <c r="K351" s="120">
        <v>0</v>
      </c>
      <c r="L351" s="12"/>
      <c r="M351" s="12"/>
      <c r="N351" s="120">
        <f t="shared" si="16"/>
        <v>0</v>
      </c>
      <c r="O351" s="121">
        <f t="shared" si="17"/>
        <v>0</v>
      </c>
    </row>
    <row r="352" spans="1:15" ht="17.25" x14ac:dyDescent="0.3">
      <c r="A352" s="93"/>
      <c r="B352" s="94"/>
      <c r="C352" s="12"/>
      <c r="D352" s="1"/>
      <c r="E352" s="2"/>
      <c r="F352" s="3"/>
      <c r="G352" s="3"/>
      <c r="H352" s="122">
        <f t="shared" si="15"/>
        <v>0</v>
      </c>
      <c r="I352" s="1"/>
      <c r="J352" s="50"/>
      <c r="K352" s="120">
        <v>0</v>
      </c>
      <c r="L352" s="12"/>
      <c r="M352" s="12"/>
      <c r="N352" s="120">
        <f t="shared" si="16"/>
        <v>0</v>
      </c>
      <c r="O352" s="121">
        <f t="shared" si="17"/>
        <v>0</v>
      </c>
    </row>
    <row r="353" spans="1:15" ht="17.25" x14ac:dyDescent="0.3">
      <c r="A353" s="93"/>
      <c r="B353" s="94"/>
      <c r="C353" s="12"/>
      <c r="D353" s="1"/>
      <c r="E353" s="2"/>
      <c r="F353" s="3"/>
      <c r="G353" s="3"/>
      <c r="H353" s="122">
        <f t="shared" si="15"/>
        <v>0</v>
      </c>
      <c r="I353" s="1"/>
      <c r="J353" s="50"/>
      <c r="K353" s="120">
        <v>0</v>
      </c>
      <c r="L353" s="12"/>
      <c r="M353" s="12"/>
      <c r="N353" s="120">
        <f t="shared" si="16"/>
        <v>0</v>
      </c>
      <c r="O353" s="121">
        <f t="shared" si="17"/>
        <v>0</v>
      </c>
    </row>
    <row r="354" spans="1:15" ht="17.25" x14ac:dyDescent="0.3">
      <c r="A354" s="93"/>
      <c r="B354" s="94"/>
      <c r="C354" s="12"/>
      <c r="D354" s="1"/>
      <c r="E354" s="2"/>
      <c r="F354" s="3"/>
      <c r="G354" s="3"/>
      <c r="H354" s="122">
        <f t="shared" si="15"/>
        <v>0</v>
      </c>
      <c r="I354" s="1"/>
      <c r="J354" s="50"/>
      <c r="K354" s="120">
        <v>0</v>
      </c>
      <c r="L354" s="12"/>
      <c r="M354" s="12"/>
      <c r="N354" s="120">
        <f t="shared" si="16"/>
        <v>0</v>
      </c>
      <c r="O354" s="121">
        <f t="shared" si="17"/>
        <v>0</v>
      </c>
    </row>
    <row r="355" spans="1:15" ht="17.25" x14ac:dyDescent="0.3">
      <c r="A355" s="93"/>
      <c r="B355" s="94"/>
      <c r="C355" s="12"/>
      <c r="D355" s="1"/>
      <c r="E355" s="2"/>
      <c r="F355" s="3"/>
      <c r="G355" s="3"/>
      <c r="H355" s="122">
        <f t="shared" si="15"/>
        <v>0</v>
      </c>
      <c r="I355" s="1"/>
      <c r="J355" s="50"/>
      <c r="K355" s="120">
        <v>0</v>
      </c>
      <c r="L355" s="12"/>
      <c r="M355" s="12"/>
      <c r="N355" s="120">
        <f t="shared" si="16"/>
        <v>0</v>
      </c>
      <c r="O355" s="121">
        <f t="shared" si="17"/>
        <v>0</v>
      </c>
    </row>
    <row r="356" spans="1:15" ht="17.25" x14ac:dyDescent="0.3">
      <c r="A356" s="93"/>
      <c r="B356" s="94"/>
      <c r="C356" s="12"/>
      <c r="D356" s="1"/>
      <c r="E356" s="2"/>
      <c r="F356" s="3"/>
      <c r="G356" s="3"/>
      <c r="H356" s="122">
        <f t="shared" si="15"/>
        <v>0</v>
      </c>
      <c r="I356" s="1"/>
      <c r="J356" s="50"/>
      <c r="K356" s="120">
        <v>0</v>
      </c>
      <c r="L356" s="12"/>
      <c r="M356" s="12"/>
      <c r="N356" s="120">
        <f t="shared" si="16"/>
        <v>0</v>
      </c>
      <c r="O356" s="121">
        <f t="shared" si="17"/>
        <v>0</v>
      </c>
    </row>
    <row r="357" spans="1:15" ht="17.25" x14ac:dyDescent="0.3">
      <c r="A357" s="93"/>
      <c r="B357" s="94"/>
      <c r="C357" s="12"/>
      <c r="D357" s="1"/>
      <c r="E357" s="2"/>
      <c r="F357" s="3"/>
      <c r="G357" s="3"/>
      <c r="H357" s="122">
        <f t="shared" si="15"/>
        <v>0</v>
      </c>
      <c r="I357" s="1"/>
      <c r="J357" s="50"/>
      <c r="K357" s="120">
        <v>0</v>
      </c>
      <c r="L357" s="12"/>
      <c r="M357" s="12"/>
      <c r="N357" s="120">
        <f t="shared" si="16"/>
        <v>0</v>
      </c>
      <c r="O357" s="121">
        <f t="shared" si="17"/>
        <v>0</v>
      </c>
    </row>
    <row r="358" spans="1:15" ht="17.25" x14ac:dyDescent="0.3">
      <c r="A358" s="93"/>
      <c r="B358" s="94"/>
      <c r="C358" s="12"/>
      <c r="D358" s="1"/>
      <c r="E358" s="2"/>
      <c r="F358" s="3"/>
      <c r="G358" s="3"/>
      <c r="H358" s="122">
        <f t="shared" si="15"/>
        <v>0</v>
      </c>
      <c r="I358" s="1"/>
      <c r="J358" s="50"/>
      <c r="K358" s="120">
        <v>0</v>
      </c>
      <c r="L358" s="12"/>
      <c r="M358" s="12"/>
      <c r="N358" s="120">
        <f t="shared" si="16"/>
        <v>0</v>
      </c>
      <c r="O358" s="121">
        <f t="shared" si="17"/>
        <v>0</v>
      </c>
    </row>
    <row r="359" spans="1:15" ht="17.25" x14ac:dyDescent="0.3">
      <c r="A359" s="93"/>
      <c r="B359" s="94"/>
      <c r="C359" s="12"/>
      <c r="D359" s="1"/>
      <c r="E359" s="2"/>
      <c r="F359" s="3"/>
      <c r="G359" s="3"/>
      <c r="H359" s="122">
        <f t="shared" si="15"/>
        <v>0</v>
      </c>
      <c r="I359" s="1"/>
      <c r="J359" s="50"/>
      <c r="K359" s="120">
        <v>0</v>
      </c>
      <c r="L359" s="12"/>
      <c r="M359" s="12"/>
      <c r="N359" s="120">
        <f t="shared" si="16"/>
        <v>0</v>
      </c>
      <c r="O359" s="121">
        <f t="shared" si="17"/>
        <v>0</v>
      </c>
    </row>
    <row r="360" spans="1:15" ht="17.25" x14ac:dyDescent="0.3">
      <c r="A360" s="93"/>
      <c r="B360" s="94"/>
      <c r="C360" s="12"/>
      <c r="D360" s="1"/>
      <c r="E360" s="2"/>
      <c r="F360" s="3"/>
      <c r="G360" s="3"/>
      <c r="H360" s="122">
        <f t="shared" si="15"/>
        <v>0</v>
      </c>
      <c r="I360" s="1"/>
      <c r="J360" s="50"/>
      <c r="K360" s="120">
        <v>0</v>
      </c>
      <c r="L360" s="12"/>
      <c r="M360" s="12"/>
      <c r="N360" s="120">
        <f t="shared" si="16"/>
        <v>0</v>
      </c>
      <c r="O360" s="121">
        <f t="shared" si="17"/>
        <v>0</v>
      </c>
    </row>
    <row r="361" spans="1:15" ht="17.25" x14ac:dyDescent="0.3">
      <c r="A361" s="93"/>
      <c r="B361" s="94"/>
      <c r="C361" s="12"/>
      <c r="D361" s="1"/>
      <c r="E361" s="2"/>
      <c r="F361" s="3"/>
      <c r="G361" s="3"/>
      <c r="H361" s="122">
        <f t="shared" si="15"/>
        <v>0</v>
      </c>
      <c r="I361" s="1"/>
      <c r="J361" s="50"/>
      <c r="K361" s="120">
        <v>0</v>
      </c>
      <c r="L361" s="12"/>
      <c r="M361" s="12"/>
      <c r="N361" s="120">
        <f t="shared" si="16"/>
        <v>0</v>
      </c>
      <c r="O361" s="121">
        <f t="shared" si="17"/>
        <v>0</v>
      </c>
    </row>
    <row r="362" spans="1:15" ht="17.25" x14ac:dyDescent="0.3">
      <c r="A362" s="93"/>
      <c r="B362" s="94"/>
      <c r="C362" s="12"/>
      <c r="D362" s="1"/>
      <c r="E362" s="2"/>
      <c r="F362" s="3"/>
      <c r="G362" s="3"/>
      <c r="H362" s="122">
        <f t="shared" si="15"/>
        <v>0</v>
      </c>
      <c r="I362" s="1"/>
      <c r="J362" s="50"/>
      <c r="K362" s="120">
        <v>0</v>
      </c>
      <c r="L362" s="12"/>
      <c r="M362" s="12"/>
      <c r="N362" s="120">
        <f t="shared" si="16"/>
        <v>0</v>
      </c>
      <c r="O362" s="121">
        <f t="shared" si="17"/>
        <v>0</v>
      </c>
    </row>
    <row r="363" spans="1:15" ht="17.25" x14ac:dyDescent="0.3">
      <c r="A363" s="93"/>
      <c r="B363" s="94"/>
      <c r="C363" s="12"/>
      <c r="D363" s="1"/>
      <c r="E363" s="2"/>
      <c r="F363" s="3"/>
      <c r="G363" s="3"/>
      <c r="H363" s="122">
        <f t="shared" si="15"/>
        <v>0</v>
      </c>
      <c r="I363" s="1"/>
      <c r="J363" s="50"/>
      <c r="K363" s="120">
        <v>0</v>
      </c>
      <c r="L363" s="12"/>
      <c r="M363" s="12"/>
      <c r="N363" s="120">
        <f t="shared" si="16"/>
        <v>0</v>
      </c>
      <c r="O363" s="121">
        <f t="shared" si="17"/>
        <v>0</v>
      </c>
    </row>
    <row r="364" spans="1:15" ht="17.25" x14ac:dyDescent="0.3">
      <c r="A364" s="93"/>
      <c r="B364" s="94"/>
      <c r="C364" s="12"/>
      <c r="D364" s="1"/>
      <c r="E364" s="2"/>
      <c r="F364" s="3"/>
      <c r="G364" s="3"/>
      <c r="H364" s="122">
        <f t="shared" si="15"/>
        <v>0</v>
      </c>
      <c r="I364" s="1"/>
      <c r="J364" s="50"/>
      <c r="K364" s="120">
        <v>0</v>
      </c>
      <c r="L364" s="12"/>
      <c r="M364" s="12"/>
      <c r="N364" s="120">
        <f t="shared" si="16"/>
        <v>0</v>
      </c>
      <c r="O364" s="121">
        <f t="shared" si="17"/>
        <v>0</v>
      </c>
    </row>
    <row r="365" spans="1:15" ht="17.25" x14ac:dyDescent="0.3">
      <c r="A365" s="93"/>
      <c r="B365" s="94"/>
      <c r="C365" s="12"/>
      <c r="D365" s="1"/>
      <c r="E365" s="2"/>
      <c r="F365" s="3"/>
      <c r="G365" s="3"/>
      <c r="H365" s="122">
        <f t="shared" si="15"/>
        <v>0</v>
      </c>
      <c r="I365" s="1"/>
      <c r="J365" s="50"/>
      <c r="K365" s="120">
        <v>0</v>
      </c>
      <c r="L365" s="12"/>
      <c r="M365" s="12"/>
      <c r="N365" s="120">
        <f t="shared" si="16"/>
        <v>0</v>
      </c>
      <c r="O365" s="121">
        <f t="shared" si="17"/>
        <v>0</v>
      </c>
    </row>
    <row r="366" spans="1:15" ht="17.25" x14ac:dyDescent="0.3">
      <c r="A366" s="93"/>
      <c r="B366" s="94"/>
      <c r="C366" s="12"/>
      <c r="D366" s="1"/>
      <c r="E366" s="2"/>
      <c r="F366" s="3"/>
      <c r="G366" s="3"/>
      <c r="H366" s="122">
        <f t="shared" si="15"/>
        <v>0</v>
      </c>
      <c r="I366" s="1"/>
      <c r="J366" s="50"/>
      <c r="K366" s="120">
        <v>0</v>
      </c>
      <c r="L366" s="12"/>
      <c r="M366" s="12"/>
      <c r="N366" s="120">
        <f t="shared" si="16"/>
        <v>0</v>
      </c>
      <c r="O366" s="121">
        <f t="shared" si="17"/>
        <v>0</v>
      </c>
    </row>
    <row r="367" spans="1:15" ht="17.25" x14ac:dyDescent="0.3">
      <c r="A367" s="93"/>
      <c r="B367" s="94"/>
      <c r="C367" s="12"/>
      <c r="D367" s="1"/>
      <c r="E367" s="2"/>
      <c r="F367" s="3"/>
      <c r="G367" s="3"/>
      <c r="H367" s="122">
        <f t="shared" si="15"/>
        <v>0</v>
      </c>
      <c r="I367" s="1"/>
      <c r="J367" s="50"/>
      <c r="K367" s="120">
        <v>0</v>
      </c>
      <c r="L367" s="12"/>
      <c r="M367" s="12"/>
      <c r="N367" s="120">
        <f t="shared" si="16"/>
        <v>0</v>
      </c>
      <c r="O367" s="121">
        <f t="shared" si="17"/>
        <v>0</v>
      </c>
    </row>
    <row r="368" spans="1:15" ht="17.25" x14ac:dyDescent="0.3">
      <c r="A368" s="93"/>
      <c r="B368" s="94"/>
      <c r="C368" s="12"/>
      <c r="D368" s="1"/>
      <c r="E368" s="2"/>
      <c r="F368" s="3"/>
      <c r="G368" s="3"/>
      <c r="H368" s="122">
        <f t="shared" si="15"/>
        <v>0</v>
      </c>
      <c r="I368" s="1"/>
      <c r="J368" s="50"/>
      <c r="K368" s="120">
        <v>0</v>
      </c>
      <c r="L368" s="12"/>
      <c r="M368" s="12"/>
      <c r="N368" s="120">
        <f t="shared" si="16"/>
        <v>0</v>
      </c>
      <c r="O368" s="121">
        <f t="shared" si="17"/>
        <v>0</v>
      </c>
    </row>
    <row r="369" spans="1:15" ht="17.25" x14ac:dyDescent="0.3">
      <c r="A369" s="93"/>
      <c r="B369" s="94"/>
      <c r="C369" s="12"/>
      <c r="D369" s="1"/>
      <c r="E369" s="2"/>
      <c r="F369" s="3"/>
      <c r="G369" s="3"/>
      <c r="H369" s="122">
        <f t="shared" si="15"/>
        <v>0</v>
      </c>
      <c r="I369" s="1"/>
      <c r="J369" s="50"/>
      <c r="K369" s="120">
        <v>0</v>
      </c>
      <c r="L369" s="12"/>
      <c r="M369" s="12"/>
      <c r="N369" s="120">
        <f t="shared" si="16"/>
        <v>0</v>
      </c>
      <c r="O369" s="121">
        <f t="shared" si="17"/>
        <v>0</v>
      </c>
    </row>
    <row r="370" spans="1:15" ht="17.25" x14ac:dyDescent="0.3">
      <c r="A370" s="93"/>
      <c r="B370" s="94"/>
      <c r="C370" s="12"/>
      <c r="D370" s="1"/>
      <c r="E370" s="2"/>
      <c r="F370" s="3"/>
      <c r="G370" s="3"/>
      <c r="H370" s="122">
        <f t="shared" si="15"/>
        <v>0</v>
      </c>
      <c r="I370" s="1"/>
      <c r="J370" s="50"/>
      <c r="K370" s="120">
        <v>0</v>
      </c>
      <c r="L370" s="12"/>
      <c r="M370" s="12"/>
      <c r="N370" s="120">
        <f t="shared" si="16"/>
        <v>0</v>
      </c>
      <c r="O370" s="121">
        <f t="shared" si="17"/>
        <v>0</v>
      </c>
    </row>
    <row r="371" spans="1:15" ht="17.25" x14ac:dyDescent="0.3">
      <c r="A371" s="93"/>
      <c r="B371" s="94"/>
      <c r="C371" s="12"/>
      <c r="D371" s="1"/>
      <c r="E371" s="2"/>
      <c r="F371" s="3"/>
      <c r="G371" s="3"/>
      <c r="H371" s="122">
        <f t="shared" si="15"/>
        <v>0</v>
      </c>
      <c r="I371" s="1"/>
      <c r="J371" s="50"/>
      <c r="K371" s="120">
        <v>0</v>
      </c>
      <c r="L371" s="12"/>
      <c r="M371" s="12"/>
      <c r="N371" s="120">
        <f t="shared" si="16"/>
        <v>0</v>
      </c>
      <c r="O371" s="121">
        <f t="shared" si="17"/>
        <v>0</v>
      </c>
    </row>
    <row r="372" spans="1:15" ht="17.25" x14ac:dyDescent="0.3">
      <c r="A372" s="93"/>
      <c r="B372" s="94"/>
      <c r="C372" s="12"/>
      <c r="D372" s="1"/>
      <c r="E372" s="2"/>
      <c r="F372" s="3"/>
      <c r="G372" s="3"/>
      <c r="H372" s="122">
        <f t="shared" si="15"/>
        <v>0</v>
      </c>
      <c r="I372" s="1"/>
      <c r="J372" s="50"/>
      <c r="K372" s="120">
        <v>0</v>
      </c>
      <c r="L372" s="12"/>
      <c r="M372" s="12"/>
      <c r="N372" s="120">
        <f t="shared" si="16"/>
        <v>0</v>
      </c>
      <c r="O372" s="121">
        <f t="shared" si="17"/>
        <v>0</v>
      </c>
    </row>
    <row r="373" spans="1:15" ht="17.25" x14ac:dyDescent="0.3">
      <c r="A373" s="93"/>
      <c r="B373" s="94"/>
      <c r="C373" s="12"/>
      <c r="D373" s="1"/>
      <c r="E373" s="2"/>
      <c r="F373" s="3"/>
      <c r="G373" s="3"/>
      <c r="H373" s="122">
        <f t="shared" si="15"/>
        <v>0</v>
      </c>
      <c r="I373" s="1"/>
      <c r="J373" s="50"/>
      <c r="K373" s="120">
        <v>0</v>
      </c>
      <c r="L373" s="12"/>
      <c r="M373" s="12"/>
      <c r="N373" s="120">
        <f t="shared" si="16"/>
        <v>0</v>
      </c>
      <c r="O373" s="121">
        <f t="shared" si="17"/>
        <v>0</v>
      </c>
    </row>
    <row r="374" spans="1:15" ht="17.25" x14ac:dyDescent="0.3">
      <c r="A374" s="93"/>
      <c r="B374" s="94"/>
      <c r="C374" s="12"/>
      <c r="D374" s="1"/>
      <c r="E374" s="2"/>
      <c r="F374" s="3"/>
      <c r="G374" s="3"/>
      <c r="H374" s="122">
        <f t="shared" si="15"/>
        <v>0</v>
      </c>
      <c r="I374" s="1"/>
      <c r="J374" s="50"/>
      <c r="K374" s="120">
        <v>0</v>
      </c>
      <c r="L374" s="12"/>
      <c r="M374" s="12"/>
      <c r="N374" s="120">
        <f t="shared" si="16"/>
        <v>0</v>
      </c>
      <c r="O374" s="121">
        <f t="shared" si="17"/>
        <v>0</v>
      </c>
    </row>
    <row r="375" spans="1:15" ht="17.25" x14ac:dyDescent="0.3">
      <c r="A375" s="93"/>
      <c r="B375" s="94"/>
      <c r="C375" s="12"/>
      <c r="D375" s="1"/>
      <c r="E375" s="2"/>
      <c r="F375" s="3"/>
      <c r="G375" s="3"/>
      <c r="H375" s="122">
        <f t="shared" si="15"/>
        <v>0</v>
      </c>
      <c r="I375" s="1"/>
      <c r="J375" s="50"/>
      <c r="K375" s="120">
        <v>0</v>
      </c>
      <c r="L375" s="12"/>
      <c r="M375" s="12"/>
      <c r="N375" s="120">
        <f t="shared" si="16"/>
        <v>0</v>
      </c>
      <c r="O375" s="121">
        <f t="shared" si="17"/>
        <v>0</v>
      </c>
    </row>
    <row r="376" spans="1:15" ht="17.25" x14ac:dyDescent="0.3">
      <c r="A376" s="93"/>
      <c r="B376" s="94"/>
      <c r="C376" s="12"/>
      <c r="D376" s="1"/>
      <c r="E376" s="2"/>
      <c r="F376" s="3"/>
      <c r="G376" s="3"/>
      <c r="H376" s="122">
        <f t="shared" si="15"/>
        <v>0</v>
      </c>
      <c r="I376" s="1"/>
      <c r="J376" s="50"/>
      <c r="K376" s="120">
        <v>0</v>
      </c>
      <c r="L376" s="12"/>
      <c r="M376" s="12"/>
      <c r="N376" s="120">
        <f t="shared" si="16"/>
        <v>0</v>
      </c>
      <c r="O376" s="121">
        <f t="shared" si="17"/>
        <v>0</v>
      </c>
    </row>
    <row r="377" spans="1:15" ht="17.25" x14ac:dyDescent="0.3">
      <c r="A377" s="93"/>
      <c r="B377" s="94"/>
      <c r="C377" s="12"/>
      <c r="D377" s="1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/>
      <c r="D378" s="1"/>
      <c r="E378" s="2"/>
      <c r="F378" s="3"/>
      <c r="G378" s="3"/>
      <c r="H378" s="122">
        <f t="shared" si="15"/>
        <v>0</v>
      </c>
      <c r="I378" s="1"/>
      <c r="J378" s="50"/>
      <c r="K378" s="120">
        <v>0</v>
      </c>
      <c r="L378" s="12"/>
      <c r="M378" s="12"/>
      <c r="N378" s="120">
        <f t="shared" si="16"/>
        <v>0</v>
      </c>
      <c r="O378" s="121">
        <f t="shared" si="17"/>
        <v>0</v>
      </c>
    </row>
    <row r="379" spans="1:15" ht="17.25" x14ac:dyDescent="0.3">
      <c r="A379" s="93"/>
      <c r="B379" s="94"/>
      <c r="C379" s="12"/>
      <c r="D379" s="1"/>
      <c r="E379" s="2"/>
      <c r="F379" s="3"/>
      <c r="G379" s="3"/>
      <c r="H379" s="122">
        <f t="shared" si="15"/>
        <v>0</v>
      </c>
      <c r="I379" s="1"/>
      <c r="J379" s="50"/>
      <c r="K379" s="120">
        <v>0</v>
      </c>
      <c r="L379" s="12"/>
      <c r="M379" s="12"/>
      <c r="N379" s="120">
        <f t="shared" si="16"/>
        <v>0</v>
      </c>
      <c r="O379" s="121">
        <f t="shared" si="17"/>
        <v>0</v>
      </c>
    </row>
    <row r="380" spans="1:15" ht="17.25" x14ac:dyDescent="0.3">
      <c r="A380" s="93"/>
      <c r="B380" s="94"/>
      <c r="C380" s="12"/>
      <c r="D380" s="1"/>
      <c r="E380" s="2"/>
      <c r="F380" s="3"/>
      <c r="G380" s="3"/>
      <c r="H380" s="122">
        <f t="shared" si="15"/>
        <v>0</v>
      </c>
      <c r="I380" s="1"/>
      <c r="J380" s="50"/>
      <c r="K380" s="120">
        <v>0</v>
      </c>
      <c r="L380" s="12"/>
      <c r="M380" s="12"/>
      <c r="N380" s="120">
        <f t="shared" si="16"/>
        <v>0</v>
      </c>
      <c r="O380" s="121">
        <f t="shared" si="17"/>
        <v>0</v>
      </c>
    </row>
    <row r="381" spans="1:15" ht="17.25" x14ac:dyDescent="0.3">
      <c r="A381" s="93"/>
      <c r="B381" s="94"/>
      <c r="C381" s="12"/>
      <c r="D381" s="1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17.25" x14ac:dyDescent="0.3">
      <c r="A382" s="93"/>
      <c r="B382" s="94"/>
      <c r="C382" s="12"/>
      <c r="D382" s="1"/>
      <c r="E382" s="2"/>
      <c r="F382" s="3"/>
      <c r="G382" s="3"/>
      <c r="H382" s="122">
        <f t="shared" si="15"/>
        <v>0</v>
      </c>
      <c r="I382" s="1"/>
      <c r="J382" s="50"/>
      <c r="K382" s="120">
        <v>0</v>
      </c>
      <c r="L382" s="12"/>
      <c r="M382" s="12"/>
      <c r="N382" s="120">
        <f t="shared" si="16"/>
        <v>0</v>
      </c>
      <c r="O382" s="121">
        <f t="shared" si="17"/>
        <v>0</v>
      </c>
    </row>
    <row r="383" spans="1:15" ht="17.25" x14ac:dyDescent="0.3">
      <c r="A383" s="93"/>
      <c r="B383" s="94"/>
      <c r="C383" s="12"/>
      <c r="D383" s="1"/>
      <c r="E383" s="2"/>
      <c r="F383" s="3"/>
      <c r="G383" s="3"/>
      <c r="H383" s="122">
        <f t="shared" si="15"/>
        <v>0</v>
      </c>
      <c r="I383" s="1"/>
      <c r="J383" s="50"/>
      <c r="K383" s="120">
        <v>0</v>
      </c>
      <c r="L383" s="12"/>
      <c r="M383" s="12"/>
      <c r="N383" s="120">
        <f t="shared" si="16"/>
        <v>0</v>
      </c>
      <c r="O383" s="121">
        <f t="shared" si="17"/>
        <v>0</v>
      </c>
    </row>
    <row r="384" spans="1:15" ht="17.25" x14ac:dyDescent="0.3">
      <c r="A384" s="93"/>
      <c r="B384" s="94"/>
      <c r="C384" s="12"/>
      <c r="D384" s="1"/>
      <c r="E384" s="2"/>
      <c r="F384" s="3"/>
      <c r="G384" s="3"/>
      <c r="H384" s="122">
        <f t="shared" si="15"/>
        <v>0</v>
      </c>
      <c r="I384" s="1"/>
      <c r="J384" s="50"/>
      <c r="K384" s="120">
        <v>0</v>
      </c>
      <c r="L384" s="12"/>
      <c r="M384" s="12"/>
      <c r="N384" s="120">
        <f t="shared" si="16"/>
        <v>0</v>
      </c>
      <c r="O384" s="121">
        <f t="shared" si="17"/>
        <v>0</v>
      </c>
    </row>
    <row r="385" spans="1:15" ht="17.25" x14ac:dyDescent="0.3">
      <c r="A385" s="93"/>
      <c r="B385" s="94"/>
      <c r="C385" s="12"/>
      <c r="D385" s="1"/>
      <c r="E385" s="2"/>
      <c r="F385" s="3"/>
      <c r="G385" s="3"/>
      <c r="H385" s="122">
        <f t="shared" si="15"/>
        <v>0</v>
      </c>
      <c r="I385" s="1"/>
      <c r="J385" s="50"/>
      <c r="K385" s="120">
        <v>0</v>
      </c>
      <c r="L385" s="12"/>
      <c r="M385" s="12"/>
      <c r="N385" s="120">
        <f t="shared" si="16"/>
        <v>0</v>
      </c>
      <c r="O385" s="121">
        <f t="shared" si="17"/>
        <v>0</v>
      </c>
    </row>
    <row r="386" spans="1:15" ht="17.25" x14ac:dyDescent="0.3">
      <c r="A386" s="93"/>
      <c r="B386" s="94"/>
      <c r="C386" s="12"/>
      <c r="D386" s="1"/>
      <c r="E386" s="2"/>
      <c r="F386" s="3"/>
      <c r="G386" s="3"/>
      <c r="H386" s="122">
        <f t="shared" si="15"/>
        <v>0</v>
      </c>
      <c r="I386" s="1"/>
      <c r="J386" s="50"/>
      <c r="K386" s="120">
        <v>0</v>
      </c>
      <c r="L386" s="12"/>
      <c r="M386" s="12"/>
      <c r="N386" s="120">
        <f t="shared" si="16"/>
        <v>0</v>
      </c>
      <c r="O386" s="121">
        <f t="shared" si="17"/>
        <v>0</v>
      </c>
    </row>
    <row r="387" spans="1:15" ht="17.25" x14ac:dyDescent="0.3">
      <c r="A387" s="93"/>
      <c r="B387" s="94"/>
      <c r="C387" s="12"/>
      <c r="D387" s="1"/>
      <c r="E387" s="2"/>
      <c r="F387" s="3"/>
      <c r="G387" s="3"/>
      <c r="H387" s="122">
        <f t="shared" si="15"/>
        <v>0</v>
      </c>
      <c r="I387" s="1"/>
      <c r="J387" s="50"/>
      <c r="K387" s="120">
        <v>0</v>
      </c>
      <c r="L387" s="12"/>
      <c r="M387" s="12"/>
      <c r="N387" s="120">
        <f t="shared" si="16"/>
        <v>0</v>
      </c>
      <c r="O387" s="121">
        <f t="shared" si="17"/>
        <v>0</v>
      </c>
    </row>
    <row r="388" spans="1:15" ht="17.25" x14ac:dyDescent="0.3">
      <c r="A388" s="93"/>
      <c r="B388" s="94"/>
      <c r="C388" s="12"/>
      <c r="D388" s="1"/>
      <c r="E388" s="2"/>
      <c r="F388" s="3"/>
      <c r="G388" s="3"/>
      <c r="H388" s="122">
        <f t="shared" ref="H388:H451" si="18">IF(AND(F388&lt;&gt;"",G388&lt;&gt;""),G388-F388,0)</f>
        <v>0</v>
      </c>
      <c r="I388" s="1"/>
      <c r="J388" s="50"/>
      <c r="K388" s="120">
        <v>0</v>
      </c>
      <c r="L388" s="12"/>
      <c r="M388" s="12"/>
      <c r="N388" s="120">
        <f t="shared" ref="N388:N451" si="19">IF(ROUND(H388*1440,0)=0,0,H388*1440*32)</f>
        <v>0</v>
      </c>
      <c r="O388" s="121">
        <f t="shared" ref="O388:O451" si="20">IF(ROUND(H388*1440,0)=0,0,
IF(ROUND(H388*1440,0)&lt;=15,480,
IF(ROUND(H388*1440,0)&lt;=30,960,
IF(ROUND(H388*1440,0)&lt;=45,1440,
IF(ROUND(H388*1440,0)&lt;=60,1920,
1920*INT(ROUND(H388*1440,0)/60)+
IF(MOD(ROUND(H388*1440,0),60)&lt;=15,480,
IF(MOD(ROUND(H388*1440,0),60)&lt;=30,960,
IF(MOD(ROUND(H388*1440,0),60)&lt;=45,1440,1920)))
)))))</f>
        <v>0</v>
      </c>
    </row>
    <row r="389" spans="1:15" ht="17.25" x14ac:dyDescent="0.3">
      <c r="A389" s="93"/>
      <c r="B389" s="94"/>
      <c r="C389" s="12"/>
      <c r="D389" s="1"/>
      <c r="E389" s="2"/>
      <c r="F389" s="3"/>
      <c r="G389" s="3"/>
      <c r="H389" s="122">
        <f t="shared" si="18"/>
        <v>0</v>
      </c>
      <c r="I389" s="1"/>
      <c r="J389" s="50"/>
      <c r="K389" s="120">
        <v>0</v>
      </c>
      <c r="L389" s="12"/>
      <c r="M389" s="12"/>
      <c r="N389" s="120">
        <f t="shared" si="19"/>
        <v>0</v>
      </c>
      <c r="O389" s="121">
        <f t="shared" si="20"/>
        <v>0</v>
      </c>
    </row>
    <row r="390" spans="1:15" ht="17.25" x14ac:dyDescent="0.3">
      <c r="A390" s="93"/>
      <c r="B390" s="94"/>
      <c r="C390" s="12"/>
      <c r="D390" s="1"/>
      <c r="E390" s="2"/>
      <c r="F390" s="3"/>
      <c r="G390" s="3"/>
      <c r="H390" s="122">
        <f t="shared" si="18"/>
        <v>0</v>
      </c>
      <c r="I390" s="1"/>
      <c r="J390" s="50"/>
      <c r="K390" s="120">
        <v>0</v>
      </c>
      <c r="L390" s="12"/>
      <c r="M390" s="12"/>
      <c r="N390" s="120">
        <f t="shared" si="19"/>
        <v>0</v>
      </c>
      <c r="O390" s="121">
        <f t="shared" si="20"/>
        <v>0</v>
      </c>
    </row>
    <row r="391" spans="1:15" ht="17.25" x14ac:dyDescent="0.3">
      <c r="A391" s="93"/>
      <c r="B391" s="94"/>
      <c r="C391" s="12"/>
      <c r="D391" s="1"/>
      <c r="E391" s="2"/>
      <c r="F391" s="3"/>
      <c r="G391" s="3"/>
      <c r="H391" s="122">
        <f t="shared" si="18"/>
        <v>0</v>
      </c>
      <c r="I391" s="1"/>
      <c r="J391" s="50"/>
      <c r="K391" s="120">
        <v>0</v>
      </c>
      <c r="L391" s="12"/>
      <c r="M391" s="12"/>
      <c r="N391" s="120">
        <f t="shared" si="19"/>
        <v>0</v>
      </c>
      <c r="O391" s="121">
        <f t="shared" si="20"/>
        <v>0</v>
      </c>
    </row>
    <row r="392" spans="1:15" ht="17.25" x14ac:dyDescent="0.3">
      <c r="A392" s="93"/>
      <c r="B392" s="94"/>
      <c r="C392" s="12"/>
      <c r="D392" s="1"/>
      <c r="E392" s="2"/>
      <c r="F392" s="3"/>
      <c r="G392" s="3"/>
      <c r="H392" s="122">
        <f t="shared" si="18"/>
        <v>0</v>
      </c>
      <c r="I392" s="1"/>
      <c r="J392" s="50"/>
      <c r="K392" s="120">
        <v>0</v>
      </c>
      <c r="L392" s="12"/>
      <c r="M392" s="12"/>
      <c r="N392" s="120">
        <f t="shared" si="19"/>
        <v>0</v>
      </c>
      <c r="O392" s="121">
        <f t="shared" si="20"/>
        <v>0</v>
      </c>
    </row>
    <row r="393" spans="1:15" ht="17.25" x14ac:dyDescent="0.3">
      <c r="A393" s="93"/>
      <c r="B393" s="94"/>
      <c r="C393" s="12"/>
      <c r="D393" s="1"/>
      <c r="E393" s="2"/>
      <c r="F393" s="3"/>
      <c r="G393" s="3"/>
      <c r="H393" s="122">
        <f t="shared" si="18"/>
        <v>0</v>
      </c>
      <c r="I393" s="1"/>
      <c r="J393" s="50"/>
      <c r="K393" s="120">
        <v>0</v>
      </c>
      <c r="L393" s="12"/>
      <c r="M393" s="12"/>
      <c r="N393" s="120">
        <f t="shared" si="19"/>
        <v>0</v>
      </c>
      <c r="O393" s="121">
        <f t="shared" si="20"/>
        <v>0</v>
      </c>
    </row>
    <row r="394" spans="1:15" ht="17.25" x14ac:dyDescent="0.3">
      <c r="A394" s="93"/>
      <c r="B394" s="94"/>
      <c r="C394" s="12"/>
      <c r="D394" s="1"/>
      <c r="E394" s="2"/>
      <c r="F394" s="3"/>
      <c r="G394" s="3"/>
      <c r="H394" s="122">
        <f t="shared" si="18"/>
        <v>0</v>
      </c>
      <c r="I394" s="1"/>
      <c r="J394" s="50"/>
      <c r="K394" s="120">
        <v>0</v>
      </c>
      <c r="L394" s="12"/>
      <c r="M394" s="12"/>
      <c r="N394" s="120">
        <f t="shared" si="19"/>
        <v>0</v>
      </c>
      <c r="O394" s="121">
        <f t="shared" si="20"/>
        <v>0</v>
      </c>
    </row>
    <row r="395" spans="1:15" ht="17.25" x14ac:dyDescent="0.3">
      <c r="A395" s="93"/>
      <c r="B395" s="94"/>
      <c r="C395" s="12"/>
      <c r="D395" s="1"/>
      <c r="E395" s="2"/>
      <c r="F395" s="3"/>
      <c r="G395" s="3"/>
      <c r="H395" s="122">
        <f t="shared" si="18"/>
        <v>0</v>
      </c>
      <c r="I395" s="1"/>
      <c r="J395" s="50"/>
      <c r="K395" s="120">
        <v>0</v>
      </c>
      <c r="L395" s="12"/>
      <c r="M395" s="12"/>
      <c r="N395" s="120">
        <f t="shared" si="19"/>
        <v>0</v>
      </c>
      <c r="O395" s="121">
        <f t="shared" si="20"/>
        <v>0</v>
      </c>
    </row>
    <row r="396" spans="1:15" ht="17.25" x14ac:dyDescent="0.3">
      <c r="A396" s="93"/>
      <c r="B396" s="94"/>
      <c r="C396" s="12"/>
      <c r="D396" s="1"/>
      <c r="E396" s="2"/>
      <c r="F396" s="3"/>
      <c r="G396" s="3"/>
      <c r="H396" s="122">
        <f t="shared" si="18"/>
        <v>0</v>
      </c>
      <c r="I396" s="1"/>
      <c r="J396" s="50"/>
      <c r="K396" s="120">
        <v>0</v>
      </c>
      <c r="L396" s="12"/>
      <c r="M396" s="12"/>
      <c r="N396" s="120">
        <f t="shared" si="19"/>
        <v>0</v>
      </c>
      <c r="O396" s="121">
        <f t="shared" si="20"/>
        <v>0</v>
      </c>
    </row>
    <row r="397" spans="1:15" ht="17.25" x14ac:dyDescent="0.3">
      <c r="A397" s="93"/>
      <c r="B397" s="94"/>
      <c r="C397" s="12"/>
      <c r="D397" s="1"/>
      <c r="E397" s="2"/>
      <c r="F397" s="3"/>
      <c r="G397" s="3"/>
      <c r="H397" s="122">
        <f t="shared" si="18"/>
        <v>0</v>
      </c>
      <c r="I397" s="1"/>
      <c r="J397" s="50"/>
      <c r="K397" s="120">
        <v>0</v>
      </c>
      <c r="L397" s="12"/>
      <c r="M397" s="12"/>
      <c r="N397" s="120">
        <f t="shared" si="19"/>
        <v>0</v>
      </c>
      <c r="O397" s="121">
        <f t="shared" si="20"/>
        <v>0</v>
      </c>
    </row>
    <row r="398" spans="1:15" ht="17.25" x14ac:dyDescent="0.3">
      <c r="A398" s="93"/>
      <c r="B398" s="94"/>
      <c r="C398" s="12"/>
      <c r="D398" s="1"/>
      <c r="E398" s="2"/>
      <c r="F398" s="3"/>
      <c r="G398" s="3"/>
      <c r="H398" s="122">
        <f t="shared" si="18"/>
        <v>0</v>
      </c>
      <c r="I398" s="1"/>
      <c r="J398" s="50"/>
      <c r="K398" s="120">
        <v>0</v>
      </c>
      <c r="L398" s="12"/>
      <c r="M398" s="12"/>
      <c r="N398" s="120">
        <f t="shared" si="19"/>
        <v>0</v>
      </c>
      <c r="O398" s="121">
        <f t="shared" si="20"/>
        <v>0</v>
      </c>
    </row>
    <row r="399" spans="1:15" ht="17.25" x14ac:dyDescent="0.3">
      <c r="A399" s="93"/>
      <c r="B399" s="94"/>
      <c r="C399" s="12"/>
      <c r="D399" s="1"/>
      <c r="E399" s="2"/>
      <c r="F399" s="3"/>
      <c r="G399" s="3"/>
      <c r="H399" s="122">
        <f t="shared" si="18"/>
        <v>0</v>
      </c>
      <c r="I399" s="1"/>
      <c r="J399" s="50"/>
      <c r="K399" s="120">
        <v>0</v>
      </c>
      <c r="L399" s="12"/>
      <c r="M399" s="12"/>
      <c r="N399" s="120">
        <f t="shared" si="19"/>
        <v>0</v>
      </c>
      <c r="O399" s="121">
        <f t="shared" si="20"/>
        <v>0</v>
      </c>
    </row>
    <row r="400" spans="1:15" ht="17.25" x14ac:dyDescent="0.3">
      <c r="A400" s="93"/>
      <c r="B400" s="94"/>
      <c r="C400" s="12"/>
      <c r="D400" s="1"/>
      <c r="E400" s="2"/>
      <c r="F400" s="3"/>
      <c r="G400" s="3"/>
      <c r="H400" s="122">
        <f t="shared" si="18"/>
        <v>0</v>
      </c>
      <c r="I400" s="1"/>
      <c r="J400" s="50"/>
      <c r="K400" s="120">
        <v>0</v>
      </c>
      <c r="L400" s="12"/>
      <c r="M400" s="12"/>
      <c r="N400" s="120">
        <f t="shared" si="19"/>
        <v>0</v>
      </c>
      <c r="O400" s="121">
        <f t="shared" si="20"/>
        <v>0</v>
      </c>
    </row>
    <row r="401" spans="1:15" ht="17.25" x14ac:dyDescent="0.3">
      <c r="A401" s="93"/>
      <c r="B401" s="94"/>
      <c r="C401" s="12"/>
      <c r="D401" s="1"/>
      <c r="E401" s="2"/>
      <c r="F401" s="3"/>
      <c r="G401" s="3"/>
      <c r="H401" s="122">
        <f t="shared" si="18"/>
        <v>0</v>
      </c>
      <c r="I401" s="1"/>
      <c r="J401" s="50"/>
      <c r="K401" s="120">
        <v>0</v>
      </c>
      <c r="L401" s="12"/>
      <c r="M401" s="12"/>
      <c r="N401" s="120">
        <f t="shared" si="19"/>
        <v>0</v>
      </c>
      <c r="O401" s="121">
        <f t="shared" si="20"/>
        <v>0</v>
      </c>
    </row>
    <row r="402" spans="1:15" ht="17.25" x14ac:dyDescent="0.3">
      <c r="A402" s="93"/>
      <c r="B402" s="94"/>
      <c r="C402" s="12"/>
      <c r="D402" s="1"/>
      <c r="E402" s="2"/>
      <c r="F402" s="3"/>
      <c r="G402" s="3"/>
      <c r="H402" s="122">
        <f t="shared" si="18"/>
        <v>0</v>
      </c>
      <c r="I402" s="1"/>
      <c r="J402" s="50"/>
      <c r="K402" s="120">
        <v>0</v>
      </c>
      <c r="L402" s="12"/>
      <c r="M402" s="12"/>
      <c r="N402" s="120">
        <f t="shared" si="19"/>
        <v>0</v>
      </c>
      <c r="O402" s="121">
        <f t="shared" si="20"/>
        <v>0</v>
      </c>
    </row>
    <row r="403" spans="1:15" ht="17.25" x14ac:dyDescent="0.3">
      <c r="A403" s="93"/>
      <c r="B403" s="94"/>
      <c r="C403" s="12"/>
      <c r="D403" s="1"/>
      <c r="E403" s="2"/>
      <c r="F403" s="3"/>
      <c r="G403" s="3"/>
      <c r="H403" s="122">
        <f t="shared" si="18"/>
        <v>0</v>
      </c>
      <c r="I403" s="1"/>
      <c r="J403" s="50"/>
      <c r="K403" s="120">
        <v>0</v>
      </c>
      <c r="L403" s="12"/>
      <c r="M403" s="12"/>
      <c r="N403" s="120">
        <f t="shared" si="19"/>
        <v>0</v>
      </c>
      <c r="O403" s="121">
        <f t="shared" si="20"/>
        <v>0</v>
      </c>
    </row>
    <row r="404" spans="1:15" ht="17.25" x14ac:dyDescent="0.3">
      <c r="A404" s="93"/>
      <c r="B404" s="94"/>
      <c r="C404" s="12"/>
      <c r="D404" s="1"/>
      <c r="E404" s="2"/>
      <c r="F404" s="3"/>
      <c r="G404" s="3"/>
      <c r="H404" s="122">
        <f t="shared" si="18"/>
        <v>0</v>
      </c>
      <c r="I404" s="1"/>
      <c r="J404" s="50"/>
      <c r="K404" s="120">
        <v>0</v>
      </c>
      <c r="L404" s="12"/>
      <c r="M404" s="12"/>
      <c r="N404" s="120">
        <f t="shared" si="19"/>
        <v>0</v>
      </c>
      <c r="O404" s="121">
        <f t="shared" si="20"/>
        <v>0</v>
      </c>
    </row>
    <row r="405" spans="1:15" ht="17.25" x14ac:dyDescent="0.3">
      <c r="A405" s="93"/>
      <c r="B405" s="94"/>
      <c r="C405" s="12"/>
      <c r="D405" s="1"/>
      <c r="E405" s="2"/>
      <c r="F405" s="3"/>
      <c r="G405" s="3"/>
      <c r="H405" s="122">
        <f t="shared" si="18"/>
        <v>0</v>
      </c>
      <c r="I405" s="1"/>
      <c r="J405" s="50"/>
      <c r="K405" s="120">
        <v>0</v>
      </c>
      <c r="L405" s="12"/>
      <c r="M405" s="12"/>
      <c r="N405" s="120">
        <f t="shared" si="19"/>
        <v>0</v>
      </c>
      <c r="O405" s="121">
        <f t="shared" si="20"/>
        <v>0</v>
      </c>
    </row>
    <row r="406" spans="1:15" ht="17.25" x14ac:dyDescent="0.3">
      <c r="A406" s="93"/>
      <c r="B406" s="94"/>
      <c r="C406" s="12"/>
      <c r="D406" s="1"/>
      <c r="E406" s="2"/>
      <c r="F406" s="3"/>
      <c r="G406" s="3"/>
      <c r="H406" s="122">
        <f t="shared" si="18"/>
        <v>0</v>
      </c>
      <c r="I406" s="1"/>
      <c r="J406" s="50"/>
      <c r="K406" s="120">
        <v>0</v>
      </c>
      <c r="L406" s="12"/>
      <c r="M406" s="12"/>
      <c r="N406" s="120">
        <f t="shared" si="19"/>
        <v>0</v>
      </c>
      <c r="O406" s="121">
        <f t="shared" si="20"/>
        <v>0</v>
      </c>
    </row>
    <row r="407" spans="1:15" ht="17.25" x14ac:dyDescent="0.3">
      <c r="A407" s="93"/>
      <c r="B407" s="94"/>
      <c r="C407" s="12"/>
      <c r="D407" s="1"/>
      <c r="E407" s="2"/>
      <c r="F407" s="3"/>
      <c r="G407" s="3"/>
      <c r="H407" s="122">
        <f t="shared" si="18"/>
        <v>0</v>
      </c>
      <c r="I407" s="1"/>
      <c r="J407" s="50"/>
      <c r="K407" s="120">
        <v>0</v>
      </c>
      <c r="L407" s="12"/>
      <c r="M407" s="12"/>
      <c r="N407" s="120">
        <f t="shared" si="19"/>
        <v>0</v>
      </c>
      <c r="O407" s="121">
        <f t="shared" si="20"/>
        <v>0</v>
      </c>
    </row>
    <row r="408" spans="1:15" ht="17.25" x14ac:dyDescent="0.3">
      <c r="A408" s="93"/>
      <c r="B408" s="94"/>
      <c r="C408" s="12"/>
      <c r="D408" s="1"/>
      <c r="E408" s="2"/>
      <c r="F408" s="3"/>
      <c r="G408" s="3"/>
      <c r="H408" s="122">
        <f t="shared" si="18"/>
        <v>0</v>
      </c>
      <c r="I408" s="1"/>
      <c r="J408" s="50"/>
      <c r="K408" s="120">
        <v>0</v>
      </c>
      <c r="L408" s="12"/>
      <c r="M408" s="12"/>
      <c r="N408" s="120">
        <f t="shared" si="19"/>
        <v>0</v>
      </c>
      <c r="O408" s="121">
        <f t="shared" si="20"/>
        <v>0</v>
      </c>
    </row>
    <row r="409" spans="1:15" ht="17.25" x14ac:dyDescent="0.3">
      <c r="A409" s="93"/>
      <c r="B409" s="94"/>
      <c r="C409" s="12"/>
      <c r="D409" s="1"/>
      <c r="E409" s="2"/>
      <c r="F409" s="3"/>
      <c r="G409" s="3"/>
      <c r="H409" s="122">
        <f t="shared" si="18"/>
        <v>0</v>
      </c>
      <c r="I409" s="1"/>
      <c r="J409" s="50"/>
      <c r="K409" s="120">
        <v>0</v>
      </c>
      <c r="L409" s="12"/>
      <c r="M409" s="12"/>
      <c r="N409" s="120">
        <f t="shared" si="19"/>
        <v>0</v>
      </c>
      <c r="O409" s="121">
        <f t="shared" si="20"/>
        <v>0</v>
      </c>
    </row>
    <row r="410" spans="1:15" ht="17.25" x14ac:dyDescent="0.3">
      <c r="A410" s="93"/>
      <c r="B410" s="94"/>
      <c r="C410" s="12"/>
      <c r="D410" s="1"/>
      <c r="E410" s="2"/>
      <c r="F410" s="3"/>
      <c r="G410" s="3"/>
      <c r="H410" s="122">
        <f t="shared" si="18"/>
        <v>0</v>
      </c>
      <c r="I410" s="1"/>
      <c r="J410" s="50"/>
      <c r="K410" s="120">
        <v>0</v>
      </c>
      <c r="L410" s="12"/>
      <c r="M410" s="12"/>
      <c r="N410" s="120">
        <f t="shared" si="19"/>
        <v>0</v>
      </c>
      <c r="O410" s="121">
        <f t="shared" si="20"/>
        <v>0</v>
      </c>
    </row>
    <row r="411" spans="1:15" ht="17.25" x14ac:dyDescent="0.3">
      <c r="A411" s="93"/>
      <c r="B411" s="94"/>
      <c r="C411" s="12"/>
      <c r="D411" s="1"/>
      <c r="E411" s="2"/>
      <c r="F411" s="3"/>
      <c r="G411" s="3"/>
      <c r="H411" s="122">
        <f t="shared" si="18"/>
        <v>0</v>
      </c>
      <c r="I411" s="1"/>
      <c r="J411" s="50"/>
      <c r="K411" s="120">
        <v>0</v>
      </c>
      <c r="L411" s="12"/>
      <c r="M411" s="12"/>
      <c r="N411" s="120">
        <f t="shared" si="19"/>
        <v>0</v>
      </c>
      <c r="O411" s="121">
        <f t="shared" si="20"/>
        <v>0</v>
      </c>
    </row>
    <row r="412" spans="1:15" ht="17.25" x14ac:dyDescent="0.3">
      <c r="A412" s="93"/>
      <c r="B412" s="94"/>
      <c r="C412" s="12"/>
      <c r="D412" s="1"/>
      <c r="E412" s="2"/>
      <c r="F412" s="3"/>
      <c r="G412" s="3"/>
      <c r="H412" s="122">
        <f t="shared" si="18"/>
        <v>0</v>
      </c>
      <c r="I412" s="1"/>
      <c r="J412" s="50"/>
      <c r="K412" s="120">
        <v>0</v>
      </c>
      <c r="L412" s="12"/>
      <c r="M412" s="12"/>
      <c r="N412" s="120">
        <f t="shared" si="19"/>
        <v>0</v>
      </c>
      <c r="O412" s="121">
        <f t="shared" si="20"/>
        <v>0</v>
      </c>
    </row>
    <row r="413" spans="1:15" ht="17.25" x14ac:dyDescent="0.3">
      <c r="A413" s="93"/>
      <c r="B413" s="94"/>
      <c r="C413" s="12"/>
      <c r="D413" s="1"/>
      <c r="E413" s="2"/>
      <c r="F413" s="3"/>
      <c r="G413" s="3"/>
      <c r="H413" s="122">
        <f t="shared" si="18"/>
        <v>0</v>
      </c>
      <c r="I413" s="1"/>
      <c r="J413" s="50"/>
      <c r="K413" s="120">
        <v>0</v>
      </c>
      <c r="L413" s="12"/>
      <c r="M413" s="12"/>
      <c r="N413" s="120">
        <f t="shared" si="19"/>
        <v>0</v>
      </c>
      <c r="O413" s="121">
        <f t="shared" si="20"/>
        <v>0</v>
      </c>
    </row>
    <row r="414" spans="1:15" ht="17.25" x14ac:dyDescent="0.3">
      <c r="A414" s="93"/>
      <c r="B414" s="94"/>
      <c r="C414" s="12"/>
      <c r="D414" s="1"/>
      <c r="E414" s="2"/>
      <c r="F414" s="3"/>
      <c r="G414" s="3"/>
      <c r="H414" s="122">
        <f t="shared" si="18"/>
        <v>0</v>
      </c>
      <c r="I414" s="1"/>
      <c r="J414" s="50"/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17.25" x14ac:dyDescent="0.3">
      <c r="A415" s="93"/>
      <c r="B415" s="94"/>
      <c r="C415" s="12"/>
      <c r="D415" s="1"/>
      <c r="E415" s="2"/>
      <c r="F415" s="3"/>
      <c r="G415" s="3"/>
      <c r="H415" s="122">
        <f t="shared" si="18"/>
        <v>0</v>
      </c>
      <c r="I415" s="1"/>
      <c r="J415" s="50"/>
      <c r="K415" s="120">
        <v>0</v>
      </c>
      <c r="L415" s="12"/>
      <c r="M415" s="12"/>
      <c r="N415" s="120">
        <f t="shared" si="19"/>
        <v>0</v>
      </c>
      <c r="O415" s="121">
        <f t="shared" si="20"/>
        <v>0</v>
      </c>
    </row>
    <row r="416" spans="1:15" ht="17.25" x14ac:dyDescent="0.3">
      <c r="A416" s="93"/>
      <c r="B416" s="94"/>
      <c r="C416" s="12"/>
      <c r="D416" s="1"/>
      <c r="E416" s="2"/>
      <c r="F416" s="3"/>
      <c r="G416" s="3"/>
      <c r="H416" s="122">
        <f t="shared" si="18"/>
        <v>0</v>
      </c>
      <c r="I416" s="1"/>
      <c r="J416" s="50"/>
      <c r="K416" s="120">
        <v>0</v>
      </c>
      <c r="L416" s="12"/>
      <c r="M416" s="12"/>
      <c r="N416" s="120">
        <f t="shared" si="19"/>
        <v>0</v>
      </c>
      <c r="O416" s="121">
        <f t="shared" si="20"/>
        <v>0</v>
      </c>
    </row>
    <row r="417" spans="1:15" ht="17.25" x14ac:dyDescent="0.3">
      <c r="A417" s="93"/>
      <c r="B417" s="94"/>
      <c r="C417" s="12"/>
      <c r="D417" s="1"/>
      <c r="E417" s="2"/>
      <c r="F417" s="3"/>
      <c r="G417" s="3"/>
      <c r="H417" s="122">
        <f t="shared" si="18"/>
        <v>0</v>
      </c>
      <c r="I417" s="1"/>
      <c r="J417" s="50"/>
      <c r="K417" s="120">
        <v>0</v>
      </c>
      <c r="L417" s="12"/>
      <c r="M417" s="12"/>
      <c r="N417" s="120">
        <f t="shared" si="19"/>
        <v>0</v>
      </c>
      <c r="O417" s="121">
        <f t="shared" si="20"/>
        <v>0</v>
      </c>
    </row>
    <row r="418" spans="1:15" ht="17.25" x14ac:dyDescent="0.3">
      <c r="A418" s="93"/>
      <c r="B418" s="94"/>
      <c r="C418" s="12"/>
      <c r="D418" s="1"/>
      <c r="E418" s="2"/>
      <c r="F418" s="3"/>
      <c r="G418" s="3"/>
      <c r="H418" s="122">
        <f t="shared" si="18"/>
        <v>0</v>
      </c>
      <c r="I418" s="1"/>
      <c r="J418" s="50"/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/>
      <c r="D419" s="1"/>
      <c r="E419" s="2"/>
      <c r="F419" s="3"/>
      <c r="G419" s="3"/>
      <c r="H419" s="122">
        <f t="shared" si="18"/>
        <v>0</v>
      </c>
      <c r="I419" s="1"/>
      <c r="J419" s="50"/>
      <c r="K419" s="120">
        <v>0</v>
      </c>
      <c r="L419" s="12"/>
      <c r="M419" s="12"/>
      <c r="N419" s="120">
        <f t="shared" si="19"/>
        <v>0</v>
      </c>
      <c r="O419" s="121">
        <f t="shared" si="20"/>
        <v>0</v>
      </c>
    </row>
    <row r="420" spans="1:15" ht="17.25" x14ac:dyDescent="0.3">
      <c r="A420" s="93"/>
      <c r="B420" s="94"/>
      <c r="C420" s="12"/>
      <c r="D420" s="1"/>
      <c r="E420" s="2"/>
      <c r="F420" s="3"/>
      <c r="G420" s="3"/>
      <c r="H420" s="122">
        <f t="shared" si="18"/>
        <v>0</v>
      </c>
      <c r="I420" s="1"/>
      <c r="J420" s="50"/>
      <c r="K420" s="120">
        <v>0</v>
      </c>
      <c r="L420" s="12"/>
      <c r="M420" s="12"/>
      <c r="N420" s="120">
        <f t="shared" si="19"/>
        <v>0</v>
      </c>
      <c r="O420" s="121">
        <f t="shared" si="20"/>
        <v>0</v>
      </c>
    </row>
    <row r="421" spans="1:15" ht="17.25" x14ac:dyDescent="0.3">
      <c r="A421" s="93"/>
      <c r="B421" s="94"/>
      <c r="C421" s="12"/>
      <c r="D421" s="1"/>
      <c r="E421" s="2"/>
      <c r="F421" s="3"/>
      <c r="G421" s="3"/>
      <c r="H421" s="122">
        <f t="shared" si="18"/>
        <v>0</v>
      </c>
      <c r="I421" s="1"/>
      <c r="J421" s="50"/>
      <c r="K421" s="120">
        <v>0</v>
      </c>
      <c r="L421" s="12"/>
      <c r="M421" s="12"/>
      <c r="N421" s="120">
        <f t="shared" si="19"/>
        <v>0</v>
      </c>
      <c r="O421" s="121">
        <f t="shared" si="20"/>
        <v>0</v>
      </c>
    </row>
    <row r="422" spans="1:15" ht="17.25" x14ac:dyDescent="0.3">
      <c r="A422" s="93"/>
      <c r="B422" s="94"/>
      <c r="C422" s="12"/>
      <c r="D422" s="1"/>
      <c r="E422" s="2"/>
      <c r="F422" s="3"/>
      <c r="G422" s="3"/>
      <c r="H422" s="122">
        <f t="shared" si="18"/>
        <v>0</v>
      </c>
      <c r="I422" s="1"/>
      <c r="J422" s="50"/>
      <c r="K422" s="120">
        <v>0</v>
      </c>
      <c r="L422" s="12"/>
      <c r="M422" s="12"/>
      <c r="N422" s="120">
        <f t="shared" si="19"/>
        <v>0</v>
      </c>
      <c r="O422" s="121">
        <f t="shared" si="20"/>
        <v>0</v>
      </c>
    </row>
    <row r="423" spans="1:15" ht="17.25" x14ac:dyDescent="0.3">
      <c r="A423" s="93"/>
      <c r="B423" s="94"/>
      <c r="C423" s="12"/>
      <c r="D423" s="1"/>
      <c r="E423" s="2"/>
      <c r="F423" s="3"/>
      <c r="G423" s="3"/>
      <c r="H423" s="122">
        <f t="shared" si="18"/>
        <v>0</v>
      </c>
      <c r="I423" s="1"/>
      <c r="J423" s="50"/>
      <c r="K423" s="120">
        <v>0</v>
      </c>
      <c r="L423" s="12"/>
      <c r="M423" s="12"/>
      <c r="N423" s="120">
        <f t="shared" si="19"/>
        <v>0</v>
      </c>
      <c r="O423" s="121">
        <f t="shared" si="20"/>
        <v>0</v>
      </c>
    </row>
    <row r="424" spans="1:15" ht="17.25" x14ac:dyDescent="0.3">
      <c r="A424" s="93"/>
      <c r="B424" s="94"/>
      <c r="C424" s="12"/>
      <c r="D424" s="1"/>
      <c r="E424" s="2"/>
      <c r="F424" s="3"/>
      <c r="G424" s="3"/>
      <c r="H424" s="122">
        <f t="shared" si="18"/>
        <v>0</v>
      </c>
      <c r="I424" s="1"/>
      <c r="J424" s="50"/>
      <c r="K424" s="120">
        <v>0</v>
      </c>
      <c r="L424" s="12"/>
      <c r="M424" s="12"/>
      <c r="N424" s="120">
        <f t="shared" si="19"/>
        <v>0</v>
      </c>
      <c r="O424" s="121">
        <f t="shared" si="20"/>
        <v>0</v>
      </c>
    </row>
    <row r="425" spans="1:15" ht="17.25" x14ac:dyDescent="0.3">
      <c r="A425" s="93"/>
      <c r="B425" s="94"/>
      <c r="C425" s="12"/>
      <c r="D425" s="1"/>
      <c r="E425" s="2"/>
      <c r="F425" s="3"/>
      <c r="G425" s="3"/>
      <c r="H425" s="122">
        <f t="shared" si="18"/>
        <v>0</v>
      </c>
      <c r="I425" s="1"/>
      <c r="J425" s="50"/>
      <c r="K425" s="120">
        <v>0</v>
      </c>
      <c r="L425" s="12"/>
      <c r="M425" s="12"/>
      <c r="N425" s="120">
        <f t="shared" si="19"/>
        <v>0</v>
      </c>
      <c r="O425" s="121">
        <f t="shared" si="20"/>
        <v>0</v>
      </c>
    </row>
    <row r="426" spans="1:15" ht="17.25" x14ac:dyDescent="0.3">
      <c r="A426" s="93"/>
      <c r="B426" s="94"/>
      <c r="C426" s="12"/>
      <c r="D426" s="1"/>
      <c r="E426" s="2"/>
      <c r="F426" s="3"/>
      <c r="G426" s="3"/>
      <c r="H426" s="122">
        <f t="shared" si="18"/>
        <v>0</v>
      </c>
      <c r="I426" s="1"/>
      <c r="J426" s="50"/>
      <c r="K426" s="120">
        <v>0</v>
      </c>
      <c r="L426" s="12"/>
      <c r="M426" s="12"/>
      <c r="N426" s="120">
        <f t="shared" si="19"/>
        <v>0</v>
      </c>
      <c r="O426" s="121">
        <f t="shared" si="20"/>
        <v>0</v>
      </c>
    </row>
    <row r="427" spans="1:15" ht="17.25" x14ac:dyDescent="0.3">
      <c r="A427" s="93"/>
      <c r="B427" s="94"/>
      <c r="C427" s="12"/>
      <c r="D427" s="1"/>
      <c r="E427" s="2"/>
      <c r="F427" s="3"/>
      <c r="G427" s="3"/>
      <c r="H427" s="122">
        <f t="shared" si="18"/>
        <v>0</v>
      </c>
      <c r="I427" s="1"/>
      <c r="J427" s="50"/>
      <c r="K427" s="120">
        <v>0</v>
      </c>
      <c r="L427" s="12"/>
      <c r="M427" s="12"/>
      <c r="N427" s="120">
        <f t="shared" si="19"/>
        <v>0</v>
      </c>
      <c r="O427" s="121">
        <f t="shared" si="20"/>
        <v>0</v>
      </c>
    </row>
    <row r="428" spans="1:15" ht="17.25" x14ac:dyDescent="0.3">
      <c r="A428" s="93"/>
      <c r="B428" s="94"/>
      <c r="C428" s="12"/>
      <c r="D428" s="1"/>
      <c r="E428" s="2"/>
      <c r="F428" s="3"/>
      <c r="G428" s="3"/>
      <c r="H428" s="122">
        <f t="shared" si="18"/>
        <v>0</v>
      </c>
      <c r="I428" s="1"/>
      <c r="J428" s="50"/>
      <c r="K428" s="120">
        <v>0</v>
      </c>
      <c r="L428" s="12"/>
      <c r="M428" s="12"/>
      <c r="N428" s="120">
        <f t="shared" si="19"/>
        <v>0</v>
      </c>
      <c r="O428" s="121">
        <f t="shared" si="20"/>
        <v>0</v>
      </c>
    </row>
    <row r="429" spans="1:15" ht="17.25" x14ac:dyDescent="0.3">
      <c r="A429" s="93"/>
      <c r="B429" s="94"/>
      <c r="C429" s="12"/>
      <c r="D429" s="1"/>
      <c r="E429" s="2"/>
      <c r="F429" s="3"/>
      <c r="G429" s="3"/>
      <c r="H429" s="122">
        <f t="shared" si="18"/>
        <v>0</v>
      </c>
      <c r="I429" s="1"/>
      <c r="J429" s="50"/>
      <c r="K429" s="120">
        <v>0</v>
      </c>
      <c r="L429" s="12"/>
      <c r="M429" s="12"/>
      <c r="N429" s="120">
        <f t="shared" si="19"/>
        <v>0</v>
      </c>
      <c r="O429" s="121">
        <f t="shared" si="20"/>
        <v>0</v>
      </c>
    </row>
    <row r="430" spans="1:15" ht="17.25" x14ac:dyDescent="0.3">
      <c r="A430" s="93"/>
      <c r="B430" s="94"/>
      <c r="C430" s="12"/>
      <c r="D430" s="1"/>
      <c r="E430" s="2"/>
      <c r="F430" s="3"/>
      <c r="G430" s="3"/>
      <c r="H430" s="122">
        <f t="shared" si="18"/>
        <v>0</v>
      </c>
      <c r="I430" s="1"/>
      <c r="J430" s="50"/>
      <c r="K430" s="120">
        <v>0</v>
      </c>
      <c r="L430" s="12"/>
      <c r="M430" s="12"/>
      <c r="N430" s="120">
        <f t="shared" si="19"/>
        <v>0</v>
      </c>
      <c r="O430" s="121">
        <f t="shared" si="20"/>
        <v>0</v>
      </c>
    </row>
    <row r="431" spans="1:15" ht="17.25" x14ac:dyDescent="0.3">
      <c r="A431" s="93"/>
      <c r="B431" s="94"/>
      <c r="C431" s="12"/>
      <c r="D431" s="1"/>
      <c r="E431" s="2"/>
      <c r="F431" s="3"/>
      <c r="G431" s="3"/>
      <c r="H431" s="122">
        <f t="shared" si="18"/>
        <v>0</v>
      </c>
      <c r="I431" s="1"/>
      <c r="J431" s="50"/>
      <c r="K431" s="120">
        <v>0</v>
      </c>
      <c r="L431" s="12"/>
      <c r="M431" s="12"/>
      <c r="N431" s="120">
        <f t="shared" si="19"/>
        <v>0</v>
      </c>
      <c r="O431" s="121">
        <f t="shared" si="20"/>
        <v>0</v>
      </c>
    </row>
    <row r="432" spans="1:15" ht="17.25" x14ac:dyDescent="0.3">
      <c r="A432" s="93"/>
      <c r="B432" s="94"/>
      <c r="C432" s="12"/>
      <c r="D432" s="1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17.25" x14ac:dyDescent="0.3">
      <c r="A433" s="93"/>
      <c r="B433" s="94"/>
      <c r="C433" s="12"/>
      <c r="D433" s="1"/>
      <c r="E433" s="2"/>
      <c r="F433" s="3"/>
      <c r="G433" s="3"/>
      <c r="H433" s="122">
        <f t="shared" si="18"/>
        <v>0</v>
      </c>
      <c r="I433" s="1"/>
      <c r="J433" s="50"/>
      <c r="K433" s="120">
        <v>0</v>
      </c>
      <c r="L433" s="12"/>
      <c r="M433" s="12"/>
      <c r="N433" s="120">
        <f t="shared" si="19"/>
        <v>0</v>
      </c>
      <c r="O433" s="121">
        <f t="shared" si="20"/>
        <v>0</v>
      </c>
    </row>
    <row r="434" spans="1:15" ht="17.25" x14ac:dyDescent="0.3">
      <c r="A434" s="93"/>
      <c r="B434" s="94"/>
      <c r="C434" s="12"/>
      <c r="D434" s="1"/>
      <c r="E434" s="2"/>
      <c r="F434" s="3"/>
      <c r="G434" s="3"/>
      <c r="H434" s="122">
        <f t="shared" si="18"/>
        <v>0</v>
      </c>
      <c r="I434" s="1"/>
      <c r="J434" s="50"/>
      <c r="K434" s="120">
        <v>0</v>
      </c>
      <c r="L434" s="12"/>
      <c r="M434" s="12"/>
      <c r="N434" s="120">
        <f t="shared" si="19"/>
        <v>0</v>
      </c>
      <c r="O434" s="121">
        <f t="shared" si="20"/>
        <v>0</v>
      </c>
    </row>
    <row r="435" spans="1:15" ht="17.25" x14ac:dyDescent="0.3">
      <c r="A435" s="93"/>
      <c r="B435" s="94"/>
      <c r="C435" s="12"/>
      <c r="D435" s="1"/>
      <c r="E435" s="2"/>
      <c r="F435" s="3"/>
      <c r="G435" s="3"/>
      <c r="H435" s="122">
        <f t="shared" si="18"/>
        <v>0</v>
      </c>
      <c r="I435" s="1"/>
      <c r="J435" s="50"/>
      <c r="K435" s="120">
        <v>0</v>
      </c>
      <c r="L435" s="12"/>
      <c r="M435" s="12"/>
      <c r="N435" s="120">
        <f t="shared" si="19"/>
        <v>0</v>
      </c>
      <c r="O435" s="121">
        <f t="shared" si="20"/>
        <v>0</v>
      </c>
    </row>
    <row r="436" spans="1:15" ht="17.25" x14ac:dyDescent="0.3">
      <c r="A436" s="93"/>
      <c r="B436" s="94"/>
      <c r="C436" s="12"/>
      <c r="D436" s="1"/>
      <c r="E436" s="2"/>
      <c r="F436" s="3"/>
      <c r="G436" s="3"/>
      <c r="H436" s="122">
        <f t="shared" si="18"/>
        <v>0</v>
      </c>
      <c r="I436" s="1"/>
      <c r="J436" s="50"/>
      <c r="K436" s="120">
        <v>0</v>
      </c>
      <c r="L436" s="12"/>
      <c r="M436" s="12"/>
      <c r="N436" s="120">
        <f t="shared" si="19"/>
        <v>0</v>
      </c>
      <c r="O436" s="121">
        <f t="shared" si="20"/>
        <v>0</v>
      </c>
    </row>
    <row r="437" spans="1:15" ht="17.25" x14ac:dyDescent="0.3">
      <c r="A437" s="93"/>
      <c r="B437" s="94"/>
      <c r="C437" s="12"/>
      <c r="D437" s="1"/>
      <c r="E437" s="2"/>
      <c r="F437" s="3"/>
      <c r="G437" s="3"/>
      <c r="H437" s="122">
        <f t="shared" si="18"/>
        <v>0</v>
      </c>
      <c r="I437" s="1"/>
      <c r="J437" s="50"/>
      <c r="K437" s="120">
        <v>0</v>
      </c>
      <c r="L437" s="12"/>
      <c r="M437" s="12"/>
      <c r="N437" s="120">
        <f t="shared" si="19"/>
        <v>0</v>
      </c>
      <c r="O437" s="121">
        <f t="shared" si="20"/>
        <v>0</v>
      </c>
    </row>
    <row r="438" spans="1:15" ht="17.25" x14ac:dyDescent="0.3">
      <c r="A438" s="93"/>
      <c r="B438" s="94"/>
      <c r="C438" s="12"/>
      <c r="D438" s="1"/>
      <c r="E438" s="2"/>
      <c r="F438" s="3"/>
      <c r="G438" s="3"/>
      <c r="H438" s="122">
        <f t="shared" si="18"/>
        <v>0</v>
      </c>
      <c r="I438" s="1"/>
      <c r="J438" s="50"/>
      <c r="K438" s="120">
        <v>0</v>
      </c>
      <c r="L438" s="12"/>
      <c r="M438" s="12"/>
      <c r="N438" s="120">
        <f t="shared" si="19"/>
        <v>0</v>
      </c>
      <c r="O438" s="121">
        <f t="shared" si="20"/>
        <v>0</v>
      </c>
    </row>
    <row r="439" spans="1:15" ht="17.25" x14ac:dyDescent="0.3">
      <c r="A439" s="93"/>
      <c r="B439" s="94"/>
      <c r="C439" s="12"/>
      <c r="D439" s="1"/>
      <c r="E439" s="2"/>
      <c r="F439" s="3"/>
      <c r="G439" s="3"/>
      <c r="H439" s="122">
        <f t="shared" si="18"/>
        <v>0</v>
      </c>
      <c r="I439" s="1"/>
      <c r="J439" s="50"/>
      <c r="K439" s="120">
        <v>0</v>
      </c>
      <c r="L439" s="12"/>
      <c r="M439" s="12"/>
      <c r="N439" s="120">
        <f t="shared" si="19"/>
        <v>0</v>
      </c>
      <c r="O439" s="121">
        <f t="shared" si="20"/>
        <v>0</v>
      </c>
    </row>
    <row r="440" spans="1:15" ht="17.25" x14ac:dyDescent="0.3">
      <c r="A440" s="93"/>
      <c r="B440" s="94"/>
      <c r="C440" s="12"/>
      <c r="D440" s="1"/>
      <c r="E440" s="2"/>
      <c r="F440" s="3"/>
      <c r="G440" s="3"/>
      <c r="H440" s="122">
        <f t="shared" si="18"/>
        <v>0</v>
      </c>
      <c r="I440" s="1"/>
      <c r="J440" s="50"/>
      <c r="K440" s="120">
        <v>0</v>
      </c>
      <c r="L440" s="12"/>
      <c r="M440" s="12"/>
      <c r="N440" s="120">
        <f t="shared" si="19"/>
        <v>0</v>
      </c>
      <c r="O440" s="121">
        <f t="shared" si="20"/>
        <v>0</v>
      </c>
    </row>
    <row r="441" spans="1:15" ht="17.25" x14ac:dyDescent="0.3">
      <c r="A441" s="93"/>
      <c r="B441" s="94"/>
      <c r="C441" s="12"/>
      <c r="D441" s="1"/>
      <c r="E441" s="2"/>
      <c r="F441" s="3"/>
      <c r="G441" s="3"/>
      <c r="H441" s="122">
        <f t="shared" si="18"/>
        <v>0</v>
      </c>
      <c r="I441" s="1"/>
      <c r="J441" s="50"/>
      <c r="K441" s="120">
        <v>0</v>
      </c>
      <c r="L441" s="12"/>
      <c r="M441" s="12"/>
      <c r="N441" s="120">
        <f t="shared" si="19"/>
        <v>0</v>
      </c>
      <c r="O441" s="121">
        <f t="shared" si="20"/>
        <v>0</v>
      </c>
    </row>
    <row r="442" spans="1:15" ht="17.25" x14ac:dyDescent="0.3">
      <c r="A442" s="93"/>
      <c r="B442" s="94"/>
      <c r="C442" s="12"/>
      <c r="D442" s="1"/>
      <c r="E442" s="2"/>
      <c r="F442" s="3"/>
      <c r="G442" s="3"/>
      <c r="H442" s="122">
        <f t="shared" si="18"/>
        <v>0</v>
      </c>
      <c r="I442" s="1"/>
      <c r="J442" s="50"/>
      <c r="K442" s="120">
        <v>0</v>
      </c>
      <c r="L442" s="12"/>
      <c r="M442" s="12"/>
      <c r="N442" s="120">
        <f t="shared" si="19"/>
        <v>0</v>
      </c>
      <c r="O442" s="121">
        <f t="shared" si="20"/>
        <v>0</v>
      </c>
    </row>
    <row r="443" spans="1:15" ht="17.25" x14ac:dyDescent="0.3">
      <c r="A443" s="93"/>
      <c r="B443" s="94"/>
      <c r="C443" s="12"/>
      <c r="D443" s="1"/>
      <c r="E443" s="2"/>
      <c r="F443" s="3"/>
      <c r="G443" s="3"/>
      <c r="H443" s="122">
        <f t="shared" si="18"/>
        <v>0</v>
      </c>
      <c r="I443" s="1"/>
      <c r="J443" s="50"/>
      <c r="K443" s="120">
        <v>0</v>
      </c>
      <c r="L443" s="12"/>
      <c r="M443" s="12"/>
      <c r="N443" s="120">
        <f t="shared" si="19"/>
        <v>0</v>
      </c>
      <c r="O443" s="121">
        <f t="shared" si="20"/>
        <v>0</v>
      </c>
    </row>
    <row r="444" spans="1:15" ht="17.25" x14ac:dyDescent="0.3">
      <c r="A444" s="93"/>
      <c r="B444" s="94"/>
      <c r="C444" s="12"/>
      <c r="D444" s="1"/>
      <c r="E444" s="2"/>
      <c r="F444" s="3"/>
      <c r="G444" s="3"/>
      <c r="H444" s="122">
        <f t="shared" si="18"/>
        <v>0</v>
      </c>
      <c r="I444" s="1"/>
      <c r="J444" s="50"/>
      <c r="K444" s="120">
        <v>0</v>
      </c>
      <c r="L444" s="12"/>
      <c r="M444" s="12"/>
      <c r="N444" s="120">
        <f t="shared" si="19"/>
        <v>0</v>
      </c>
      <c r="O444" s="121">
        <f t="shared" si="20"/>
        <v>0</v>
      </c>
    </row>
    <row r="445" spans="1:15" ht="17.25" x14ac:dyDescent="0.3">
      <c r="A445" s="93"/>
      <c r="B445" s="94"/>
      <c r="C445" s="12"/>
      <c r="D445" s="1"/>
      <c r="E445" s="2"/>
      <c r="F445" s="3"/>
      <c r="G445" s="3"/>
      <c r="H445" s="122">
        <f t="shared" si="18"/>
        <v>0</v>
      </c>
      <c r="I445" s="1"/>
      <c r="J445" s="50"/>
      <c r="K445" s="120">
        <v>0</v>
      </c>
      <c r="L445" s="12"/>
      <c r="M445" s="12"/>
      <c r="N445" s="120">
        <f t="shared" si="19"/>
        <v>0</v>
      </c>
      <c r="O445" s="121">
        <f t="shared" si="20"/>
        <v>0</v>
      </c>
    </row>
    <row r="446" spans="1:15" ht="17.25" x14ac:dyDescent="0.3">
      <c r="A446" s="93"/>
      <c r="B446" s="94"/>
      <c r="C446" s="12"/>
      <c r="D446" s="1"/>
      <c r="E446" s="2"/>
      <c r="F446" s="3"/>
      <c r="G446" s="3"/>
      <c r="H446" s="122">
        <f t="shared" si="18"/>
        <v>0</v>
      </c>
      <c r="I446" s="1"/>
      <c r="J446" s="50"/>
      <c r="K446" s="120">
        <v>0</v>
      </c>
      <c r="L446" s="12"/>
      <c r="M446" s="12"/>
      <c r="N446" s="120">
        <f t="shared" si="19"/>
        <v>0</v>
      </c>
      <c r="O446" s="121">
        <f t="shared" si="20"/>
        <v>0</v>
      </c>
    </row>
    <row r="447" spans="1:15" ht="17.25" x14ac:dyDescent="0.3">
      <c r="A447" s="93"/>
      <c r="B447" s="94"/>
      <c r="C447" s="12"/>
      <c r="D447" s="1"/>
      <c r="E447" s="2"/>
      <c r="F447" s="3"/>
      <c r="G447" s="3"/>
      <c r="H447" s="122">
        <f t="shared" si="18"/>
        <v>0</v>
      </c>
      <c r="I447" s="1"/>
      <c r="J447" s="50"/>
      <c r="K447" s="120">
        <v>0</v>
      </c>
      <c r="L447" s="12"/>
      <c r="M447" s="12"/>
      <c r="N447" s="120">
        <f t="shared" si="19"/>
        <v>0</v>
      </c>
      <c r="O447" s="121">
        <f t="shared" si="20"/>
        <v>0</v>
      </c>
    </row>
    <row r="448" spans="1:15" ht="17.25" x14ac:dyDescent="0.3">
      <c r="A448" s="93"/>
      <c r="B448" s="94"/>
      <c r="C448" s="12"/>
      <c r="D448" s="1"/>
      <c r="E448" s="2"/>
      <c r="F448" s="3"/>
      <c r="G448" s="3"/>
      <c r="H448" s="122">
        <f t="shared" si="18"/>
        <v>0</v>
      </c>
      <c r="I448" s="1"/>
      <c r="J448" s="50"/>
      <c r="K448" s="120">
        <v>0</v>
      </c>
      <c r="L448" s="12"/>
      <c r="M448" s="12"/>
      <c r="N448" s="120">
        <f t="shared" si="19"/>
        <v>0</v>
      </c>
      <c r="O448" s="121">
        <f t="shared" si="20"/>
        <v>0</v>
      </c>
    </row>
    <row r="449" spans="1:15" ht="17.25" x14ac:dyDescent="0.3">
      <c r="A449" s="93"/>
      <c r="B449" s="94"/>
      <c r="C449" s="12"/>
      <c r="D449" s="1"/>
      <c r="E449" s="2"/>
      <c r="F449" s="3"/>
      <c r="G449" s="3"/>
      <c r="H449" s="122">
        <f t="shared" si="18"/>
        <v>0</v>
      </c>
      <c r="I449" s="1"/>
      <c r="J449" s="50"/>
      <c r="K449" s="120">
        <v>0</v>
      </c>
      <c r="L449" s="12"/>
      <c r="M449" s="12"/>
      <c r="N449" s="120">
        <f t="shared" si="19"/>
        <v>0</v>
      </c>
      <c r="O449" s="121">
        <f t="shared" si="20"/>
        <v>0</v>
      </c>
    </row>
    <row r="450" spans="1:15" ht="17.25" x14ac:dyDescent="0.3">
      <c r="A450" s="93"/>
      <c r="B450" s="94"/>
      <c r="C450" s="12"/>
      <c r="D450" s="1"/>
      <c r="E450" s="2"/>
      <c r="F450" s="3"/>
      <c r="G450" s="3"/>
      <c r="H450" s="122">
        <f t="shared" si="18"/>
        <v>0</v>
      </c>
      <c r="I450" s="1"/>
      <c r="J450" s="50"/>
      <c r="K450" s="120">
        <v>0</v>
      </c>
      <c r="L450" s="12"/>
      <c r="M450" s="12"/>
      <c r="N450" s="120">
        <f t="shared" si="19"/>
        <v>0</v>
      </c>
      <c r="O450" s="121">
        <f t="shared" si="20"/>
        <v>0</v>
      </c>
    </row>
    <row r="451" spans="1:15" ht="17.25" x14ac:dyDescent="0.3">
      <c r="A451" s="93"/>
      <c r="B451" s="94"/>
      <c r="C451" s="12"/>
      <c r="D451" s="1"/>
      <c r="E451" s="2"/>
      <c r="F451" s="3"/>
      <c r="G451" s="3"/>
      <c r="H451" s="122">
        <f t="shared" si="18"/>
        <v>0</v>
      </c>
      <c r="I451" s="1"/>
      <c r="J451" s="50"/>
      <c r="K451" s="120">
        <v>0</v>
      </c>
      <c r="L451" s="12"/>
      <c r="M451" s="12"/>
      <c r="N451" s="120">
        <f t="shared" si="19"/>
        <v>0</v>
      </c>
      <c r="O451" s="121">
        <f t="shared" si="20"/>
        <v>0</v>
      </c>
    </row>
    <row r="452" spans="1:15" ht="17.25" x14ac:dyDescent="0.3">
      <c r="A452" s="93"/>
      <c r="B452" s="94"/>
      <c r="C452" s="12"/>
      <c r="D452" s="1"/>
      <c r="E452" s="2"/>
      <c r="F452" s="3"/>
      <c r="G452" s="3"/>
      <c r="H452" s="122">
        <f t="shared" ref="H452:H515" si="21">IF(AND(F452&lt;&gt;"",G452&lt;&gt;""),G452-F452,0)</f>
        <v>0</v>
      </c>
      <c r="I452" s="1"/>
      <c r="J452" s="50"/>
      <c r="K452" s="120">
        <v>0</v>
      </c>
      <c r="L452" s="12"/>
      <c r="M452" s="12"/>
      <c r="N452" s="120">
        <f t="shared" ref="N452:N515" si="22">IF(ROUND(H452*1440,0)=0,0,H452*1440*32)</f>
        <v>0</v>
      </c>
      <c r="O452" s="121">
        <f t="shared" ref="O452:O515" si="23">IF(ROUND(H452*1440,0)=0,0,
IF(ROUND(H452*1440,0)&lt;=15,480,
IF(ROUND(H452*1440,0)&lt;=30,960,
IF(ROUND(H452*1440,0)&lt;=45,1440,
IF(ROUND(H452*1440,0)&lt;=60,1920,
1920*INT(ROUND(H452*1440,0)/60)+
IF(MOD(ROUND(H452*1440,0),60)&lt;=15,480,
IF(MOD(ROUND(H452*1440,0),60)&lt;=30,960,
IF(MOD(ROUND(H452*1440,0),60)&lt;=45,1440,1920)))
)))))</f>
        <v>0</v>
      </c>
    </row>
    <row r="453" spans="1:15" ht="17.25" x14ac:dyDescent="0.3">
      <c r="A453" s="93"/>
      <c r="B453" s="94"/>
      <c r="C453" s="12"/>
      <c r="D453" s="1"/>
      <c r="E453" s="2"/>
      <c r="F453" s="3"/>
      <c r="G453" s="3"/>
      <c r="H453" s="122">
        <f t="shared" si="21"/>
        <v>0</v>
      </c>
      <c r="I453" s="1"/>
      <c r="J453" s="50"/>
      <c r="K453" s="120">
        <v>0</v>
      </c>
      <c r="L453" s="12"/>
      <c r="M453" s="12"/>
      <c r="N453" s="120">
        <f t="shared" si="22"/>
        <v>0</v>
      </c>
      <c r="O453" s="121">
        <f t="shared" si="23"/>
        <v>0</v>
      </c>
    </row>
    <row r="454" spans="1:15" ht="17.25" x14ac:dyDescent="0.3">
      <c r="A454" s="93"/>
      <c r="B454" s="94"/>
      <c r="C454" s="12"/>
      <c r="D454" s="1"/>
      <c r="E454" s="2"/>
      <c r="F454" s="3"/>
      <c r="G454" s="3"/>
      <c r="H454" s="122">
        <f t="shared" si="21"/>
        <v>0</v>
      </c>
      <c r="I454" s="1"/>
      <c r="J454" s="50"/>
      <c r="K454" s="120">
        <v>0</v>
      </c>
      <c r="L454" s="12"/>
      <c r="M454" s="12"/>
      <c r="N454" s="120">
        <f t="shared" si="22"/>
        <v>0</v>
      </c>
      <c r="O454" s="121">
        <f t="shared" si="23"/>
        <v>0</v>
      </c>
    </row>
    <row r="455" spans="1:15" ht="17.25" x14ac:dyDescent="0.3">
      <c r="A455" s="93"/>
      <c r="B455" s="94"/>
      <c r="C455" s="12"/>
      <c r="D455" s="1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1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1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1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1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12"/>
      <c r="D460" s="1"/>
      <c r="E460" s="2"/>
      <c r="F460" s="3"/>
      <c r="G460" s="3"/>
      <c r="H460" s="122">
        <f t="shared" si="21"/>
        <v>0</v>
      </c>
      <c r="I460" s="1"/>
      <c r="J460" s="50"/>
      <c r="K460" s="120">
        <v>0</v>
      </c>
      <c r="L460" s="12"/>
      <c r="M460" s="12"/>
      <c r="N460" s="120">
        <f t="shared" si="22"/>
        <v>0</v>
      </c>
      <c r="O460" s="121">
        <f t="shared" si="23"/>
        <v>0</v>
      </c>
    </row>
    <row r="461" spans="1:15" ht="17.25" x14ac:dyDescent="0.3">
      <c r="A461" s="93"/>
      <c r="B461" s="94"/>
      <c r="C461" s="12"/>
      <c r="D461" s="1"/>
      <c r="E461" s="2"/>
      <c r="F461" s="3"/>
      <c r="G461" s="3"/>
      <c r="H461" s="122">
        <f t="shared" si="21"/>
        <v>0</v>
      </c>
      <c r="I461" s="1"/>
      <c r="J461" s="50"/>
      <c r="K461" s="120">
        <v>0</v>
      </c>
      <c r="L461" s="12"/>
      <c r="M461" s="12"/>
      <c r="N461" s="120">
        <f t="shared" si="22"/>
        <v>0</v>
      </c>
      <c r="O461" s="121">
        <f t="shared" si="23"/>
        <v>0</v>
      </c>
    </row>
    <row r="462" spans="1:15" ht="17.25" x14ac:dyDescent="0.3">
      <c r="A462" s="93"/>
      <c r="B462" s="94"/>
      <c r="C462" s="12"/>
      <c r="D462" s="1"/>
      <c r="E462" s="2"/>
      <c r="F462" s="3"/>
      <c r="G462" s="3"/>
      <c r="H462" s="122">
        <f t="shared" si="21"/>
        <v>0</v>
      </c>
      <c r="I462" s="1"/>
      <c r="J462" s="50"/>
      <c r="K462" s="120">
        <v>0</v>
      </c>
      <c r="L462" s="12"/>
      <c r="M462" s="12"/>
      <c r="N462" s="120">
        <f t="shared" si="22"/>
        <v>0</v>
      </c>
      <c r="O462" s="121">
        <f t="shared" si="23"/>
        <v>0</v>
      </c>
    </row>
    <row r="463" spans="1:15" ht="17.25" x14ac:dyDescent="0.3">
      <c r="A463" s="93"/>
      <c r="B463" s="94"/>
      <c r="C463" s="12"/>
      <c r="D463" s="1"/>
      <c r="E463" s="2"/>
      <c r="F463" s="3"/>
      <c r="G463" s="3"/>
      <c r="H463" s="122">
        <f t="shared" si="21"/>
        <v>0</v>
      </c>
      <c r="I463" s="1"/>
      <c r="J463" s="50"/>
      <c r="K463" s="120">
        <v>0</v>
      </c>
      <c r="L463" s="12"/>
      <c r="M463" s="12"/>
      <c r="N463" s="120">
        <f t="shared" si="22"/>
        <v>0</v>
      </c>
      <c r="O463" s="121">
        <f t="shared" si="23"/>
        <v>0</v>
      </c>
    </row>
    <row r="464" spans="1:15" ht="17.25" x14ac:dyDescent="0.3">
      <c r="A464" s="93"/>
      <c r="B464" s="94"/>
      <c r="C464" s="12"/>
      <c r="D464" s="1"/>
      <c r="E464" s="2"/>
      <c r="F464" s="3"/>
      <c r="G464" s="3"/>
      <c r="H464" s="122">
        <f t="shared" si="21"/>
        <v>0</v>
      </c>
      <c r="I464" s="1"/>
      <c r="J464" s="50"/>
      <c r="K464" s="120">
        <v>0</v>
      </c>
      <c r="L464" s="12"/>
      <c r="M464" s="12"/>
      <c r="N464" s="120">
        <f t="shared" si="22"/>
        <v>0</v>
      </c>
      <c r="O464" s="121">
        <f t="shared" si="23"/>
        <v>0</v>
      </c>
    </row>
    <row r="465" spans="1:15" ht="17.25" x14ac:dyDescent="0.3">
      <c r="A465" s="93"/>
      <c r="B465" s="94"/>
      <c r="C465" s="12"/>
      <c r="D465" s="1"/>
      <c r="E465" s="2"/>
      <c r="F465" s="3"/>
      <c r="G465" s="3"/>
      <c r="H465" s="122">
        <f t="shared" si="21"/>
        <v>0</v>
      </c>
      <c r="I465" s="1"/>
      <c r="J465" s="50"/>
      <c r="K465" s="120">
        <v>0</v>
      </c>
      <c r="L465" s="12"/>
      <c r="M465" s="12"/>
      <c r="N465" s="120">
        <f t="shared" si="22"/>
        <v>0</v>
      </c>
      <c r="O465" s="121">
        <f t="shared" si="23"/>
        <v>0</v>
      </c>
    </row>
    <row r="466" spans="1:15" ht="17.25" x14ac:dyDescent="0.3">
      <c r="A466" s="93"/>
      <c r="B466" s="94"/>
      <c r="C466" s="12"/>
      <c r="D466" s="1"/>
      <c r="E466" s="2"/>
      <c r="F466" s="3"/>
      <c r="G466" s="3"/>
      <c r="H466" s="122">
        <f t="shared" si="21"/>
        <v>0</v>
      </c>
      <c r="I466" s="1"/>
      <c r="J466" s="50"/>
      <c r="K466" s="120">
        <v>0</v>
      </c>
      <c r="L466" s="12"/>
      <c r="M466" s="12"/>
      <c r="N466" s="120">
        <f t="shared" si="22"/>
        <v>0</v>
      </c>
      <c r="O466" s="121">
        <f t="shared" si="23"/>
        <v>0</v>
      </c>
    </row>
    <row r="467" spans="1:15" ht="17.25" x14ac:dyDescent="0.3">
      <c r="A467" s="93"/>
      <c r="B467" s="94"/>
      <c r="C467" s="12"/>
      <c r="D467" s="1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17.25" x14ac:dyDescent="0.3">
      <c r="A468" s="93"/>
      <c r="B468" s="94"/>
      <c r="C468" s="12"/>
      <c r="D468" s="1"/>
      <c r="E468" s="2"/>
      <c r="F468" s="3"/>
      <c r="G468" s="3"/>
      <c r="H468" s="122">
        <f t="shared" si="21"/>
        <v>0</v>
      </c>
      <c r="I468" s="1"/>
      <c r="J468" s="50"/>
      <c r="K468" s="120">
        <v>0</v>
      </c>
      <c r="L468" s="12"/>
      <c r="M468" s="12"/>
      <c r="N468" s="120">
        <f t="shared" si="22"/>
        <v>0</v>
      </c>
      <c r="O468" s="121">
        <f t="shared" si="23"/>
        <v>0</v>
      </c>
    </row>
    <row r="469" spans="1:15" ht="17.25" x14ac:dyDescent="0.3">
      <c r="A469" s="93"/>
      <c r="B469" s="94"/>
      <c r="C469" s="12"/>
      <c r="D469" s="1"/>
      <c r="E469" s="2"/>
      <c r="F469" s="3"/>
      <c r="G469" s="3"/>
      <c r="H469" s="122">
        <f t="shared" si="21"/>
        <v>0</v>
      </c>
      <c r="I469" s="1"/>
      <c r="J469" s="50"/>
      <c r="K469" s="120">
        <v>0</v>
      </c>
      <c r="L469" s="12"/>
      <c r="M469" s="12"/>
      <c r="N469" s="120">
        <f t="shared" si="22"/>
        <v>0</v>
      </c>
      <c r="O469" s="121">
        <f t="shared" si="23"/>
        <v>0</v>
      </c>
    </row>
    <row r="470" spans="1:15" ht="17.25" x14ac:dyDescent="0.3">
      <c r="A470" s="93"/>
      <c r="B470" s="94"/>
      <c r="C470" s="12"/>
      <c r="D470" s="1"/>
      <c r="E470" s="2"/>
      <c r="F470" s="3"/>
      <c r="G470" s="3"/>
      <c r="H470" s="122">
        <f t="shared" si="21"/>
        <v>0</v>
      </c>
      <c r="I470" s="1"/>
      <c r="J470" s="50"/>
      <c r="K470" s="120">
        <v>0</v>
      </c>
      <c r="L470" s="12"/>
      <c r="M470" s="12"/>
      <c r="N470" s="120">
        <f t="shared" si="22"/>
        <v>0</v>
      </c>
      <c r="O470" s="121">
        <f t="shared" si="23"/>
        <v>0</v>
      </c>
    </row>
    <row r="471" spans="1:15" ht="17.25" x14ac:dyDescent="0.3">
      <c r="A471" s="93"/>
      <c r="B471" s="94"/>
      <c r="C471" s="12"/>
      <c r="D471" s="1"/>
      <c r="E471" s="2"/>
      <c r="F471" s="3"/>
      <c r="G471" s="3"/>
      <c r="H471" s="122">
        <f t="shared" si="21"/>
        <v>0</v>
      </c>
      <c r="I471" s="1"/>
      <c r="J471" s="50"/>
      <c r="K471" s="120">
        <v>0</v>
      </c>
      <c r="L471" s="12"/>
      <c r="M471" s="12"/>
      <c r="N471" s="120">
        <f t="shared" si="22"/>
        <v>0</v>
      </c>
      <c r="O471" s="121">
        <f t="shared" si="23"/>
        <v>0</v>
      </c>
    </row>
    <row r="472" spans="1:15" ht="17.25" x14ac:dyDescent="0.3">
      <c r="A472" s="93"/>
      <c r="B472" s="94"/>
      <c r="C472" s="12"/>
      <c r="D472" s="1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17.25" x14ac:dyDescent="0.3">
      <c r="A473" s="93"/>
      <c r="B473" s="94"/>
      <c r="C473" s="12"/>
      <c r="D473" s="1"/>
      <c r="E473" s="2"/>
      <c r="F473" s="3"/>
      <c r="G473" s="3"/>
      <c r="H473" s="122">
        <f t="shared" si="21"/>
        <v>0</v>
      </c>
      <c r="I473" s="1"/>
      <c r="J473" s="50"/>
      <c r="K473" s="120">
        <v>0</v>
      </c>
      <c r="L473" s="12"/>
      <c r="M473" s="12"/>
      <c r="N473" s="120">
        <f t="shared" si="22"/>
        <v>0</v>
      </c>
      <c r="O473" s="121">
        <f t="shared" si="23"/>
        <v>0</v>
      </c>
    </row>
    <row r="474" spans="1:15" ht="17.25" x14ac:dyDescent="0.3">
      <c r="A474" s="93"/>
      <c r="B474" s="94"/>
      <c r="C474" s="12"/>
      <c r="D474" s="1"/>
      <c r="E474" s="2"/>
      <c r="F474" s="3"/>
      <c r="G474" s="3"/>
      <c r="H474" s="122">
        <f t="shared" si="21"/>
        <v>0</v>
      </c>
      <c r="I474" s="1"/>
      <c r="J474" s="50"/>
      <c r="K474" s="120">
        <v>0</v>
      </c>
      <c r="L474" s="12"/>
      <c r="M474" s="12"/>
      <c r="N474" s="120">
        <f t="shared" si="22"/>
        <v>0</v>
      </c>
      <c r="O474" s="121">
        <f t="shared" si="23"/>
        <v>0</v>
      </c>
    </row>
    <row r="475" spans="1:15" ht="17.25" x14ac:dyDescent="0.3">
      <c r="A475" s="93"/>
      <c r="B475" s="94"/>
      <c r="C475" s="12"/>
      <c r="D475" s="1"/>
      <c r="E475" s="2"/>
      <c r="F475" s="3"/>
      <c r="G475" s="3"/>
      <c r="H475" s="122">
        <f t="shared" si="21"/>
        <v>0</v>
      </c>
      <c r="I475" s="1"/>
      <c r="J475" s="50"/>
      <c r="K475" s="120">
        <v>0</v>
      </c>
      <c r="L475" s="12"/>
      <c r="M475" s="12"/>
      <c r="N475" s="120">
        <f t="shared" si="22"/>
        <v>0</v>
      </c>
      <c r="O475" s="121">
        <f t="shared" si="23"/>
        <v>0</v>
      </c>
    </row>
    <row r="476" spans="1:15" ht="17.25" x14ac:dyDescent="0.3">
      <c r="A476" s="93"/>
      <c r="B476" s="94"/>
      <c r="C476" s="12"/>
      <c r="D476" s="1"/>
      <c r="E476" s="2"/>
      <c r="F476" s="3"/>
      <c r="G476" s="3"/>
      <c r="H476" s="122">
        <f t="shared" si="21"/>
        <v>0</v>
      </c>
      <c r="I476" s="1"/>
      <c r="J476" s="50"/>
      <c r="K476" s="120">
        <v>0</v>
      </c>
      <c r="L476" s="12"/>
      <c r="M476" s="12"/>
      <c r="N476" s="120">
        <f t="shared" si="22"/>
        <v>0</v>
      </c>
      <c r="O476" s="121">
        <f t="shared" si="23"/>
        <v>0</v>
      </c>
    </row>
    <row r="477" spans="1:15" ht="17.25" x14ac:dyDescent="0.3">
      <c r="A477" s="93"/>
      <c r="B477" s="94"/>
      <c r="C477" s="12"/>
      <c r="D477" s="1"/>
      <c r="E477" s="2"/>
      <c r="F477" s="3"/>
      <c r="G477" s="3"/>
      <c r="H477" s="122">
        <f t="shared" si="21"/>
        <v>0</v>
      </c>
      <c r="I477" s="1"/>
      <c r="J477" s="50"/>
      <c r="K477" s="120">
        <v>0</v>
      </c>
      <c r="L477" s="12"/>
      <c r="M477" s="12"/>
      <c r="N477" s="120">
        <f t="shared" si="22"/>
        <v>0</v>
      </c>
      <c r="O477" s="121">
        <f t="shared" si="23"/>
        <v>0</v>
      </c>
    </row>
    <row r="478" spans="1:15" ht="17.25" x14ac:dyDescent="0.3">
      <c r="A478" s="93"/>
      <c r="B478" s="94"/>
      <c r="C478" s="12"/>
      <c r="D478" s="1"/>
      <c r="E478" s="2"/>
      <c r="F478" s="3"/>
      <c r="G478" s="3"/>
      <c r="H478" s="122">
        <f t="shared" si="21"/>
        <v>0</v>
      </c>
      <c r="I478" s="1"/>
      <c r="J478" s="50"/>
      <c r="K478" s="120">
        <v>0</v>
      </c>
      <c r="L478" s="12"/>
      <c r="M478" s="12"/>
      <c r="N478" s="120">
        <f t="shared" si="22"/>
        <v>0</v>
      </c>
      <c r="O478" s="121">
        <f t="shared" si="23"/>
        <v>0</v>
      </c>
    </row>
    <row r="479" spans="1:15" ht="17.25" x14ac:dyDescent="0.3">
      <c r="A479" s="93"/>
      <c r="B479" s="94"/>
      <c r="C479" s="12"/>
      <c r="D479" s="1"/>
      <c r="E479" s="2"/>
      <c r="F479" s="3"/>
      <c r="G479" s="3"/>
      <c r="H479" s="122">
        <f t="shared" si="21"/>
        <v>0</v>
      </c>
      <c r="I479" s="1"/>
      <c r="J479" s="50"/>
      <c r="K479" s="120">
        <v>0</v>
      </c>
      <c r="L479" s="12"/>
      <c r="M479" s="12"/>
      <c r="N479" s="120">
        <f t="shared" si="22"/>
        <v>0</v>
      </c>
      <c r="O479" s="121">
        <f t="shared" si="23"/>
        <v>0</v>
      </c>
    </row>
    <row r="480" spans="1:15" ht="17.25" x14ac:dyDescent="0.3">
      <c r="A480" s="93"/>
      <c r="B480" s="94"/>
      <c r="C480" s="12"/>
      <c r="D480" s="1"/>
      <c r="E480" s="2"/>
      <c r="F480" s="3"/>
      <c r="G480" s="3"/>
      <c r="H480" s="122">
        <f t="shared" si="21"/>
        <v>0</v>
      </c>
      <c r="I480" s="1"/>
      <c r="J480" s="50"/>
      <c r="K480" s="120">
        <v>0</v>
      </c>
      <c r="L480" s="12"/>
      <c r="M480" s="12"/>
      <c r="N480" s="120">
        <f t="shared" si="22"/>
        <v>0</v>
      </c>
      <c r="O480" s="121">
        <f t="shared" si="23"/>
        <v>0</v>
      </c>
    </row>
    <row r="481" spans="1:15" ht="17.25" x14ac:dyDescent="0.3">
      <c r="A481" s="93"/>
      <c r="B481" s="94"/>
      <c r="C481" s="12"/>
      <c r="D481" s="1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17.25" x14ac:dyDescent="0.3">
      <c r="A482" s="93"/>
      <c r="B482" s="94"/>
      <c r="C482" s="12"/>
      <c r="D482" s="1"/>
      <c r="E482" s="2"/>
      <c r="F482" s="3"/>
      <c r="G482" s="3"/>
      <c r="H482" s="122">
        <f t="shared" si="21"/>
        <v>0</v>
      </c>
      <c r="I482" s="1"/>
      <c r="J482" s="50"/>
      <c r="K482" s="120">
        <v>0</v>
      </c>
      <c r="L482" s="12"/>
      <c r="M482" s="12"/>
      <c r="N482" s="120">
        <f t="shared" si="22"/>
        <v>0</v>
      </c>
      <c r="O482" s="121">
        <f t="shared" si="23"/>
        <v>0</v>
      </c>
    </row>
    <row r="483" spans="1:15" ht="17.25" x14ac:dyDescent="0.3">
      <c r="A483" s="93"/>
      <c r="B483" s="94"/>
      <c r="C483" s="12"/>
      <c r="D483" s="1"/>
      <c r="E483" s="2"/>
      <c r="F483" s="3"/>
      <c r="G483" s="3"/>
      <c r="H483" s="122">
        <f t="shared" si="21"/>
        <v>0</v>
      </c>
      <c r="I483" s="1"/>
      <c r="J483" s="50"/>
      <c r="K483" s="120">
        <v>0</v>
      </c>
      <c r="L483" s="12"/>
      <c r="M483" s="12"/>
      <c r="N483" s="120">
        <f t="shared" si="22"/>
        <v>0</v>
      </c>
      <c r="O483" s="121">
        <f t="shared" si="23"/>
        <v>0</v>
      </c>
    </row>
    <row r="484" spans="1:15" ht="17.25" x14ac:dyDescent="0.3">
      <c r="A484" s="93"/>
      <c r="B484" s="94"/>
      <c r="C484" s="12"/>
      <c r="D484" s="1"/>
      <c r="E484" s="2"/>
      <c r="F484" s="3"/>
      <c r="G484" s="3"/>
      <c r="H484" s="122">
        <f t="shared" si="21"/>
        <v>0</v>
      </c>
      <c r="I484" s="1"/>
      <c r="J484" s="50"/>
      <c r="K484" s="120">
        <v>0</v>
      </c>
      <c r="L484" s="12"/>
      <c r="M484" s="12"/>
      <c r="N484" s="120">
        <f t="shared" si="22"/>
        <v>0</v>
      </c>
      <c r="O484" s="121">
        <f t="shared" si="23"/>
        <v>0</v>
      </c>
    </row>
    <row r="485" spans="1:15" ht="17.25" x14ac:dyDescent="0.3">
      <c r="A485" s="93"/>
      <c r="B485" s="94"/>
      <c r="C485" s="12"/>
      <c r="D485" s="1"/>
      <c r="E485" s="2"/>
      <c r="F485" s="3"/>
      <c r="G485" s="3"/>
      <c r="H485" s="122">
        <f t="shared" si="21"/>
        <v>0</v>
      </c>
      <c r="I485" s="1"/>
      <c r="J485" s="50"/>
      <c r="K485" s="120">
        <v>0</v>
      </c>
      <c r="L485" s="12"/>
      <c r="M485" s="12"/>
      <c r="N485" s="120">
        <f t="shared" si="22"/>
        <v>0</v>
      </c>
      <c r="O485" s="121">
        <f t="shared" si="23"/>
        <v>0</v>
      </c>
    </row>
    <row r="486" spans="1:15" ht="17.25" x14ac:dyDescent="0.3">
      <c r="A486" s="93"/>
      <c r="B486" s="94"/>
      <c r="C486" s="12"/>
      <c r="D486" s="1"/>
      <c r="E486" s="2"/>
      <c r="F486" s="3"/>
      <c r="G486" s="3"/>
      <c r="H486" s="122">
        <f t="shared" si="21"/>
        <v>0</v>
      </c>
      <c r="I486" s="1"/>
      <c r="J486" s="50"/>
      <c r="K486" s="120">
        <v>0</v>
      </c>
      <c r="L486" s="12"/>
      <c r="M486" s="12"/>
      <c r="N486" s="120">
        <f t="shared" si="22"/>
        <v>0</v>
      </c>
      <c r="O486" s="121">
        <f t="shared" si="23"/>
        <v>0</v>
      </c>
    </row>
    <row r="487" spans="1:15" ht="17.25" x14ac:dyDescent="0.3">
      <c r="A487" s="93"/>
      <c r="B487" s="94"/>
      <c r="C487" s="12"/>
      <c r="D487" s="1"/>
      <c r="E487" s="2"/>
      <c r="F487" s="3"/>
      <c r="G487" s="3"/>
      <c r="H487" s="122">
        <f t="shared" si="21"/>
        <v>0</v>
      </c>
      <c r="I487" s="1"/>
      <c r="J487" s="50"/>
      <c r="K487" s="120">
        <v>0</v>
      </c>
      <c r="L487" s="12"/>
      <c r="M487" s="12"/>
      <c r="N487" s="120">
        <f t="shared" si="22"/>
        <v>0</v>
      </c>
      <c r="O487" s="121">
        <f t="shared" si="23"/>
        <v>0</v>
      </c>
    </row>
    <row r="488" spans="1:15" ht="17.25" x14ac:dyDescent="0.3">
      <c r="A488" s="93"/>
      <c r="B488" s="94"/>
      <c r="C488" s="12"/>
      <c r="D488" s="1"/>
      <c r="E488" s="2"/>
      <c r="F488" s="3"/>
      <c r="G488" s="3"/>
      <c r="H488" s="122">
        <f t="shared" si="21"/>
        <v>0</v>
      </c>
      <c r="I488" s="1"/>
      <c r="J488" s="50"/>
      <c r="K488" s="120">
        <v>0</v>
      </c>
      <c r="L488" s="12"/>
      <c r="M488" s="12"/>
      <c r="N488" s="120">
        <f t="shared" si="22"/>
        <v>0</v>
      </c>
      <c r="O488" s="121">
        <f t="shared" si="23"/>
        <v>0</v>
      </c>
    </row>
    <row r="489" spans="1:15" ht="17.25" x14ac:dyDescent="0.3">
      <c r="A489" s="93"/>
      <c r="B489" s="94"/>
      <c r="C489" s="12"/>
      <c r="D489" s="1"/>
      <c r="E489" s="2"/>
      <c r="F489" s="3"/>
      <c r="G489" s="3"/>
      <c r="H489" s="122">
        <f t="shared" si="21"/>
        <v>0</v>
      </c>
      <c r="I489" s="1"/>
      <c r="J489" s="50"/>
      <c r="K489" s="120">
        <v>0</v>
      </c>
      <c r="L489" s="12"/>
      <c r="M489" s="12"/>
      <c r="N489" s="120">
        <f t="shared" si="22"/>
        <v>0</v>
      </c>
      <c r="O489" s="121">
        <f t="shared" si="23"/>
        <v>0</v>
      </c>
    </row>
    <row r="490" spans="1:15" ht="17.25" x14ac:dyDescent="0.3">
      <c r="A490" s="93"/>
      <c r="B490" s="94"/>
      <c r="C490" s="12"/>
      <c r="D490" s="1"/>
      <c r="E490" s="2"/>
      <c r="F490" s="3"/>
      <c r="G490" s="3"/>
      <c r="H490" s="122">
        <f t="shared" si="21"/>
        <v>0</v>
      </c>
      <c r="I490" s="1"/>
      <c r="J490" s="50"/>
      <c r="K490" s="120">
        <v>0</v>
      </c>
      <c r="L490" s="12"/>
      <c r="M490" s="12"/>
      <c r="N490" s="120">
        <f t="shared" si="22"/>
        <v>0</v>
      </c>
      <c r="O490" s="121">
        <f t="shared" si="23"/>
        <v>0</v>
      </c>
    </row>
    <row r="491" spans="1:15" ht="17.25" x14ac:dyDescent="0.3">
      <c r="A491" s="93"/>
      <c r="B491" s="94"/>
      <c r="C491" s="12"/>
      <c r="D491" s="1"/>
      <c r="E491" s="2"/>
      <c r="F491" s="3"/>
      <c r="G491" s="3"/>
      <c r="H491" s="122">
        <f t="shared" si="21"/>
        <v>0</v>
      </c>
      <c r="I491" s="1"/>
      <c r="J491" s="50"/>
      <c r="K491" s="120">
        <v>0</v>
      </c>
      <c r="L491" s="12"/>
      <c r="M491" s="12"/>
      <c r="N491" s="120">
        <f t="shared" si="22"/>
        <v>0</v>
      </c>
      <c r="O491" s="121">
        <f t="shared" si="23"/>
        <v>0</v>
      </c>
    </row>
    <row r="492" spans="1:15" ht="17.25" x14ac:dyDescent="0.3">
      <c r="A492" s="93"/>
      <c r="B492" s="94"/>
      <c r="C492" s="12"/>
      <c r="D492" s="1"/>
      <c r="E492" s="2"/>
      <c r="F492" s="3"/>
      <c r="G492" s="3"/>
      <c r="H492" s="122">
        <f t="shared" si="21"/>
        <v>0</v>
      </c>
      <c r="I492" s="1"/>
      <c r="J492" s="50"/>
      <c r="K492" s="120">
        <v>0</v>
      </c>
      <c r="L492" s="12"/>
      <c r="M492" s="12"/>
      <c r="N492" s="120">
        <f t="shared" si="22"/>
        <v>0</v>
      </c>
      <c r="O492" s="121">
        <f t="shared" si="23"/>
        <v>0</v>
      </c>
    </row>
    <row r="493" spans="1:15" ht="17.25" x14ac:dyDescent="0.3">
      <c r="A493" s="93"/>
      <c r="B493" s="94"/>
      <c r="C493" s="12"/>
      <c r="D493" s="1"/>
      <c r="E493" s="2"/>
      <c r="F493" s="3"/>
      <c r="G493" s="3"/>
      <c r="H493" s="122">
        <f t="shared" si="21"/>
        <v>0</v>
      </c>
      <c r="I493" s="1"/>
      <c r="J493" s="50"/>
      <c r="K493" s="120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12"/>
      <c r="D494" s="1"/>
      <c r="E494" s="2"/>
      <c r="F494" s="3"/>
      <c r="G494" s="3"/>
      <c r="H494" s="122">
        <f t="shared" si="21"/>
        <v>0</v>
      </c>
      <c r="I494" s="1"/>
      <c r="J494" s="50"/>
      <c r="K494" s="120">
        <v>0</v>
      </c>
      <c r="L494" s="12"/>
      <c r="M494" s="12"/>
      <c r="N494" s="120">
        <f t="shared" si="22"/>
        <v>0</v>
      </c>
      <c r="O494" s="121">
        <f t="shared" si="23"/>
        <v>0</v>
      </c>
    </row>
    <row r="495" spans="1:15" ht="17.25" x14ac:dyDescent="0.3">
      <c r="A495" s="93"/>
      <c r="B495" s="94"/>
      <c r="C495" s="12"/>
      <c r="D495" s="1"/>
      <c r="E495" s="2"/>
      <c r="F495" s="3"/>
      <c r="G495" s="3"/>
      <c r="H495" s="122">
        <f t="shared" si="21"/>
        <v>0</v>
      </c>
      <c r="I495" s="1"/>
      <c r="J495" s="50"/>
      <c r="K495" s="120">
        <v>0</v>
      </c>
      <c r="L495" s="12"/>
      <c r="M495" s="12"/>
      <c r="N495" s="120">
        <f t="shared" si="22"/>
        <v>0</v>
      </c>
      <c r="O495" s="121">
        <f t="shared" si="23"/>
        <v>0</v>
      </c>
    </row>
    <row r="496" spans="1:15" ht="17.25" x14ac:dyDescent="0.3">
      <c r="A496" s="93"/>
      <c r="B496" s="94"/>
      <c r="C496" s="12"/>
      <c r="D496" s="1"/>
      <c r="E496" s="2"/>
      <c r="F496" s="3"/>
      <c r="G496" s="3"/>
      <c r="H496" s="122">
        <f t="shared" si="21"/>
        <v>0</v>
      </c>
      <c r="I496" s="1"/>
      <c r="J496" s="50"/>
      <c r="K496" s="120">
        <v>0</v>
      </c>
      <c r="L496" s="12"/>
      <c r="M496" s="12"/>
      <c r="N496" s="120">
        <f t="shared" si="22"/>
        <v>0</v>
      </c>
      <c r="O496" s="121">
        <f t="shared" si="23"/>
        <v>0</v>
      </c>
    </row>
    <row r="497" spans="1:15" ht="17.25" x14ac:dyDescent="0.3">
      <c r="A497" s="93"/>
      <c r="B497" s="94"/>
      <c r="C497" s="12"/>
      <c r="D497" s="1"/>
      <c r="E497" s="2"/>
      <c r="F497" s="3"/>
      <c r="G497" s="3"/>
      <c r="H497" s="122">
        <f t="shared" si="21"/>
        <v>0</v>
      </c>
      <c r="I497" s="1"/>
      <c r="J497" s="50"/>
      <c r="K497" s="120">
        <v>0</v>
      </c>
      <c r="L497" s="12"/>
      <c r="M497" s="12"/>
      <c r="N497" s="120">
        <f t="shared" si="22"/>
        <v>0</v>
      </c>
      <c r="O497" s="121">
        <f t="shared" si="23"/>
        <v>0</v>
      </c>
    </row>
    <row r="498" spans="1:15" ht="17.25" x14ac:dyDescent="0.3">
      <c r="A498" s="93"/>
      <c r="B498" s="94"/>
      <c r="C498" s="12"/>
      <c r="D498" s="1"/>
      <c r="E498" s="2"/>
      <c r="F498" s="3"/>
      <c r="G498" s="3"/>
      <c r="H498" s="122">
        <f t="shared" si="21"/>
        <v>0</v>
      </c>
      <c r="I498" s="1"/>
      <c r="J498" s="50"/>
      <c r="K498" s="120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/>
      <c r="D499" s="1"/>
      <c r="E499" s="2"/>
      <c r="F499" s="3"/>
      <c r="G499" s="3"/>
      <c r="H499" s="122">
        <f t="shared" si="21"/>
        <v>0</v>
      </c>
      <c r="I499" s="1"/>
      <c r="J499" s="50"/>
      <c r="K499" s="120">
        <v>0</v>
      </c>
      <c r="L499" s="12"/>
      <c r="M499" s="12"/>
      <c r="N499" s="120">
        <f t="shared" si="22"/>
        <v>0</v>
      </c>
      <c r="O499" s="121">
        <f t="shared" si="23"/>
        <v>0</v>
      </c>
    </row>
    <row r="500" spans="1:15" ht="17.25" x14ac:dyDescent="0.3">
      <c r="A500" s="93"/>
      <c r="B500" s="94"/>
      <c r="C500" s="12"/>
      <c r="D500" s="1"/>
      <c r="E500" s="2"/>
      <c r="F500" s="3"/>
      <c r="G500" s="3"/>
      <c r="H500" s="122">
        <f t="shared" si="21"/>
        <v>0</v>
      </c>
      <c r="I500" s="1"/>
      <c r="J500" s="50"/>
      <c r="K500" s="120">
        <v>0</v>
      </c>
      <c r="L500" s="12"/>
      <c r="M500" s="12"/>
      <c r="N500" s="120">
        <f t="shared" si="22"/>
        <v>0</v>
      </c>
      <c r="O500" s="121">
        <f t="shared" si="23"/>
        <v>0</v>
      </c>
    </row>
    <row r="501" spans="1:15" ht="17.25" x14ac:dyDescent="0.3">
      <c r="A501" s="93"/>
      <c r="B501" s="94"/>
      <c r="C501" s="12"/>
      <c r="D501" s="1"/>
      <c r="E501" s="2"/>
      <c r="F501" s="3"/>
      <c r="G501" s="3"/>
      <c r="H501" s="122">
        <f t="shared" si="21"/>
        <v>0</v>
      </c>
      <c r="I501" s="1"/>
      <c r="J501" s="50"/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17.25" x14ac:dyDescent="0.3">
      <c r="A502" s="93"/>
      <c r="B502" s="94"/>
      <c r="C502" s="12"/>
      <c r="D502" s="1"/>
      <c r="E502" s="2"/>
      <c r="F502" s="3"/>
      <c r="G502" s="3"/>
      <c r="H502" s="122">
        <f t="shared" si="21"/>
        <v>0</v>
      </c>
      <c r="I502" s="1"/>
      <c r="J502" s="50"/>
      <c r="K502" s="120">
        <v>0</v>
      </c>
      <c r="L502" s="12"/>
      <c r="M502" s="12"/>
      <c r="N502" s="120">
        <f t="shared" si="22"/>
        <v>0</v>
      </c>
      <c r="O502" s="121">
        <f t="shared" si="23"/>
        <v>0</v>
      </c>
    </row>
    <row r="503" spans="1:15" ht="17.25" x14ac:dyDescent="0.3">
      <c r="A503" s="93"/>
      <c r="B503" s="94"/>
      <c r="C503" s="12"/>
      <c r="D503" s="1"/>
      <c r="E503" s="2"/>
      <c r="F503" s="3"/>
      <c r="G503" s="3"/>
      <c r="H503" s="122">
        <f t="shared" si="21"/>
        <v>0</v>
      </c>
      <c r="I503" s="1"/>
      <c r="J503" s="50"/>
      <c r="K503" s="120">
        <v>0</v>
      </c>
      <c r="L503" s="12"/>
      <c r="M503" s="12"/>
      <c r="N503" s="120">
        <f t="shared" si="22"/>
        <v>0</v>
      </c>
      <c r="O503" s="121">
        <f t="shared" si="23"/>
        <v>0</v>
      </c>
    </row>
    <row r="504" spans="1:15" ht="17.25" x14ac:dyDescent="0.3">
      <c r="A504" s="93"/>
      <c r="B504" s="94"/>
      <c r="C504" s="12"/>
      <c r="D504" s="1"/>
      <c r="E504" s="2"/>
      <c r="F504" s="3"/>
      <c r="G504" s="3"/>
      <c r="H504" s="122">
        <f t="shared" si="21"/>
        <v>0</v>
      </c>
      <c r="I504" s="1"/>
      <c r="J504" s="50"/>
      <c r="K504" s="120">
        <v>0</v>
      </c>
      <c r="L504" s="12"/>
      <c r="M504" s="12"/>
      <c r="N504" s="120">
        <f t="shared" si="22"/>
        <v>0</v>
      </c>
      <c r="O504" s="121">
        <f t="shared" si="23"/>
        <v>0</v>
      </c>
    </row>
    <row r="505" spans="1:15" ht="17.25" x14ac:dyDescent="0.3">
      <c r="A505" s="93"/>
      <c r="B505" s="94"/>
      <c r="C505" s="12"/>
      <c r="D505" s="1"/>
      <c r="E505" s="2"/>
      <c r="F505" s="3"/>
      <c r="G505" s="3"/>
      <c r="H505" s="122">
        <f t="shared" si="21"/>
        <v>0</v>
      </c>
      <c r="I505" s="1"/>
      <c r="J505" s="50"/>
      <c r="K505" s="120">
        <v>0</v>
      </c>
      <c r="L505" s="12"/>
      <c r="M505" s="12"/>
      <c r="N505" s="120">
        <f t="shared" si="22"/>
        <v>0</v>
      </c>
      <c r="O505" s="121">
        <f t="shared" si="23"/>
        <v>0</v>
      </c>
    </row>
    <row r="506" spans="1:15" ht="17.25" x14ac:dyDescent="0.3">
      <c r="A506" s="93"/>
      <c r="B506" s="94"/>
      <c r="C506" s="12"/>
      <c r="D506" s="1"/>
      <c r="E506" s="2"/>
      <c r="F506" s="3"/>
      <c r="G506" s="3"/>
      <c r="H506" s="122">
        <f t="shared" si="21"/>
        <v>0</v>
      </c>
      <c r="I506" s="1"/>
      <c r="J506" s="50"/>
      <c r="K506" s="120">
        <v>0</v>
      </c>
      <c r="L506" s="12"/>
      <c r="M506" s="12"/>
      <c r="N506" s="120">
        <f t="shared" si="22"/>
        <v>0</v>
      </c>
      <c r="O506" s="121">
        <f t="shared" si="23"/>
        <v>0</v>
      </c>
    </row>
    <row r="507" spans="1:15" ht="17.25" x14ac:dyDescent="0.3">
      <c r="A507" s="93"/>
      <c r="B507" s="94"/>
      <c r="C507" s="12"/>
      <c r="D507" s="1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12"/>
      <c r="D508" s="1"/>
      <c r="E508" s="2"/>
      <c r="F508" s="3"/>
      <c r="G508" s="3"/>
      <c r="H508" s="122">
        <f t="shared" si="21"/>
        <v>0</v>
      </c>
      <c r="I508" s="1"/>
      <c r="J508" s="50"/>
      <c r="K508" s="120">
        <v>0</v>
      </c>
      <c r="L508" s="12"/>
      <c r="M508" s="12"/>
      <c r="N508" s="120">
        <f t="shared" si="22"/>
        <v>0</v>
      </c>
      <c r="O508" s="121">
        <f t="shared" si="23"/>
        <v>0</v>
      </c>
    </row>
    <row r="509" spans="1:15" ht="17.25" x14ac:dyDescent="0.3">
      <c r="A509" s="93"/>
      <c r="B509" s="94"/>
      <c r="C509" s="12"/>
      <c r="D509" s="1"/>
      <c r="E509" s="2"/>
      <c r="F509" s="3"/>
      <c r="G509" s="3"/>
      <c r="H509" s="122">
        <f t="shared" si="21"/>
        <v>0</v>
      </c>
      <c r="I509" s="1"/>
      <c r="J509" s="50"/>
      <c r="K509" s="120">
        <v>0</v>
      </c>
      <c r="L509" s="12"/>
      <c r="M509" s="12"/>
      <c r="N509" s="120">
        <f t="shared" si="22"/>
        <v>0</v>
      </c>
      <c r="O509" s="121">
        <f t="shared" si="23"/>
        <v>0</v>
      </c>
    </row>
    <row r="510" spans="1:15" ht="17.25" x14ac:dyDescent="0.3">
      <c r="A510" s="93"/>
      <c r="B510" s="94"/>
      <c r="C510" s="12"/>
      <c r="D510" s="1"/>
      <c r="E510" s="2"/>
      <c r="F510" s="3"/>
      <c r="G510" s="3"/>
      <c r="H510" s="122">
        <f t="shared" si="21"/>
        <v>0</v>
      </c>
      <c r="I510" s="1"/>
      <c r="J510" s="50"/>
      <c r="K510" s="120">
        <v>0</v>
      </c>
      <c r="L510" s="12"/>
      <c r="M510" s="12"/>
      <c r="N510" s="120">
        <f t="shared" si="22"/>
        <v>0</v>
      </c>
      <c r="O510" s="121">
        <f t="shared" si="23"/>
        <v>0</v>
      </c>
    </row>
    <row r="511" spans="1:15" ht="17.25" x14ac:dyDescent="0.3">
      <c r="A511" s="93"/>
      <c r="B511" s="94"/>
      <c r="C511" s="12"/>
      <c r="D511" s="1"/>
      <c r="E511" s="2"/>
      <c r="F511" s="3"/>
      <c r="G511" s="3"/>
      <c r="H511" s="122">
        <f t="shared" si="21"/>
        <v>0</v>
      </c>
      <c r="I511" s="1"/>
      <c r="J511" s="50"/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12"/>
      <c r="D512" s="1"/>
      <c r="E512" s="2"/>
      <c r="F512" s="3"/>
      <c r="G512" s="3"/>
      <c r="H512" s="122">
        <f t="shared" si="21"/>
        <v>0</v>
      </c>
      <c r="I512" s="1"/>
      <c r="J512" s="50"/>
      <c r="K512" s="120">
        <v>0</v>
      </c>
      <c r="L512" s="12"/>
      <c r="M512" s="12"/>
      <c r="N512" s="120">
        <f t="shared" si="22"/>
        <v>0</v>
      </c>
      <c r="O512" s="121">
        <f t="shared" si="23"/>
        <v>0</v>
      </c>
    </row>
    <row r="513" spans="1:15" ht="17.25" x14ac:dyDescent="0.3">
      <c r="A513" s="93"/>
      <c r="B513" s="94"/>
      <c r="C513" s="12"/>
      <c r="D513" s="1"/>
      <c r="E513" s="2"/>
      <c r="F513" s="3"/>
      <c r="G513" s="3"/>
      <c r="H513" s="122">
        <f t="shared" si="21"/>
        <v>0</v>
      </c>
      <c r="I513" s="1"/>
      <c r="J513" s="50"/>
      <c r="K513" s="120">
        <v>0</v>
      </c>
      <c r="L513" s="12"/>
      <c r="M513" s="12"/>
      <c r="N513" s="120">
        <f t="shared" si="22"/>
        <v>0</v>
      </c>
      <c r="O513" s="121">
        <f t="shared" si="23"/>
        <v>0</v>
      </c>
    </row>
    <row r="514" spans="1:15" ht="17.25" x14ac:dyDescent="0.3">
      <c r="A514" s="93"/>
      <c r="B514" s="94"/>
      <c r="C514" s="12"/>
      <c r="D514" s="1"/>
      <c r="E514" s="2"/>
      <c r="F514" s="3"/>
      <c r="G514" s="3"/>
      <c r="H514" s="122">
        <f t="shared" si="21"/>
        <v>0</v>
      </c>
      <c r="I514" s="1"/>
      <c r="J514" s="50"/>
      <c r="K514" s="120">
        <v>0</v>
      </c>
      <c r="L514" s="12"/>
      <c r="M514" s="12"/>
      <c r="N514" s="120">
        <f t="shared" si="22"/>
        <v>0</v>
      </c>
      <c r="O514" s="121">
        <f t="shared" si="23"/>
        <v>0</v>
      </c>
    </row>
    <row r="515" spans="1:15" ht="17.25" x14ac:dyDescent="0.3">
      <c r="A515" s="93"/>
      <c r="B515" s="94"/>
      <c r="C515" s="12"/>
      <c r="D515" s="1"/>
      <c r="E515" s="2"/>
      <c r="F515" s="3"/>
      <c r="G515" s="3"/>
      <c r="H515" s="122">
        <f t="shared" si="21"/>
        <v>0</v>
      </c>
      <c r="I515" s="1"/>
      <c r="J515" s="50"/>
      <c r="K515" s="120">
        <v>0</v>
      </c>
      <c r="L515" s="12"/>
      <c r="M515" s="12"/>
      <c r="N515" s="120">
        <f t="shared" si="22"/>
        <v>0</v>
      </c>
      <c r="O515" s="121">
        <f t="shared" si="23"/>
        <v>0</v>
      </c>
    </row>
    <row r="516" spans="1:15" ht="17.25" x14ac:dyDescent="0.3">
      <c r="A516" s="93"/>
      <c r="B516" s="94"/>
      <c r="C516" s="12"/>
      <c r="D516" s="1"/>
      <c r="E516" s="2"/>
      <c r="F516" s="3"/>
      <c r="G516" s="3"/>
      <c r="H516" s="122">
        <f t="shared" ref="H516:H579" si="24">IF(AND(F516&lt;&gt;"",G516&lt;&gt;""),G516-F516,0)</f>
        <v>0</v>
      </c>
      <c r="I516" s="1"/>
      <c r="J516" s="50"/>
      <c r="K516" s="120">
        <v>0</v>
      </c>
      <c r="L516" s="12"/>
      <c r="M516" s="12"/>
      <c r="N516" s="120">
        <f t="shared" ref="N516:N579" si="25">IF(ROUND(H516*1440,0)=0,0,H516*1440*32)</f>
        <v>0</v>
      </c>
      <c r="O516" s="121">
        <f t="shared" ref="O516:O579" si="26">IF(ROUND(H516*1440,0)=0,0,
IF(ROUND(H516*1440,0)&lt;=15,480,
IF(ROUND(H516*1440,0)&lt;=30,960,
IF(ROUND(H516*1440,0)&lt;=45,1440,
IF(ROUND(H516*1440,0)&lt;=60,1920,
1920*INT(ROUND(H516*1440,0)/60)+
IF(MOD(ROUND(H516*1440,0),60)&lt;=15,480,
IF(MOD(ROUND(H516*1440,0),60)&lt;=30,960,
IF(MOD(ROUND(H516*1440,0),60)&lt;=45,1440,1920)))
)))))</f>
        <v>0</v>
      </c>
    </row>
    <row r="517" spans="1:15" ht="17.25" x14ac:dyDescent="0.3">
      <c r="A517" s="93"/>
      <c r="B517" s="94"/>
      <c r="C517" s="12"/>
      <c r="D517" s="1"/>
      <c r="E517" s="2"/>
      <c r="F517" s="3"/>
      <c r="G517" s="3"/>
      <c r="H517" s="122">
        <f t="shared" si="24"/>
        <v>0</v>
      </c>
      <c r="I517" s="1"/>
      <c r="J517" s="50"/>
      <c r="K517" s="120">
        <v>0</v>
      </c>
      <c r="L517" s="12"/>
      <c r="M517" s="12"/>
      <c r="N517" s="120">
        <f t="shared" si="25"/>
        <v>0</v>
      </c>
      <c r="O517" s="121">
        <f t="shared" si="26"/>
        <v>0</v>
      </c>
    </row>
    <row r="518" spans="1:15" ht="17.25" x14ac:dyDescent="0.3">
      <c r="A518" s="93"/>
      <c r="B518" s="94"/>
      <c r="C518" s="12"/>
      <c r="D518" s="1"/>
      <c r="E518" s="2"/>
      <c r="F518" s="3"/>
      <c r="G518" s="3"/>
      <c r="H518" s="122">
        <f t="shared" si="24"/>
        <v>0</v>
      </c>
      <c r="I518" s="1"/>
      <c r="J518" s="50"/>
      <c r="K518" s="120">
        <v>0</v>
      </c>
      <c r="L518" s="12"/>
      <c r="M518" s="12"/>
      <c r="N518" s="120">
        <f t="shared" si="25"/>
        <v>0</v>
      </c>
      <c r="O518" s="121">
        <f t="shared" si="26"/>
        <v>0</v>
      </c>
    </row>
    <row r="519" spans="1:15" ht="17.25" x14ac:dyDescent="0.3">
      <c r="A519" s="93"/>
      <c r="B519" s="94"/>
      <c r="C519" s="12"/>
      <c r="D519" s="1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17.25" x14ac:dyDescent="0.3">
      <c r="A520" s="93"/>
      <c r="B520" s="94"/>
      <c r="C520" s="12"/>
      <c r="D520" s="1"/>
      <c r="E520" s="2"/>
      <c r="F520" s="3"/>
      <c r="G520" s="3"/>
      <c r="H520" s="122">
        <f t="shared" si="24"/>
        <v>0</v>
      </c>
      <c r="I520" s="1"/>
      <c r="J520" s="50"/>
      <c r="K520" s="120">
        <v>0</v>
      </c>
      <c r="L520" s="12"/>
      <c r="M520" s="12"/>
      <c r="N520" s="120">
        <f t="shared" si="25"/>
        <v>0</v>
      </c>
      <c r="O520" s="121">
        <f t="shared" si="26"/>
        <v>0</v>
      </c>
    </row>
    <row r="521" spans="1:15" ht="17.25" x14ac:dyDescent="0.3">
      <c r="A521" s="93"/>
      <c r="B521" s="94"/>
      <c r="C521" s="12"/>
      <c r="D521" s="1"/>
      <c r="E521" s="2"/>
      <c r="F521" s="3"/>
      <c r="G521" s="3"/>
      <c r="H521" s="122">
        <f t="shared" si="24"/>
        <v>0</v>
      </c>
      <c r="I521" s="1"/>
      <c r="J521" s="50"/>
      <c r="K521" s="120">
        <v>0</v>
      </c>
      <c r="L521" s="12"/>
      <c r="M521" s="12"/>
      <c r="N521" s="120">
        <f t="shared" si="25"/>
        <v>0</v>
      </c>
      <c r="O521" s="121">
        <f t="shared" si="26"/>
        <v>0</v>
      </c>
    </row>
    <row r="522" spans="1:15" ht="17.25" x14ac:dyDescent="0.3">
      <c r="A522" s="93"/>
      <c r="B522" s="94"/>
      <c r="C522" s="12"/>
      <c r="D522" s="1"/>
      <c r="E522" s="2"/>
      <c r="F522" s="3"/>
      <c r="G522" s="3"/>
      <c r="H522" s="122">
        <f t="shared" si="24"/>
        <v>0</v>
      </c>
      <c r="I522" s="1"/>
      <c r="J522" s="50"/>
      <c r="K522" s="120">
        <v>0</v>
      </c>
      <c r="L522" s="12"/>
      <c r="M522" s="12"/>
      <c r="N522" s="120">
        <f t="shared" si="25"/>
        <v>0</v>
      </c>
      <c r="O522" s="121">
        <f t="shared" si="26"/>
        <v>0</v>
      </c>
    </row>
    <row r="523" spans="1:15" ht="17.25" x14ac:dyDescent="0.3">
      <c r="A523" s="93"/>
      <c r="B523" s="94"/>
      <c r="C523" s="12"/>
      <c r="D523" s="1"/>
      <c r="E523" s="2"/>
      <c r="F523" s="3"/>
      <c r="G523" s="3"/>
      <c r="H523" s="122">
        <f t="shared" si="24"/>
        <v>0</v>
      </c>
      <c r="I523" s="1"/>
      <c r="J523" s="50"/>
      <c r="K523" s="120">
        <v>0</v>
      </c>
      <c r="L523" s="12"/>
      <c r="M523" s="12"/>
      <c r="N523" s="120">
        <f t="shared" si="25"/>
        <v>0</v>
      </c>
      <c r="O523" s="121">
        <f t="shared" si="26"/>
        <v>0</v>
      </c>
    </row>
    <row r="524" spans="1:15" ht="17.25" x14ac:dyDescent="0.3">
      <c r="A524" s="93"/>
      <c r="B524" s="94"/>
      <c r="C524" s="12"/>
      <c r="D524" s="1"/>
      <c r="E524" s="2"/>
      <c r="F524" s="3"/>
      <c r="G524" s="3"/>
      <c r="H524" s="122">
        <f t="shared" si="24"/>
        <v>0</v>
      </c>
      <c r="I524" s="1"/>
      <c r="J524" s="50"/>
      <c r="K524" s="120">
        <v>0</v>
      </c>
      <c r="L524" s="12"/>
      <c r="M524" s="12"/>
      <c r="N524" s="120">
        <f t="shared" si="25"/>
        <v>0</v>
      </c>
      <c r="O524" s="121">
        <f t="shared" si="26"/>
        <v>0</v>
      </c>
    </row>
    <row r="525" spans="1:15" ht="17.25" x14ac:dyDescent="0.3">
      <c r="A525" s="93"/>
      <c r="B525" s="94"/>
      <c r="C525" s="12"/>
      <c r="D525" s="1"/>
      <c r="E525" s="2"/>
      <c r="F525" s="3"/>
      <c r="G525" s="3"/>
      <c r="H525" s="122">
        <f t="shared" si="24"/>
        <v>0</v>
      </c>
      <c r="I525" s="1"/>
      <c r="J525" s="50"/>
      <c r="K525" s="120">
        <v>0</v>
      </c>
      <c r="L525" s="12"/>
      <c r="M525" s="12"/>
      <c r="N525" s="120">
        <f t="shared" si="25"/>
        <v>0</v>
      </c>
      <c r="O525" s="121">
        <f t="shared" si="26"/>
        <v>0</v>
      </c>
    </row>
    <row r="526" spans="1:15" ht="17.25" x14ac:dyDescent="0.3">
      <c r="A526" s="93"/>
      <c r="B526" s="94"/>
      <c r="C526" s="12"/>
      <c r="D526" s="1"/>
      <c r="E526" s="2"/>
      <c r="F526" s="3"/>
      <c r="G526" s="3"/>
      <c r="H526" s="122">
        <f t="shared" si="24"/>
        <v>0</v>
      </c>
      <c r="I526" s="1"/>
      <c r="J526" s="50"/>
      <c r="K526" s="120">
        <v>0</v>
      </c>
      <c r="L526" s="12"/>
      <c r="M526" s="12"/>
      <c r="N526" s="120">
        <f t="shared" si="25"/>
        <v>0</v>
      </c>
      <c r="O526" s="121">
        <f t="shared" si="26"/>
        <v>0</v>
      </c>
    </row>
    <row r="527" spans="1:15" ht="17.25" x14ac:dyDescent="0.3">
      <c r="A527" s="93"/>
      <c r="B527" s="94"/>
      <c r="C527" s="12"/>
      <c r="D527" s="1"/>
      <c r="E527" s="2"/>
      <c r="F527" s="3"/>
      <c r="G527" s="3"/>
      <c r="H527" s="122">
        <f t="shared" si="24"/>
        <v>0</v>
      </c>
      <c r="I527" s="1"/>
      <c r="J527" s="50"/>
      <c r="K527" s="120">
        <v>0</v>
      </c>
      <c r="L527" s="12"/>
      <c r="M527" s="12"/>
      <c r="N527" s="120">
        <f t="shared" si="25"/>
        <v>0</v>
      </c>
      <c r="O527" s="121">
        <f t="shared" si="26"/>
        <v>0</v>
      </c>
    </row>
    <row r="528" spans="1:15" ht="17.25" x14ac:dyDescent="0.3">
      <c r="A528" s="93"/>
      <c r="B528" s="94"/>
      <c r="C528" s="12"/>
      <c r="D528" s="1"/>
      <c r="E528" s="2"/>
      <c r="F528" s="3"/>
      <c r="G528" s="3"/>
      <c r="H528" s="122">
        <f t="shared" si="24"/>
        <v>0</v>
      </c>
      <c r="I528" s="1"/>
      <c r="J528" s="50"/>
      <c r="K528" s="120">
        <v>0</v>
      </c>
      <c r="L528" s="12"/>
      <c r="M528" s="12"/>
      <c r="N528" s="120">
        <f t="shared" si="25"/>
        <v>0</v>
      </c>
      <c r="O528" s="121">
        <f t="shared" si="26"/>
        <v>0</v>
      </c>
    </row>
    <row r="529" spans="1:15" ht="17.25" x14ac:dyDescent="0.3">
      <c r="A529" s="93"/>
      <c r="B529" s="94"/>
      <c r="C529" s="12"/>
      <c r="D529" s="1"/>
      <c r="E529" s="2"/>
      <c r="F529" s="3"/>
      <c r="G529" s="3"/>
      <c r="H529" s="122">
        <f t="shared" si="24"/>
        <v>0</v>
      </c>
      <c r="I529" s="1"/>
      <c r="J529" s="50"/>
      <c r="K529" s="120">
        <v>0</v>
      </c>
      <c r="L529" s="12"/>
      <c r="M529" s="12"/>
      <c r="N529" s="120">
        <f t="shared" si="25"/>
        <v>0</v>
      </c>
      <c r="O529" s="121">
        <f t="shared" si="26"/>
        <v>0</v>
      </c>
    </row>
    <row r="530" spans="1:15" ht="17.25" x14ac:dyDescent="0.3">
      <c r="A530" s="93"/>
      <c r="B530" s="94"/>
      <c r="C530" s="12"/>
      <c r="D530" s="1"/>
      <c r="E530" s="2"/>
      <c r="F530" s="3"/>
      <c r="G530" s="3"/>
      <c r="H530" s="122">
        <f t="shared" si="24"/>
        <v>0</v>
      </c>
      <c r="I530" s="1"/>
      <c r="J530" s="50"/>
      <c r="K530" s="120">
        <v>0</v>
      </c>
      <c r="L530" s="12"/>
      <c r="M530" s="12"/>
      <c r="N530" s="120">
        <f t="shared" si="25"/>
        <v>0</v>
      </c>
      <c r="O530" s="121">
        <f t="shared" si="26"/>
        <v>0</v>
      </c>
    </row>
    <row r="531" spans="1:15" ht="17.25" x14ac:dyDescent="0.3">
      <c r="A531" s="93"/>
      <c r="B531" s="94"/>
      <c r="C531" s="12"/>
      <c r="D531" s="1"/>
      <c r="E531" s="2"/>
      <c r="F531" s="3"/>
      <c r="G531" s="3"/>
      <c r="H531" s="122">
        <f t="shared" si="24"/>
        <v>0</v>
      </c>
      <c r="I531" s="1"/>
      <c r="J531" s="50"/>
      <c r="K531" s="120">
        <v>0</v>
      </c>
      <c r="L531" s="12"/>
      <c r="M531" s="12"/>
      <c r="N531" s="120">
        <f t="shared" si="25"/>
        <v>0</v>
      </c>
      <c r="O531" s="121">
        <f t="shared" si="26"/>
        <v>0</v>
      </c>
    </row>
    <row r="532" spans="1:15" ht="17.25" x14ac:dyDescent="0.3">
      <c r="A532" s="93"/>
      <c r="B532" s="94"/>
      <c r="C532" s="12"/>
      <c r="D532" s="1"/>
      <c r="E532" s="2"/>
      <c r="F532" s="3"/>
      <c r="G532" s="3"/>
      <c r="H532" s="122">
        <f t="shared" si="24"/>
        <v>0</v>
      </c>
      <c r="I532" s="1"/>
      <c r="J532" s="50"/>
      <c r="K532" s="120">
        <v>0</v>
      </c>
      <c r="L532" s="12"/>
      <c r="M532" s="12"/>
      <c r="N532" s="120">
        <f t="shared" si="25"/>
        <v>0</v>
      </c>
      <c r="O532" s="121">
        <f t="shared" si="26"/>
        <v>0</v>
      </c>
    </row>
    <row r="533" spans="1:15" ht="17.25" x14ac:dyDescent="0.3">
      <c r="A533" s="93"/>
      <c r="B533" s="94"/>
      <c r="C533" s="12"/>
      <c r="D533" s="1"/>
      <c r="E533" s="2"/>
      <c r="F533" s="3"/>
      <c r="G533" s="3"/>
      <c r="H533" s="122">
        <f t="shared" si="24"/>
        <v>0</v>
      </c>
      <c r="I533" s="1"/>
      <c r="J533" s="50"/>
      <c r="K533" s="120">
        <v>0</v>
      </c>
      <c r="L533" s="12"/>
      <c r="M533" s="12"/>
      <c r="N533" s="120">
        <f t="shared" si="25"/>
        <v>0</v>
      </c>
      <c r="O533" s="121">
        <f t="shared" si="26"/>
        <v>0</v>
      </c>
    </row>
    <row r="534" spans="1:15" ht="17.25" x14ac:dyDescent="0.3">
      <c r="A534" s="93"/>
      <c r="B534" s="94"/>
      <c r="C534" s="12"/>
      <c r="D534" s="1"/>
      <c r="E534" s="2"/>
      <c r="F534" s="3"/>
      <c r="G534" s="3"/>
      <c r="H534" s="122">
        <f t="shared" si="24"/>
        <v>0</v>
      </c>
      <c r="I534" s="1"/>
      <c r="J534" s="50"/>
      <c r="K534" s="120">
        <v>0</v>
      </c>
      <c r="L534" s="12"/>
      <c r="M534" s="12"/>
      <c r="N534" s="120">
        <f t="shared" si="25"/>
        <v>0</v>
      </c>
      <c r="O534" s="121">
        <f t="shared" si="26"/>
        <v>0</v>
      </c>
    </row>
    <row r="535" spans="1:15" ht="17.25" x14ac:dyDescent="0.3">
      <c r="A535" s="93"/>
      <c r="B535" s="94"/>
      <c r="C535" s="12"/>
      <c r="D535" s="1"/>
      <c r="E535" s="2"/>
      <c r="F535" s="3"/>
      <c r="G535" s="3"/>
      <c r="H535" s="122">
        <f t="shared" si="24"/>
        <v>0</v>
      </c>
      <c r="I535" s="1"/>
      <c r="J535" s="50"/>
      <c r="K535" s="120">
        <v>0</v>
      </c>
      <c r="L535" s="12"/>
      <c r="M535" s="12"/>
      <c r="N535" s="120">
        <f t="shared" si="25"/>
        <v>0</v>
      </c>
      <c r="O535" s="121">
        <f t="shared" si="26"/>
        <v>0</v>
      </c>
    </row>
    <row r="536" spans="1:15" ht="17.25" x14ac:dyDescent="0.3">
      <c r="A536" s="93"/>
      <c r="B536" s="94"/>
      <c r="C536" s="12"/>
      <c r="D536" s="1"/>
      <c r="E536" s="2"/>
      <c r="F536" s="3"/>
      <c r="G536" s="3"/>
      <c r="H536" s="122">
        <f t="shared" si="24"/>
        <v>0</v>
      </c>
      <c r="I536" s="1"/>
      <c r="J536" s="50"/>
      <c r="K536" s="120">
        <v>0</v>
      </c>
      <c r="L536" s="12"/>
      <c r="M536" s="12"/>
      <c r="N536" s="120">
        <f t="shared" si="25"/>
        <v>0</v>
      </c>
      <c r="O536" s="121">
        <f t="shared" si="26"/>
        <v>0</v>
      </c>
    </row>
    <row r="537" spans="1:15" ht="17.25" x14ac:dyDescent="0.3">
      <c r="A537" s="93"/>
      <c r="B537" s="94"/>
      <c r="C537" s="12"/>
      <c r="D537" s="1"/>
      <c r="E537" s="2"/>
      <c r="F537" s="3"/>
      <c r="G537" s="3"/>
      <c r="H537" s="122">
        <f t="shared" si="24"/>
        <v>0</v>
      </c>
      <c r="I537" s="1"/>
      <c r="J537" s="50"/>
      <c r="K537" s="120">
        <v>0</v>
      </c>
      <c r="L537" s="12"/>
      <c r="M537" s="12"/>
      <c r="N537" s="120">
        <f t="shared" si="25"/>
        <v>0</v>
      </c>
      <c r="O537" s="121">
        <f t="shared" si="26"/>
        <v>0</v>
      </c>
    </row>
    <row r="538" spans="1:15" ht="17.25" x14ac:dyDescent="0.3">
      <c r="A538" s="93"/>
      <c r="B538" s="94"/>
      <c r="C538" s="12"/>
      <c r="D538" s="1"/>
      <c r="E538" s="2"/>
      <c r="F538" s="3"/>
      <c r="G538" s="3"/>
      <c r="H538" s="122">
        <f t="shared" si="24"/>
        <v>0</v>
      </c>
      <c r="I538" s="1"/>
      <c r="J538" s="50"/>
      <c r="K538" s="120">
        <v>0</v>
      </c>
      <c r="L538" s="12"/>
      <c r="M538" s="12"/>
      <c r="N538" s="120">
        <f t="shared" si="25"/>
        <v>0</v>
      </c>
      <c r="O538" s="121">
        <f t="shared" si="26"/>
        <v>0</v>
      </c>
    </row>
    <row r="539" spans="1:15" ht="17.25" x14ac:dyDescent="0.3">
      <c r="A539" s="93"/>
      <c r="B539" s="94"/>
      <c r="C539" s="12"/>
      <c r="D539" s="1"/>
      <c r="E539" s="2"/>
      <c r="F539" s="3"/>
      <c r="G539" s="3"/>
      <c r="H539" s="122">
        <f t="shared" si="24"/>
        <v>0</v>
      </c>
      <c r="I539" s="1"/>
      <c r="J539" s="50"/>
      <c r="K539" s="120">
        <v>0</v>
      </c>
      <c r="L539" s="12"/>
      <c r="M539" s="12"/>
      <c r="N539" s="120">
        <f t="shared" si="25"/>
        <v>0</v>
      </c>
      <c r="O539" s="121">
        <f t="shared" si="26"/>
        <v>0</v>
      </c>
    </row>
    <row r="540" spans="1:15" ht="17.25" x14ac:dyDescent="0.3">
      <c r="A540" s="93"/>
      <c r="B540" s="94"/>
      <c r="C540" s="12"/>
      <c r="D540" s="1"/>
      <c r="E540" s="2"/>
      <c r="F540" s="3"/>
      <c r="G540" s="3"/>
      <c r="H540" s="122">
        <f t="shared" si="24"/>
        <v>0</v>
      </c>
      <c r="I540" s="1"/>
      <c r="J540" s="50"/>
      <c r="K540" s="120">
        <v>0</v>
      </c>
      <c r="L540" s="12"/>
      <c r="M540" s="12"/>
      <c r="N540" s="120">
        <f t="shared" si="25"/>
        <v>0</v>
      </c>
      <c r="O540" s="121">
        <f t="shared" si="26"/>
        <v>0</v>
      </c>
    </row>
    <row r="541" spans="1:15" ht="17.25" x14ac:dyDescent="0.3">
      <c r="A541" s="93"/>
      <c r="B541" s="94"/>
      <c r="C541" s="12"/>
      <c r="D541" s="1"/>
      <c r="E541" s="2"/>
      <c r="F541" s="3"/>
      <c r="G541" s="3"/>
      <c r="H541" s="122">
        <f t="shared" si="24"/>
        <v>0</v>
      </c>
      <c r="I541" s="1"/>
      <c r="J541" s="50"/>
      <c r="K541" s="120">
        <v>0</v>
      </c>
      <c r="L541" s="12"/>
      <c r="M541" s="12"/>
      <c r="N541" s="120">
        <f t="shared" si="25"/>
        <v>0</v>
      </c>
      <c r="O541" s="121">
        <f t="shared" si="26"/>
        <v>0</v>
      </c>
    </row>
    <row r="542" spans="1:15" ht="17.25" x14ac:dyDescent="0.3">
      <c r="A542" s="93"/>
      <c r="B542" s="94"/>
      <c r="C542" s="12"/>
      <c r="D542" s="1"/>
      <c r="E542" s="2"/>
      <c r="F542" s="3"/>
      <c r="G542" s="3"/>
      <c r="H542" s="122">
        <f t="shared" si="24"/>
        <v>0</v>
      </c>
      <c r="I542" s="1"/>
      <c r="J542" s="50"/>
      <c r="K542" s="120">
        <v>0</v>
      </c>
      <c r="L542" s="12"/>
      <c r="M542" s="12"/>
      <c r="N542" s="120">
        <f t="shared" si="25"/>
        <v>0</v>
      </c>
      <c r="O542" s="121">
        <f t="shared" si="26"/>
        <v>0</v>
      </c>
    </row>
    <row r="543" spans="1:15" ht="17.25" x14ac:dyDescent="0.3">
      <c r="A543" s="93"/>
      <c r="B543" s="94"/>
      <c r="C543" s="12"/>
      <c r="D543" s="1"/>
      <c r="E543" s="2"/>
      <c r="F543" s="3"/>
      <c r="G543" s="3"/>
      <c r="H543" s="122">
        <f t="shared" si="24"/>
        <v>0</v>
      </c>
      <c r="I543" s="1"/>
      <c r="J543" s="50"/>
      <c r="K543" s="120">
        <v>0</v>
      </c>
      <c r="L543" s="12"/>
      <c r="M543" s="12"/>
      <c r="N543" s="120">
        <f t="shared" si="25"/>
        <v>0</v>
      </c>
      <c r="O543" s="121">
        <f t="shared" si="26"/>
        <v>0</v>
      </c>
    </row>
    <row r="544" spans="1:15" ht="17.25" x14ac:dyDescent="0.3">
      <c r="A544" s="93"/>
      <c r="B544" s="94"/>
      <c r="C544" s="12"/>
      <c r="D544" s="1"/>
      <c r="E544" s="2"/>
      <c r="F544" s="3"/>
      <c r="G544" s="3"/>
      <c r="H544" s="122">
        <f t="shared" si="24"/>
        <v>0</v>
      </c>
      <c r="I544" s="1"/>
      <c r="J544" s="50"/>
      <c r="K544" s="120">
        <v>0</v>
      </c>
      <c r="L544" s="12"/>
      <c r="M544" s="12"/>
      <c r="N544" s="120">
        <f t="shared" si="25"/>
        <v>0</v>
      </c>
      <c r="O544" s="121">
        <f t="shared" si="26"/>
        <v>0</v>
      </c>
    </row>
    <row r="545" spans="1:15" ht="17.25" x14ac:dyDescent="0.3">
      <c r="A545" s="93"/>
      <c r="B545" s="94"/>
      <c r="C545" s="12"/>
      <c r="D545" s="1"/>
      <c r="E545" s="2"/>
      <c r="F545" s="3"/>
      <c r="G545" s="3"/>
      <c r="H545" s="122">
        <f t="shared" si="24"/>
        <v>0</v>
      </c>
      <c r="I545" s="1"/>
      <c r="J545" s="50"/>
      <c r="K545" s="120">
        <v>0</v>
      </c>
      <c r="L545" s="12"/>
      <c r="M545" s="12"/>
      <c r="N545" s="120">
        <f t="shared" si="25"/>
        <v>0</v>
      </c>
      <c r="O545" s="121">
        <f t="shared" si="26"/>
        <v>0</v>
      </c>
    </row>
    <row r="546" spans="1:15" ht="17.25" x14ac:dyDescent="0.3">
      <c r="A546" s="93"/>
      <c r="B546" s="94"/>
      <c r="C546" s="12"/>
      <c r="D546" s="1"/>
      <c r="E546" s="2"/>
      <c r="F546" s="3"/>
      <c r="G546" s="3"/>
      <c r="H546" s="122">
        <f t="shared" si="24"/>
        <v>0</v>
      </c>
      <c r="I546" s="1"/>
      <c r="J546" s="50"/>
      <c r="K546" s="120">
        <v>0</v>
      </c>
      <c r="L546" s="12"/>
      <c r="M546" s="12"/>
      <c r="N546" s="120">
        <f t="shared" si="25"/>
        <v>0</v>
      </c>
      <c r="O546" s="121">
        <f t="shared" si="26"/>
        <v>0</v>
      </c>
    </row>
    <row r="547" spans="1:15" ht="17.25" x14ac:dyDescent="0.3">
      <c r="A547" s="93"/>
      <c r="B547" s="94"/>
      <c r="C547" s="12"/>
      <c r="D547" s="1"/>
      <c r="E547" s="2"/>
      <c r="F547" s="3"/>
      <c r="G547" s="3"/>
      <c r="H547" s="122">
        <f t="shared" si="24"/>
        <v>0</v>
      </c>
      <c r="I547" s="1"/>
      <c r="J547" s="50"/>
      <c r="K547" s="120">
        <v>0</v>
      </c>
      <c r="L547" s="12"/>
      <c r="M547" s="12"/>
      <c r="N547" s="120">
        <f t="shared" si="25"/>
        <v>0</v>
      </c>
      <c r="O547" s="121">
        <f t="shared" si="26"/>
        <v>0</v>
      </c>
    </row>
    <row r="548" spans="1:15" ht="17.25" x14ac:dyDescent="0.3">
      <c r="A548" s="93"/>
      <c r="B548" s="94"/>
      <c r="C548" s="12"/>
      <c r="D548" s="1"/>
      <c r="E548" s="2"/>
      <c r="F548" s="3"/>
      <c r="G548" s="3"/>
      <c r="H548" s="122">
        <f t="shared" si="24"/>
        <v>0</v>
      </c>
      <c r="I548" s="1"/>
      <c r="J548" s="50"/>
      <c r="K548" s="120">
        <v>0</v>
      </c>
      <c r="L548" s="12"/>
      <c r="M548" s="12"/>
      <c r="N548" s="120">
        <f t="shared" si="25"/>
        <v>0</v>
      </c>
      <c r="O548" s="121">
        <f t="shared" si="26"/>
        <v>0</v>
      </c>
    </row>
    <row r="549" spans="1:15" ht="17.25" x14ac:dyDescent="0.3">
      <c r="A549" s="93"/>
      <c r="B549" s="94"/>
      <c r="C549" s="12"/>
      <c r="D549" s="1"/>
      <c r="E549" s="2"/>
      <c r="F549" s="3"/>
      <c r="G549" s="3"/>
      <c r="H549" s="122">
        <f t="shared" si="24"/>
        <v>0</v>
      </c>
      <c r="I549" s="1"/>
      <c r="J549" s="50"/>
      <c r="K549" s="120">
        <v>0</v>
      </c>
      <c r="L549" s="12"/>
      <c r="M549" s="12"/>
      <c r="N549" s="120">
        <f t="shared" si="25"/>
        <v>0</v>
      </c>
      <c r="O549" s="121">
        <f t="shared" si="26"/>
        <v>0</v>
      </c>
    </row>
    <row r="550" spans="1:15" ht="17.25" x14ac:dyDescent="0.3">
      <c r="A550" s="93"/>
      <c r="B550" s="94"/>
      <c r="C550" s="12"/>
      <c r="D550" s="1"/>
      <c r="E550" s="2"/>
      <c r="F550" s="3"/>
      <c r="G550" s="3"/>
      <c r="H550" s="122">
        <f t="shared" si="24"/>
        <v>0</v>
      </c>
      <c r="I550" s="1"/>
      <c r="J550" s="50"/>
      <c r="K550" s="120">
        <v>0</v>
      </c>
      <c r="L550" s="12"/>
      <c r="M550" s="12"/>
      <c r="N550" s="120">
        <f t="shared" si="25"/>
        <v>0</v>
      </c>
      <c r="O550" s="121">
        <f t="shared" si="26"/>
        <v>0</v>
      </c>
    </row>
    <row r="551" spans="1:15" ht="17.25" x14ac:dyDescent="0.3">
      <c r="A551" s="93"/>
      <c r="B551" s="94"/>
      <c r="C551" s="12"/>
      <c r="D551" s="1"/>
      <c r="E551" s="2"/>
      <c r="F551" s="3"/>
      <c r="G551" s="3"/>
      <c r="H551" s="122">
        <f t="shared" si="24"/>
        <v>0</v>
      </c>
      <c r="I551" s="1"/>
      <c r="J551" s="50"/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17.25" x14ac:dyDescent="0.3">
      <c r="A552" s="93"/>
      <c r="B552" s="94"/>
      <c r="C552" s="12"/>
      <c r="D552" s="1"/>
      <c r="E552" s="2"/>
      <c r="F552" s="3"/>
      <c r="G552" s="3"/>
      <c r="H552" s="122">
        <f t="shared" si="24"/>
        <v>0</v>
      </c>
      <c r="I552" s="1"/>
      <c r="J552" s="50"/>
      <c r="K552" s="120">
        <v>0</v>
      </c>
      <c r="L552" s="12"/>
      <c r="M552" s="12"/>
      <c r="N552" s="120">
        <f t="shared" si="25"/>
        <v>0</v>
      </c>
      <c r="O552" s="121">
        <f t="shared" si="26"/>
        <v>0</v>
      </c>
    </row>
    <row r="553" spans="1:15" ht="17.25" x14ac:dyDescent="0.3">
      <c r="A553" s="93"/>
      <c r="B553" s="94"/>
      <c r="C553" s="12"/>
      <c r="D553" s="1"/>
      <c r="E553" s="2"/>
      <c r="F553" s="3"/>
      <c r="G553" s="3"/>
      <c r="H553" s="122">
        <f t="shared" si="24"/>
        <v>0</v>
      </c>
      <c r="I553" s="1"/>
      <c r="J553" s="50"/>
      <c r="K553" s="120">
        <v>0</v>
      </c>
      <c r="L553" s="12"/>
      <c r="M553" s="12"/>
      <c r="N553" s="120">
        <f t="shared" si="25"/>
        <v>0</v>
      </c>
      <c r="O553" s="121">
        <f t="shared" si="26"/>
        <v>0</v>
      </c>
    </row>
    <row r="554" spans="1:15" ht="17.25" x14ac:dyDescent="0.3">
      <c r="A554" s="93"/>
      <c r="B554" s="94"/>
      <c r="C554" s="12"/>
      <c r="D554" s="1"/>
      <c r="E554" s="2"/>
      <c r="F554" s="3"/>
      <c r="G554" s="3"/>
      <c r="H554" s="122">
        <f t="shared" si="24"/>
        <v>0</v>
      </c>
      <c r="I554" s="1"/>
      <c r="J554" s="50"/>
      <c r="K554" s="120">
        <v>0</v>
      </c>
      <c r="L554" s="12"/>
      <c r="M554" s="12"/>
      <c r="N554" s="120">
        <f t="shared" si="25"/>
        <v>0</v>
      </c>
      <c r="O554" s="121">
        <f t="shared" si="26"/>
        <v>0</v>
      </c>
    </row>
    <row r="555" spans="1:15" ht="17.25" x14ac:dyDescent="0.3">
      <c r="A555" s="93"/>
      <c r="B555" s="94"/>
      <c r="C555" s="12"/>
      <c r="D555" s="1"/>
      <c r="E555" s="2"/>
      <c r="F555" s="3"/>
      <c r="G555" s="3"/>
      <c r="H555" s="122">
        <f t="shared" si="24"/>
        <v>0</v>
      </c>
      <c r="I555" s="1"/>
      <c r="J555" s="50"/>
      <c r="K555" s="120">
        <v>0</v>
      </c>
      <c r="L555" s="12"/>
      <c r="M555" s="12"/>
      <c r="N555" s="120">
        <f t="shared" si="25"/>
        <v>0</v>
      </c>
      <c r="O555" s="121">
        <f t="shared" si="26"/>
        <v>0</v>
      </c>
    </row>
    <row r="556" spans="1:15" ht="17.25" x14ac:dyDescent="0.3">
      <c r="A556" s="93"/>
      <c r="B556" s="94"/>
      <c r="C556" s="12"/>
      <c r="D556" s="1"/>
      <c r="E556" s="2"/>
      <c r="F556" s="3"/>
      <c r="G556" s="3"/>
      <c r="H556" s="122">
        <f t="shared" si="24"/>
        <v>0</v>
      </c>
      <c r="I556" s="1"/>
      <c r="J556" s="50"/>
      <c r="K556" s="120">
        <v>0</v>
      </c>
      <c r="L556" s="12"/>
      <c r="M556" s="12"/>
      <c r="N556" s="120">
        <f t="shared" si="25"/>
        <v>0</v>
      </c>
      <c r="O556" s="121">
        <f t="shared" si="26"/>
        <v>0</v>
      </c>
    </row>
    <row r="557" spans="1:15" ht="17.25" x14ac:dyDescent="0.3">
      <c r="A557" s="93"/>
      <c r="B557" s="94"/>
      <c r="C557" s="12"/>
      <c r="D557" s="1"/>
      <c r="E557" s="2"/>
      <c r="F557" s="3"/>
      <c r="G557" s="3"/>
      <c r="H557" s="122">
        <f t="shared" si="24"/>
        <v>0</v>
      </c>
      <c r="I557" s="1"/>
      <c r="J557" s="50"/>
      <c r="K557" s="120">
        <v>0</v>
      </c>
      <c r="L557" s="12"/>
      <c r="M557" s="12"/>
      <c r="N557" s="120">
        <f t="shared" si="25"/>
        <v>0</v>
      </c>
      <c r="O557" s="121">
        <f t="shared" si="26"/>
        <v>0</v>
      </c>
    </row>
    <row r="558" spans="1:15" ht="17.25" x14ac:dyDescent="0.3">
      <c r="A558" s="93"/>
      <c r="B558" s="94"/>
      <c r="C558" s="12"/>
      <c r="D558" s="1"/>
      <c r="E558" s="2"/>
      <c r="F558" s="3"/>
      <c r="G558" s="3"/>
      <c r="H558" s="122">
        <f t="shared" si="24"/>
        <v>0</v>
      </c>
      <c r="I558" s="1"/>
      <c r="J558" s="50"/>
      <c r="K558" s="120">
        <v>0</v>
      </c>
      <c r="L558" s="12"/>
      <c r="M558" s="12"/>
      <c r="N558" s="120">
        <f t="shared" si="25"/>
        <v>0</v>
      </c>
      <c r="O558" s="121">
        <f t="shared" si="26"/>
        <v>0</v>
      </c>
    </row>
    <row r="559" spans="1:15" ht="17.25" x14ac:dyDescent="0.3">
      <c r="A559" s="93"/>
      <c r="B559" s="94"/>
      <c r="C559" s="12"/>
      <c r="D559" s="1"/>
      <c r="E559" s="2"/>
      <c r="F559" s="3"/>
      <c r="G559" s="3"/>
      <c r="H559" s="122">
        <f t="shared" si="24"/>
        <v>0</v>
      </c>
      <c r="I559" s="1"/>
      <c r="J559" s="50"/>
      <c r="K559" s="120">
        <v>0</v>
      </c>
      <c r="L559" s="12"/>
      <c r="M559" s="12"/>
      <c r="N559" s="120">
        <f t="shared" si="25"/>
        <v>0</v>
      </c>
      <c r="O559" s="121">
        <f t="shared" si="26"/>
        <v>0</v>
      </c>
    </row>
    <row r="560" spans="1:15" ht="17.25" x14ac:dyDescent="0.3">
      <c r="A560" s="93"/>
      <c r="B560" s="94"/>
      <c r="C560" s="12"/>
      <c r="D560" s="1"/>
      <c r="E560" s="2"/>
      <c r="F560" s="3"/>
      <c r="G560" s="3"/>
      <c r="H560" s="122">
        <f t="shared" si="24"/>
        <v>0</v>
      </c>
      <c r="I560" s="1"/>
      <c r="J560" s="50"/>
      <c r="K560" s="120">
        <v>0</v>
      </c>
      <c r="L560" s="12"/>
      <c r="M560" s="12"/>
      <c r="N560" s="120">
        <f t="shared" si="25"/>
        <v>0</v>
      </c>
      <c r="O560" s="121">
        <f t="shared" si="26"/>
        <v>0</v>
      </c>
    </row>
    <row r="561" spans="1:15" ht="17.25" x14ac:dyDescent="0.3">
      <c r="A561" s="93"/>
      <c r="B561" s="94"/>
      <c r="C561" s="12"/>
      <c r="D561" s="1"/>
      <c r="E561" s="2"/>
      <c r="F561" s="3"/>
      <c r="G561" s="3"/>
      <c r="H561" s="122">
        <f t="shared" si="24"/>
        <v>0</v>
      </c>
      <c r="I561" s="1"/>
      <c r="J561" s="50"/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1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17.25" x14ac:dyDescent="0.3">
      <c r="A563" s="93"/>
      <c r="B563" s="94"/>
      <c r="C563" s="12"/>
      <c r="D563" s="1"/>
      <c r="E563" s="2"/>
      <c r="F563" s="3"/>
      <c r="G563" s="3"/>
      <c r="H563" s="122">
        <f t="shared" si="24"/>
        <v>0</v>
      </c>
      <c r="I563" s="1"/>
      <c r="J563" s="50"/>
      <c r="K563" s="120">
        <v>0</v>
      </c>
      <c r="L563" s="12"/>
      <c r="M563" s="12"/>
      <c r="N563" s="120">
        <f t="shared" si="25"/>
        <v>0</v>
      </c>
      <c r="O563" s="121">
        <f t="shared" si="26"/>
        <v>0</v>
      </c>
    </row>
    <row r="564" spans="1:15" ht="17.25" x14ac:dyDescent="0.3">
      <c r="A564" s="93"/>
      <c r="B564" s="94"/>
      <c r="C564" s="12"/>
      <c r="D564" s="1"/>
      <c r="E564" s="2"/>
      <c r="F564" s="3"/>
      <c r="G564" s="3"/>
      <c r="H564" s="122">
        <f t="shared" si="24"/>
        <v>0</v>
      </c>
      <c r="I564" s="1"/>
      <c r="J564" s="50"/>
      <c r="K564" s="120">
        <v>0</v>
      </c>
      <c r="L564" s="12"/>
      <c r="M564" s="12"/>
      <c r="N564" s="120">
        <f t="shared" si="25"/>
        <v>0</v>
      </c>
      <c r="O564" s="121">
        <f t="shared" si="26"/>
        <v>0</v>
      </c>
    </row>
    <row r="565" spans="1:15" ht="17.25" x14ac:dyDescent="0.3">
      <c r="A565" s="93"/>
      <c r="B565" s="94"/>
      <c r="C565" s="12"/>
      <c r="D565" s="1"/>
      <c r="E565" s="2"/>
      <c r="F565" s="3"/>
      <c r="G565" s="3"/>
      <c r="H565" s="122">
        <f t="shared" si="24"/>
        <v>0</v>
      </c>
      <c r="I565" s="1"/>
      <c r="J565" s="50"/>
      <c r="K565" s="120">
        <v>0</v>
      </c>
      <c r="L565" s="12"/>
      <c r="M565" s="12"/>
      <c r="N565" s="120">
        <f t="shared" si="25"/>
        <v>0</v>
      </c>
      <c r="O565" s="121">
        <f t="shared" si="26"/>
        <v>0</v>
      </c>
    </row>
    <row r="566" spans="1:15" ht="17.25" x14ac:dyDescent="0.3">
      <c r="A566" s="93"/>
      <c r="B566" s="94"/>
      <c r="C566" s="12"/>
      <c r="D566" s="1"/>
      <c r="E566" s="2"/>
      <c r="F566" s="3"/>
      <c r="G566" s="3"/>
      <c r="H566" s="122">
        <f t="shared" si="24"/>
        <v>0</v>
      </c>
      <c r="I566" s="1"/>
      <c r="J566" s="50"/>
      <c r="K566" s="120">
        <v>0</v>
      </c>
      <c r="L566" s="12"/>
      <c r="M566" s="12"/>
      <c r="N566" s="120">
        <f t="shared" si="25"/>
        <v>0</v>
      </c>
      <c r="O566" s="121">
        <f t="shared" si="26"/>
        <v>0</v>
      </c>
    </row>
    <row r="567" spans="1:15" ht="17.25" x14ac:dyDescent="0.3">
      <c r="A567" s="93"/>
      <c r="B567" s="94"/>
      <c r="C567" s="12"/>
      <c r="D567" s="1"/>
      <c r="E567" s="2"/>
      <c r="F567" s="3"/>
      <c r="G567" s="3"/>
      <c r="H567" s="122">
        <f t="shared" si="24"/>
        <v>0</v>
      </c>
      <c r="I567" s="1"/>
      <c r="J567" s="50"/>
      <c r="K567" s="120">
        <v>0</v>
      </c>
      <c r="L567" s="12"/>
      <c r="M567" s="12"/>
      <c r="N567" s="120">
        <f t="shared" si="25"/>
        <v>0</v>
      </c>
      <c r="O567" s="121">
        <f t="shared" si="26"/>
        <v>0</v>
      </c>
    </row>
    <row r="568" spans="1:15" ht="17.25" x14ac:dyDescent="0.3">
      <c r="A568" s="93"/>
      <c r="B568" s="94"/>
      <c r="C568" s="12"/>
      <c r="D568" s="1"/>
      <c r="E568" s="2"/>
      <c r="F568" s="3"/>
      <c r="G568" s="3"/>
      <c r="H568" s="122">
        <f t="shared" si="24"/>
        <v>0</v>
      </c>
      <c r="I568" s="1"/>
      <c r="J568" s="50"/>
      <c r="K568" s="120">
        <v>0</v>
      </c>
      <c r="L568" s="12"/>
      <c r="M568" s="12"/>
      <c r="N568" s="120">
        <f t="shared" si="25"/>
        <v>0</v>
      </c>
      <c r="O568" s="121">
        <f t="shared" si="26"/>
        <v>0</v>
      </c>
    </row>
    <row r="569" spans="1:15" ht="17.25" x14ac:dyDescent="0.3">
      <c r="A569" s="93"/>
      <c r="B569" s="94"/>
      <c r="C569" s="12"/>
      <c r="D569" s="1"/>
      <c r="E569" s="2"/>
      <c r="F569" s="3"/>
      <c r="G569" s="3"/>
      <c r="H569" s="122">
        <f t="shared" si="24"/>
        <v>0</v>
      </c>
      <c r="I569" s="1"/>
      <c r="J569" s="50"/>
      <c r="K569" s="120">
        <v>0</v>
      </c>
      <c r="L569" s="12"/>
      <c r="M569" s="12"/>
      <c r="N569" s="120">
        <f t="shared" si="25"/>
        <v>0</v>
      </c>
      <c r="O569" s="121">
        <f t="shared" si="26"/>
        <v>0</v>
      </c>
    </row>
    <row r="570" spans="1:15" ht="17.25" x14ac:dyDescent="0.3">
      <c r="A570" s="93"/>
      <c r="B570" s="94"/>
      <c r="C570" s="12"/>
      <c r="D570" s="1"/>
      <c r="E570" s="2"/>
      <c r="F570" s="3"/>
      <c r="G570" s="3"/>
      <c r="H570" s="122">
        <f t="shared" si="24"/>
        <v>0</v>
      </c>
      <c r="I570" s="1"/>
      <c r="J570" s="50"/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12"/>
      <c r="D571" s="1"/>
      <c r="E571" s="2"/>
      <c r="F571" s="3"/>
      <c r="G571" s="3"/>
      <c r="H571" s="122">
        <f t="shared" si="24"/>
        <v>0</v>
      </c>
      <c r="I571" s="1"/>
      <c r="J571" s="50"/>
      <c r="K571" s="120">
        <v>0</v>
      </c>
      <c r="L571" s="12"/>
      <c r="M571" s="12"/>
      <c r="N571" s="120">
        <f t="shared" si="25"/>
        <v>0</v>
      </c>
      <c r="O571" s="121">
        <f t="shared" si="26"/>
        <v>0</v>
      </c>
    </row>
    <row r="572" spans="1:15" ht="17.25" x14ac:dyDescent="0.3">
      <c r="A572" s="93"/>
      <c r="B572" s="94"/>
      <c r="C572" s="12"/>
      <c r="D572" s="1"/>
      <c r="E572" s="2"/>
      <c r="F572" s="3"/>
      <c r="G572" s="3"/>
      <c r="H572" s="122">
        <f t="shared" si="24"/>
        <v>0</v>
      </c>
      <c r="I572" s="1"/>
      <c r="J572" s="50"/>
      <c r="K572" s="120">
        <v>0</v>
      </c>
      <c r="L572" s="12"/>
      <c r="M572" s="12"/>
      <c r="N572" s="120">
        <f t="shared" si="25"/>
        <v>0</v>
      </c>
      <c r="O572" s="121">
        <f t="shared" si="26"/>
        <v>0</v>
      </c>
    </row>
    <row r="573" spans="1:15" ht="17.25" x14ac:dyDescent="0.3">
      <c r="A573" s="93"/>
      <c r="B573" s="94"/>
      <c r="C573" s="12"/>
      <c r="D573" s="1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1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1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1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1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1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1"/>
      <c r="E579" s="2"/>
      <c r="F579" s="3"/>
      <c r="G579" s="3"/>
      <c r="H579" s="122">
        <f t="shared" si="24"/>
        <v>0</v>
      </c>
      <c r="I579" s="1"/>
      <c r="J579" s="50"/>
      <c r="K579" s="120">
        <v>0</v>
      </c>
      <c r="L579" s="12"/>
      <c r="M579" s="12"/>
      <c r="N579" s="120">
        <f t="shared" si="25"/>
        <v>0</v>
      </c>
      <c r="O579" s="121">
        <f t="shared" si="26"/>
        <v>0</v>
      </c>
    </row>
    <row r="580" spans="1:15" ht="17.25" x14ac:dyDescent="0.3">
      <c r="A580" s="93"/>
      <c r="B580" s="94"/>
      <c r="C580" s="12"/>
      <c r="D580" s="1"/>
      <c r="E580" s="2"/>
      <c r="F580" s="3"/>
      <c r="G580" s="3"/>
      <c r="H580" s="122">
        <f t="shared" ref="H580:H643" si="27">IF(AND(F580&lt;&gt;"",G580&lt;&gt;""),G580-F580,0)</f>
        <v>0</v>
      </c>
      <c r="I580" s="1"/>
      <c r="J580" s="50"/>
      <c r="K580" s="120">
        <v>0</v>
      </c>
      <c r="L580" s="12"/>
      <c r="M580" s="12"/>
      <c r="N580" s="120">
        <f t="shared" ref="N580:N643" si="28">IF(ROUND(H580*1440,0)=0,0,H580*1440*32)</f>
        <v>0</v>
      </c>
      <c r="O580" s="121">
        <f t="shared" ref="O580:O643" si="29">IF(ROUND(H580*1440,0)=0,0,
IF(ROUND(H580*1440,0)&lt;=15,480,
IF(ROUND(H580*1440,0)&lt;=30,960,
IF(ROUND(H580*1440,0)&lt;=45,1440,
IF(ROUND(H580*1440,0)&lt;=60,1920,
1920*INT(ROUND(H580*1440,0)/60)+
IF(MOD(ROUND(H580*1440,0),60)&lt;=15,480,
IF(MOD(ROUND(H580*1440,0),60)&lt;=30,960,
IF(MOD(ROUND(H580*1440,0),60)&lt;=45,1440,1920)))
)))))</f>
        <v>0</v>
      </c>
    </row>
    <row r="581" spans="1:15" ht="17.25" x14ac:dyDescent="0.3">
      <c r="A581" s="93"/>
      <c r="B581" s="94"/>
      <c r="C581" s="12"/>
      <c r="D581" s="1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1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1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1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1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1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1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1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1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1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1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1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1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1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1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1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1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1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1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1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1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1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1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1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1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1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1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1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1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1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1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1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1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1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1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1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1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1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1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1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1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1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1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1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1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1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1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1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1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1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1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1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1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1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1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1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1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1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1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1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1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1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1"/>
      <c r="E643" s="2"/>
      <c r="F643" s="3"/>
      <c r="G643" s="3"/>
      <c r="H643" s="122">
        <f t="shared" si="27"/>
        <v>0</v>
      </c>
      <c r="I643" s="1"/>
      <c r="J643" s="50"/>
      <c r="K643" s="120">
        <v>0</v>
      </c>
      <c r="L643" s="12"/>
      <c r="M643" s="12"/>
      <c r="N643" s="120">
        <f t="shared" si="28"/>
        <v>0</v>
      </c>
      <c r="O643" s="121">
        <f t="shared" si="29"/>
        <v>0</v>
      </c>
    </row>
    <row r="644" spans="1:15" ht="17.25" x14ac:dyDescent="0.3">
      <c r="A644" s="93"/>
      <c r="B644" s="94"/>
      <c r="C644" s="12"/>
      <c r="D644" s="1"/>
      <c r="E644" s="2"/>
      <c r="F644" s="3"/>
      <c r="G644" s="3"/>
      <c r="H644" s="122">
        <f t="shared" ref="H644:H707" si="30">IF(AND(F644&lt;&gt;"",G644&lt;&gt;""),G644-F644,0)</f>
        <v>0</v>
      </c>
      <c r="I644" s="1"/>
      <c r="J644" s="50"/>
      <c r="K644" s="120">
        <v>0</v>
      </c>
      <c r="L644" s="12"/>
      <c r="M644" s="12"/>
      <c r="N644" s="120">
        <f t="shared" ref="N644:N707" si="31">IF(ROUND(H644*1440,0)=0,0,H644*1440*32)</f>
        <v>0</v>
      </c>
      <c r="O644" s="121">
        <f t="shared" ref="O644:O707" si="32">IF(ROUND(H644*1440,0)=0,0,
IF(ROUND(H644*1440,0)&lt;=15,480,
IF(ROUND(H644*1440,0)&lt;=30,960,
IF(ROUND(H644*1440,0)&lt;=45,1440,
IF(ROUND(H644*1440,0)&lt;=60,1920,
1920*INT(ROUND(H644*1440,0)/60)+
IF(MOD(ROUND(H644*1440,0),60)&lt;=15,480,
IF(MOD(ROUND(H644*1440,0),60)&lt;=30,960,
IF(MOD(ROUND(H644*1440,0),60)&lt;=45,1440,1920)))
)))))</f>
        <v>0</v>
      </c>
    </row>
    <row r="645" spans="1:15" ht="17.25" x14ac:dyDescent="0.3">
      <c r="A645" s="93"/>
      <c r="B645" s="94"/>
      <c r="C645" s="12"/>
      <c r="D645" s="1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1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1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1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1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1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1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1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1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1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1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1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1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1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1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1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1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1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1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1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1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1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1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1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1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1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1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1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1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1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1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1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1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1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1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1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1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1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1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1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1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1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1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1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1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1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1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1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1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1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1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1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1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1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1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1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1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1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1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1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1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1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1"/>
      <c r="E707" s="2"/>
      <c r="F707" s="3"/>
      <c r="G707" s="3"/>
      <c r="H707" s="122">
        <f t="shared" si="30"/>
        <v>0</v>
      </c>
      <c r="I707" s="1"/>
      <c r="J707" s="50"/>
      <c r="K707" s="120">
        <v>0</v>
      </c>
      <c r="L707" s="12"/>
      <c r="M707" s="12"/>
      <c r="N707" s="120">
        <f t="shared" si="31"/>
        <v>0</v>
      </c>
      <c r="O707" s="121">
        <f t="shared" si="32"/>
        <v>0</v>
      </c>
    </row>
    <row r="708" spans="1:15" ht="17.25" x14ac:dyDescent="0.3">
      <c r="A708" s="93"/>
      <c r="B708" s="94"/>
      <c r="C708" s="12"/>
      <c r="D708" s="1"/>
      <c r="E708" s="2"/>
      <c r="F708" s="3"/>
      <c r="G708" s="3"/>
      <c r="H708" s="122">
        <f t="shared" ref="H708:H771" si="33">IF(AND(F708&lt;&gt;"",G708&lt;&gt;""),G708-F708,0)</f>
        <v>0</v>
      </c>
      <c r="I708" s="1"/>
      <c r="J708" s="50"/>
      <c r="K708" s="120">
        <v>0</v>
      </c>
      <c r="L708" s="12"/>
      <c r="M708" s="12"/>
      <c r="N708" s="120">
        <f t="shared" ref="N708:N771" si="34">IF(ROUND(H708*1440,0)=0,0,H708*1440*32)</f>
        <v>0</v>
      </c>
      <c r="O708" s="121">
        <f t="shared" ref="O708:O771" si="35">IF(ROUND(H708*1440,0)=0,0,
IF(ROUND(H708*1440,0)&lt;=15,480,
IF(ROUND(H708*1440,0)&lt;=30,960,
IF(ROUND(H708*1440,0)&lt;=45,1440,
IF(ROUND(H708*1440,0)&lt;=60,1920,
1920*INT(ROUND(H708*1440,0)/60)+
IF(MOD(ROUND(H708*1440,0),60)&lt;=15,480,
IF(MOD(ROUND(H708*1440,0),60)&lt;=30,960,
IF(MOD(ROUND(H708*1440,0),60)&lt;=45,1440,1920)))
)))))</f>
        <v>0</v>
      </c>
    </row>
    <row r="709" spans="1:15" ht="17.25" x14ac:dyDescent="0.3">
      <c r="A709" s="93"/>
      <c r="B709" s="94"/>
      <c r="C709" s="12"/>
      <c r="D709" s="1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1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1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1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1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1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1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1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1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1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1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1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1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1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1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1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1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1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1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1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1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1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1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1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1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1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1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1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1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1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1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1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1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1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1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1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1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1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1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1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1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1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1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1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1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1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1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1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1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1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1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1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1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1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1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1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1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1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1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1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1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1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1"/>
      <c r="E771" s="2"/>
      <c r="F771" s="3"/>
      <c r="G771" s="3"/>
      <c r="H771" s="122">
        <f t="shared" si="33"/>
        <v>0</v>
      </c>
      <c r="I771" s="1"/>
      <c r="J771" s="50"/>
      <c r="K771" s="120">
        <v>0</v>
      </c>
      <c r="L771" s="12"/>
      <c r="M771" s="12"/>
      <c r="N771" s="120">
        <f t="shared" si="34"/>
        <v>0</v>
      </c>
      <c r="O771" s="121">
        <f t="shared" si="35"/>
        <v>0</v>
      </c>
    </row>
    <row r="772" spans="1:15" ht="17.25" x14ac:dyDescent="0.3">
      <c r="A772" s="93"/>
      <c r="B772" s="94"/>
      <c r="C772" s="12"/>
      <c r="D772" s="1"/>
      <c r="E772" s="2"/>
      <c r="F772" s="3"/>
      <c r="G772" s="3"/>
      <c r="H772" s="122">
        <f t="shared" ref="H772:H835" si="36">IF(AND(F772&lt;&gt;"",G772&lt;&gt;""),G772-F772,0)</f>
        <v>0</v>
      </c>
      <c r="I772" s="1"/>
      <c r="J772" s="50"/>
      <c r="K772" s="120">
        <v>0</v>
      </c>
      <c r="L772" s="12"/>
      <c r="M772" s="12"/>
      <c r="N772" s="120">
        <f t="shared" ref="N772:N835" si="37">IF(ROUND(H772*1440,0)=0,0,H772*1440*32)</f>
        <v>0</v>
      </c>
      <c r="O772" s="121">
        <f t="shared" ref="O772:O835" si="38">IF(ROUND(H772*1440,0)=0,0,
IF(ROUND(H772*1440,0)&lt;=15,480,
IF(ROUND(H772*1440,0)&lt;=30,960,
IF(ROUND(H772*1440,0)&lt;=45,1440,
IF(ROUND(H772*1440,0)&lt;=60,1920,
1920*INT(ROUND(H772*1440,0)/60)+
IF(MOD(ROUND(H772*1440,0),60)&lt;=15,480,
IF(MOD(ROUND(H772*1440,0),60)&lt;=30,960,
IF(MOD(ROUND(H772*1440,0),60)&lt;=45,1440,1920)))
)))))</f>
        <v>0</v>
      </c>
    </row>
    <row r="773" spans="1:15" ht="17.25" x14ac:dyDescent="0.3">
      <c r="A773" s="93"/>
      <c r="B773" s="94"/>
      <c r="C773" s="12"/>
      <c r="D773" s="1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1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1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1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1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1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1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1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1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1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1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1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1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1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1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1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1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1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1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1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1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1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1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1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1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1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1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1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1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1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1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1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1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1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1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1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1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1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1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1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1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1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1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1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1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1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1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1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1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1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1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1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1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1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1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1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1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1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1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1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1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1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1"/>
      <c r="E835" s="2"/>
      <c r="F835" s="3"/>
      <c r="G835" s="3"/>
      <c r="H835" s="122">
        <f t="shared" si="36"/>
        <v>0</v>
      </c>
      <c r="I835" s="1"/>
      <c r="J835" s="50"/>
      <c r="K835" s="120">
        <v>0</v>
      </c>
      <c r="L835" s="12"/>
      <c r="M835" s="12"/>
      <c r="N835" s="120">
        <f t="shared" si="37"/>
        <v>0</v>
      </c>
      <c r="O835" s="121">
        <f t="shared" si="38"/>
        <v>0</v>
      </c>
    </row>
    <row r="836" spans="1:15" ht="17.25" x14ac:dyDescent="0.3">
      <c r="A836" s="93"/>
      <c r="B836" s="94"/>
      <c r="C836" s="12"/>
      <c r="D836" s="1"/>
      <c r="E836" s="2"/>
      <c r="F836" s="3"/>
      <c r="G836" s="3"/>
      <c r="H836" s="122">
        <f t="shared" ref="H836:H899" si="39">IF(AND(F836&lt;&gt;"",G836&lt;&gt;""),G836-F836,0)</f>
        <v>0</v>
      </c>
      <c r="I836" s="1"/>
      <c r="J836" s="50"/>
      <c r="K836" s="120">
        <v>0</v>
      </c>
      <c r="L836" s="12"/>
      <c r="M836" s="12"/>
      <c r="N836" s="120">
        <f t="shared" ref="N836:N899" si="40">IF(ROUND(H836*1440,0)=0,0,H836*1440*32)</f>
        <v>0</v>
      </c>
      <c r="O836" s="121">
        <f t="shared" ref="O836:O899" si="41">IF(ROUND(H836*1440,0)=0,0,
IF(ROUND(H836*1440,0)&lt;=15,480,
IF(ROUND(H836*1440,0)&lt;=30,960,
IF(ROUND(H836*1440,0)&lt;=45,1440,
IF(ROUND(H836*1440,0)&lt;=60,1920,
1920*INT(ROUND(H836*1440,0)/60)+
IF(MOD(ROUND(H836*1440,0),60)&lt;=15,480,
IF(MOD(ROUND(H836*1440,0),60)&lt;=30,960,
IF(MOD(ROUND(H836*1440,0),60)&lt;=45,1440,1920)))
)))))</f>
        <v>0</v>
      </c>
    </row>
    <row r="837" spans="1:15" ht="17.25" x14ac:dyDescent="0.3">
      <c r="A837" s="93"/>
      <c r="B837" s="94"/>
      <c r="C837" s="12"/>
      <c r="D837" s="1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1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1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1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1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1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1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1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1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1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1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1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1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1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1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1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1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1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1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1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1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1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1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1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1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1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1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1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1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1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1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1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1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1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1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1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1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1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1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1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1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1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1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1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1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1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1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1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1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1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1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1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1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1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1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1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1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1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1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1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1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1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1"/>
      <c r="E899" s="2"/>
      <c r="F899" s="3"/>
      <c r="G899" s="3"/>
      <c r="H899" s="122">
        <f t="shared" si="39"/>
        <v>0</v>
      </c>
      <c r="I899" s="1"/>
      <c r="J899" s="50"/>
      <c r="K899" s="120">
        <v>0</v>
      </c>
      <c r="L899" s="12"/>
      <c r="M899" s="12"/>
      <c r="N899" s="120">
        <f t="shared" si="40"/>
        <v>0</v>
      </c>
      <c r="O899" s="121">
        <f t="shared" si="41"/>
        <v>0</v>
      </c>
    </row>
    <row r="900" spans="1:15" ht="17.25" x14ac:dyDescent="0.3">
      <c r="A900" s="93"/>
      <c r="B900" s="94"/>
      <c r="C900" s="12"/>
      <c r="D900" s="1"/>
      <c r="E900" s="2"/>
      <c r="F900" s="3"/>
      <c r="G900" s="3"/>
      <c r="H900" s="122">
        <f t="shared" ref="H900:H963" si="42">IF(AND(F900&lt;&gt;"",G900&lt;&gt;""),G900-F900,0)</f>
        <v>0</v>
      </c>
      <c r="I900" s="1"/>
      <c r="J900" s="50"/>
      <c r="K900" s="120">
        <v>0</v>
      </c>
      <c r="L900" s="12"/>
      <c r="M900" s="12"/>
      <c r="N900" s="120">
        <f t="shared" ref="N900:N963" si="43">IF(ROUND(H900*1440,0)=0,0,H900*1440*32)</f>
        <v>0</v>
      </c>
      <c r="O900" s="121">
        <f t="shared" ref="O900:O963" si="44">IF(ROUND(H900*1440,0)=0,0,
IF(ROUND(H900*1440,0)&lt;=15,480,
IF(ROUND(H900*1440,0)&lt;=30,960,
IF(ROUND(H900*1440,0)&lt;=45,1440,
IF(ROUND(H900*1440,0)&lt;=60,1920,
1920*INT(ROUND(H900*1440,0)/60)+
IF(MOD(ROUND(H900*1440,0),60)&lt;=15,480,
IF(MOD(ROUND(H900*1440,0),60)&lt;=30,960,
IF(MOD(ROUND(H900*1440,0),60)&lt;=45,1440,1920)))
)))))</f>
        <v>0</v>
      </c>
    </row>
    <row r="901" spans="1:15" ht="17.25" x14ac:dyDescent="0.3">
      <c r="A901" s="93"/>
      <c r="B901" s="94"/>
      <c r="C901" s="12"/>
      <c r="D901" s="1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1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1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1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1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1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1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1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1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1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1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1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1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1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1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1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1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1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1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1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1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1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1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1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1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1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1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1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1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1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1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1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1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1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1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1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1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1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1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1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1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1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1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1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1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1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1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1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1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1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1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1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1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1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1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1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1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1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1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1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1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1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1"/>
      <c r="E963" s="2"/>
      <c r="F963" s="3"/>
      <c r="G963" s="3"/>
      <c r="H963" s="122">
        <f t="shared" si="42"/>
        <v>0</v>
      </c>
      <c r="I963" s="1"/>
      <c r="J963" s="50"/>
      <c r="K963" s="120">
        <v>0</v>
      </c>
      <c r="L963" s="12"/>
      <c r="M963" s="12"/>
      <c r="N963" s="120">
        <f t="shared" si="43"/>
        <v>0</v>
      </c>
      <c r="O963" s="121">
        <f t="shared" si="44"/>
        <v>0</v>
      </c>
    </row>
    <row r="964" spans="1:15" ht="17.25" x14ac:dyDescent="0.3">
      <c r="A964" s="93"/>
      <c r="B964" s="94"/>
      <c r="C964" s="12"/>
      <c r="D964" s="1"/>
      <c r="E964" s="2"/>
      <c r="F964" s="3"/>
      <c r="G964" s="3"/>
      <c r="H964" s="122">
        <f t="shared" ref="H964:H1000" si="45">IF(AND(F964&lt;&gt;"",G964&lt;&gt;""),G964-F964,0)</f>
        <v>0</v>
      </c>
      <c r="I964" s="1"/>
      <c r="J964" s="50"/>
      <c r="K964" s="120">
        <v>0</v>
      </c>
      <c r="L964" s="12"/>
      <c r="M964" s="12"/>
      <c r="N964" s="120">
        <f t="shared" ref="N964:N1000" si="46">IF(ROUND(H964*1440,0)=0,0,H964*1440*32)</f>
        <v>0</v>
      </c>
      <c r="O964" s="121">
        <f t="shared" ref="O964:O1000" si="47">IF(ROUND(H964*1440,0)=0,0,
IF(ROUND(H964*1440,0)&lt;=15,480,
IF(ROUND(H964*1440,0)&lt;=30,960,
IF(ROUND(H964*1440,0)&lt;=45,1440,
IF(ROUND(H964*1440,0)&lt;=60,1920,
1920*INT(ROUND(H964*1440,0)/60)+
IF(MOD(ROUND(H964*1440,0),60)&lt;=15,480,
IF(MOD(ROUND(H964*1440,0),60)&lt;=30,960,
IF(MOD(ROUND(H964*1440,0),60)&lt;=45,1440,1920)))
)))))</f>
        <v>0</v>
      </c>
    </row>
    <row r="965" spans="1:15" ht="17.25" x14ac:dyDescent="0.3">
      <c r="A965" s="93"/>
      <c r="B965" s="94"/>
      <c r="C965" s="12"/>
      <c r="D965" s="1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1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1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1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1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1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1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1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1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1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1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1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1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1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1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1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1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1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1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1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1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1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93"/>
      <c r="B987" s="94"/>
      <c r="C987" s="12"/>
      <c r="D987" s="1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1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1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1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1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1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1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1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1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1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1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1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7.25" x14ac:dyDescent="0.3">
      <c r="A999" s="74"/>
      <c r="B999" s="75"/>
      <c r="C999" s="12"/>
      <c r="D999" s="1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8" thickBot="1" x14ac:dyDescent="0.35">
      <c r="A1000" s="76"/>
      <c r="B1000" s="77"/>
      <c r="C1000" s="12"/>
      <c r="D1000" s="1"/>
      <c r="E1000" s="2"/>
      <c r="F1000" s="3"/>
      <c r="G1000" s="3"/>
      <c r="H1000" s="122">
        <f t="shared" si="45"/>
        <v>0</v>
      </c>
      <c r="I1000" s="1"/>
      <c r="J1000" s="50"/>
      <c r="K1000" s="120">
        <v>0</v>
      </c>
      <c r="L1000" s="12"/>
      <c r="M1000" s="12"/>
      <c r="N1000" s="120">
        <f t="shared" si="46"/>
        <v>0</v>
      </c>
      <c r="O1000" s="121">
        <f t="shared" si="47"/>
        <v>0</v>
      </c>
    </row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.75" customHeight="1" x14ac:dyDescent="0.25"/>
  </sheetData>
  <sheetProtection algorithmName="SHA-512" hashValue="Lt1vuqO+qy4YP0SMZk+sYyW2hPvCOpdbMVoCe1Zhk12FLhd6eqcctc3ZcmzduLqya3WTN93skHZ0O1muDMb78Q==" saltValue="fHpCDczjCFzrb+POLjH+YA==" spinCount="100000" sheet="1" objects="1" scenarios="1"/>
  <dataConsolidate/>
  <dataValidations count="4">
    <dataValidation type="list" allowBlank="1" showInputMessage="1" showErrorMessage="1" sqref="H1" xr:uid="{4C85A5EB-416D-400C-A517-F5545667D84B}">
      <formula1>"Phone call, Report, File work, Meeting, Site visit, Admin, Other"</formula1>
    </dataValidation>
    <dataValidation type="list" allowBlank="1" showInputMessage="1" showErrorMessage="1" sqref="I2:I27" xr:uid="{0FB2762C-B52C-4FA7-9271-05890C4C1EBE}">
      <formula1>"Phone call, Report, File work, Meeting, Site visit, Admin, Networking, Architectural work, Rendering, Training, Travel R4.95 p/km, Print(R4 per page), Coaching, Daily huddle"</formula1>
    </dataValidation>
    <dataValidation type="list" allowBlank="1" showInputMessage="1" showErrorMessage="1" sqref="I28:I29" xr:uid="{767B77AF-C3A0-4FE9-8B08-C6CF2D111B55}">
      <formula1>"Phone call, Report, File work, Meeting, Site visit, Admin, Networking, Architectural work, Townplanning, Finances, Training, Travel R15.50 p/km, Print(R4.50 p/page), Daily huddle"</formula1>
    </dataValidation>
    <dataValidation type="list" allowBlank="1" showInputMessage="1" showErrorMessage="1" sqref="I30:I1000" xr:uid="{93C814A1-1D03-4B55-8BDA-DA6B91A51CD4}">
      <formula1>"Phone call, Report, File work, Meeting, Site visit, Admin, Networking, Architectural work, Marketing, Training, Travel R15.50 p/km, Print(R4.50 p/page), Excell work, Friday club, Daily huddle, Coaching"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7EFA0A-1604-4C16-BA9F-000FA0535F49}">
          <x14:formula1>
            <xm:f>'PROJECT INFORMATION'!$A$2:$A$1045</xm:f>
          </x14:formula1>
          <xm:sqref>C101:C1000 C29:C35 C37:C51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BA01E-6D86-4960-A020-F1B1131CE427}">
  <sheetPr codeName="Sheet20"/>
  <dimension ref="A1:O1974"/>
  <sheetViews>
    <sheetView zoomScale="74" zoomScaleNormal="85" workbookViewId="0">
      <pane ySplit="1" topLeftCell="A79" activePane="bottomLeft" state="frozen"/>
      <selection pane="bottomLeft" activeCell="D71" sqref="D71"/>
    </sheetView>
  </sheetViews>
  <sheetFormatPr defaultRowHeight="15" x14ac:dyDescent="0.25"/>
  <cols>
    <col min="1" max="1" width="18.42578125" customWidth="1"/>
    <col min="2" max="2" width="20.85546875" customWidth="1"/>
    <col min="3" max="3" width="19.85546875" customWidth="1"/>
    <col min="4" max="4" width="3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16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86.25" x14ac:dyDescent="0.3">
      <c r="A2" s="93"/>
      <c r="B2" s="94"/>
      <c r="C2" s="12" t="s">
        <v>68</v>
      </c>
      <c r="D2" s="1" t="s">
        <v>12</v>
      </c>
      <c r="E2" s="2">
        <v>46111</v>
      </c>
      <c r="F2" s="3">
        <v>0.2986111111111111</v>
      </c>
      <c r="G2" s="3">
        <v>0.45347222222222222</v>
      </c>
      <c r="H2" s="122">
        <f>IF(AND(F2&lt;&gt;"",G2&lt;&gt;""),G2-F2,0)</f>
        <v>0.15486111111111112</v>
      </c>
      <c r="I2" s="1" t="s">
        <v>216</v>
      </c>
      <c r="J2" s="50" t="s">
        <v>316</v>
      </c>
      <c r="K2" s="120">
        <v>0</v>
      </c>
      <c r="L2" s="1">
        <v>2</v>
      </c>
      <c r="M2" s="1"/>
      <c r="N2" s="120">
        <f>IF(ROUND(H2*1440,0)=0,0,H2*1440*32)</f>
        <v>7136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7200</v>
      </c>
    </row>
    <row r="3" spans="1:15" ht="17.25" x14ac:dyDescent="0.3">
      <c r="A3" s="93"/>
      <c r="B3" s="94"/>
      <c r="C3" s="12" t="s">
        <v>119</v>
      </c>
      <c r="D3" s="1" t="s">
        <v>120</v>
      </c>
      <c r="E3" s="2">
        <v>46111</v>
      </c>
      <c r="F3" s="3">
        <v>0.45347222222222222</v>
      </c>
      <c r="G3" s="3">
        <v>0.46041666666666664</v>
      </c>
      <c r="H3" s="122">
        <f>IF(AND(F3&lt;&gt;"",G3&lt;&gt;""),G3-F3,0)</f>
        <v>6.9444444444444198E-3</v>
      </c>
      <c r="I3" s="4" t="s">
        <v>213</v>
      </c>
      <c r="J3" s="5" t="s">
        <v>315</v>
      </c>
      <c r="K3" s="120">
        <v>0</v>
      </c>
      <c r="L3" s="1"/>
      <c r="M3" s="1"/>
      <c r="N3" s="120">
        <f>IF(ROUND(H3*1440,0)=0,0,H3*1440*32)</f>
        <v>319.99999999999886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480</v>
      </c>
    </row>
    <row r="4" spans="1:15" ht="51.75" x14ac:dyDescent="0.3">
      <c r="A4" s="93"/>
      <c r="B4" s="94"/>
      <c r="C4" s="12" t="s">
        <v>68</v>
      </c>
      <c r="D4" s="1" t="s">
        <v>12</v>
      </c>
      <c r="E4" s="2">
        <v>46111</v>
      </c>
      <c r="F4" s="3">
        <v>0.46180555555555558</v>
      </c>
      <c r="G4" s="3">
        <v>0.53194444444444444</v>
      </c>
      <c r="H4" s="122">
        <f t="shared" ref="H4:H67" si="0">IF(AND(F4&lt;&gt;"",G4&lt;&gt;""),G4-F4,0)</f>
        <v>7.0138888888888862E-2</v>
      </c>
      <c r="I4" s="1" t="s">
        <v>213</v>
      </c>
      <c r="J4" s="48" t="s">
        <v>319</v>
      </c>
      <c r="K4" s="120">
        <v>0</v>
      </c>
      <c r="L4" s="1"/>
      <c r="M4" s="1"/>
      <c r="N4" s="120">
        <f t="shared" ref="N4:N67" si="1">IF(ROUND(H4*1440,0)=0,0,H4*1440*32)</f>
        <v>3231.9999999999986</v>
      </c>
      <c r="O4" s="121">
        <f t="shared" ref="O4:O67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3360</v>
      </c>
    </row>
    <row r="5" spans="1:15" ht="34.5" x14ac:dyDescent="0.3">
      <c r="A5" s="93"/>
      <c r="B5" s="94"/>
      <c r="C5" s="12" t="s">
        <v>68</v>
      </c>
      <c r="D5" s="1" t="s">
        <v>12</v>
      </c>
      <c r="E5" s="2">
        <v>46111</v>
      </c>
      <c r="F5" s="3">
        <v>0.54861111111111116</v>
      </c>
      <c r="G5" s="3">
        <v>0.57777777777777772</v>
      </c>
      <c r="H5" s="122">
        <f>IF(AND(F5&lt;&gt;"",G5&lt;&gt;""),G5-F5,0)</f>
        <v>2.9166666666666563E-2</v>
      </c>
      <c r="I5" s="1" t="s">
        <v>318</v>
      </c>
      <c r="J5" s="51" t="s">
        <v>317</v>
      </c>
      <c r="K5" s="120">
        <v>0</v>
      </c>
      <c r="L5" s="7"/>
      <c r="M5" s="7"/>
      <c r="N5" s="120">
        <f>IF(ROUND(H5*1440,0)=0,0,H5*1440*32)</f>
        <v>1343.9999999999952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1440</v>
      </c>
    </row>
    <row r="6" spans="1:15" ht="51.75" x14ac:dyDescent="0.3">
      <c r="A6" s="93"/>
      <c r="B6" s="94"/>
      <c r="C6" s="12" t="s">
        <v>320</v>
      </c>
      <c r="D6" s="1" t="s">
        <v>323</v>
      </c>
      <c r="E6" s="2">
        <v>46111</v>
      </c>
      <c r="F6" s="3">
        <v>0.57847222222222228</v>
      </c>
      <c r="G6" s="3">
        <v>0.66666666666666663</v>
      </c>
      <c r="H6" s="122">
        <f t="shared" si="0"/>
        <v>8.8194444444444353E-2</v>
      </c>
      <c r="I6" s="1" t="s">
        <v>213</v>
      </c>
      <c r="J6" s="53" t="s">
        <v>324</v>
      </c>
      <c r="K6" s="120">
        <v>0</v>
      </c>
      <c r="L6" s="9">
        <v>46</v>
      </c>
      <c r="M6" s="9"/>
      <c r="N6" s="120">
        <f t="shared" si="1"/>
        <v>4063.9999999999959</v>
      </c>
      <c r="O6" s="121">
        <f t="shared" si="2"/>
        <v>4320</v>
      </c>
    </row>
    <row r="7" spans="1:15" ht="34.5" x14ac:dyDescent="0.3">
      <c r="A7" s="93"/>
      <c r="B7" s="94"/>
      <c r="C7" s="12" t="s">
        <v>121</v>
      </c>
      <c r="D7" s="1" t="s">
        <v>117</v>
      </c>
      <c r="E7" s="2">
        <v>46111</v>
      </c>
      <c r="F7" s="3">
        <v>0.59722222222222221</v>
      </c>
      <c r="G7" s="3">
        <v>0.62152777777777779</v>
      </c>
      <c r="H7" s="122">
        <f t="shared" si="0"/>
        <v>2.430555555555558E-2</v>
      </c>
      <c r="I7" s="1" t="s">
        <v>213</v>
      </c>
      <c r="J7" s="53" t="s">
        <v>325</v>
      </c>
      <c r="K7" s="120">
        <v>0</v>
      </c>
      <c r="L7" s="1"/>
      <c r="M7" s="1"/>
      <c r="N7" s="120">
        <f t="shared" si="1"/>
        <v>1120.0000000000011</v>
      </c>
      <c r="O7" s="121">
        <f t="shared" si="2"/>
        <v>1440</v>
      </c>
    </row>
    <row r="8" spans="1:15" ht="34.5" x14ac:dyDescent="0.3">
      <c r="A8" s="93"/>
      <c r="B8" s="94"/>
      <c r="C8" s="12" t="s">
        <v>320</v>
      </c>
      <c r="D8" s="1" t="s">
        <v>323</v>
      </c>
      <c r="E8" s="2">
        <v>46111</v>
      </c>
      <c r="F8" s="3">
        <v>0.66666666666666663</v>
      </c>
      <c r="G8" s="3">
        <v>0.70902777777777781</v>
      </c>
      <c r="H8" s="122">
        <f t="shared" si="0"/>
        <v>4.2361111111111183E-2</v>
      </c>
      <c r="I8" s="1" t="s">
        <v>231</v>
      </c>
      <c r="J8" s="53" t="s">
        <v>326</v>
      </c>
      <c r="K8" s="120">
        <v>0</v>
      </c>
      <c r="L8" s="11"/>
      <c r="M8" s="11"/>
      <c r="N8" s="120">
        <f t="shared" si="1"/>
        <v>1952.0000000000032</v>
      </c>
      <c r="O8" s="121">
        <f t="shared" si="2"/>
        <v>2400</v>
      </c>
    </row>
    <row r="9" spans="1:15" ht="17.25" x14ac:dyDescent="0.3">
      <c r="A9" s="93"/>
      <c r="B9" s="94"/>
      <c r="C9" s="12" t="s">
        <v>121</v>
      </c>
      <c r="D9" s="1" t="s">
        <v>117</v>
      </c>
      <c r="E9" s="2">
        <v>46112</v>
      </c>
      <c r="F9" s="3">
        <v>0.2986111111111111</v>
      </c>
      <c r="G9" s="3">
        <v>0.36388888888888887</v>
      </c>
      <c r="H9" s="122">
        <f>IF(AND(F9&lt;&gt;"",G9&lt;&gt;""),G9-F9,0)</f>
        <v>6.5277777777777768E-2</v>
      </c>
      <c r="I9" s="1" t="s">
        <v>213</v>
      </c>
      <c r="J9" s="5" t="s">
        <v>330</v>
      </c>
      <c r="K9" s="120">
        <v>0</v>
      </c>
      <c r="L9" s="1">
        <v>6</v>
      </c>
      <c r="M9" s="1"/>
      <c r="N9" s="120">
        <f t="shared" si="1"/>
        <v>3007.9999999999995</v>
      </c>
      <c r="O9" s="121">
        <f t="shared" si="2"/>
        <v>3360</v>
      </c>
    </row>
    <row r="10" spans="1:15" ht="34.5" x14ac:dyDescent="0.3">
      <c r="A10" s="93"/>
      <c r="B10" s="94"/>
      <c r="C10" s="12"/>
      <c r="D10" s="1"/>
      <c r="E10" s="2">
        <v>46112</v>
      </c>
      <c r="F10" s="3">
        <v>0.31319444444444444</v>
      </c>
      <c r="G10" s="3">
        <v>0.36666666666666664</v>
      </c>
      <c r="H10" s="122">
        <f t="shared" si="0"/>
        <v>5.3472222222222199E-2</v>
      </c>
      <c r="I10" s="1" t="s">
        <v>216</v>
      </c>
      <c r="J10" s="51" t="s">
        <v>332</v>
      </c>
      <c r="K10" s="120">
        <v>0</v>
      </c>
      <c r="L10" s="7">
        <v>22</v>
      </c>
      <c r="M10" s="7"/>
      <c r="N10" s="120">
        <f t="shared" si="1"/>
        <v>2463.9999999999991</v>
      </c>
      <c r="O10" s="121">
        <f t="shared" si="2"/>
        <v>2880</v>
      </c>
    </row>
    <row r="11" spans="1:15" ht="51.75" x14ac:dyDescent="0.3">
      <c r="A11" s="93"/>
      <c r="B11" s="94"/>
      <c r="C11" s="12" t="s">
        <v>7</v>
      </c>
      <c r="D11" s="1" t="s">
        <v>136</v>
      </c>
      <c r="E11" s="2">
        <v>46112</v>
      </c>
      <c r="F11" s="3">
        <v>0.36666666666666664</v>
      </c>
      <c r="G11" s="3">
        <v>0.38541666666666669</v>
      </c>
      <c r="H11" s="122">
        <f t="shared" si="0"/>
        <v>1.8750000000000044E-2</v>
      </c>
      <c r="I11" s="1" t="s">
        <v>231</v>
      </c>
      <c r="J11" s="53" t="s">
        <v>345</v>
      </c>
      <c r="K11" s="120">
        <v>0</v>
      </c>
      <c r="L11" s="11"/>
      <c r="M11" s="11"/>
      <c r="N11" s="120">
        <f t="shared" si="1"/>
        <v>864.00000000000205</v>
      </c>
      <c r="O11" s="121">
        <f t="shared" si="2"/>
        <v>960</v>
      </c>
    </row>
    <row r="12" spans="1:15" ht="17.25" x14ac:dyDescent="0.3">
      <c r="A12" s="93"/>
      <c r="B12" s="94"/>
      <c r="C12" s="12" t="s">
        <v>7</v>
      </c>
      <c r="D12" s="1" t="s">
        <v>136</v>
      </c>
      <c r="E12" s="2">
        <v>46112</v>
      </c>
      <c r="F12" s="3">
        <v>0.38541666666666669</v>
      </c>
      <c r="G12" s="3">
        <v>0.4513888888888889</v>
      </c>
      <c r="H12" s="122">
        <f t="shared" si="0"/>
        <v>6.597222222222221E-2</v>
      </c>
      <c r="I12" s="1" t="s">
        <v>343</v>
      </c>
      <c r="J12" s="5" t="s">
        <v>344</v>
      </c>
      <c r="K12" s="120">
        <v>0</v>
      </c>
      <c r="L12" s="1">
        <v>6</v>
      </c>
      <c r="M12" s="1"/>
      <c r="N12" s="120">
        <f t="shared" si="1"/>
        <v>3039.9999999999995</v>
      </c>
      <c r="O12" s="121">
        <f t="shared" si="2"/>
        <v>3360</v>
      </c>
    </row>
    <row r="13" spans="1:15" ht="17.25" x14ac:dyDescent="0.3">
      <c r="A13" s="93"/>
      <c r="B13" s="94"/>
      <c r="C13" s="12"/>
      <c r="D13" s="1"/>
      <c r="E13" s="2">
        <v>46112</v>
      </c>
      <c r="F13" s="3">
        <v>0.4513888888888889</v>
      </c>
      <c r="G13" s="3"/>
      <c r="H13" s="122">
        <f t="shared" si="0"/>
        <v>0</v>
      </c>
      <c r="I13" s="1" t="s">
        <v>216</v>
      </c>
      <c r="J13" s="6"/>
      <c r="K13" s="120">
        <v>0</v>
      </c>
      <c r="L13" s="7"/>
      <c r="M13" s="7"/>
      <c r="N13" s="120">
        <f t="shared" si="1"/>
        <v>0</v>
      </c>
      <c r="O13" s="121">
        <f t="shared" si="2"/>
        <v>0</v>
      </c>
    </row>
    <row r="14" spans="1:15" ht="17.25" x14ac:dyDescent="0.3">
      <c r="A14" s="93"/>
      <c r="B14" s="94"/>
      <c r="C14" s="12" t="s">
        <v>68</v>
      </c>
      <c r="D14" s="1" t="s">
        <v>12</v>
      </c>
      <c r="E14" s="2">
        <v>46119</v>
      </c>
      <c r="F14" s="3">
        <v>0.29166666666666669</v>
      </c>
      <c r="G14" s="3">
        <v>0.33333333333333331</v>
      </c>
      <c r="H14" s="122">
        <f t="shared" si="0"/>
        <v>4.166666666666663E-2</v>
      </c>
      <c r="I14" s="1" t="s">
        <v>343</v>
      </c>
      <c r="J14" s="6"/>
      <c r="K14" s="120">
        <v>0</v>
      </c>
      <c r="L14" s="7"/>
      <c r="M14" s="7"/>
      <c r="N14" s="120">
        <f t="shared" si="1"/>
        <v>1919.9999999999982</v>
      </c>
      <c r="O14" s="121">
        <f t="shared" si="2"/>
        <v>1920</v>
      </c>
    </row>
    <row r="15" spans="1:15" ht="17.25" x14ac:dyDescent="0.3">
      <c r="A15" s="93"/>
      <c r="B15" s="94"/>
      <c r="C15" s="12"/>
      <c r="D15" s="1"/>
      <c r="E15" s="2">
        <v>46119</v>
      </c>
      <c r="F15" s="3">
        <v>0.33333333333333331</v>
      </c>
      <c r="G15" s="3">
        <v>0.34513888888888888</v>
      </c>
      <c r="H15" s="122">
        <f t="shared" si="0"/>
        <v>1.1805555555555569E-2</v>
      </c>
      <c r="I15" s="1" t="s">
        <v>231</v>
      </c>
      <c r="J15" s="10"/>
      <c r="K15" s="120">
        <v>0</v>
      </c>
      <c r="L15" s="11"/>
      <c r="M15" s="7"/>
      <c r="N15" s="120">
        <f t="shared" si="1"/>
        <v>544.00000000000068</v>
      </c>
      <c r="O15" s="121">
        <f t="shared" si="2"/>
        <v>960</v>
      </c>
    </row>
    <row r="16" spans="1:15" ht="17.25" x14ac:dyDescent="0.3">
      <c r="A16" s="93"/>
      <c r="B16" s="94"/>
      <c r="C16" s="12" t="s">
        <v>99</v>
      </c>
      <c r="D16" s="1" t="s">
        <v>100</v>
      </c>
      <c r="E16" s="2">
        <v>46119</v>
      </c>
      <c r="F16" s="3">
        <v>0.34652777777777777</v>
      </c>
      <c r="G16" s="3">
        <v>0.5</v>
      </c>
      <c r="H16" s="122">
        <f t="shared" si="0"/>
        <v>0.15347222222222223</v>
      </c>
      <c r="I16" s="1" t="s">
        <v>213</v>
      </c>
      <c r="J16" s="10"/>
      <c r="K16" s="120">
        <v>0</v>
      </c>
      <c r="L16" s="11"/>
      <c r="M16" s="7"/>
      <c r="N16" s="120">
        <f t="shared" si="1"/>
        <v>7072</v>
      </c>
      <c r="O16" s="121">
        <f t="shared" si="2"/>
        <v>7200</v>
      </c>
    </row>
    <row r="17" spans="1:15" ht="17.25" x14ac:dyDescent="0.3">
      <c r="A17" s="93"/>
      <c r="B17" s="94"/>
      <c r="C17" s="12" t="s">
        <v>99</v>
      </c>
      <c r="D17" s="1" t="s">
        <v>100</v>
      </c>
      <c r="E17" s="2">
        <v>46119</v>
      </c>
      <c r="F17" s="3">
        <v>0.5</v>
      </c>
      <c r="G17" s="3">
        <v>0.625</v>
      </c>
      <c r="H17" s="122">
        <f t="shared" si="0"/>
        <v>0.125</v>
      </c>
      <c r="I17" s="1" t="s">
        <v>231</v>
      </c>
      <c r="J17" s="5" t="s">
        <v>386</v>
      </c>
      <c r="K17" s="120">
        <v>0</v>
      </c>
      <c r="L17" s="1"/>
      <c r="M17" s="7"/>
      <c r="N17" s="120">
        <f t="shared" si="1"/>
        <v>5760</v>
      </c>
      <c r="O17" s="121">
        <f t="shared" si="2"/>
        <v>6240</v>
      </c>
    </row>
    <row r="18" spans="1:15" ht="17.25" x14ac:dyDescent="0.3">
      <c r="A18" s="93"/>
      <c r="B18" s="94"/>
      <c r="C18" s="65" t="s">
        <v>406</v>
      </c>
      <c r="D18" s="57"/>
      <c r="E18" s="58"/>
      <c r="F18" s="59"/>
      <c r="G18" s="59"/>
      <c r="H18" s="125">
        <f t="shared" si="0"/>
        <v>0</v>
      </c>
      <c r="I18" s="57"/>
      <c r="J18" s="126"/>
      <c r="K18" s="123">
        <v>0</v>
      </c>
      <c r="L18" s="62"/>
      <c r="M18" s="62"/>
      <c r="N18" s="123">
        <f t="shared" si="1"/>
        <v>0</v>
      </c>
      <c r="O18" s="123">
        <f t="shared" si="2"/>
        <v>0</v>
      </c>
    </row>
    <row r="19" spans="1:15" ht="17.25" x14ac:dyDescent="0.3">
      <c r="A19" s="93"/>
      <c r="B19" s="94"/>
      <c r="C19" s="12" t="s">
        <v>68</v>
      </c>
      <c r="D19" s="1" t="s">
        <v>12</v>
      </c>
      <c r="E19" s="2">
        <v>46119</v>
      </c>
      <c r="F19" s="3">
        <v>0.625</v>
      </c>
      <c r="G19" s="3">
        <v>0.68541666666666667</v>
      </c>
      <c r="H19" s="122">
        <f t="shared" si="0"/>
        <v>6.0416666666666674E-2</v>
      </c>
      <c r="I19" s="1"/>
      <c r="J19" s="6"/>
      <c r="K19" s="120">
        <v>0</v>
      </c>
      <c r="L19" s="7"/>
      <c r="M19" s="7"/>
      <c r="N19" s="120">
        <f t="shared" si="1"/>
        <v>2784.0000000000005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2880</v>
      </c>
    </row>
    <row r="20" spans="1:15" ht="17.25" customHeight="1" x14ac:dyDescent="0.3">
      <c r="A20" s="93"/>
      <c r="B20" s="94"/>
      <c r="C20" s="12" t="s">
        <v>99</v>
      </c>
      <c r="D20" s="1" t="s">
        <v>100</v>
      </c>
      <c r="E20" s="2">
        <v>46120</v>
      </c>
      <c r="F20" s="3">
        <v>0.30555555555555558</v>
      </c>
      <c r="G20" s="3">
        <v>0.33333333333333331</v>
      </c>
      <c r="H20" s="122">
        <f t="shared" si="0"/>
        <v>2.7777777777777735E-2</v>
      </c>
      <c r="I20" s="1" t="s">
        <v>231</v>
      </c>
      <c r="J20" s="6" t="s">
        <v>387</v>
      </c>
      <c r="K20" s="120">
        <v>0</v>
      </c>
      <c r="L20" s="7"/>
      <c r="M20" s="7"/>
      <c r="N20" s="120">
        <f t="shared" si="1"/>
        <v>1279.999999999998</v>
      </c>
      <c r="O20" s="121">
        <f t="shared" si="2"/>
        <v>1440</v>
      </c>
    </row>
    <row r="21" spans="1:15" ht="17.25" x14ac:dyDescent="0.3">
      <c r="A21" s="93"/>
      <c r="B21" s="94"/>
      <c r="C21" s="12" t="s">
        <v>99</v>
      </c>
      <c r="D21" s="1" t="s">
        <v>100</v>
      </c>
      <c r="E21" s="2">
        <v>46120</v>
      </c>
      <c r="F21" s="3">
        <v>0.33333333333333331</v>
      </c>
      <c r="G21" s="3"/>
      <c r="H21" s="122">
        <f t="shared" si="0"/>
        <v>0</v>
      </c>
      <c r="I21" s="1" t="s">
        <v>249</v>
      </c>
      <c r="J21" s="5"/>
      <c r="K21" s="120">
        <v>0</v>
      </c>
      <c r="L21" s="1"/>
      <c r="M21" s="1"/>
      <c r="N21" s="120">
        <f t="shared" si="1"/>
        <v>0</v>
      </c>
      <c r="O21" s="121">
        <f t="shared" si="2"/>
        <v>0</v>
      </c>
    </row>
    <row r="22" spans="1:15" ht="69" x14ac:dyDescent="0.3">
      <c r="A22" s="93"/>
      <c r="B22" s="94"/>
      <c r="C22" s="12" t="s">
        <v>68</v>
      </c>
      <c r="D22" s="1" t="s">
        <v>12</v>
      </c>
      <c r="E22" s="2">
        <v>46125</v>
      </c>
      <c r="F22" s="3">
        <v>0.30416666666666664</v>
      </c>
      <c r="G22" s="3">
        <v>0.32291666666666669</v>
      </c>
      <c r="H22" s="122">
        <f>IF(AND(F22&lt;&gt;"",G22&lt;&gt;""),G22-F22,0)</f>
        <v>1.8750000000000044E-2</v>
      </c>
      <c r="I22" s="1" t="s">
        <v>213</v>
      </c>
      <c r="J22" s="51" t="s">
        <v>447</v>
      </c>
      <c r="K22" s="120">
        <v>0</v>
      </c>
      <c r="L22" s="7"/>
      <c r="M22" s="7">
        <v>2</v>
      </c>
      <c r="N22" s="120">
        <f>IF(ROUND(H22*1440,0)=0,0,H22*1440*32)</f>
        <v>864.00000000000205</v>
      </c>
      <c r="O22" s="121">
        <f t="shared" si="2"/>
        <v>960</v>
      </c>
    </row>
    <row r="23" spans="1:15" ht="51.75" x14ac:dyDescent="0.3">
      <c r="A23" s="93"/>
      <c r="B23" s="94"/>
      <c r="C23" s="12" t="s">
        <v>99</v>
      </c>
      <c r="D23" s="1" t="s">
        <v>100</v>
      </c>
      <c r="E23" s="2">
        <v>46125</v>
      </c>
      <c r="F23" s="3">
        <v>0.32291666666666669</v>
      </c>
      <c r="G23" s="3">
        <v>0.45833333333333331</v>
      </c>
      <c r="H23" s="122">
        <f t="shared" si="0"/>
        <v>0.13541666666666663</v>
      </c>
      <c r="I23" s="1" t="s">
        <v>213</v>
      </c>
      <c r="J23" s="51" t="s">
        <v>446</v>
      </c>
      <c r="K23" s="120">
        <v>0</v>
      </c>
      <c r="L23" s="7"/>
      <c r="M23" s="6"/>
      <c r="N23" s="120">
        <f t="shared" si="1"/>
        <v>6239.9999999999982</v>
      </c>
      <c r="O23" s="121">
        <f t="shared" si="2"/>
        <v>6240</v>
      </c>
    </row>
    <row r="24" spans="1:15" ht="69" x14ac:dyDescent="0.3">
      <c r="A24" s="93"/>
      <c r="B24" s="94"/>
      <c r="C24" s="12" t="s">
        <v>99</v>
      </c>
      <c r="D24" s="1" t="s">
        <v>100</v>
      </c>
      <c r="E24" s="2">
        <v>46125</v>
      </c>
      <c r="F24" s="3">
        <v>0.45833333333333331</v>
      </c>
      <c r="G24" s="3">
        <v>0.46875</v>
      </c>
      <c r="H24" s="122">
        <f t="shared" si="0"/>
        <v>1.0416666666666685E-2</v>
      </c>
      <c r="I24" s="1" t="s">
        <v>231</v>
      </c>
      <c r="J24" s="48" t="s">
        <v>448</v>
      </c>
      <c r="K24" s="120">
        <v>0</v>
      </c>
      <c r="L24" s="1"/>
      <c r="M24" s="5"/>
      <c r="N24" s="120">
        <f t="shared" si="1"/>
        <v>480.00000000000085</v>
      </c>
      <c r="O24" s="121">
        <f t="shared" si="2"/>
        <v>480</v>
      </c>
    </row>
    <row r="25" spans="1:15" ht="34.5" x14ac:dyDescent="0.3">
      <c r="A25" s="93"/>
      <c r="B25" s="94"/>
      <c r="C25" s="12" t="s">
        <v>149</v>
      </c>
      <c r="D25" s="1" t="s">
        <v>151</v>
      </c>
      <c r="E25" s="2">
        <v>46125</v>
      </c>
      <c r="F25" s="3">
        <v>0.46875</v>
      </c>
      <c r="G25" s="3">
        <v>0.52083333333333337</v>
      </c>
      <c r="H25" s="122">
        <f t="shared" si="0"/>
        <v>5.208333333333337E-2</v>
      </c>
      <c r="I25" s="1" t="s">
        <v>213</v>
      </c>
      <c r="J25" s="51" t="s">
        <v>449</v>
      </c>
      <c r="K25" s="120">
        <v>0</v>
      </c>
      <c r="L25" s="7"/>
      <c r="M25" s="6"/>
      <c r="N25" s="120">
        <f t="shared" si="1"/>
        <v>2400.0000000000018</v>
      </c>
      <c r="O25" s="121">
        <f t="shared" si="2"/>
        <v>2400</v>
      </c>
    </row>
    <row r="26" spans="1:15" ht="103.5" x14ac:dyDescent="0.3">
      <c r="A26" s="93"/>
      <c r="B26" s="94"/>
      <c r="C26" s="12" t="s">
        <v>68</v>
      </c>
      <c r="D26" s="1" t="s">
        <v>12</v>
      </c>
      <c r="E26" s="2">
        <v>46125</v>
      </c>
      <c r="F26" s="3">
        <v>0.52083333333333337</v>
      </c>
      <c r="G26" s="3">
        <v>0.59166666666666667</v>
      </c>
      <c r="H26" s="122">
        <f t="shared" si="0"/>
        <v>7.0833333333333304E-2</v>
      </c>
      <c r="I26" s="1" t="s">
        <v>213</v>
      </c>
      <c r="J26" s="51" t="s">
        <v>450</v>
      </c>
      <c r="K26" s="120">
        <v>0</v>
      </c>
      <c r="L26" s="1"/>
      <c r="M26" s="5"/>
      <c r="N26" s="120">
        <f t="shared" si="1"/>
        <v>3263.9999999999986</v>
      </c>
      <c r="O26" s="121">
        <f t="shared" si="2"/>
        <v>3360</v>
      </c>
    </row>
    <row r="27" spans="1:15" ht="17.25" x14ac:dyDescent="0.3">
      <c r="A27" s="93"/>
      <c r="B27" s="94"/>
      <c r="C27" s="12" t="s">
        <v>68</v>
      </c>
      <c r="D27" s="1" t="s">
        <v>12</v>
      </c>
      <c r="E27" s="2">
        <v>46125</v>
      </c>
      <c r="F27" s="3">
        <v>0.59166666666666667</v>
      </c>
      <c r="G27" s="3">
        <v>0.60277777777777775</v>
      </c>
      <c r="H27" s="122">
        <f t="shared" si="0"/>
        <v>1.1111111111111072E-2</v>
      </c>
      <c r="I27" s="1" t="s">
        <v>213</v>
      </c>
      <c r="J27" s="51" t="s">
        <v>445</v>
      </c>
      <c r="K27" s="120">
        <v>0</v>
      </c>
      <c r="L27" s="7"/>
      <c r="M27" s="6"/>
      <c r="N27" s="120">
        <f t="shared" si="1"/>
        <v>511.99999999999818</v>
      </c>
      <c r="O27" s="121">
        <f t="shared" si="2"/>
        <v>960</v>
      </c>
    </row>
    <row r="28" spans="1:15" ht="34.5" x14ac:dyDescent="0.3">
      <c r="A28" s="93"/>
      <c r="B28" s="94"/>
      <c r="C28" s="12" t="s">
        <v>68</v>
      </c>
      <c r="D28" s="1" t="s">
        <v>12</v>
      </c>
      <c r="E28" s="2">
        <v>46125</v>
      </c>
      <c r="F28" s="3">
        <v>0.60277777777777775</v>
      </c>
      <c r="G28" s="3">
        <v>0.60972222222222228</v>
      </c>
      <c r="H28" s="122">
        <f t="shared" si="0"/>
        <v>6.9444444444445308E-3</v>
      </c>
      <c r="I28" s="1" t="s">
        <v>213</v>
      </c>
      <c r="J28" s="51" t="s">
        <v>451</v>
      </c>
      <c r="K28" s="120">
        <v>0</v>
      </c>
      <c r="L28" s="7"/>
      <c r="M28" s="6"/>
      <c r="N28" s="120">
        <f t="shared" si="1"/>
        <v>320.00000000000398</v>
      </c>
      <c r="O28" s="121">
        <f t="shared" si="2"/>
        <v>480</v>
      </c>
    </row>
    <row r="29" spans="1:15" ht="17.25" x14ac:dyDescent="0.3">
      <c r="A29" s="93"/>
      <c r="B29" s="94"/>
      <c r="C29" s="12" t="s">
        <v>149</v>
      </c>
      <c r="D29" s="1" t="s">
        <v>151</v>
      </c>
      <c r="E29" s="2">
        <v>46125</v>
      </c>
      <c r="F29" s="3">
        <v>0.60972222222222228</v>
      </c>
      <c r="G29" s="3">
        <v>0.63888888888888884</v>
      </c>
      <c r="H29" s="122">
        <f t="shared" si="0"/>
        <v>2.9166666666666563E-2</v>
      </c>
      <c r="I29" s="1" t="s">
        <v>213</v>
      </c>
      <c r="J29" s="51"/>
      <c r="K29" s="120">
        <v>0</v>
      </c>
      <c r="L29" s="7"/>
      <c r="M29" s="6"/>
      <c r="N29" s="120">
        <f t="shared" si="1"/>
        <v>1343.9999999999952</v>
      </c>
      <c r="O29" s="121">
        <f t="shared" si="2"/>
        <v>1440</v>
      </c>
    </row>
    <row r="30" spans="1:15" ht="51.75" x14ac:dyDescent="0.3">
      <c r="A30" s="93"/>
      <c r="B30" s="94"/>
      <c r="C30" s="12" t="s">
        <v>68</v>
      </c>
      <c r="D30" s="1" t="s">
        <v>12</v>
      </c>
      <c r="E30" s="2">
        <v>46125</v>
      </c>
      <c r="F30" s="3">
        <v>0.63888888888888884</v>
      </c>
      <c r="G30" s="3">
        <v>0.67361111111111116</v>
      </c>
      <c r="H30" s="122">
        <f t="shared" si="0"/>
        <v>3.4722222222222321E-2</v>
      </c>
      <c r="I30" s="1" t="s">
        <v>213</v>
      </c>
      <c r="J30" s="51" t="s">
        <v>452</v>
      </c>
      <c r="K30" s="120">
        <v>0</v>
      </c>
      <c r="L30" s="7"/>
      <c r="M30" s="6"/>
      <c r="N30" s="120">
        <f t="shared" si="1"/>
        <v>1600.0000000000045</v>
      </c>
      <c r="O30" s="121">
        <f t="shared" si="2"/>
        <v>1920</v>
      </c>
    </row>
    <row r="31" spans="1:15" ht="17.25" x14ac:dyDescent="0.3">
      <c r="A31" s="93"/>
      <c r="B31" s="94"/>
      <c r="C31" s="12" t="s">
        <v>99</v>
      </c>
      <c r="D31" s="1" t="s">
        <v>100</v>
      </c>
      <c r="E31" s="2">
        <v>46125</v>
      </c>
      <c r="F31" s="3">
        <v>0.67361111111111116</v>
      </c>
      <c r="G31" s="3">
        <v>0.6875</v>
      </c>
      <c r="H31" s="122">
        <f t="shared" si="0"/>
        <v>1.388888888888884E-2</v>
      </c>
      <c r="I31" s="1" t="s">
        <v>213</v>
      </c>
      <c r="J31" s="51"/>
      <c r="K31" s="120">
        <v>0</v>
      </c>
      <c r="L31" s="7"/>
      <c r="M31" s="6"/>
      <c r="N31" s="120">
        <f t="shared" si="1"/>
        <v>639.99999999999773</v>
      </c>
      <c r="O31" s="121">
        <f t="shared" si="2"/>
        <v>960</v>
      </c>
    </row>
    <row r="32" spans="1:15" ht="34.5" x14ac:dyDescent="0.3">
      <c r="A32" s="93"/>
      <c r="B32" s="94"/>
      <c r="C32" s="12" t="s">
        <v>99</v>
      </c>
      <c r="D32" s="1" t="s">
        <v>100</v>
      </c>
      <c r="E32" s="2">
        <v>46126</v>
      </c>
      <c r="F32" s="3">
        <v>0.29166666666666669</v>
      </c>
      <c r="G32" s="3">
        <v>0.33333333333333331</v>
      </c>
      <c r="H32" s="122">
        <f t="shared" si="0"/>
        <v>4.166666666666663E-2</v>
      </c>
      <c r="I32" s="1" t="s">
        <v>213</v>
      </c>
      <c r="J32" s="51" t="s">
        <v>482</v>
      </c>
      <c r="K32" s="120">
        <v>0</v>
      </c>
      <c r="L32" s="7"/>
      <c r="M32" s="6"/>
      <c r="N32" s="120">
        <f t="shared" si="1"/>
        <v>1919.9999999999982</v>
      </c>
      <c r="O32" s="121">
        <f t="shared" si="2"/>
        <v>1920</v>
      </c>
    </row>
    <row r="33" spans="1:15" ht="17.25" x14ac:dyDescent="0.3">
      <c r="A33" s="93"/>
      <c r="B33" s="94"/>
      <c r="C33" s="12"/>
      <c r="D33" s="1"/>
      <c r="E33" s="2">
        <v>46126</v>
      </c>
      <c r="F33" s="3">
        <v>0.33333333333333331</v>
      </c>
      <c r="G33" s="3">
        <v>0.5</v>
      </c>
      <c r="H33" s="122">
        <f t="shared" si="0"/>
        <v>0.16666666666666669</v>
      </c>
      <c r="I33" s="1" t="s">
        <v>231</v>
      </c>
      <c r="J33" s="51" t="s">
        <v>483</v>
      </c>
      <c r="K33" s="120">
        <v>0</v>
      </c>
      <c r="L33" s="7"/>
      <c r="M33" s="6">
        <v>34</v>
      </c>
      <c r="N33" s="120">
        <f t="shared" si="1"/>
        <v>7680.0000000000009</v>
      </c>
      <c r="O33" s="121">
        <f t="shared" si="2"/>
        <v>8160</v>
      </c>
    </row>
    <row r="34" spans="1:15" ht="34.5" x14ac:dyDescent="0.3">
      <c r="A34" s="93"/>
      <c r="B34" s="94"/>
      <c r="C34" s="12" t="s">
        <v>99</v>
      </c>
      <c r="D34" s="1" t="s">
        <v>100</v>
      </c>
      <c r="E34" s="2">
        <v>46126</v>
      </c>
      <c r="F34" s="3">
        <v>0.5</v>
      </c>
      <c r="G34" s="3">
        <v>0.57291666666666663</v>
      </c>
      <c r="H34" s="122">
        <f t="shared" si="0"/>
        <v>7.291666666666663E-2</v>
      </c>
      <c r="I34" s="1" t="s">
        <v>213</v>
      </c>
      <c r="J34" s="51" t="s">
        <v>484</v>
      </c>
      <c r="K34" s="120">
        <v>0</v>
      </c>
      <c r="L34" s="7"/>
      <c r="M34" s="6"/>
      <c r="N34" s="120">
        <f t="shared" si="1"/>
        <v>3359.9999999999982</v>
      </c>
      <c r="O34" s="121">
        <f t="shared" si="2"/>
        <v>3360</v>
      </c>
    </row>
    <row r="35" spans="1:15" ht="34.5" x14ac:dyDescent="0.3">
      <c r="A35" s="93"/>
      <c r="B35" s="94"/>
      <c r="C35" s="12" t="s">
        <v>99</v>
      </c>
      <c r="D35" s="1" t="s">
        <v>100</v>
      </c>
      <c r="E35" s="2">
        <v>46126</v>
      </c>
      <c r="F35" s="3">
        <v>0.57291666666666663</v>
      </c>
      <c r="G35" s="3">
        <v>0.66666666666666663</v>
      </c>
      <c r="H35" s="122">
        <f t="shared" si="0"/>
        <v>9.375E-2</v>
      </c>
      <c r="I35" s="1" t="s">
        <v>231</v>
      </c>
      <c r="J35" s="51" t="s">
        <v>485</v>
      </c>
      <c r="K35" s="120">
        <v>0</v>
      </c>
      <c r="L35" s="7"/>
      <c r="M35" s="6"/>
      <c r="N35" s="120">
        <f t="shared" si="1"/>
        <v>4320</v>
      </c>
      <c r="O35" s="121">
        <f t="shared" si="2"/>
        <v>4320</v>
      </c>
    </row>
    <row r="36" spans="1:15" ht="51.75" x14ac:dyDescent="0.3">
      <c r="A36" s="93"/>
      <c r="B36" s="94"/>
      <c r="C36" s="12" t="s">
        <v>68</v>
      </c>
      <c r="D36" s="1" t="s">
        <v>12</v>
      </c>
      <c r="E36" s="2">
        <v>46126</v>
      </c>
      <c r="F36" s="3">
        <v>0.66666666666666663</v>
      </c>
      <c r="G36" s="3">
        <v>0.67361111111111116</v>
      </c>
      <c r="H36" s="122">
        <f t="shared" si="0"/>
        <v>6.9444444444445308E-3</v>
      </c>
      <c r="I36" s="1" t="s">
        <v>213</v>
      </c>
      <c r="J36" s="51" t="s">
        <v>488</v>
      </c>
      <c r="K36" s="120">
        <v>0</v>
      </c>
      <c r="L36" s="7"/>
      <c r="M36" s="6"/>
      <c r="N36" s="120">
        <f t="shared" si="1"/>
        <v>320.00000000000398</v>
      </c>
      <c r="O36" s="121">
        <f t="shared" si="2"/>
        <v>480</v>
      </c>
    </row>
    <row r="37" spans="1:15" ht="51.75" x14ac:dyDescent="0.3">
      <c r="A37" s="93"/>
      <c r="B37" s="94"/>
      <c r="C37" s="12" t="s">
        <v>487</v>
      </c>
      <c r="D37" s="1" t="s">
        <v>161</v>
      </c>
      <c r="E37" s="2">
        <v>46126</v>
      </c>
      <c r="F37" s="3">
        <v>0.67361111111111116</v>
      </c>
      <c r="G37" s="3">
        <v>0.69097222222222221</v>
      </c>
      <c r="H37" s="122">
        <f t="shared" si="0"/>
        <v>1.7361111111111049E-2</v>
      </c>
      <c r="I37" s="1" t="s">
        <v>231</v>
      </c>
      <c r="J37" s="51" t="s">
        <v>490</v>
      </c>
      <c r="K37" s="120">
        <v>0</v>
      </c>
      <c r="L37" s="7"/>
      <c r="M37" s="6"/>
      <c r="N37" s="120">
        <f t="shared" si="1"/>
        <v>799.99999999999716</v>
      </c>
      <c r="O37" s="121">
        <f t="shared" si="2"/>
        <v>960</v>
      </c>
    </row>
    <row r="38" spans="1:15" ht="120.75" x14ac:dyDescent="0.3">
      <c r="A38" s="93"/>
      <c r="B38" s="94"/>
      <c r="C38" s="12"/>
      <c r="D38" s="1"/>
      <c r="E38" s="2">
        <v>46127</v>
      </c>
      <c r="F38" s="3">
        <v>0.29166666666666669</v>
      </c>
      <c r="G38" s="3">
        <v>0.35416666666666669</v>
      </c>
      <c r="H38" s="122">
        <f t="shared" si="0"/>
        <v>6.25E-2</v>
      </c>
      <c r="I38" s="1" t="s">
        <v>249</v>
      </c>
      <c r="J38" s="51" t="s">
        <v>489</v>
      </c>
      <c r="K38" s="120">
        <v>0</v>
      </c>
      <c r="L38" s="7"/>
      <c r="M38" s="6"/>
      <c r="N38" s="120">
        <f t="shared" si="1"/>
        <v>2880</v>
      </c>
      <c r="O38" s="121">
        <f t="shared" si="2"/>
        <v>2880</v>
      </c>
    </row>
    <row r="39" spans="1:15" ht="51.75" x14ac:dyDescent="0.3">
      <c r="A39" s="93"/>
      <c r="B39" s="94"/>
      <c r="C39" s="12" t="s">
        <v>68</v>
      </c>
      <c r="D39" s="1" t="s">
        <v>12</v>
      </c>
      <c r="E39" s="2">
        <v>46127</v>
      </c>
      <c r="F39" s="3">
        <v>0.35416666666666669</v>
      </c>
      <c r="G39" s="3">
        <v>0.3611111111111111</v>
      </c>
      <c r="H39" s="122">
        <f t="shared" si="0"/>
        <v>6.9444444444444198E-3</v>
      </c>
      <c r="I39" s="1" t="s">
        <v>222</v>
      </c>
      <c r="J39" s="51" t="s">
        <v>491</v>
      </c>
      <c r="K39" s="120">
        <v>0</v>
      </c>
      <c r="L39" s="7"/>
      <c r="M39" s="6"/>
      <c r="N39" s="120">
        <f t="shared" si="1"/>
        <v>319.99999999999886</v>
      </c>
      <c r="O39" s="121">
        <f t="shared" si="2"/>
        <v>480</v>
      </c>
    </row>
    <row r="40" spans="1:15" ht="86.25" x14ac:dyDescent="0.3">
      <c r="A40" s="93"/>
      <c r="B40" s="94"/>
      <c r="C40" s="12" t="s">
        <v>68</v>
      </c>
      <c r="D40" s="1" t="s">
        <v>12</v>
      </c>
      <c r="E40" s="2">
        <v>46127</v>
      </c>
      <c r="F40" s="3">
        <v>0.3611111111111111</v>
      </c>
      <c r="G40" s="3">
        <v>0.37152777777777779</v>
      </c>
      <c r="H40" s="122">
        <f t="shared" si="0"/>
        <v>1.0416666666666685E-2</v>
      </c>
      <c r="I40" s="1" t="s">
        <v>249</v>
      </c>
      <c r="J40" s="51" t="s">
        <v>492</v>
      </c>
      <c r="K40" s="120">
        <v>0</v>
      </c>
      <c r="L40" s="1"/>
      <c r="M40" s="1"/>
      <c r="N40" s="120">
        <f t="shared" si="1"/>
        <v>480.00000000000085</v>
      </c>
      <c r="O40" s="121">
        <f t="shared" si="2"/>
        <v>480</v>
      </c>
    </row>
    <row r="41" spans="1:15" ht="69" x14ac:dyDescent="0.3">
      <c r="A41" s="93"/>
      <c r="B41" s="94"/>
      <c r="C41" s="12" t="s">
        <v>487</v>
      </c>
      <c r="D41" s="1" t="s">
        <v>161</v>
      </c>
      <c r="E41" s="2">
        <v>46127</v>
      </c>
      <c r="F41" s="3">
        <v>0.37152777777777779</v>
      </c>
      <c r="G41" s="3">
        <v>0.5</v>
      </c>
      <c r="H41" s="122">
        <f t="shared" si="0"/>
        <v>0.12847222222222221</v>
      </c>
      <c r="I41" s="1" t="s">
        <v>213</v>
      </c>
      <c r="J41" s="51" t="s">
        <v>493</v>
      </c>
      <c r="K41" s="120">
        <v>0</v>
      </c>
      <c r="L41" s="9"/>
      <c r="M41" s="9"/>
      <c r="N41" s="120">
        <f t="shared" si="1"/>
        <v>5919.9999999999991</v>
      </c>
      <c r="O41" s="121">
        <f t="shared" si="2"/>
        <v>6240</v>
      </c>
    </row>
    <row r="42" spans="1:15" ht="69" x14ac:dyDescent="0.3">
      <c r="A42" s="93"/>
      <c r="B42" s="94"/>
      <c r="C42" s="12" t="s">
        <v>487</v>
      </c>
      <c r="D42" s="1" t="s">
        <v>161</v>
      </c>
      <c r="E42" s="2">
        <v>46127</v>
      </c>
      <c r="F42" s="3">
        <v>0.52083333333333337</v>
      </c>
      <c r="G42" s="3">
        <v>0.60416666666666663</v>
      </c>
      <c r="H42" s="122">
        <f t="shared" si="0"/>
        <v>8.3333333333333259E-2</v>
      </c>
      <c r="I42" s="1" t="s">
        <v>213</v>
      </c>
      <c r="J42" s="51" t="s">
        <v>494</v>
      </c>
      <c r="K42" s="120">
        <v>0</v>
      </c>
      <c r="L42" s="1"/>
      <c r="M42" s="1"/>
      <c r="N42" s="120">
        <f t="shared" si="1"/>
        <v>3839.9999999999964</v>
      </c>
      <c r="O42" s="121">
        <f t="shared" si="2"/>
        <v>4320</v>
      </c>
    </row>
    <row r="43" spans="1:15" ht="86.25" x14ac:dyDescent="0.3">
      <c r="A43" s="93"/>
      <c r="B43" s="94"/>
      <c r="C43" s="12" t="s">
        <v>487</v>
      </c>
      <c r="D43" s="1" t="s">
        <v>161</v>
      </c>
      <c r="E43" s="2">
        <v>46127</v>
      </c>
      <c r="F43" s="3">
        <v>0.60416666666666663</v>
      </c>
      <c r="G43" s="63">
        <v>0.62152777777777779</v>
      </c>
      <c r="H43" s="122" t="e">
        <f>IF(AND(#REF!&lt;&gt;"",G43&lt;&gt;""),G43-#REF!,0)</f>
        <v>#REF!</v>
      </c>
      <c r="I43" s="1" t="s">
        <v>231</v>
      </c>
      <c r="J43" s="51" t="s">
        <v>495</v>
      </c>
      <c r="K43" s="120">
        <v>0</v>
      </c>
      <c r="L43" s="7"/>
      <c r="M43" s="7"/>
      <c r="N43" s="120" t="e">
        <f t="shared" si="1"/>
        <v>#REF!</v>
      </c>
      <c r="O43" s="121" t="e">
        <f t="shared" si="2"/>
        <v>#REF!</v>
      </c>
    </row>
    <row r="44" spans="1:15" ht="51.75" x14ac:dyDescent="0.3">
      <c r="A44" s="93"/>
      <c r="B44" s="94"/>
      <c r="C44" s="12"/>
      <c r="D44" s="1"/>
      <c r="E44" s="2">
        <v>46127</v>
      </c>
      <c r="F44" s="3">
        <v>0.625</v>
      </c>
      <c r="G44" s="3">
        <v>0.65972222222222221</v>
      </c>
      <c r="H44" s="122" t="e">
        <f>IF(AND(#REF!&lt;&gt;"",G44&lt;&gt;""),G44-#REF!,0)</f>
        <v>#REF!</v>
      </c>
      <c r="I44" s="1" t="s">
        <v>231</v>
      </c>
      <c r="J44" s="50" t="s">
        <v>496</v>
      </c>
      <c r="K44" s="120">
        <v>0</v>
      </c>
      <c r="L44" s="9"/>
      <c r="M44" s="9"/>
      <c r="N44" s="120" t="e">
        <f t="shared" si="1"/>
        <v>#REF!</v>
      </c>
      <c r="O44" s="121" t="e">
        <f t="shared" si="2"/>
        <v>#REF!</v>
      </c>
    </row>
    <row r="45" spans="1:15" ht="34.5" x14ac:dyDescent="0.3">
      <c r="A45" s="93"/>
      <c r="B45" s="94"/>
      <c r="C45" s="12" t="s">
        <v>68</v>
      </c>
      <c r="D45" s="1" t="s">
        <v>12</v>
      </c>
      <c r="E45" s="2">
        <v>46128</v>
      </c>
      <c r="F45" s="3">
        <v>0.29166666666666669</v>
      </c>
      <c r="G45" s="3">
        <v>0.33333333333333331</v>
      </c>
      <c r="H45" s="122">
        <f t="shared" si="0"/>
        <v>4.166666666666663E-2</v>
      </c>
      <c r="I45" s="1" t="s">
        <v>213</v>
      </c>
      <c r="J45" s="56" t="s">
        <v>499</v>
      </c>
      <c r="K45" s="120">
        <v>0</v>
      </c>
      <c r="L45" s="1"/>
      <c r="M45" s="1"/>
      <c r="N45" s="120">
        <f t="shared" si="1"/>
        <v>1919.9999999999982</v>
      </c>
      <c r="O45" s="121">
        <f t="shared" si="2"/>
        <v>1920</v>
      </c>
    </row>
    <row r="46" spans="1:15" ht="17.25" x14ac:dyDescent="0.3">
      <c r="A46" s="93"/>
      <c r="B46" s="94"/>
      <c r="C46" s="12"/>
      <c r="D46" s="1"/>
      <c r="E46" s="2">
        <v>46128</v>
      </c>
      <c r="F46" s="3">
        <v>0.33333333333333331</v>
      </c>
      <c r="G46" s="3">
        <v>0.3611111111111111</v>
      </c>
      <c r="H46" s="122">
        <f t="shared" si="0"/>
        <v>2.777777777777779E-2</v>
      </c>
      <c r="I46" s="1" t="s">
        <v>497</v>
      </c>
      <c r="J46" s="50"/>
      <c r="K46" s="120">
        <v>0</v>
      </c>
      <c r="L46" s="1"/>
      <c r="M46" s="1"/>
      <c r="N46" s="120">
        <f t="shared" si="1"/>
        <v>1280.0000000000005</v>
      </c>
      <c r="O46" s="121">
        <f t="shared" si="2"/>
        <v>1440</v>
      </c>
    </row>
    <row r="47" spans="1:15" ht="51.75" x14ac:dyDescent="0.3">
      <c r="A47" s="93"/>
      <c r="B47" s="94"/>
      <c r="C47" s="12" t="s">
        <v>68</v>
      </c>
      <c r="D47" s="1" t="s">
        <v>12</v>
      </c>
      <c r="E47" s="2">
        <v>46128</v>
      </c>
      <c r="F47" s="3">
        <v>0.3611111111111111</v>
      </c>
      <c r="G47" s="3">
        <v>0.5</v>
      </c>
      <c r="H47" s="122">
        <f t="shared" si="0"/>
        <v>0.1388888888888889</v>
      </c>
      <c r="I47" s="1" t="s">
        <v>213</v>
      </c>
      <c r="J47" s="50" t="s">
        <v>498</v>
      </c>
      <c r="K47" s="120">
        <v>0</v>
      </c>
      <c r="L47" s="1"/>
      <c r="M47" s="1"/>
      <c r="N47" s="120">
        <f t="shared" si="1"/>
        <v>6400</v>
      </c>
      <c r="O47" s="121">
        <f t="shared" si="2"/>
        <v>6720</v>
      </c>
    </row>
    <row r="48" spans="1:15" ht="17.25" x14ac:dyDescent="0.3">
      <c r="A48" s="93"/>
      <c r="B48" s="94"/>
      <c r="C48" s="12" t="s">
        <v>68</v>
      </c>
      <c r="D48" s="1" t="s">
        <v>12</v>
      </c>
      <c r="E48" s="2">
        <v>46128</v>
      </c>
      <c r="F48" s="3">
        <v>0.52083333333333337</v>
      </c>
      <c r="G48" s="3">
        <v>0.58333333333333337</v>
      </c>
      <c r="H48" s="122">
        <f t="shared" si="0"/>
        <v>6.25E-2</v>
      </c>
      <c r="I48" s="1" t="s">
        <v>213</v>
      </c>
      <c r="J48" s="50" t="s">
        <v>500</v>
      </c>
      <c r="K48" s="120">
        <v>0</v>
      </c>
      <c r="L48" s="1"/>
      <c r="M48" s="1"/>
      <c r="N48" s="120">
        <f t="shared" si="1"/>
        <v>2880</v>
      </c>
      <c r="O48" s="121">
        <f t="shared" si="2"/>
        <v>2880</v>
      </c>
    </row>
    <row r="49" spans="1:15" ht="86.25" x14ac:dyDescent="0.3">
      <c r="A49" s="93"/>
      <c r="B49" s="94"/>
      <c r="C49" s="12" t="s">
        <v>68</v>
      </c>
      <c r="D49" s="1" t="s">
        <v>12</v>
      </c>
      <c r="E49" s="2">
        <v>46128</v>
      </c>
      <c r="F49" s="3">
        <v>0.58333333333333337</v>
      </c>
      <c r="G49" s="3">
        <v>0.6875</v>
      </c>
      <c r="H49" s="122">
        <f t="shared" si="0"/>
        <v>0.10416666666666663</v>
      </c>
      <c r="I49" s="1" t="s">
        <v>249</v>
      </c>
      <c r="J49" s="54" t="s">
        <v>548</v>
      </c>
      <c r="K49" s="120">
        <v>0</v>
      </c>
      <c r="L49" s="7"/>
      <c r="M49" s="7"/>
      <c r="N49" s="120">
        <f t="shared" si="1"/>
        <v>4799.9999999999982</v>
      </c>
      <c r="O49" s="121">
        <f t="shared" si="2"/>
        <v>4800</v>
      </c>
    </row>
    <row r="50" spans="1:15" ht="17.25" x14ac:dyDescent="0.3">
      <c r="A50" s="93"/>
      <c r="B50" s="94"/>
      <c r="C50" s="66" t="s">
        <v>68</v>
      </c>
      <c r="D50" s="1" t="s">
        <v>12</v>
      </c>
      <c r="E50" s="2">
        <v>46129</v>
      </c>
      <c r="F50" s="3">
        <v>0.29166666666666669</v>
      </c>
      <c r="G50" s="3">
        <v>0.35416666666666669</v>
      </c>
      <c r="H50" s="122">
        <f>IF(AND(F50&lt;&gt;"",G51&lt;&gt;""),G51-F50,0)</f>
        <v>0.20833333333333331</v>
      </c>
      <c r="I50" s="1" t="s">
        <v>249</v>
      </c>
      <c r="J50" s="50" t="s">
        <v>549</v>
      </c>
      <c r="K50" s="120">
        <v>0</v>
      </c>
      <c r="L50" s="1"/>
      <c r="M50" s="1"/>
      <c r="N50" s="120">
        <f t="shared" si="1"/>
        <v>9600</v>
      </c>
      <c r="O50" s="121">
        <f t="shared" si="2"/>
        <v>10080</v>
      </c>
    </row>
    <row r="51" spans="1:15" ht="69" x14ac:dyDescent="0.3">
      <c r="A51" s="93"/>
      <c r="B51" s="94"/>
      <c r="C51" s="12" t="s">
        <v>177</v>
      </c>
      <c r="D51" s="1" t="s">
        <v>179</v>
      </c>
      <c r="E51" s="2">
        <v>46129</v>
      </c>
      <c r="F51" s="3">
        <v>0.35416666666666669</v>
      </c>
      <c r="G51" s="3">
        <v>0.5</v>
      </c>
      <c r="H51" s="122" t="e">
        <f>IF(AND(F51&lt;&gt;"",#REF!&lt;&gt;""),#REF!-F51,0)</f>
        <v>#REF!</v>
      </c>
      <c r="I51" s="1" t="s">
        <v>249</v>
      </c>
      <c r="J51" s="56" t="s">
        <v>550</v>
      </c>
      <c r="K51" s="120">
        <v>0</v>
      </c>
      <c r="L51" s="7"/>
      <c r="M51" s="7"/>
      <c r="N51" s="120" t="e">
        <f t="shared" si="1"/>
        <v>#REF!</v>
      </c>
      <c r="O51" s="121" t="e">
        <f t="shared" si="2"/>
        <v>#REF!</v>
      </c>
    </row>
    <row r="52" spans="1:15" ht="51.75" x14ac:dyDescent="0.3">
      <c r="A52" s="93"/>
      <c r="B52" s="94"/>
      <c r="C52" s="12" t="s">
        <v>177</v>
      </c>
      <c r="D52" s="50" t="s">
        <v>179</v>
      </c>
      <c r="E52" s="2">
        <v>46129</v>
      </c>
      <c r="F52" s="3">
        <v>0.52083333333333337</v>
      </c>
      <c r="G52" s="3">
        <v>0.5625</v>
      </c>
      <c r="H52" s="122">
        <f t="shared" si="0"/>
        <v>4.166666666666663E-2</v>
      </c>
      <c r="I52" s="1" t="s">
        <v>213</v>
      </c>
      <c r="J52" s="50" t="s">
        <v>498</v>
      </c>
      <c r="K52" s="120">
        <v>0</v>
      </c>
      <c r="L52" s="7"/>
      <c r="M52" s="7"/>
      <c r="N52" s="120">
        <f t="shared" si="1"/>
        <v>1919.9999999999982</v>
      </c>
      <c r="O52" s="121">
        <f t="shared" si="2"/>
        <v>1920</v>
      </c>
    </row>
    <row r="53" spans="1:15" ht="69" x14ac:dyDescent="0.3">
      <c r="A53" s="93"/>
      <c r="B53" s="94"/>
      <c r="C53" s="12" t="s">
        <v>177</v>
      </c>
      <c r="D53" s="1" t="s">
        <v>179</v>
      </c>
      <c r="E53" s="2">
        <v>46129</v>
      </c>
      <c r="F53" s="3">
        <v>0.5625</v>
      </c>
      <c r="G53" s="3">
        <v>0.6875</v>
      </c>
      <c r="H53" s="122">
        <f t="shared" si="0"/>
        <v>0.125</v>
      </c>
      <c r="I53" s="1" t="s">
        <v>249</v>
      </c>
      <c r="J53" s="50" t="s">
        <v>550</v>
      </c>
      <c r="K53" s="120">
        <v>0</v>
      </c>
      <c r="L53" s="7"/>
      <c r="M53" s="7"/>
      <c r="N53" s="120">
        <f t="shared" si="1"/>
        <v>5760</v>
      </c>
      <c r="O53" s="121">
        <f t="shared" si="2"/>
        <v>6240</v>
      </c>
    </row>
    <row r="54" spans="1:15" ht="51.75" x14ac:dyDescent="0.3">
      <c r="A54" s="93"/>
      <c r="B54" s="94"/>
      <c r="C54" s="12" t="s">
        <v>68</v>
      </c>
      <c r="D54" s="1" t="s">
        <v>12</v>
      </c>
      <c r="E54" s="2">
        <v>46132</v>
      </c>
      <c r="F54" s="3">
        <v>0.29166666666666669</v>
      </c>
      <c r="G54" s="3">
        <v>0.3125</v>
      </c>
      <c r="H54" s="122" t="e">
        <f>IF(AND(F54&lt;&gt;"",#REF!&lt;&gt;""),#REF!-F54,0)</f>
        <v>#REF!</v>
      </c>
      <c r="I54" s="1" t="s">
        <v>213</v>
      </c>
      <c r="J54" s="50" t="s">
        <v>488</v>
      </c>
      <c r="K54" s="120">
        <v>0</v>
      </c>
      <c r="L54" s="1"/>
      <c r="M54" s="1"/>
      <c r="N54" s="120" t="e">
        <f t="shared" si="1"/>
        <v>#REF!</v>
      </c>
      <c r="O54" s="121" t="e">
        <f t="shared" si="2"/>
        <v>#REF!</v>
      </c>
    </row>
    <row r="55" spans="1:15" ht="120.75" x14ac:dyDescent="0.3">
      <c r="A55" s="93"/>
      <c r="B55" s="94"/>
      <c r="C55" s="12" t="s">
        <v>68</v>
      </c>
      <c r="D55" s="1" t="s">
        <v>12</v>
      </c>
      <c r="E55" s="2">
        <v>46132</v>
      </c>
      <c r="F55" s="3">
        <v>0.3125</v>
      </c>
      <c r="G55" s="3">
        <v>0.52083333333333337</v>
      </c>
      <c r="H55" s="122">
        <f>IF(AND(F55&lt;&gt;"",G54&lt;&gt;""),G54-F55,0)</f>
        <v>0</v>
      </c>
      <c r="I55" s="1" t="s">
        <v>249</v>
      </c>
      <c r="J55" s="50" t="s">
        <v>551</v>
      </c>
      <c r="K55" s="120">
        <v>0</v>
      </c>
      <c r="L55" s="1"/>
      <c r="M55" s="1"/>
      <c r="N55" s="120">
        <f t="shared" si="1"/>
        <v>0</v>
      </c>
      <c r="O55" s="121">
        <f t="shared" si="2"/>
        <v>0</v>
      </c>
    </row>
    <row r="56" spans="1:15" ht="34.5" x14ac:dyDescent="0.3">
      <c r="A56" s="93"/>
      <c r="B56" s="94"/>
      <c r="C56" s="12" t="s">
        <v>68</v>
      </c>
      <c r="D56" s="1" t="s">
        <v>12</v>
      </c>
      <c r="E56" s="2">
        <v>46132</v>
      </c>
      <c r="F56" s="3">
        <v>0.35416666666666669</v>
      </c>
      <c r="G56" s="3">
        <v>0.39583333333333331</v>
      </c>
      <c r="H56" s="122">
        <f t="shared" si="0"/>
        <v>4.166666666666663E-2</v>
      </c>
      <c r="I56" s="1" t="s">
        <v>249</v>
      </c>
      <c r="J56" s="50" t="s">
        <v>552</v>
      </c>
      <c r="K56" s="120">
        <v>0</v>
      </c>
      <c r="L56" s="1"/>
      <c r="M56" s="1"/>
      <c r="N56" s="120">
        <f t="shared" si="1"/>
        <v>1919.9999999999982</v>
      </c>
      <c r="O56" s="121">
        <f t="shared" si="2"/>
        <v>1920</v>
      </c>
    </row>
    <row r="57" spans="1:15" ht="69" x14ac:dyDescent="0.3">
      <c r="A57" s="93"/>
      <c r="B57" s="94"/>
      <c r="C57" s="12" t="s">
        <v>177</v>
      </c>
      <c r="D57" s="1" t="s">
        <v>179</v>
      </c>
      <c r="E57" s="2">
        <v>46132</v>
      </c>
      <c r="F57" s="3">
        <v>0.39583333333333331</v>
      </c>
      <c r="G57" s="3">
        <v>0.52083333333333337</v>
      </c>
      <c r="H57" s="122">
        <f t="shared" si="0"/>
        <v>0.12500000000000006</v>
      </c>
      <c r="I57" s="1"/>
      <c r="J57" s="50" t="s">
        <v>550</v>
      </c>
      <c r="K57" s="120">
        <v>0</v>
      </c>
      <c r="L57" s="1"/>
      <c r="M57" s="1"/>
      <c r="N57" s="120">
        <f t="shared" si="1"/>
        <v>5760.0000000000027</v>
      </c>
      <c r="O57" s="121">
        <f t="shared" si="2"/>
        <v>6240</v>
      </c>
    </row>
    <row r="58" spans="1:15" ht="34.5" x14ac:dyDescent="0.3">
      <c r="A58" s="93"/>
      <c r="B58" s="94"/>
      <c r="C58" s="12"/>
      <c r="D58" s="1"/>
      <c r="E58" s="2">
        <v>46132</v>
      </c>
      <c r="F58" s="3">
        <v>0.54166666666666663</v>
      </c>
      <c r="G58" s="3">
        <v>0.58333333333333337</v>
      </c>
      <c r="H58" s="122">
        <f t="shared" si="0"/>
        <v>4.1666666666666741E-2</v>
      </c>
      <c r="I58" s="1" t="s">
        <v>249</v>
      </c>
      <c r="J58" s="50" t="s">
        <v>553</v>
      </c>
      <c r="K58" s="120">
        <v>0</v>
      </c>
      <c r="L58" s="1"/>
      <c r="M58" s="1"/>
      <c r="N58" s="120">
        <f t="shared" si="1"/>
        <v>1920.0000000000034</v>
      </c>
      <c r="O58" s="121">
        <f t="shared" si="2"/>
        <v>1920</v>
      </c>
    </row>
    <row r="59" spans="1:15" ht="69" x14ac:dyDescent="0.3">
      <c r="A59" s="93"/>
      <c r="B59" s="94"/>
      <c r="C59" s="12" t="s">
        <v>177</v>
      </c>
      <c r="D59" s="1" t="s">
        <v>179</v>
      </c>
      <c r="E59" s="2">
        <v>46132</v>
      </c>
      <c r="F59" s="3">
        <v>0.58333333333333337</v>
      </c>
      <c r="G59" s="3">
        <v>0.6875</v>
      </c>
      <c r="H59" s="122">
        <f t="shared" si="0"/>
        <v>0.10416666666666663</v>
      </c>
      <c r="I59" s="1" t="s">
        <v>249</v>
      </c>
      <c r="J59" s="50" t="s">
        <v>550</v>
      </c>
      <c r="K59" s="120">
        <v>0</v>
      </c>
      <c r="L59" s="1"/>
      <c r="M59" s="1"/>
      <c r="N59" s="120">
        <f t="shared" si="1"/>
        <v>4799.9999999999982</v>
      </c>
      <c r="O59" s="121">
        <f t="shared" si="2"/>
        <v>4800</v>
      </c>
    </row>
    <row r="60" spans="1:15" ht="34.5" x14ac:dyDescent="0.3">
      <c r="A60" s="93"/>
      <c r="B60" s="94"/>
      <c r="C60" s="12" t="s">
        <v>68</v>
      </c>
      <c r="D60" s="1" t="s">
        <v>12</v>
      </c>
      <c r="E60" s="2">
        <v>46133</v>
      </c>
      <c r="F60" s="3">
        <v>0.29166666666666669</v>
      </c>
      <c r="G60" s="3">
        <v>0.3125</v>
      </c>
      <c r="H60" s="122">
        <f t="shared" si="0"/>
        <v>2.0833333333333315E-2</v>
      </c>
      <c r="I60" s="1" t="s">
        <v>213</v>
      </c>
      <c r="J60" s="50" t="s">
        <v>554</v>
      </c>
      <c r="K60" s="120">
        <v>0</v>
      </c>
      <c r="L60" s="1"/>
      <c r="M60" s="1"/>
      <c r="N60" s="120">
        <f t="shared" si="1"/>
        <v>959.99999999999909</v>
      </c>
      <c r="O60" s="121">
        <f t="shared" si="2"/>
        <v>960</v>
      </c>
    </row>
    <row r="61" spans="1:15" ht="17.25" x14ac:dyDescent="0.3">
      <c r="A61" s="93"/>
      <c r="B61" s="94"/>
      <c r="C61" s="12" t="s">
        <v>68</v>
      </c>
      <c r="D61" s="1" t="s">
        <v>12</v>
      </c>
      <c r="E61" s="2">
        <v>46133</v>
      </c>
      <c r="F61" s="3">
        <v>0.3125</v>
      </c>
      <c r="G61" s="3">
        <v>0.33333333333333331</v>
      </c>
      <c r="H61" s="122">
        <f t="shared" si="0"/>
        <v>2.0833333333333315E-2</v>
      </c>
      <c r="I61" s="1"/>
      <c r="J61" s="50"/>
      <c r="K61" s="120">
        <v>0</v>
      </c>
      <c r="L61" s="1"/>
      <c r="M61" s="1"/>
      <c r="N61" s="120">
        <f t="shared" si="1"/>
        <v>959.99999999999909</v>
      </c>
      <c r="O61" s="121">
        <f t="shared" si="2"/>
        <v>960</v>
      </c>
    </row>
    <row r="62" spans="1:15" ht="34.5" x14ac:dyDescent="0.3">
      <c r="A62" s="93"/>
      <c r="B62" s="94"/>
      <c r="C62" s="12" t="s">
        <v>68</v>
      </c>
      <c r="D62" s="1" t="s">
        <v>12</v>
      </c>
      <c r="E62" s="2">
        <v>46133</v>
      </c>
      <c r="F62" s="3">
        <v>0.35416666666666669</v>
      </c>
      <c r="G62" s="3">
        <v>0.41666666666666669</v>
      </c>
      <c r="H62" s="122">
        <f t="shared" si="0"/>
        <v>6.25E-2</v>
      </c>
      <c r="I62" s="1" t="s">
        <v>249</v>
      </c>
      <c r="J62" s="50" t="s">
        <v>555</v>
      </c>
      <c r="K62" s="120">
        <v>0</v>
      </c>
      <c r="L62" s="1"/>
      <c r="M62" s="1"/>
      <c r="N62" s="120">
        <f t="shared" si="1"/>
        <v>2880</v>
      </c>
      <c r="O62" s="121">
        <f t="shared" si="2"/>
        <v>2880</v>
      </c>
    </row>
    <row r="63" spans="1:15" ht="69" x14ac:dyDescent="0.3">
      <c r="A63" s="93"/>
      <c r="B63" s="94"/>
      <c r="C63" s="12" t="s">
        <v>177</v>
      </c>
      <c r="D63" s="1" t="s">
        <v>179</v>
      </c>
      <c r="E63" s="2">
        <v>46133</v>
      </c>
      <c r="F63" s="3">
        <v>0.41666666666666669</v>
      </c>
      <c r="G63" s="3">
        <v>0.52083333333333337</v>
      </c>
      <c r="H63" s="122">
        <f t="shared" si="0"/>
        <v>0.10416666666666669</v>
      </c>
      <c r="I63" s="1" t="s">
        <v>249</v>
      </c>
      <c r="J63" s="50" t="s">
        <v>550</v>
      </c>
      <c r="K63" s="120">
        <v>0</v>
      </c>
      <c r="L63" s="1"/>
      <c r="M63" s="1"/>
      <c r="N63" s="120">
        <f t="shared" si="1"/>
        <v>4800.0000000000009</v>
      </c>
      <c r="O63" s="121">
        <f t="shared" si="2"/>
        <v>4800</v>
      </c>
    </row>
    <row r="64" spans="1:15" ht="69" x14ac:dyDescent="0.3">
      <c r="A64" s="93"/>
      <c r="B64" s="94"/>
      <c r="C64" s="12" t="s">
        <v>177</v>
      </c>
      <c r="D64" s="1" t="s">
        <v>179</v>
      </c>
      <c r="E64" s="2">
        <v>46133</v>
      </c>
      <c r="F64" s="3">
        <v>0.54166666666666663</v>
      </c>
      <c r="G64" s="3">
        <v>0.6875</v>
      </c>
      <c r="H64" s="122">
        <f t="shared" si="0"/>
        <v>0.14583333333333337</v>
      </c>
      <c r="I64" s="1" t="s">
        <v>249</v>
      </c>
      <c r="J64" s="50" t="s">
        <v>550</v>
      </c>
      <c r="K64" s="120">
        <v>0</v>
      </c>
      <c r="L64" s="1"/>
      <c r="M64" s="1"/>
      <c r="N64" s="120">
        <f t="shared" si="1"/>
        <v>6720.0000000000018</v>
      </c>
      <c r="O64" s="121">
        <f t="shared" si="2"/>
        <v>6720</v>
      </c>
    </row>
    <row r="65" spans="1:15" ht="69" x14ac:dyDescent="0.3">
      <c r="A65" s="93"/>
      <c r="B65" s="94"/>
      <c r="C65" s="12" t="s">
        <v>177</v>
      </c>
      <c r="D65" s="1" t="s">
        <v>179</v>
      </c>
      <c r="E65" s="2">
        <v>46134</v>
      </c>
      <c r="F65" s="3">
        <v>0.29166666666666669</v>
      </c>
      <c r="G65" s="3">
        <v>0.33333333333333331</v>
      </c>
      <c r="H65" s="122">
        <f t="shared" si="0"/>
        <v>4.166666666666663E-2</v>
      </c>
      <c r="I65" s="1" t="s">
        <v>249</v>
      </c>
      <c r="J65" s="50" t="s">
        <v>550</v>
      </c>
      <c r="K65" s="120">
        <v>0</v>
      </c>
      <c r="L65" s="1"/>
      <c r="M65" s="1"/>
      <c r="N65" s="120">
        <f t="shared" si="1"/>
        <v>1919.9999999999982</v>
      </c>
      <c r="O65" s="121">
        <f t="shared" si="2"/>
        <v>1920</v>
      </c>
    </row>
    <row r="66" spans="1:15" ht="69" x14ac:dyDescent="0.3">
      <c r="A66" s="93"/>
      <c r="B66" s="94"/>
      <c r="C66" s="12" t="s">
        <v>177</v>
      </c>
      <c r="D66" s="1" t="s">
        <v>179</v>
      </c>
      <c r="E66" s="2">
        <v>46134</v>
      </c>
      <c r="F66" s="3">
        <v>0.35416666666666669</v>
      </c>
      <c r="G66" s="3">
        <v>0.4375</v>
      </c>
      <c r="H66" s="122">
        <f t="shared" si="0"/>
        <v>8.3333333333333315E-2</v>
      </c>
      <c r="I66" s="1" t="s">
        <v>249</v>
      </c>
      <c r="J66" s="50" t="s">
        <v>550</v>
      </c>
      <c r="K66" s="120">
        <v>0</v>
      </c>
      <c r="L66" s="1"/>
      <c r="M66" s="1"/>
      <c r="N66" s="120">
        <f t="shared" si="1"/>
        <v>3839.9999999999991</v>
      </c>
      <c r="O66" s="121">
        <f t="shared" si="2"/>
        <v>4320</v>
      </c>
    </row>
    <row r="67" spans="1:15" ht="34.5" x14ac:dyDescent="0.3">
      <c r="A67" s="93"/>
      <c r="B67" s="94"/>
      <c r="C67" s="12" t="s">
        <v>423</v>
      </c>
      <c r="D67" s="1" t="s">
        <v>53</v>
      </c>
      <c r="E67" s="2">
        <v>46134</v>
      </c>
      <c r="F67" s="3">
        <v>0.4375</v>
      </c>
      <c r="G67" s="3">
        <v>0.52083333333333337</v>
      </c>
      <c r="H67" s="122">
        <f t="shared" si="0"/>
        <v>8.333333333333337E-2</v>
      </c>
      <c r="I67" s="1" t="s">
        <v>249</v>
      </c>
      <c r="J67" s="50" t="s">
        <v>556</v>
      </c>
      <c r="K67" s="120">
        <v>0</v>
      </c>
      <c r="L67" s="1"/>
      <c r="M67" s="1"/>
      <c r="N67" s="120">
        <f t="shared" si="1"/>
        <v>3840.0000000000018</v>
      </c>
      <c r="O67" s="121">
        <f t="shared" si="2"/>
        <v>4320</v>
      </c>
    </row>
    <row r="68" spans="1:15" ht="69" x14ac:dyDescent="0.3">
      <c r="A68" s="93"/>
      <c r="B68" s="94"/>
      <c r="C68" s="12" t="s">
        <v>177</v>
      </c>
      <c r="D68" s="190" t="s">
        <v>179</v>
      </c>
      <c r="E68" s="2">
        <v>46134</v>
      </c>
      <c r="F68" s="3">
        <v>0.54166666666666663</v>
      </c>
      <c r="G68" s="3">
        <v>0.625</v>
      </c>
      <c r="H68" s="122">
        <f t="shared" ref="H68:H131" si="3">IF(AND(F68&lt;&gt;"",G68&lt;&gt;""),G68-F68,0)</f>
        <v>8.333333333333337E-2</v>
      </c>
      <c r="I68" s="1" t="s">
        <v>249</v>
      </c>
      <c r="J68" s="50" t="s">
        <v>550</v>
      </c>
      <c r="K68" s="120">
        <v>0</v>
      </c>
      <c r="L68" s="1"/>
      <c r="M68" s="1"/>
      <c r="N68" s="120">
        <f t="shared" ref="N68:N131" si="4">IF(ROUND(H68*1440,0)=0,0,H68*1440*32)</f>
        <v>3840.0000000000018</v>
      </c>
      <c r="O68" s="121">
        <f t="shared" ref="O68:O131" si="5">IF(ROUND(H68*1440,0)=0,0,
IF(ROUND(H68*1440,0)&lt;=15,480,
IF(ROUND(H68*1440,0)&lt;=30,960,
IF(ROUND(H68*1440,0)&lt;=45,1440,
IF(ROUND(H68*1440,0)&lt;=60,1920,
1920*INT(ROUND(H68*1440,0)/60)+
IF(MOD(ROUND(H68*1440,0),60)&lt;=15,480,
IF(MOD(ROUND(H68*1440,0),60)&lt;=30,960,
IF(MOD(ROUND(H68*1440,0),60)&lt;=45,1440,1920)))
)))))</f>
        <v>4320</v>
      </c>
    </row>
    <row r="69" spans="1:15" ht="34.5" x14ac:dyDescent="0.3">
      <c r="A69" s="93"/>
      <c r="B69" s="94"/>
      <c r="C69" s="12"/>
      <c r="D69" s="1"/>
      <c r="E69" s="2">
        <v>46134</v>
      </c>
      <c r="F69" s="3">
        <v>0.625</v>
      </c>
      <c r="G69" s="3">
        <v>0.6875</v>
      </c>
      <c r="H69" s="122">
        <f t="shared" si="3"/>
        <v>6.25E-2</v>
      </c>
      <c r="I69" s="1" t="s">
        <v>216</v>
      </c>
      <c r="J69" s="50" t="s">
        <v>557</v>
      </c>
      <c r="K69" s="120">
        <v>0</v>
      </c>
      <c r="L69" s="1"/>
      <c r="M69" s="1"/>
      <c r="N69" s="120">
        <f t="shared" si="4"/>
        <v>2880</v>
      </c>
      <c r="O69" s="121">
        <f t="shared" si="5"/>
        <v>2880</v>
      </c>
    </row>
    <row r="70" spans="1:15" ht="34.5" x14ac:dyDescent="0.3">
      <c r="A70" s="93"/>
      <c r="B70" s="94"/>
      <c r="C70" s="12" t="s">
        <v>514</v>
      </c>
      <c r="D70" s="1"/>
      <c r="E70" s="2">
        <v>46135</v>
      </c>
      <c r="F70" s="3">
        <v>0.29166666666666669</v>
      </c>
      <c r="G70" s="3">
        <v>0.33333333333333331</v>
      </c>
      <c r="H70" s="122">
        <f t="shared" si="3"/>
        <v>4.166666666666663E-2</v>
      </c>
      <c r="I70" s="1" t="s">
        <v>249</v>
      </c>
      <c r="J70" s="50" t="s">
        <v>558</v>
      </c>
      <c r="K70" s="120">
        <v>0</v>
      </c>
      <c r="L70" s="1"/>
      <c r="M70" s="1"/>
      <c r="N70" s="120">
        <f t="shared" si="4"/>
        <v>1919.9999999999982</v>
      </c>
      <c r="O70" s="121">
        <f t="shared" si="5"/>
        <v>1920</v>
      </c>
    </row>
    <row r="71" spans="1:15" ht="34.5" x14ac:dyDescent="0.3">
      <c r="A71" s="93"/>
      <c r="B71" s="94"/>
      <c r="C71" s="12" t="s">
        <v>514</v>
      </c>
      <c r="D71" s="1"/>
      <c r="E71" s="2">
        <v>46135</v>
      </c>
      <c r="F71" s="3">
        <v>0.35416666666666669</v>
      </c>
      <c r="G71" s="3">
        <v>0.41666666666666669</v>
      </c>
      <c r="H71" s="122">
        <f t="shared" si="3"/>
        <v>6.25E-2</v>
      </c>
      <c r="I71" s="1" t="s">
        <v>249</v>
      </c>
      <c r="J71" s="50" t="s">
        <v>558</v>
      </c>
      <c r="K71" s="120">
        <v>0</v>
      </c>
      <c r="L71" s="1"/>
      <c r="M71" s="1"/>
      <c r="N71" s="120">
        <f t="shared" si="4"/>
        <v>2880</v>
      </c>
      <c r="O71" s="121">
        <f t="shared" si="5"/>
        <v>2880</v>
      </c>
    </row>
    <row r="72" spans="1:15" ht="34.5" x14ac:dyDescent="0.3">
      <c r="A72" s="93"/>
      <c r="B72" s="94"/>
      <c r="C72" s="12" t="s">
        <v>514</v>
      </c>
      <c r="D72" s="1"/>
      <c r="E72" s="2">
        <v>46135</v>
      </c>
      <c r="F72" s="3">
        <v>0.41666666666666669</v>
      </c>
      <c r="G72" s="3">
        <v>0.4375</v>
      </c>
      <c r="H72" s="122">
        <f t="shared" si="3"/>
        <v>2.0833333333333315E-2</v>
      </c>
      <c r="I72" s="1" t="s">
        <v>216</v>
      </c>
      <c r="J72" s="50" t="s">
        <v>559</v>
      </c>
      <c r="K72" s="120">
        <v>0</v>
      </c>
      <c r="L72" s="1"/>
      <c r="M72" s="1"/>
      <c r="N72" s="120">
        <f t="shared" si="4"/>
        <v>959.99999999999909</v>
      </c>
      <c r="O72" s="121">
        <f t="shared" si="5"/>
        <v>960</v>
      </c>
    </row>
    <row r="73" spans="1:15" ht="34.5" x14ac:dyDescent="0.3">
      <c r="A73" s="93"/>
      <c r="B73" s="94"/>
      <c r="C73" s="12" t="s">
        <v>560</v>
      </c>
      <c r="D73" s="1"/>
      <c r="E73" s="2">
        <v>46135</v>
      </c>
      <c r="F73" s="3">
        <v>0.4375</v>
      </c>
      <c r="G73" s="3">
        <v>0.44791666666666669</v>
      </c>
      <c r="H73" s="122">
        <f>IF(AND(F73&lt;&gt;"",G73&lt;&gt;""),G73-F73,0)</f>
        <v>1.0416666666666685E-2</v>
      </c>
      <c r="I73" s="1" t="s">
        <v>249</v>
      </c>
      <c r="J73" s="50" t="s">
        <v>561</v>
      </c>
      <c r="K73" s="120">
        <v>1</v>
      </c>
      <c r="L73" s="1"/>
      <c r="M73" s="1"/>
      <c r="N73" s="120">
        <f>IF(ROUND(H74*1440,0)=0,0,H74*1440*32)</f>
        <v>3360.0000000000009</v>
      </c>
      <c r="O73" s="121">
        <f>IF(ROUND(H74*1440,0)=0,0,
IF(ROUND(H74*1440,0)&lt;=15,480,
IF(ROUND(H74*1440,0)&lt;=30,960,
IF(ROUND(H74*1440,0)&lt;=45,1440,
IF(ROUND(H74*1440,0)&lt;=60,1920,
1920*INT(ROUND(H74*1440,0)/60)+
IF(MOD(ROUND(H74*1440,0),60)&lt;=15,480,
IF(MOD(ROUND(H74*1440,0),60)&lt;=30,960,
IF(MOD(ROUND(H74*1440,0),60)&lt;=45,1440,1920)))
)))))</f>
        <v>3360</v>
      </c>
    </row>
    <row r="74" spans="1:15" ht="69" x14ac:dyDescent="0.3">
      <c r="A74" s="93"/>
      <c r="B74" s="94"/>
      <c r="C74" s="12" t="s">
        <v>177</v>
      </c>
      <c r="D74" s="1" t="s">
        <v>179</v>
      </c>
      <c r="E74" s="2">
        <v>46135</v>
      </c>
      <c r="F74" s="3">
        <v>0.44791666666666669</v>
      </c>
      <c r="G74" s="3">
        <v>0.52083333333333337</v>
      </c>
      <c r="H74" s="122">
        <f>IF(AND(F74&lt;&gt;"",G74&lt;&gt;""),G74-F74,0)</f>
        <v>7.2916666666666685E-2</v>
      </c>
      <c r="I74" s="1" t="s">
        <v>249</v>
      </c>
      <c r="J74" s="50" t="s">
        <v>550</v>
      </c>
      <c r="K74" s="120">
        <v>0</v>
      </c>
      <c r="L74" s="1"/>
      <c r="M74" s="1"/>
      <c r="N74" s="120" t="e">
        <f>IF(ROUND(#REF!*1440,0)=0,0,#REF!*1440*32)</f>
        <v>#REF!</v>
      </c>
      <c r="O74" s="121" t="e">
        <f>IF(ROUND(#REF!*1440,0)=0,0,
IF(ROUND(#REF!*1440,0)&lt;=15,480,
IF(ROUND(#REF!*1440,0)&lt;=30,960,
IF(ROUND(#REF!*1440,0)&lt;=45,1440,
IF(ROUND(#REF!*1440,0)&lt;=60,1920,
1920*INT(ROUND(#REF!*1440,0)/60)+
IF(MOD(ROUND(#REF!*1440,0),60)&lt;=15,480,
IF(MOD(ROUND(#REF!*1440,0),60)&lt;=30,960,
IF(MOD(ROUND(#REF!*1440,0),60)&lt;=45,1440,1920)))
)))))</f>
        <v>#REF!</v>
      </c>
    </row>
    <row r="75" spans="1:15" ht="34.5" x14ac:dyDescent="0.3">
      <c r="A75" s="93"/>
      <c r="B75" s="94"/>
      <c r="C75" s="12"/>
      <c r="D75" s="1"/>
      <c r="E75" s="2">
        <v>46135</v>
      </c>
      <c r="F75" s="3">
        <v>0.54166666666666663</v>
      </c>
      <c r="G75" s="3">
        <v>0.58333333333333337</v>
      </c>
      <c r="H75" s="122">
        <f t="shared" si="3"/>
        <v>4.1666666666666741E-2</v>
      </c>
      <c r="I75" s="1" t="s">
        <v>216</v>
      </c>
      <c r="J75" s="50" t="s">
        <v>562</v>
      </c>
      <c r="K75" s="120">
        <v>0</v>
      </c>
      <c r="L75" s="1"/>
      <c r="M75" s="1"/>
      <c r="N75" s="120">
        <f t="shared" si="4"/>
        <v>1920.0000000000034</v>
      </c>
      <c r="O75" s="121">
        <f t="shared" si="5"/>
        <v>1920</v>
      </c>
    </row>
    <row r="76" spans="1:15" ht="34.5" x14ac:dyDescent="0.3">
      <c r="A76" s="93"/>
      <c r="B76" s="94"/>
      <c r="C76" s="12"/>
      <c r="D76" s="1"/>
      <c r="E76" s="2">
        <v>46135</v>
      </c>
      <c r="F76" s="3">
        <v>0.58333333333333337</v>
      </c>
      <c r="G76" s="3">
        <v>0.625</v>
      </c>
      <c r="H76" s="122">
        <f t="shared" si="3"/>
        <v>4.166666666666663E-2</v>
      </c>
      <c r="I76" s="1" t="s">
        <v>231</v>
      </c>
      <c r="J76" s="50" t="s">
        <v>563</v>
      </c>
      <c r="K76" s="120">
        <v>0</v>
      </c>
      <c r="L76" s="1"/>
      <c r="M76" s="1"/>
      <c r="N76" s="120">
        <f t="shared" si="4"/>
        <v>1919.9999999999982</v>
      </c>
      <c r="O76" s="121">
        <f t="shared" si="5"/>
        <v>1920</v>
      </c>
    </row>
    <row r="77" spans="1:15" ht="51.75" x14ac:dyDescent="0.3">
      <c r="A77" s="93"/>
      <c r="B77" s="94"/>
      <c r="C77" s="12"/>
      <c r="D77" s="1"/>
      <c r="E77" s="2">
        <v>46135</v>
      </c>
      <c r="F77" s="3">
        <v>0.64583333333333337</v>
      </c>
      <c r="G77" s="3">
        <v>0.70833333333333337</v>
      </c>
      <c r="H77" s="122">
        <f t="shared" si="3"/>
        <v>6.25E-2</v>
      </c>
      <c r="I77" s="1" t="s">
        <v>231</v>
      </c>
      <c r="J77" s="50" t="s">
        <v>564</v>
      </c>
      <c r="K77" s="120">
        <v>0</v>
      </c>
      <c r="L77" s="1"/>
      <c r="M77" s="1"/>
      <c r="N77" s="120">
        <f t="shared" si="4"/>
        <v>2880</v>
      </c>
      <c r="O77" s="121">
        <f t="shared" si="5"/>
        <v>2880</v>
      </c>
    </row>
    <row r="78" spans="1:15" ht="17.25" x14ac:dyDescent="0.3">
      <c r="A78" s="93"/>
      <c r="B78" s="94"/>
      <c r="C78" s="12"/>
      <c r="D78" s="1"/>
      <c r="E78" s="2">
        <v>46136</v>
      </c>
      <c r="F78" s="3">
        <v>0.29166666666666669</v>
      </c>
      <c r="G78" s="3">
        <v>0.44791666666666669</v>
      </c>
      <c r="H78" s="122">
        <f t="shared" si="3"/>
        <v>0.15625</v>
      </c>
      <c r="I78" s="1" t="s">
        <v>593</v>
      </c>
      <c r="J78" s="50"/>
      <c r="K78" s="120">
        <v>0</v>
      </c>
      <c r="L78" s="1"/>
      <c r="M78" s="1"/>
      <c r="N78" s="120">
        <f t="shared" si="4"/>
        <v>7200</v>
      </c>
      <c r="O78" s="121">
        <f t="shared" si="5"/>
        <v>7200</v>
      </c>
    </row>
    <row r="79" spans="1:15" ht="69" x14ac:dyDescent="0.3">
      <c r="A79" s="93"/>
      <c r="B79" s="94"/>
      <c r="C79" s="12" t="s">
        <v>177</v>
      </c>
      <c r="D79" s="1" t="s">
        <v>179</v>
      </c>
      <c r="E79" s="2">
        <v>46136</v>
      </c>
      <c r="F79" s="3">
        <v>0.44791666666666669</v>
      </c>
      <c r="G79" s="3">
        <v>0.52083333333333337</v>
      </c>
      <c r="H79" s="122">
        <f t="shared" si="3"/>
        <v>7.2916666666666685E-2</v>
      </c>
      <c r="I79" s="1" t="s">
        <v>249</v>
      </c>
      <c r="J79" s="50" t="s">
        <v>550</v>
      </c>
      <c r="K79" s="120">
        <v>0</v>
      </c>
      <c r="L79" s="1"/>
      <c r="M79" s="1"/>
      <c r="N79" s="120">
        <f t="shared" si="4"/>
        <v>3360.0000000000009</v>
      </c>
      <c r="O79" s="121">
        <f t="shared" si="5"/>
        <v>3360</v>
      </c>
    </row>
    <row r="80" spans="1:15" ht="34.5" x14ac:dyDescent="0.3">
      <c r="A80" s="93"/>
      <c r="B80" s="94"/>
      <c r="C80" s="12"/>
      <c r="D80" s="1" t="s">
        <v>594</v>
      </c>
      <c r="E80" s="2">
        <v>46136</v>
      </c>
      <c r="F80" s="3">
        <v>0.52083333333333337</v>
      </c>
      <c r="G80" s="3">
        <v>0.58333333333333337</v>
      </c>
      <c r="H80" s="122">
        <f t="shared" si="3"/>
        <v>6.25E-2</v>
      </c>
      <c r="I80" s="1" t="s">
        <v>213</v>
      </c>
      <c r="J80" s="50" t="s">
        <v>595</v>
      </c>
      <c r="K80" s="120">
        <v>0</v>
      </c>
      <c r="L80" s="1"/>
      <c r="M80" s="1"/>
      <c r="N80" s="120">
        <f t="shared" si="4"/>
        <v>2880</v>
      </c>
      <c r="O80" s="121">
        <f t="shared" si="5"/>
        <v>2880</v>
      </c>
    </row>
    <row r="81" spans="1:15" ht="69" x14ac:dyDescent="0.3">
      <c r="A81" s="93"/>
      <c r="B81" s="94"/>
      <c r="C81" s="12" t="s">
        <v>177</v>
      </c>
      <c r="D81" s="1" t="s">
        <v>179</v>
      </c>
      <c r="E81" s="2">
        <v>46136</v>
      </c>
      <c r="F81" s="3">
        <v>0.58333333333333337</v>
      </c>
      <c r="G81" s="3">
        <v>0.6875</v>
      </c>
      <c r="H81" s="122">
        <f t="shared" si="3"/>
        <v>0.10416666666666663</v>
      </c>
      <c r="I81" s="1" t="s">
        <v>249</v>
      </c>
      <c r="J81" s="50" t="s">
        <v>550</v>
      </c>
      <c r="K81" s="120">
        <v>0</v>
      </c>
      <c r="L81" s="1"/>
      <c r="M81" s="1"/>
      <c r="N81" s="120">
        <f t="shared" si="4"/>
        <v>4799.9999999999982</v>
      </c>
      <c r="O81" s="121">
        <f t="shared" si="5"/>
        <v>4800</v>
      </c>
    </row>
    <row r="82" spans="1:15" ht="34.5" x14ac:dyDescent="0.3">
      <c r="A82" s="93"/>
      <c r="B82" s="94"/>
      <c r="C82" s="12"/>
      <c r="D82" s="1" t="s">
        <v>594</v>
      </c>
      <c r="E82" s="2">
        <v>46140</v>
      </c>
      <c r="F82" s="3">
        <v>0.29166666666666669</v>
      </c>
      <c r="G82" s="3">
        <v>0.32291666666666669</v>
      </c>
      <c r="H82" s="122">
        <f t="shared" si="3"/>
        <v>3.125E-2</v>
      </c>
      <c r="I82" s="1" t="s">
        <v>213</v>
      </c>
      <c r="J82" s="50" t="s">
        <v>596</v>
      </c>
      <c r="K82" s="120">
        <v>0</v>
      </c>
      <c r="L82" s="1"/>
      <c r="M82" s="1"/>
      <c r="N82" s="120">
        <f t="shared" si="4"/>
        <v>1440</v>
      </c>
      <c r="O82" s="121">
        <f t="shared" si="5"/>
        <v>1440</v>
      </c>
    </row>
    <row r="83" spans="1:15" ht="51.75" x14ac:dyDescent="0.3">
      <c r="A83" s="93"/>
      <c r="B83" s="94"/>
      <c r="C83" s="12" t="s">
        <v>68</v>
      </c>
      <c r="D83" s="1" t="s">
        <v>12</v>
      </c>
      <c r="E83" s="2">
        <v>46140</v>
      </c>
      <c r="F83" s="3">
        <v>0.29166666666666669</v>
      </c>
      <c r="G83" s="3">
        <v>0.33333333333333331</v>
      </c>
      <c r="H83" s="122">
        <f t="shared" si="3"/>
        <v>4.166666666666663E-2</v>
      </c>
      <c r="I83" s="1" t="s">
        <v>213</v>
      </c>
      <c r="J83" s="50" t="s">
        <v>597</v>
      </c>
      <c r="K83" s="120">
        <v>0</v>
      </c>
      <c r="L83" s="1"/>
      <c r="M83" s="1"/>
      <c r="N83" s="120">
        <f t="shared" si="4"/>
        <v>1919.9999999999982</v>
      </c>
      <c r="O83" s="121">
        <f t="shared" si="5"/>
        <v>1920</v>
      </c>
    </row>
    <row r="84" spans="1:15" ht="17.25" x14ac:dyDescent="0.3">
      <c r="A84" s="93"/>
      <c r="B84" s="94"/>
      <c r="C84" s="12"/>
      <c r="D84" s="1"/>
      <c r="E84" s="2">
        <v>46140</v>
      </c>
      <c r="F84" s="3">
        <v>0.33333333333333331</v>
      </c>
      <c r="G84" s="3">
        <v>0.34722222222222221</v>
      </c>
      <c r="H84" s="122">
        <f t="shared" si="3"/>
        <v>1.3888888888888895E-2</v>
      </c>
      <c r="I84" s="1" t="s">
        <v>497</v>
      </c>
      <c r="J84" s="50"/>
      <c r="K84" s="120">
        <v>0</v>
      </c>
      <c r="L84" s="1"/>
      <c r="M84" s="1"/>
      <c r="N84" s="120">
        <f t="shared" si="4"/>
        <v>640.00000000000023</v>
      </c>
      <c r="O84" s="121">
        <f t="shared" si="5"/>
        <v>960</v>
      </c>
    </row>
    <row r="85" spans="1:15" ht="34.5" x14ac:dyDescent="0.3">
      <c r="A85" s="93"/>
      <c r="B85" s="94"/>
      <c r="C85" s="12"/>
      <c r="D85" s="1" t="s">
        <v>598</v>
      </c>
      <c r="E85" s="2">
        <v>46140</v>
      </c>
      <c r="F85" s="3">
        <v>0.34722222222222221</v>
      </c>
      <c r="G85" s="3">
        <v>0.45833333333333331</v>
      </c>
      <c r="H85" s="122">
        <f>IF(AND(F85&lt;&gt;"",G85&lt;&gt;""),G85-F85,0)</f>
        <v>0.1111111111111111</v>
      </c>
      <c r="I85" s="1" t="s">
        <v>231</v>
      </c>
      <c r="J85" s="50" t="s">
        <v>599</v>
      </c>
      <c r="K85" s="120">
        <v>0</v>
      </c>
      <c r="L85" s="1"/>
      <c r="M85" s="1"/>
      <c r="N85" s="120">
        <f t="shared" si="4"/>
        <v>5120</v>
      </c>
      <c r="O85" s="121">
        <f t="shared" si="5"/>
        <v>5280</v>
      </c>
    </row>
    <row r="86" spans="1:15" ht="17.25" x14ac:dyDescent="0.3">
      <c r="A86" s="93"/>
      <c r="B86" s="94"/>
      <c r="C86" s="12"/>
      <c r="D86" s="1" t="s">
        <v>600</v>
      </c>
      <c r="E86" s="2">
        <v>46140</v>
      </c>
      <c r="F86" s="3">
        <v>0.45833333333333331</v>
      </c>
      <c r="G86" s="3">
        <v>0.52083333333333337</v>
      </c>
      <c r="H86" s="122" t="e">
        <f>IF(AND(#REF!&lt;&gt;"",G86&lt;&gt;""),G86-#REF!,0)</f>
        <v>#REF!</v>
      </c>
      <c r="I86" s="1" t="s">
        <v>249</v>
      </c>
      <c r="J86" s="50" t="s">
        <v>601</v>
      </c>
      <c r="K86" s="120">
        <v>0</v>
      </c>
      <c r="L86" s="1"/>
      <c r="M86" s="1"/>
      <c r="N86" s="120" t="e">
        <f t="shared" si="4"/>
        <v>#REF!</v>
      </c>
      <c r="O86" s="121" t="e">
        <f t="shared" si="5"/>
        <v>#REF!</v>
      </c>
    </row>
    <row r="87" spans="1:15" ht="17.25" x14ac:dyDescent="0.3">
      <c r="A87" s="93"/>
      <c r="B87" s="94"/>
      <c r="C87" s="12"/>
      <c r="D87" s="1" t="s">
        <v>602</v>
      </c>
      <c r="E87" s="2">
        <v>46140</v>
      </c>
      <c r="F87" s="3">
        <v>0.54166666666666663</v>
      </c>
      <c r="G87" s="3">
        <v>0.60416666666666663</v>
      </c>
      <c r="H87" s="122">
        <f t="shared" si="3"/>
        <v>6.25E-2</v>
      </c>
      <c r="I87" s="1" t="s">
        <v>249</v>
      </c>
      <c r="J87" s="50" t="s">
        <v>601</v>
      </c>
      <c r="K87" s="120">
        <v>0</v>
      </c>
      <c r="L87" s="1"/>
      <c r="M87" s="1"/>
      <c r="N87" s="120">
        <f t="shared" si="4"/>
        <v>2880</v>
      </c>
      <c r="O87" s="121">
        <f t="shared" si="5"/>
        <v>2880</v>
      </c>
    </row>
    <row r="88" spans="1:15" ht="69" x14ac:dyDescent="0.3">
      <c r="A88" s="93"/>
      <c r="B88" s="94"/>
      <c r="C88" s="12"/>
      <c r="D88" s="1"/>
      <c r="E88" s="2">
        <v>46140</v>
      </c>
      <c r="F88" s="3">
        <v>0.60416666666666663</v>
      </c>
      <c r="G88" s="3">
        <v>0.64583333333333337</v>
      </c>
      <c r="H88" s="122">
        <f t="shared" si="3"/>
        <v>4.1666666666666741E-2</v>
      </c>
      <c r="I88" s="1" t="s">
        <v>213</v>
      </c>
      <c r="J88" s="50" t="s">
        <v>603</v>
      </c>
      <c r="K88" s="120">
        <v>0</v>
      </c>
      <c r="L88" s="1"/>
      <c r="M88" s="1"/>
      <c r="N88" s="120">
        <f t="shared" si="4"/>
        <v>1920.0000000000034</v>
      </c>
      <c r="O88" s="121">
        <f t="shared" si="5"/>
        <v>1920</v>
      </c>
    </row>
    <row r="89" spans="1:15" ht="17.25" x14ac:dyDescent="0.3">
      <c r="A89" s="93"/>
      <c r="B89" s="94"/>
      <c r="C89" s="12" t="s">
        <v>177</v>
      </c>
      <c r="D89" s="1" t="s">
        <v>179</v>
      </c>
      <c r="E89" s="2">
        <v>46140</v>
      </c>
      <c r="F89" s="3">
        <v>0.64583333333333337</v>
      </c>
      <c r="G89" s="3">
        <v>0.6875</v>
      </c>
      <c r="H89" s="122">
        <f t="shared" si="3"/>
        <v>4.166666666666663E-2</v>
      </c>
      <c r="I89" s="1" t="s">
        <v>249</v>
      </c>
      <c r="J89" s="50"/>
      <c r="K89" s="120">
        <v>0</v>
      </c>
      <c r="L89" s="1"/>
      <c r="M89" s="1"/>
      <c r="N89" s="120">
        <f t="shared" si="4"/>
        <v>1919.9999999999982</v>
      </c>
      <c r="O89" s="121">
        <f t="shared" si="5"/>
        <v>1920</v>
      </c>
    </row>
    <row r="90" spans="1:15" ht="69" x14ac:dyDescent="0.3">
      <c r="A90" s="93"/>
      <c r="B90" s="94"/>
      <c r="C90" s="12"/>
      <c r="D90" s="1"/>
      <c r="E90" s="2">
        <v>46141</v>
      </c>
      <c r="F90" s="3">
        <v>0.29166666666666669</v>
      </c>
      <c r="G90" s="3">
        <v>0.35416666666666669</v>
      </c>
      <c r="H90" s="122">
        <f t="shared" si="3"/>
        <v>6.25E-2</v>
      </c>
      <c r="I90" s="1" t="s">
        <v>213</v>
      </c>
      <c r="J90" s="50" t="s">
        <v>604</v>
      </c>
      <c r="K90" s="120">
        <v>0</v>
      </c>
      <c r="L90" s="1"/>
      <c r="M90" s="1"/>
      <c r="N90" s="120">
        <f t="shared" si="4"/>
        <v>2880</v>
      </c>
      <c r="O90" s="121">
        <f t="shared" si="5"/>
        <v>2880</v>
      </c>
    </row>
    <row r="91" spans="1:15" ht="86.25" x14ac:dyDescent="0.3">
      <c r="A91" s="93"/>
      <c r="B91" s="94"/>
      <c r="C91" s="12" t="s">
        <v>51</v>
      </c>
      <c r="D91" s="1" t="s">
        <v>53</v>
      </c>
      <c r="E91" s="2">
        <v>46141</v>
      </c>
      <c r="F91" s="3">
        <v>0.35416666666666669</v>
      </c>
      <c r="G91" s="3">
        <v>0.39583333333333331</v>
      </c>
      <c r="H91" s="122">
        <f t="shared" si="3"/>
        <v>4.166666666666663E-2</v>
      </c>
      <c r="I91" s="1" t="s">
        <v>249</v>
      </c>
      <c r="J91" s="50" t="s">
        <v>605</v>
      </c>
      <c r="K91" s="120">
        <v>0</v>
      </c>
      <c r="L91" s="1"/>
      <c r="M91" s="1"/>
      <c r="N91" s="120">
        <f t="shared" si="4"/>
        <v>1919.9999999999982</v>
      </c>
      <c r="O91" s="121">
        <f t="shared" si="5"/>
        <v>1920</v>
      </c>
    </row>
    <row r="92" spans="1:15" ht="34.5" x14ac:dyDescent="0.3">
      <c r="A92" s="93"/>
      <c r="B92" s="94"/>
      <c r="C92" s="12"/>
      <c r="D92" s="1" t="s">
        <v>602</v>
      </c>
      <c r="E92" s="2">
        <v>46141</v>
      </c>
      <c r="F92" s="3">
        <v>0.39583333333333331</v>
      </c>
      <c r="G92" s="3">
        <v>0.4375</v>
      </c>
      <c r="H92" s="122">
        <f t="shared" si="3"/>
        <v>4.1666666666666685E-2</v>
      </c>
      <c r="I92" s="1" t="s">
        <v>213</v>
      </c>
      <c r="J92" s="50" t="s">
        <v>606</v>
      </c>
      <c r="K92" s="120">
        <v>0</v>
      </c>
      <c r="L92" s="1"/>
      <c r="M92" s="1"/>
      <c r="N92" s="120">
        <f t="shared" si="4"/>
        <v>1920.0000000000009</v>
      </c>
      <c r="O92" s="121">
        <f t="shared" si="5"/>
        <v>1920</v>
      </c>
    </row>
    <row r="93" spans="1:15" ht="51.75" x14ac:dyDescent="0.3">
      <c r="A93" s="93"/>
      <c r="B93" s="94"/>
      <c r="C93" s="12" t="s">
        <v>68</v>
      </c>
      <c r="D93" s="1" t="s">
        <v>12</v>
      </c>
      <c r="E93" s="2">
        <v>46141</v>
      </c>
      <c r="F93" s="3">
        <v>0.4375</v>
      </c>
      <c r="G93" s="3">
        <v>0.45833333333333331</v>
      </c>
      <c r="H93" s="122">
        <f t="shared" si="3"/>
        <v>2.0833333333333315E-2</v>
      </c>
      <c r="I93" s="1" t="s">
        <v>213</v>
      </c>
      <c r="J93" s="50" t="s">
        <v>607</v>
      </c>
      <c r="K93" s="120">
        <v>0</v>
      </c>
      <c r="L93" s="1"/>
      <c r="M93" s="1"/>
      <c r="N93" s="120">
        <f t="shared" si="4"/>
        <v>959.99999999999909</v>
      </c>
      <c r="O93" s="121">
        <f t="shared" si="5"/>
        <v>960</v>
      </c>
    </row>
    <row r="94" spans="1:15" ht="34.5" x14ac:dyDescent="0.3">
      <c r="A94" s="93"/>
      <c r="B94" s="94"/>
      <c r="C94" s="12" t="s">
        <v>457</v>
      </c>
      <c r="D94" s="1" t="s">
        <v>458</v>
      </c>
      <c r="E94" s="2">
        <v>46141</v>
      </c>
      <c r="F94" s="3">
        <v>0.45833333333333331</v>
      </c>
      <c r="G94" s="3">
        <v>0.47916666666666669</v>
      </c>
      <c r="H94" s="122">
        <f t="shared" si="3"/>
        <v>2.083333333333337E-2</v>
      </c>
      <c r="I94" s="1" t="s">
        <v>213</v>
      </c>
      <c r="J94" s="50" t="s">
        <v>608</v>
      </c>
      <c r="K94" s="120">
        <v>0</v>
      </c>
      <c r="L94" s="1"/>
      <c r="M94" s="1"/>
      <c r="N94" s="120">
        <f t="shared" si="4"/>
        <v>960.00000000000171</v>
      </c>
      <c r="O94" s="121">
        <f t="shared" si="5"/>
        <v>960</v>
      </c>
    </row>
    <row r="95" spans="1:15" ht="34.5" x14ac:dyDescent="0.3">
      <c r="A95" s="93"/>
      <c r="B95" s="94"/>
      <c r="C95" s="12" t="s">
        <v>68</v>
      </c>
      <c r="D95" s="1" t="s">
        <v>12</v>
      </c>
      <c r="E95" s="2">
        <v>46141</v>
      </c>
      <c r="F95" s="3">
        <v>0.47916666666666669</v>
      </c>
      <c r="G95" s="3">
        <v>0.52083333333333337</v>
      </c>
      <c r="H95" s="122">
        <f t="shared" si="3"/>
        <v>4.1666666666666685E-2</v>
      </c>
      <c r="I95" s="1" t="s">
        <v>213</v>
      </c>
      <c r="J95" s="50" t="s">
        <v>609</v>
      </c>
      <c r="K95" s="120">
        <v>0</v>
      </c>
      <c r="L95" s="1"/>
      <c r="M95" s="1"/>
      <c r="N95" s="120">
        <f t="shared" si="4"/>
        <v>1920.0000000000009</v>
      </c>
      <c r="O95" s="121">
        <f t="shared" si="5"/>
        <v>1920</v>
      </c>
    </row>
    <row r="96" spans="1:15" ht="17.25" x14ac:dyDescent="0.3">
      <c r="A96" s="93"/>
      <c r="B96" s="94"/>
      <c r="C96" s="12" t="s">
        <v>68</v>
      </c>
      <c r="D96" s="1" t="s">
        <v>12</v>
      </c>
      <c r="E96" s="2">
        <v>46141</v>
      </c>
      <c r="F96" s="3">
        <v>0.54166666666666663</v>
      </c>
      <c r="G96" s="3">
        <v>0.58333333333333337</v>
      </c>
      <c r="H96" s="122">
        <f t="shared" si="3"/>
        <v>4.1666666666666741E-2</v>
      </c>
      <c r="I96" s="1" t="s">
        <v>213</v>
      </c>
      <c r="J96" s="50" t="s">
        <v>500</v>
      </c>
      <c r="K96" s="120">
        <v>0</v>
      </c>
      <c r="L96" s="1"/>
      <c r="M96" s="1"/>
      <c r="N96" s="120">
        <f t="shared" si="4"/>
        <v>1920.0000000000034</v>
      </c>
      <c r="O96" s="121">
        <f t="shared" si="5"/>
        <v>1920</v>
      </c>
    </row>
    <row r="97" spans="1:15" ht="17.25" x14ac:dyDescent="0.3">
      <c r="A97" s="93"/>
      <c r="B97" s="94"/>
      <c r="C97" s="12"/>
      <c r="D97" s="1"/>
      <c r="E97" s="2">
        <v>46141</v>
      </c>
      <c r="F97" s="3">
        <v>0.58333333333333337</v>
      </c>
      <c r="G97" s="3">
        <v>0.64583333333333337</v>
      </c>
      <c r="H97" s="122">
        <f t="shared" si="3"/>
        <v>6.25E-2</v>
      </c>
      <c r="I97" s="1" t="s">
        <v>213</v>
      </c>
      <c r="J97" s="50" t="s">
        <v>610</v>
      </c>
      <c r="K97" s="120">
        <v>0</v>
      </c>
      <c r="L97" s="1"/>
      <c r="M97" s="1"/>
      <c r="N97" s="120">
        <f t="shared" si="4"/>
        <v>2880</v>
      </c>
      <c r="O97" s="121">
        <f t="shared" si="5"/>
        <v>2880</v>
      </c>
    </row>
    <row r="98" spans="1:15" ht="51.75" x14ac:dyDescent="0.3">
      <c r="A98" s="93"/>
      <c r="B98" s="94"/>
      <c r="C98" s="12"/>
      <c r="D98" s="1"/>
      <c r="E98" s="2">
        <v>46141</v>
      </c>
      <c r="F98" s="3">
        <v>0.64583333333333337</v>
      </c>
      <c r="G98" s="3">
        <v>0.69444444444444442</v>
      </c>
      <c r="H98" s="122">
        <f t="shared" si="3"/>
        <v>4.8611111111111049E-2</v>
      </c>
      <c r="I98" s="1" t="s">
        <v>213</v>
      </c>
      <c r="J98" s="50" t="s">
        <v>611</v>
      </c>
      <c r="K98" s="120">
        <v>0</v>
      </c>
      <c r="L98" s="1"/>
      <c r="M98" s="1"/>
      <c r="N98" s="120">
        <f t="shared" si="4"/>
        <v>2239.9999999999973</v>
      </c>
      <c r="O98" s="121">
        <f t="shared" si="5"/>
        <v>2400</v>
      </c>
    </row>
    <row r="99" spans="1:15" ht="34.5" x14ac:dyDescent="0.3">
      <c r="A99" s="93"/>
      <c r="B99" s="94"/>
      <c r="C99" s="12" t="s">
        <v>658</v>
      </c>
      <c r="D99" s="1" t="s">
        <v>659</v>
      </c>
      <c r="E99" s="231">
        <v>46162</v>
      </c>
      <c r="F99" s="3">
        <v>0.29166666666666669</v>
      </c>
      <c r="G99" s="3">
        <v>0.3125</v>
      </c>
      <c r="H99" s="122">
        <f t="shared" si="3"/>
        <v>2.0833333333333315E-2</v>
      </c>
      <c r="I99" s="1" t="s">
        <v>249</v>
      </c>
      <c r="J99" s="50" t="s">
        <v>769</v>
      </c>
      <c r="K99" s="120">
        <v>0</v>
      </c>
      <c r="L99" s="1"/>
      <c r="M99" s="1"/>
      <c r="N99" s="120">
        <f t="shared" si="4"/>
        <v>959.99999999999909</v>
      </c>
      <c r="O99" s="121">
        <f t="shared" si="5"/>
        <v>960</v>
      </c>
    </row>
    <row r="100" spans="1:15" ht="34.5" x14ac:dyDescent="0.3">
      <c r="A100" s="93"/>
      <c r="B100" s="94"/>
      <c r="C100" s="12" t="s">
        <v>658</v>
      </c>
      <c r="D100" s="1" t="s">
        <v>659</v>
      </c>
      <c r="E100" s="2">
        <v>46162</v>
      </c>
      <c r="F100" s="3">
        <v>0.3125</v>
      </c>
      <c r="G100" s="3">
        <v>0.41666666666666669</v>
      </c>
      <c r="H100" s="122">
        <f t="shared" si="3"/>
        <v>0.10416666666666669</v>
      </c>
      <c r="I100" s="1" t="s">
        <v>231</v>
      </c>
      <c r="J100" s="50" t="s">
        <v>770</v>
      </c>
      <c r="K100" s="120">
        <v>0</v>
      </c>
      <c r="L100" s="1"/>
      <c r="M100" s="1"/>
      <c r="N100" s="120">
        <f t="shared" si="4"/>
        <v>4800.0000000000009</v>
      </c>
      <c r="O100" s="121">
        <f t="shared" si="5"/>
        <v>4800</v>
      </c>
    </row>
    <row r="101" spans="1:15" ht="51.75" x14ac:dyDescent="0.3">
      <c r="A101" s="93"/>
      <c r="B101" s="94"/>
      <c r="C101" s="12" t="s">
        <v>768</v>
      </c>
      <c r="D101" s="1"/>
      <c r="E101" s="2">
        <v>46162</v>
      </c>
      <c r="F101" s="3">
        <v>0.41666666666666669</v>
      </c>
      <c r="G101" s="3">
        <v>0.46527777777777779</v>
      </c>
      <c r="H101" s="122">
        <f t="shared" si="3"/>
        <v>4.8611111111111105E-2</v>
      </c>
      <c r="I101" s="1" t="s">
        <v>249</v>
      </c>
      <c r="J101" s="48" t="s">
        <v>771</v>
      </c>
      <c r="K101" s="120">
        <v>0</v>
      </c>
      <c r="L101" s="1"/>
      <c r="M101" s="1"/>
      <c r="N101" s="120">
        <f t="shared" si="4"/>
        <v>2239.9999999999995</v>
      </c>
      <c r="O101" s="121">
        <f t="shared" si="5"/>
        <v>2400</v>
      </c>
    </row>
    <row r="102" spans="1:15" ht="120.75" x14ac:dyDescent="0.3">
      <c r="A102" s="93"/>
      <c r="B102" s="94"/>
      <c r="C102" s="12" t="s">
        <v>68</v>
      </c>
      <c r="D102" s="1" t="s">
        <v>12</v>
      </c>
      <c r="E102" s="2">
        <v>46162</v>
      </c>
      <c r="F102" s="3">
        <v>0.46527777777777779</v>
      </c>
      <c r="G102" s="3">
        <v>0.46875</v>
      </c>
      <c r="H102" s="122">
        <f t="shared" si="3"/>
        <v>3.4722222222222099E-3</v>
      </c>
      <c r="I102" s="1" t="s">
        <v>222</v>
      </c>
      <c r="J102" s="48" t="s">
        <v>772</v>
      </c>
      <c r="K102" s="120">
        <v>0</v>
      </c>
      <c r="L102" s="1"/>
      <c r="M102" s="1"/>
      <c r="N102" s="120">
        <f t="shared" si="4"/>
        <v>159.99999999999943</v>
      </c>
      <c r="O102" s="121">
        <f t="shared" si="5"/>
        <v>480</v>
      </c>
    </row>
    <row r="103" spans="1:15" ht="69" x14ac:dyDescent="0.3">
      <c r="A103" s="93"/>
      <c r="B103" s="94"/>
      <c r="C103" s="12" t="s">
        <v>68</v>
      </c>
      <c r="D103" s="1" t="s">
        <v>12</v>
      </c>
      <c r="E103" s="2">
        <v>46162</v>
      </c>
      <c r="F103" s="3">
        <v>0.46875</v>
      </c>
      <c r="G103" s="3">
        <v>0.47916666666666669</v>
      </c>
      <c r="H103" s="122">
        <f t="shared" si="3"/>
        <v>1.0416666666666685E-2</v>
      </c>
      <c r="I103" s="1" t="s">
        <v>231</v>
      </c>
      <c r="J103" s="48" t="s">
        <v>773</v>
      </c>
      <c r="K103" s="120">
        <v>0</v>
      </c>
      <c r="L103" s="1"/>
      <c r="M103" s="1"/>
      <c r="N103" s="120">
        <f t="shared" si="4"/>
        <v>480.00000000000085</v>
      </c>
      <c r="O103" s="121">
        <f t="shared" si="5"/>
        <v>480</v>
      </c>
    </row>
    <row r="104" spans="1:15" ht="51.75" x14ac:dyDescent="0.3">
      <c r="A104" s="93"/>
      <c r="B104" s="94"/>
      <c r="C104" s="12" t="s">
        <v>68</v>
      </c>
      <c r="D104" s="1" t="s">
        <v>12</v>
      </c>
      <c r="E104" s="2">
        <v>46162</v>
      </c>
      <c r="F104" s="3">
        <v>0.47916666666666669</v>
      </c>
      <c r="G104" s="3"/>
      <c r="H104" s="122">
        <f t="shared" si="3"/>
        <v>0</v>
      </c>
      <c r="I104" s="1" t="s">
        <v>249</v>
      </c>
      <c r="J104" s="48" t="s">
        <v>774</v>
      </c>
      <c r="K104" s="120">
        <v>0</v>
      </c>
      <c r="L104" s="1"/>
      <c r="M104" s="1"/>
      <c r="N104" s="120">
        <f t="shared" si="4"/>
        <v>0</v>
      </c>
      <c r="O104" s="121">
        <f t="shared" si="5"/>
        <v>0</v>
      </c>
    </row>
    <row r="105" spans="1:15" ht="17.25" x14ac:dyDescent="0.3">
      <c r="A105" s="93"/>
      <c r="B105" s="94"/>
      <c r="C105" s="12"/>
      <c r="D105" s="1"/>
      <c r="E105" s="2"/>
      <c r="F105" s="3"/>
      <c r="G105" s="3"/>
      <c r="H105" s="122">
        <f t="shared" si="3"/>
        <v>0</v>
      </c>
      <c r="I105" s="1"/>
      <c r="J105" s="48"/>
      <c r="K105" s="120">
        <v>0</v>
      </c>
      <c r="L105" s="1"/>
      <c r="M105" s="1"/>
      <c r="N105" s="120">
        <f t="shared" si="4"/>
        <v>0</v>
      </c>
      <c r="O105" s="121">
        <f t="shared" si="5"/>
        <v>0</v>
      </c>
    </row>
    <row r="106" spans="1:15" ht="17.25" x14ac:dyDescent="0.3">
      <c r="A106" s="93"/>
      <c r="B106" s="94"/>
      <c r="C106" s="12"/>
      <c r="D106" s="1"/>
      <c r="E106" s="2"/>
      <c r="F106" s="3"/>
      <c r="G106" s="3"/>
      <c r="H106" s="122">
        <f t="shared" si="3"/>
        <v>0</v>
      </c>
      <c r="I106" s="1"/>
      <c r="J106" s="48"/>
      <c r="K106" s="120">
        <v>0</v>
      </c>
      <c r="L106" s="1"/>
      <c r="M106" s="1"/>
      <c r="N106" s="120">
        <f t="shared" si="4"/>
        <v>0</v>
      </c>
      <c r="O106" s="121">
        <f t="shared" si="5"/>
        <v>0</v>
      </c>
    </row>
    <row r="107" spans="1:15" ht="17.25" x14ac:dyDescent="0.3">
      <c r="A107" s="93"/>
      <c r="B107" s="94"/>
      <c r="C107" s="12"/>
      <c r="D107" s="1"/>
      <c r="E107" s="2"/>
      <c r="F107" s="3"/>
      <c r="G107" s="3"/>
      <c r="H107" s="122">
        <f t="shared" si="3"/>
        <v>0</v>
      </c>
      <c r="I107" s="1"/>
      <c r="J107" s="48"/>
      <c r="K107" s="120">
        <v>0</v>
      </c>
      <c r="L107" s="1"/>
      <c r="M107" s="1"/>
      <c r="N107" s="120">
        <f t="shared" si="4"/>
        <v>0</v>
      </c>
      <c r="O107" s="121">
        <f t="shared" si="5"/>
        <v>0</v>
      </c>
    </row>
    <row r="108" spans="1:15" ht="17.25" x14ac:dyDescent="0.3">
      <c r="A108" s="93"/>
      <c r="B108" s="94"/>
      <c r="C108" s="12"/>
      <c r="D108" s="1"/>
      <c r="E108" s="2"/>
      <c r="F108" s="3"/>
      <c r="G108" s="3"/>
      <c r="H108" s="122">
        <f t="shared" si="3"/>
        <v>0</v>
      </c>
      <c r="I108" s="1"/>
      <c r="J108" s="48"/>
      <c r="K108" s="120">
        <v>0</v>
      </c>
      <c r="L108" s="1"/>
      <c r="M108" s="1"/>
      <c r="N108" s="120">
        <f t="shared" si="4"/>
        <v>0</v>
      </c>
      <c r="O108" s="121">
        <f t="shared" si="5"/>
        <v>0</v>
      </c>
    </row>
    <row r="109" spans="1:15" ht="17.25" x14ac:dyDescent="0.3">
      <c r="A109" s="93"/>
      <c r="B109" s="94"/>
      <c r="C109" s="12"/>
      <c r="D109" s="1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"/>
      <c r="E110" s="2"/>
      <c r="F110" s="3"/>
      <c r="G110" s="3"/>
      <c r="H110" s="122">
        <f t="shared" si="3"/>
        <v>0</v>
      </c>
      <c r="I110" s="1"/>
      <c r="J110" s="48"/>
      <c r="K110" s="191">
        <v>0</v>
      </c>
      <c r="L110" s="1"/>
      <c r="M110" s="1"/>
      <c r="N110" s="191">
        <f t="shared" si="4"/>
        <v>0</v>
      </c>
      <c r="O110" s="192">
        <f>IF(ROUND(H110*1440,0)=0,0,IF(ROUND(H110*1440,0)&lt;=15,480,IF(ROUND(H110*1440,0)&lt;=30,960,IF(ROUND(H110*1440,0)&lt;=45,1440,IF(ROUND(H110*1440,0)&lt;=60,1920,1920*INT(ROUND(H110*1440,0)/60)+IF(MOD(ROUND(H110*1440,0),60)&lt;=15,480,IF(MOD(ROUND(H110*1440,0),60)&lt;=30,960,IF(MOD(ROUND(H110*1440,0),60)&lt;=45,1440,1920))))))))</f>
        <v>0</v>
      </c>
    </row>
    <row r="111" spans="1:15" ht="17.25" x14ac:dyDescent="0.3">
      <c r="A111" s="93"/>
      <c r="B111" s="94"/>
      <c r="C111" s="12"/>
      <c r="D111" s="1"/>
      <c r="E111" s="2"/>
      <c r="F111" s="3"/>
      <c r="G111" s="3"/>
      <c r="H111" s="122">
        <f t="shared" si="3"/>
        <v>0</v>
      </c>
      <c r="I111" s="1"/>
      <c r="J111" s="48"/>
      <c r="K111" s="120">
        <v>0</v>
      </c>
      <c r="L111" s="1"/>
      <c r="M111" s="1"/>
      <c r="N111" s="120">
        <f t="shared" si="4"/>
        <v>0</v>
      </c>
      <c r="O111" s="121">
        <f t="shared" si="5"/>
        <v>0</v>
      </c>
    </row>
    <row r="112" spans="1:15" ht="17.25" x14ac:dyDescent="0.3">
      <c r="A112" s="93"/>
      <c r="B112" s="94"/>
      <c r="C112" s="12"/>
      <c r="D112" s="1"/>
      <c r="E112" s="2"/>
      <c r="F112" s="3"/>
      <c r="G112" s="3"/>
      <c r="H112" s="122">
        <f t="shared" si="3"/>
        <v>0</v>
      </c>
      <c r="I112" s="1"/>
      <c r="J112" s="48"/>
      <c r="K112" s="120">
        <v>0</v>
      </c>
      <c r="L112" s="1"/>
      <c r="M112" s="1"/>
      <c r="N112" s="120">
        <f t="shared" si="4"/>
        <v>0</v>
      </c>
      <c r="O112" s="121">
        <f t="shared" si="5"/>
        <v>0</v>
      </c>
    </row>
    <row r="113" spans="1:15" ht="17.25" x14ac:dyDescent="0.3">
      <c r="A113" s="93"/>
      <c r="B113" s="94"/>
      <c r="C113" s="12"/>
      <c r="D113" s="1"/>
      <c r="E113" s="2"/>
      <c r="F113" s="3"/>
      <c r="G113" s="3"/>
      <c r="H113" s="122">
        <f t="shared" si="3"/>
        <v>0</v>
      </c>
      <c r="I113" s="1"/>
      <c r="J113" s="48"/>
      <c r="K113" s="120">
        <v>0</v>
      </c>
      <c r="L113" s="1"/>
      <c r="M113" s="1"/>
      <c r="N113" s="120">
        <f t="shared" si="4"/>
        <v>0</v>
      </c>
      <c r="O113" s="121">
        <f t="shared" si="5"/>
        <v>0</v>
      </c>
    </row>
    <row r="114" spans="1:15" ht="17.25" x14ac:dyDescent="0.3">
      <c r="A114" s="93"/>
      <c r="B114" s="94"/>
      <c r="C114" s="12"/>
      <c r="D114" s="1"/>
      <c r="E114" s="2"/>
      <c r="F114" s="3"/>
      <c r="G114" s="3"/>
      <c r="H114" s="122">
        <f t="shared" si="3"/>
        <v>0</v>
      </c>
      <c r="I114" s="1"/>
      <c r="J114" s="48"/>
      <c r="K114" s="120">
        <v>0</v>
      </c>
      <c r="L114" s="1"/>
      <c r="M114" s="1"/>
      <c r="N114" s="120">
        <f t="shared" si="4"/>
        <v>0</v>
      </c>
      <c r="O114" s="121">
        <f t="shared" si="5"/>
        <v>0</v>
      </c>
    </row>
    <row r="115" spans="1:15" ht="17.25" x14ac:dyDescent="0.3">
      <c r="A115" s="93"/>
      <c r="B115" s="94"/>
      <c r="C115" s="12"/>
      <c r="D115" s="1"/>
      <c r="E115" s="2"/>
      <c r="F115" s="3"/>
      <c r="G115" s="3"/>
      <c r="H115" s="122">
        <f t="shared" si="3"/>
        <v>0</v>
      </c>
      <c r="I115" s="1"/>
      <c r="J115" s="48"/>
      <c r="K115" s="120">
        <v>0</v>
      </c>
      <c r="L115" s="1"/>
      <c r="M115" s="1"/>
      <c r="N115" s="120">
        <f t="shared" si="4"/>
        <v>0</v>
      </c>
      <c r="O115" s="121">
        <f t="shared" si="5"/>
        <v>0</v>
      </c>
    </row>
    <row r="116" spans="1:15" ht="17.25" x14ac:dyDescent="0.3">
      <c r="A116" s="93"/>
      <c r="B116" s="94"/>
      <c r="C116" s="12"/>
      <c r="D116" s="1"/>
      <c r="E116" s="2"/>
      <c r="F116" s="3"/>
      <c r="G116" s="3"/>
      <c r="H116" s="122">
        <f t="shared" si="3"/>
        <v>0</v>
      </c>
      <c r="I116" s="1"/>
      <c r="J116" s="48"/>
      <c r="K116" s="120">
        <v>0</v>
      </c>
      <c r="L116" s="1"/>
      <c r="M116" s="1"/>
      <c r="N116" s="120">
        <f t="shared" si="4"/>
        <v>0</v>
      </c>
      <c r="O116" s="121">
        <f t="shared" si="5"/>
        <v>0</v>
      </c>
    </row>
    <row r="117" spans="1:15" ht="17.25" x14ac:dyDescent="0.3">
      <c r="A117" s="93"/>
      <c r="B117" s="94"/>
      <c r="C117" s="12"/>
      <c r="D117" s="1"/>
      <c r="E117" s="2"/>
      <c r="F117" s="3"/>
      <c r="G117" s="3"/>
      <c r="H117" s="122">
        <f t="shared" si="3"/>
        <v>0</v>
      </c>
      <c r="I117" s="1"/>
      <c r="J117" s="48"/>
      <c r="K117" s="120">
        <v>0</v>
      </c>
      <c r="L117" s="1"/>
      <c r="M117" s="1"/>
      <c r="N117" s="120">
        <f t="shared" si="4"/>
        <v>0</v>
      </c>
      <c r="O117" s="121">
        <f t="shared" si="5"/>
        <v>0</v>
      </c>
    </row>
    <row r="118" spans="1:15" ht="17.25" x14ac:dyDescent="0.3">
      <c r="A118" s="93"/>
      <c r="B118" s="94"/>
      <c r="C118" s="12"/>
      <c r="D118" s="1"/>
      <c r="E118" s="2"/>
      <c r="F118" s="3"/>
      <c r="G118" s="3"/>
      <c r="H118" s="122">
        <f t="shared" si="3"/>
        <v>0</v>
      </c>
      <c r="I118" s="1"/>
      <c r="J118" s="48"/>
      <c r="K118" s="120">
        <v>0</v>
      </c>
      <c r="L118" s="1"/>
      <c r="M118" s="1"/>
      <c r="N118" s="120">
        <f t="shared" si="4"/>
        <v>0</v>
      </c>
      <c r="O118" s="121">
        <f t="shared" si="5"/>
        <v>0</v>
      </c>
    </row>
    <row r="119" spans="1:15" ht="17.25" x14ac:dyDescent="0.3">
      <c r="A119" s="93"/>
      <c r="B119" s="94"/>
      <c r="C119" s="12"/>
      <c r="D119" s="1"/>
      <c r="E119" s="2"/>
      <c r="F119" s="3"/>
      <c r="G119" s="3"/>
      <c r="H119" s="122">
        <f t="shared" si="3"/>
        <v>0</v>
      </c>
      <c r="I119" s="1"/>
      <c r="J119" s="52"/>
      <c r="K119" s="120">
        <v>0</v>
      </c>
      <c r="L119" s="9"/>
      <c r="M119" s="9"/>
      <c r="N119" s="120">
        <f t="shared" si="4"/>
        <v>0</v>
      </c>
      <c r="O119" s="121">
        <f t="shared" si="5"/>
        <v>0</v>
      </c>
    </row>
    <row r="120" spans="1:15" ht="17.25" x14ac:dyDescent="0.3">
      <c r="A120" s="93"/>
      <c r="B120" s="94"/>
      <c r="C120" s="12"/>
      <c r="D120" s="1"/>
      <c r="E120" s="2"/>
      <c r="F120" s="3"/>
      <c r="G120" s="3"/>
      <c r="H120" s="122">
        <f t="shared" si="3"/>
        <v>0</v>
      </c>
      <c r="I120" s="1"/>
      <c r="J120" s="50"/>
      <c r="K120" s="120">
        <v>0</v>
      </c>
      <c r="L120" s="1"/>
      <c r="M120" s="1"/>
      <c r="N120" s="120">
        <f t="shared" si="4"/>
        <v>0</v>
      </c>
      <c r="O120" s="121">
        <f t="shared" si="5"/>
        <v>0</v>
      </c>
    </row>
    <row r="121" spans="1:15" ht="17.25" x14ac:dyDescent="0.3">
      <c r="A121" s="93"/>
      <c r="B121" s="94"/>
      <c r="C121" s="12"/>
      <c r="D121" s="1"/>
      <c r="E121" s="2"/>
      <c r="F121" s="3"/>
      <c r="G121" s="3"/>
      <c r="H121" s="122">
        <f t="shared" si="3"/>
        <v>0</v>
      </c>
      <c r="I121" s="1"/>
      <c r="J121" s="55"/>
      <c r="K121" s="120">
        <v>0</v>
      </c>
      <c r="L121" s="7"/>
      <c r="M121" s="7"/>
      <c r="N121" s="120">
        <f t="shared" si="4"/>
        <v>0</v>
      </c>
      <c r="O121" s="121">
        <f t="shared" si="5"/>
        <v>0</v>
      </c>
    </row>
    <row r="122" spans="1:15" ht="17.25" x14ac:dyDescent="0.3">
      <c r="A122" s="93"/>
      <c r="B122" s="94"/>
      <c r="C122" s="12"/>
      <c r="D122" s="1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1"/>
      <c r="M122" s="1"/>
      <c r="N122" s="120">
        <f t="shared" si="4"/>
        <v>0</v>
      </c>
      <c r="O122" s="121">
        <f t="shared" si="5"/>
        <v>0</v>
      </c>
    </row>
    <row r="123" spans="1:15" ht="17.25" x14ac:dyDescent="0.3">
      <c r="A123" s="93"/>
      <c r="B123" s="94"/>
      <c r="C123" s="12"/>
      <c r="D123" s="1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7"/>
      <c r="M123" s="7"/>
      <c r="N123" s="120">
        <f t="shared" si="4"/>
        <v>0</v>
      </c>
      <c r="O123" s="121">
        <f t="shared" si="5"/>
        <v>0</v>
      </c>
    </row>
    <row r="124" spans="1:15" ht="17.25" x14ac:dyDescent="0.3">
      <c r="A124" s="93"/>
      <c r="B124" s="94"/>
      <c r="C124" s="12"/>
      <c r="D124" s="1"/>
      <c r="E124" s="2"/>
      <c r="F124" s="3"/>
      <c r="G124" s="3"/>
      <c r="H124" s="122">
        <f t="shared" si="3"/>
        <v>0</v>
      </c>
      <c r="I124" s="1"/>
      <c r="J124" s="50"/>
      <c r="K124" s="120">
        <v>0</v>
      </c>
      <c r="L124" s="1"/>
      <c r="M124" s="1"/>
      <c r="N124" s="120">
        <f t="shared" si="4"/>
        <v>0</v>
      </c>
      <c r="O124" s="121">
        <f t="shared" si="5"/>
        <v>0</v>
      </c>
    </row>
    <row r="125" spans="1:15" ht="17.25" x14ac:dyDescent="0.3">
      <c r="A125" s="93"/>
      <c r="B125" s="94"/>
      <c r="C125" s="12"/>
      <c r="D125" s="1"/>
      <c r="E125" s="2"/>
      <c r="F125" s="3"/>
      <c r="G125" s="3"/>
      <c r="H125" s="122">
        <f t="shared" si="3"/>
        <v>0</v>
      </c>
      <c r="I125" s="1"/>
      <c r="J125" s="55"/>
      <c r="K125" s="120">
        <v>0</v>
      </c>
      <c r="L125" s="1"/>
      <c r="M125" s="1"/>
      <c r="N125" s="120">
        <f t="shared" si="4"/>
        <v>0</v>
      </c>
      <c r="O125" s="121">
        <f t="shared" si="5"/>
        <v>0</v>
      </c>
    </row>
    <row r="126" spans="1:15" ht="17.25" x14ac:dyDescent="0.3">
      <c r="A126" s="93"/>
      <c r="B126" s="94"/>
      <c r="C126" s="12"/>
      <c r="D126" s="1"/>
      <c r="E126" s="2"/>
      <c r="F126" s="3"/>
      <c r="G126" s="3"/>
      <c r="H126" s="122">
        <f t="shared" si="3"/>
        <v>0</v>
      </c>
      <c r="I126" s="1"/>
      <c r="J126" s="55"/>
      <c r="K126" s="120">
        <v>0</v>
      </c>
      <c r="L126" s="9"/>
      <c r="M126" s="9"/>
      <c r="N126" s="120">
        <f t="shared" si="4"/>
        <v>0</v>
      </c>
      <c r="O126" s="121">
        <f t="shared" si="5"/>
        <v>0</v>
      </c>
    </row>
    <row r="127" spans="1:15" ht="17.25" x14ac:dyDescent="0.3">
      <c r="A127" s="93"/>
      <c r="B127" s="94"/>
      <c r="C127" s="12"/>
      <c r="D127" s="1"/>
      <c r="E127" s="2"/>
      <c r="F127" s="3"/>
      <c r="G127" s="3"/>
      <c r="H127" s="122">
        <f t="shared" si="3"/>
        <v>0</v>
      </c>
      <c r="I127" s="1"/>
      <c r="J127" s="50"/>
      <c r="K127" s="120">
        <v>0</v>
      </c>
      <c r="L127" s="1"/>
      <c r="M127" s="1"/>
      <c r="N127" s="120">
        <f t="shared" si="4"/>
        <v>0</v>
      </c>
      <c r="O127" s="121">
        <f t="shared" si="5"/>
        <v>0</v>
      </c>
    </row>
    <row r="128" spans="1:15" ht="17.25" x14ac:dyDescent="0.3">
      <c r="A128" s="93"/>
      <c r="B128" s="94"/>
      <c r="C128" s="12"/>
      <c r="D128" s="1"/>
      <c r="E128" s="2"/>
      <c r="F128" s="3"/>
      <c r="G128" s="3"/>
      <c r="H128" s="122">
        <f t="shared" si="3"/>
        <v>0</v>
      </c>
      <c r="I128" s="1"/>
      <c r="J128" s="55"/>
      <c r="K128" s="120">
        <v>0</v>
      </c>
      <c r="L128" s="1"/>
      <c r="M128" s="1"/>
      <c r="N128" s="120">
        <f t="shared" si="4"/>
        <v>0</v>
      </c>
      <c r="O128" s="121">
        <f t="shared" si="5"/>
        <v>0</v>
      </c>
    </row>
    <row r="129" spans="1:15" ht="17.25" x14ac:dyDescent="0.3">
      <c r="A129" s="93"/>
      <c r="B129" s="94"/>
      <c r="C129" s="12"/>
      <c r="D129" s="1"/>
      <c r="E129" s="2"/>
      <c r="F129" s="3"/>
      <c r="G129" s="3"/>
      <c r="H129" s="122">
        <f t="shared" si="3"/>
        <v>0</v>
      </c>
      <c r="I129" s="1"/>
      <c r="J129" s="50"/>
      <c r="K129" s="120">
        <v>0</v>
      </c>
      <c r="L129" s="9"/>
      <c r="M129" s="9"/>
      <c r="N129" s="120">
        <f t="shared" si="4"/>
        <v>0</v>
      </c>
      <c r="O129" s="121">
        <f t="shared" si="5"/>
        <v>0</v>
      </c>
    </row>
    <row r="130" spans="1:15" ht="17.25" x14ac:dyDescent="0.3">
      <c r="A130" s="93"/>
      <c r="B130" s="94"/>
      <c r="C130" s="12"/>
      <c r="D130" s="1"/>
      <c r="E130" s="2"/>
      <c r="F130" s="3"/>
      <c r="G130" s="3"/>
      <c r="H130" s="122">
        <f t="shared" si="3"/>
        <v>0</v>
      </c>
      <c r="I130" s="1"/>
      <c r="J130" s="54"/>
      <c r="K130" s="120">
        <v>0</v>
      </c>
      <c r="L130" s="1"/>
      <c r="M130" s="1"/>
      <c r="N130" s="120">
        <f t="shared" si="4"/>
        <v>0</v>
      </c>
      <c r="O130" s="121">
        <f t="shared" si="5"/>
        <v>0</v>
      </c>
    </row>
    <row r="131" spans="1:15" ht="17.25" x14ac:dyDescent="0.3">
      <c r="A131" s="93"/>
      <c r="B131" s="94"/>
      <c r="C131" s="12"/>
      <c r="D131" s="1"/>
      <c r="E131" s="2"/>
      <c r="F131" s="3"/>
      <c r="G131" s="3"/>
      <c r="H131" s="122">
        <f t="shared" si="3"/>
        <v>0</v>
      </c>
      <c r="I131" s="1"/>
      <c r="J131" s="55"/>
      <c r="K131" s="120">
        <v>0</v>
      </c>
      <c r="L131" s="7"/>
      <c r="M131" s="7"/>
      <c r="N131" s="120">
        <f t="shared" si="4"/>
        <v>0</v>
      </c>
      <c r="O131" s="121">
        <f t="shared" si="5"/>
        <v>0</v>
      </c>
    </row>
    <row r="132" spans="1:15" ht="17.25" x14ac:dyDescent="0.3">
      <c r="A132" s="93"/>
      <c r="B132" s="94"/>
      <c r="C132" s="12"/>
      <c r="D132" s="1"/>
      <c r="E132" s="2"/>
      <c r="F132" s="3"/>
      <c r="G132" s="3"/>
      <c r="H132" s="122">
        <f t="shared" ref="H132:H195" si="6">IF(AND(F132&lt;&gt;"",G132&lt;&gt;""),G132-F132,0)</f>
        <v>0</v>
      </c>
      <c r="I132" s="1"/>
      <c r="J132" s="50"/>
      <c r="K132" s="120">
        <v>0</v>
      </c>
      <c r="L132" s="11"/>
      <c r="M132" s="11"/>
      <c r="N132" s="120">
        <f t="shared" ref="N132:N195" si="7">IF(ROUND(H132*1440,0)=0,0,H132*1440*32)</f>
        <v>0</v>
      </c>
      <c r="O132" s="121">
        <f t="shared" ref="O132:O195" si="8">IF(ROUND(H132*1440,0)=0,0,
IF(ROUND(H132*1440,0)&lt;=15,480,
IF(ROUND(H132*1440,0)&lt;=30,960,
IF(ROUND(H132*1440,0)&lt;=45,1440,
IF(ROUND(H132*1440,0)&lt;=60,1920,
1920*INT(ROUND(H132*1440,0)/60)+
IF(MOD(ROUND(H132*1440,0),60)&lt;=15,480,
IF(MOD(ROUND(H132*1440,0),60)&lt;=30,960,
IF(MOD(ROUND(H132*1440,0),60)&lt;=45,1440,1920)))
)))))</f>
        <v>0</v>
      </c>
    </row>
    <row r="133" spans="1:15" ht="17.25" x14ac:dyDescent="0.3">
      <c r="A133" s="93"/>
      <c r="B133" s="94"/>
      <c r="C133" s="12"/>
      <c r="D133" s="1"/>
      <c r="E133" s="2"/>
      <c r="F133" s="3"/>
      <c r="G133" s="3"/>
      <c r="H133" s="122">
        <f t="shared" si="6"/>
        <v>0</v>
      </c>
      <c r="I133" s="1"/>
      <c r="J133" s="56"/>
      <c r="K133" s="120">
        <v>0</v>
      </c>
      <c r="L133" s="1"/>
      <c r="M133" s="1"/>
      <c r="N133" s="120">
        <f t="shared" si="7"/>
        <v>0</v>
      </c>
      <c r="O133" s="121">
        <f t="shared" si="8"/>
        <v>0</v>
      </c>
    </row>
    <row r="134" spans="1:15" ht="17.25" x14ac:dyDescent="0.3">
      <c r="A134" s="93"/>
      <c r="B134" s="94"/>
      <c r="C134" s="12"/>
      <c r="D134" s="1"/>
      <c r="E134" s="2"/>
      <c r="F134" s="3"/>
      <c r="G134" s="3"/>
      <c r="H134" s="122">
        <f t="shared" si="6"/>
        <v>0</v>
      </c>
      <c r="I134" s="1"/>
      <c r="J134" s="50"/>
      <c r="K134" s="120">
        <v>0</v>
      </c>
      <c r="L134" s="1"/>
      <c r="M134" s="1"/>
      <c r="N134" s="120">
        <f t="shared" si="7"/>
        <v>0</v>
      </c>
      <c r="O134" s="121">
        <f t="shared" si="8"/>
        <v>0</v>
      </c>
    </row>
    <row r="135" spans="1:15" ht="17.25" x14ac:dyDescent="0.3">
      <c r="A135" s="93"/>
      <c r="B135" s="94"/>
      <c r="C135" s="12"/>
      <c r="D135" s="1"/>
      <c r="E135" s="2"/>
      <c r="F135" s="3"/>
      <c r="G135" s="3"/>
      <c r="H135" s="122">
        <f t="shared" si="6"/>
        <v>0</v>
      </c>
      <c r="I135" s="1"/>
      <c r="J135" s="50"/>
      <c r="K135" s="120">
        <v>0</v>
      </c>
      <c r="L135" s="1"/>
      <c r="M135" s="1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2"/>
      <c r="D136" s="1"/>
      <c r="E136" s="2"/>
      <c r="F136" s="3"/>
      <c r="G136" s="3"/>
      <c r="H136" s="122">
        <f t="shared" si="6"/>
        <v>0</v>
      </c>
      <c r="I136" s="1"/>
      <c r="J136" s="54"/>
      <c r="K136" s="120">
        <v>0</v>
      </c>
      <c r="L136" s="9"/>
      <c r="M136" s="9"/>
      <c r="N136" s="120">
        <f t="shared" si="7"/>
        <v>0</v>
      </c>
      <c r="O136" s="121">
        <f t="shared" si="8"/>
        <v>0</v>
      </c>
    </row>
    <row r="137" spans="1:15" ht="17.25" x14ac:dyDescent="0.3">
      <c r="A137" s="93"/>
      <c r="B137" s="94"/>
      <c r="C137" s="12"/>
      <c r="D137" s="1"/>
      <c r="E137" s="2"/>
      <c r="F137" s="3"/>
      <c r="G137" s="3"/>
      <c r="H137" s="122">
        <f t="shared" si="6"/>
        <v>0</v>
      </c>
      <c r="I137" s="1"/>
      <c r="J137" s="50"/>
      <c r="K137" s="120">
        <v>0</v>
      </c>
      <c r="L137" s="1"/>
      <c r="M137" s="1"/>
      <c r="N137" s="120">
        <f t="shared" si="7"/>
        <v>0</v>
      </c>
      <c r="O137" s="121">
        <f t="shared" si="8"/>
        <v>0</v>
      </c>
    </row>
    <row r="138" spans="1:15" ht="17.25" x14ac:dyDescent="0.3">
      <c r="A138" s="93"/>
      <c r="B138" s="94"/>
      <c r="C138" s="12"/>
      <c r="D138" s="1"/>
      <c r="E138" s="2"/>
      <c r="F138" s="3"/>
      <c r="G138" s="3"/>
      <c r="H138" s="122">
        <f t="shared" si="6"/>
        <v>0</v>
      </c>
      <c r="I138" s="1"/>
      <c r="J138" s="54"/>
      <c r="K138" s="120">
        <v>0</v>
      </c>
      <c r="L138" s="1"/>
      <c r="M138" s="1"/>
      <c r="N138" s="120">
        <f t="shared" si="7"/>
        <v>0</v>
      </c>
      <c r="O138" s="121">
        <f t="shared" si="8"/>
        <v>0</v>
      </c>
    </row>
    <row r="139" spans="1:15" ht="17.25" x14ac:dyDescent="0.3">
      <c r="A139" s="93"/>
      <c r="B139" s="94"/>
      <c r="C139" s="12"/>
      <c r="D139" s="1"/>
      <c r="E139" s="2"/>
      <c r="F139" s="3"/>
      <c r="G139" s="3"/>
      <c r="H139" s="122">
        <f t="shared" si="6"/>
        <v>0</v>
      </c>
      <c r="I139" s="1"/>
      <c r="J139" s="50"/>
      <c r="K139" s="120">
        <v>0</v>
      </c>
      <c r="L139" s="9"/>
      <c r="M139" s="9"/>
      <c r="N139" s="120">
        <f t="shared" si="7"/>
        <v>0</v>
      </c>
      <c r="O139" s="121">
        <f t="shared" si="8"/>
        <v>0</v>
      </c>
    </row>
    <row r="140" spans="1:15" ht="17.25" x14ac:dyDescent="0.3">
      <c r="A140" s="93"/>
      <c r="B140" s="94"/>
      <c r="C140" s="12"/>
      <c r="D140" s="1"/>
      <c r="E140" s="2"/>
      <c r="F140" s="3"/>
      <c r="G140" s="3"/>
      <c r="H140" s="122">
        <f t="shared" si="6"/>
        <v>0</v>
      </c>
      <c r="I140" s="1"/>
      <c r="J140" s="54"/>
      <c r="K140" s="120">
        <v>0</v>
      </c>
      <c r="L140" s="1"/>
      <c r="M140" s="1"/>
      <c r="N140" s="120">
        <f t="shared" si="7"/>
        <v>0</v>
      </c>
      <c r="O140" s="121">
        <f t="shared" si="8"/>
        <v>0</v>
      </c>
    </row>
    <row r="141" spans="1:15" ht="17.25" x14ac:dyDescent="0.3">
      <c r="A141" s="93"/>
      <c r="B141" s="94"/>
      <c r="C141" s="12"/>
      <c r="D141" s="1"/>
      <c r="E141" s="2"/>
      <c r="F141" s="3"/>
      <c r="G141" s="3"/>
      <c r="H141" s="122">
        <f t="shared" si="6"/>
        <v>0</v>
      </c>
      <c r="I141" s="1"/>
      <c r="J141" s="50"/>
      <c r="K141" s="120">
        <v>0</v>
      </c>
      <c r="L141" s="7"/>
      <c r="M141" s="7"/>
      <c r="N141" s="120">
        <f t="shared" si="7"/>
        <v>0</v>
      </c>
      <c r="O141" s="121">
        <f t="shared" si="8"/>
        <v>0</v>
      </c>
    </row>
    <row r="142" spans="1:15" ht="17.25" x14ac:dyDescent="0.3">
      <c r="A142" s="93"/>
      <c r="B142" s="94"/>
      <c r="C142" s="12"/>
      <c r="D142" s="1"/>
      <c r="E142" s="2"/>
      <c r="F142" s="3"/>
      <c r="G142" s="3"/>
      <c r="H142" s="122">
        <f t="shared" si="6"/>
        <v>0</v>
      </c>
      <c r="I142" s="1"/>
      <c r="J142" s="50"/>
      <c r="K142" s="120">
        <v>0</v>
      </c>
      <c r="L142" s="1"/>
      <c r="M142" s="1"/>
      <c r="N142" s="120">
        <f t="shared" si="7"/>
        <v>0</v>
      </c>
      <c r="O142" s="121">
        <f t="shared" si="8"/>
        <v>0</v>
      </c>
    </row>
    <row r="143" spans="1:15" ht="17.25" x14ac:dyDescent="0.3">
      <c r="A143" s="93"/>
      <c r="B143" s="94"/>
      <c r="C143" s="12"/>
      <c r="D143" s="1"/>
      <c r="E143" s="2"/>
      <c r="F143" s="3"/>
      <c r="G143" s="3"/>
      <c r="H143" s="122">
        <f t="shared" si="6"/>
        <v>0</v>
      </c>
      <c r="I143" s="1"/>
      <c r="J143" s="50"/>
      <c r="K143" s="120">
        <v>0</v>
      </c>
      <c r="L143" s="1"/>
      <c r="M143" s="1"/>
      <c r="N143" s="120">
        <f t="shared" si="7"/>
        <v>0</v>
      </c>
      <c r="O143" s="121">
        <f t="shared" si="8"/>
        <v>0</v>
      </c>
    </row>
    <row r="144" spans="1:15" ht="17.25" x14ac:dyDescent="0.3">
      <c r="A144" s="93"/>
      <c r="B144" s="94"/>
      <c r="C144" s="12"/>
      <c r="D144" s="1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2"/>
      <c r="D145" s="1"/>
      <c r="E145" s="2"/>
      <c r="F145" s="3"/>
      <c r="G145" s="3"/>
      <c r="H145" s="122">
        <f t="shared" si="6"/>
        <v>0</v>
      </c>
      <c r="I145" s="1"/>
      <c r="J145" s="54"/>
      <c r="K145" s="120">
        <v>0</v>
      </c>
      <c r="L145" s="7"/>
      <c r="M145" s="7"/>
      <c r="N145" s="120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1"/>
      <c r="E146" s="2"/>
      <c r="F146" s="3"/>
      <c r="G146" s="3"/>
      <c r="H146" s="122">
        <f t="shared" si="6"/>
        <v>0</v>
      </c>
      <c r="I146" s="1"/>
      <c r="J146" s="56"/>
      <c r="K146" s="120">
        <v>0</v>
      </c>
      <c r="L146" s="9"/>
      <c r="M146" s="9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1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17.25" x14ac:dyDescent="0.3">
      <c r="A148" s="93"/>
      <c r="B148" s="94"/>
      <c r="C148" s="12"/>
      <c r="D148" s="1"/>
      <c r="E148" s="2"/>
      <c r="F148" s="3"/>
      <c r="G148" s="3"/>
      <c r="H148" s="122">
        <f t="shared" si="6"/>
        <v>0</v>
      </c>
      <c r="I148" s="1"/>
      <c r="J148" s="55"/>
      <c r="K148" s="120">
        <v>0</v>
      </c>
      <c r="L148" s="11"/>
      <c r="M148" s="11"/>
      <c r="N148" s="120">
        <f t="shared" si="7"/>
        <v>0</v>
      </c>
      <c r="O148" s="121">
        <f t="shared" si="8"/>
        <v>0</v>
      </c>
    </row>
    <row r="149" spans="1:15" ht="17.25" x14ac:dyDescent="0.3">
      <c r="A149" s="93"/>
      <c r="B149" s="94"/>
      <c r="C149" s="12"/>
      <c r="D149" s="1"/>
      <c r="E149" s="2"/>
      <c r="F149" s="3"/>
      <c r="G149" s="3"/>
      <c r="H149" s="122">
        <f t="shared" si="6"/>
        <v>0</v>
      </c>
      <c r="I149" s="1"/>
      <c r="J149" s="50"/>
      <c r="K149" s="120">
        <v>0</v>
      </c>
      <c r="L149" s="1"/>
      <c r="M149" s="1"/>
      <c r="N149" s="120">
        <f t="shared" si="7"/>
        <v>0</v>
      </c>
      <c r="O149" s="121">
        <f t="shared" si="8"/>
        <v>0</v>
      </c>
    </row>
    <row r="150" spans="1:15" ht="17.25" x14ac:dyDescent="0.3">
      <c r="A150" s="93"/>
      <c r="B150" s="94"/>
      <c r="C150" s="12"/>
      <c r="D150" s="1"/>
      <c r="E150" s="2"/>
      <c r="F150" s="3"/>
      <c r="G150" s="3"/>
      <c r="H150" s="122">
        <f t="shared" si="6"/>
        <v>0</v>
      </c>
      <c r="I150" s="1"/>
      <c r="J150" s="54"/>
      <c r="K150" s="120">
        <v>0</v>
      </c>
      <c r="L150" s="7"/>
      <c r="M150" s="7"/>
      <c r="N150" s="120">
        <f t="shared" si="7"/>
        <v>0</v>
      </c>
      <c r="O150" s="121">
        <f t="shared" si="8"/>
        <v>0</v>
      </c>
    </row>
    <row r="151" spans="1:15" ht="17.25" x14ac:dyDescent="0.3">
      <c r="A151" s="93"/>
      <c r="B151" s="94"/>
      <c r="C151" s="12"/>
      <c r="D151" s="1"/>
      <c r="E151" s="2"/>
      <c r="F151" s="3"/>
      <c r="G151" s="3"/>
      <c r="H151" s="122">
        <f t="shared" si="6"/>
        <v>0</v>
      </c>
      <c r="I151" s="1"/>
      <c r="J151" s="50"/>
      <c r="K151" s="120">
        <v>0</v>
      </c>
      <c r="L151" s="1"/>
      <c r="M151" s="1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1"/>
      <c r="E152" s="2"/>
      <c r="F152" s="3"/>
      <c r="G152" s="3"/>
      <c r="H152" s="122">
        <f t="shared" si="6"/>
        <v>0</v>
      </c>
      <c r="I152" s="1"/>
      <c r="J152" s="54"/>
      <c r="K152" s="120">
        <v>0</v>
      </c>
      <c r="L152" s="7"/>
      <c r="M152" s="7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2"/>
      <c r="D153" s="1"/>
      <c r="E153" s="2"/>
      <c r="F153" s="3"/>
      <c r="G153" s="3"/>
      <c r="H153" s="122">
        <f t="shared" si="6"/>
        <v>0</v>
      </c>
      <c r="I153" s="1"/>
      <c r="J153" s="50"/>
      <c r="K153" s="120">
        <v>0</v>
      </c>
      <c r="L153" s="1"/>
      <c r="M153" s="1"/>
      <c r="N153" s="120">
        <f t="shared" si="7"/>
        <v>0</v>
      </c>
      <c r="O153" s="121">
        <f t="shared" si="8"/>
        <v>0</v>
      </c>
    </row>
    <row r="154" spans="1:15" ht="17.25" x14ac:dyDescent="0.3">
      <c r="A154" s="93"/>
      <c r="B154" s="94"/>
      <c r="C154" s="12"/>
      <c r="D154" s="1"/>
      <c r="E154" s="2"/>
      <c r="F154" s="3"/>
      <c r="G154" s="3"/>
      <c r="H154" s="122">
        <f t="shared" si="6"/>
        <v>0</v>
      </c>
      <c r="I154" s="1"/>
      <c r="J154" s="54"/>
      <c r="K154" s="120">
        <v>0</v>
      </c>
      <c r="L154" s="7"/>
      <c r="M154" s="7"/>
      <c r="N154" s="120">
        <f t="shared" si="7"/>
        <v>0</v>
      </c>
      <c r="O154" s="121">
        <f t="shared" si="8"/>
        <v>0</v>
      </c>
    </row>
    <row r="155" spans="1:15" ht="17.25" x14ac:dyDescent="0.3">
      <c r="A155" s="93"/>
      <c r="B155" s="94"/>
      <c r="C155" s="12"/>
      <c r="D155" s="1"/>
      <c r="E155" s="2"/>
      <c r="F155" s="3"/>
      <c r="G155" s="3"/>
      <c r="H155" s="122">
        <f t="shared" si="6"/>
        <v>0</v>
      </c>
      <c r="I155" s="1"/>
      <c r="J155" s="54"/>
      <c r="K155" s="120">
        <v>0</v>
      </c>
      <c r="L155" s="9"/>
      <c r="M155" s="9"/>
      <c r="N155" s="120">
        <f t="shared" si="7"/>
        <v>0</v>
      </c>
      <c r="O155" s="121">
        <f t="shared" si="8"/>
        <v>0</v>
      </c>
    </row>
    <row r="156" spans="1:15" ht="17.25" x14ac:dyDescent="0.3">
      <c r="A156" s="93"/>
      <c r="B156" s="94"/>
      <c r="C156" s="12"/>
      <c r="D156" s="1"/>
      <c r="E156" s="2"/>
      <c r="F156" s="3"/>
      <c r="G156" s="3"/>
      <c r="H156" s="122">
        <f t="shared" si="6"/>
        <v>0</v>
      </c>
      <c r="I156" s="1"/>
      <c r="J156" s="55"/>
      <c r="K156" s="120">
        <v>0</v>
      </c>
      <c r="L156" s="11"/>
      <c r="M156" s="11"/>
      <c r="N156" s="120">
        <f t="shared" si="7"/>
        <v>0</v>
      </c>
      <c r="O156" s="121">
        <f t="shared" si="8"/>
        <v>0</v>
      </c>
    </row>
    <row r="157" spans="1:15" ht="17.25" x14ac:dyDescent="0.3">
      <c r="A157" s="93"/>
      <c r="B157" s="94"/>
      <c r="C157" s="12"/>
      <c r="D157" s="1"/>
      <c r="E157" s="2"/>
      <c r="F157" s="3"/>
      <c r="G157" s="3"/>
      <c r="H157" s="122">
        <f t="shared" si="6"/>
        <v>0</v>
      </c>
      <c r="I157" s="1"/>
      <c r="J157" s="50"/>
      <c r="K157" s="120">
        <v>0</v>
      </c>
      <c r="L157" s="1"/>
      <c r="M157" s="1"/>
      <c r="N157" s="120">
        <f t="shared" si="7"/>
        <v>0</v>
      </c>
      <c r="O157" s="121">
        <f t="shared" si="8"/>
        <v>0</v>
      </c>
    </row>
    <row r="158" spans="1:15" ht="17.25" x14ac:dyDescent="0.3">
      <c r="A158" s="93"/>
      <c r="B158" s="94"/>
      <c r="C158" s="12"/>
      <c r="D158" s="1"/>
      <c r="E158" s="2"/>
      <c r="F158" s="3"/>
      <c r="G158" s="3"/>
      <c r="H158" s="122">
        <f t="shared" si="6"/>
        <v>0</v>
      </c>
      <c r="I158" s="1"/>
      <c r="J158" s="56"/>
      <c r="K158" s="120">
        <v>0</v>
      </c>
      <c r="L158" s="9"/>
      <c r="M158" s="9"/>
      <c r="N158" s="120">
        <f t="shared" si="7"/>
        <v>0</v>
      </c>
      <c r="O158" s="121">
        <f t="shared" si="8"/>
        <v>0</v>
      </c>
    </row>
    <row r="159" spans="1:15" ht="17.25" x14ac:dyDescent="0.3">
      <c r="A159" s="93"/>
      <c r="B159" s="94"/>
      <c r="C159" s="12"/>
      <c r="D159" s="1"/>
      <c r="E159" s="2"/>
      <c r="F159" s="3"/>
      <c r="G159" s="3"/>
      <c r="H159" s="122">
        <f t="shared" si="6"/>
        <v>0</v>
      </c>
      <c r="I159" s="1"/>
      <c r="J159" s="50"/>
      <c r="K159" s="120">
        <v>0</v>
      </c>
      <c r="L159" s="1"/>
      <c r="M159" s="1"/>
      <c r="N159" s="120">
        <f t="shared" si="7"/>
        <v>0</v>
      </c>
      <c r="O159" s="121">
        <f t="shared" si="8"/>
        <v>0</v>
      </c>
    </row>
    <row r="160" spans="1:15" ht="17.25" x14ac:dyDescent="0.3">
      <c r="A160" s="93"/>
      <c r="B160" s="94"/>
      <c r="C160" s="12"/>
      <c r="D160" s="1"/>
      <c r="E160" s="2"/>
      <c r="F160" s="3"/>
      <c r="G160" s="3"/>
      <c r="H160" s="122">
        <f t="shared" si="6"/>
        <v>0</v>
      </c>
      <c r="I160" s="1"/>
      <c r="J160" s="50"/>
      <c r="K160" s="120">
        <v>0</v>
      </c>
      <c r="L160" s="1"/>
      <c r="M160" s="1"/>
      <c r="N160" s="120">
        <f t="shared" si="7"/>
        <v>0</v>
      </c>
      <c r="O160" s="121">
        <f t="shared" si="8"/>
        <v>0</v>
      </c>
    </row>
    <row r="161" spans="1:15" ht="17.25" x14ac:dyDescent="0.3">
      <c r="A161" s="93"/>
      <c r="B161" s="94"/>
      <c r="C161" s="12"/>
      <c r="D161" s="1"/>
      <c r="E161" s="2"/>
      <c r="F161" s="3"/>
      <c r="G161" s="3"/>
      <c r="H161" s="122">
        <f t="shared" si="6"/>
        <v>0</v>
      </c>
      <c r="I161" s="1"/>
      <c r="J161" s="50"/>
      <c r="K161" s="120">
        <v>0</v>
      </c>
      <c r="L161" s="1"/>
      <c r="M161" s="1"/>
      <c r="N161" s="120">
        <f t="shared" si="7"/>
        <v>0</v>
      </c>
      <c r="O161" s="121">
        <f t="shared" si="8"/>
        <v>0</v>
      </c>
    </row>
    <row r="162" spans="1:15" ht="17.25" x14ac:dyDescent="0.3">
      <c r="A162" s="93"/>
      <c r="B162" s="94"/>
      <c r="C162" s="12"/>
      <c r="D162" s="1"/>
      <c r="E162" s="2"/>
      <c r="F162" s="3"/>
      <c r="G162" s="3"/>
      <c r="H162" s="122">
        <f t="shared" si="6"/>
        <v>0</v>
      </c>
      <c r="I162" s="1"/>
      <c r="J162" s="50"/>
      <c r="K162" s="120">
        <v>0</v>
      </c>
      <c r="L162" s="1"/>
      <c r="M162" s="1"/>
      <c r="N162" s="120">
        <f t="shared" si="7"/>
        <v>0</v>
      </c>
      <c r="O162" s="121">
        <f t="shared" si="8"/>
        <v>0</v>
      </c>
    </row>
    <row r="163" spans="1:15" ht="17.25" x14ac:dyDescent="0.3">
      <c r="A163" s="93"/>
      <c r="B163" s="94"/>
      <c r="C163" s="12"/>
      <c r="D163" s="1"/>
      <c r="E163" s="2"/>
      <c r="F163" s="3"/>
      <c r="G163" s="3"/>
      <c r="H163" s="122">
        <f t="shared" si="6"/>
        <v>0</v>
      </c>
      <c r="I163" s="1"/>
      <c r="J163" s="50"/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/>
      <c r="D164" s="1"/>
      <c r="E164" s="2"/>
      <c r="F164" s="3"/>
      <c r="G164" s="3"/>
      <c r="H164" s="122">
        <f t="shared" si="6"/>
        <v>0</v>
      </c>
      <c r="I164" s="1"/>
      <c r="J164" s="50"/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17.25" x14ac:dyDescent="0.3">
      <c r="A165" s="93"/>
      <c r="B165" s="94"/>
      <c r="C165" s="12"/>
      <c r="D165" s="1"/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17.25" x14ac:dyDescent="0.3">
      <c r="A166" s="93"/>
      <c r="B166" s="94"/>
      <c r="C166" s="12"/>
      <c r="D166" s="1"/>
      <c r="E166" s="2"/>
      <c r="F166" s="3"/>
      <c r="G166" s="3"/>
      <c r="H166" s="122">
        <f t="shared" si="6"/>
        <v>0</v>
      </c>
      <c r="I166" s="1"/>
      <c r="J166" s="50"/>
      <c r="K166" s="120">
        <v>0</v>
      </c>
      <c r="L166" s="1"/>
      <c r="M166" s="1"/>
      <c r="N166" s="120">
        <f t="shared" si="7"/>
        <v>0</v>
      </c>
      <c r="O166" s="121">
        <f t="shared" si="8"/>
        <v>0</v>
      </c>
    </row>
    <row r="167" spans="1:15" ht="17.25" x14ac:dyDescent="0.3">
      <c r="A167" s="93"/>
      <c r="B167" s="94"/>
      <c r="C167" s="12"/>
      <c r="D167" s="1"/>
      <c r="E167" s="2"/>
      <c r="F167" s="3"/>
      <c r="G167" s="3"/>
      <c r="H167" s="122">
        <f t="shared" si="6"/>
        <v>0</v>
      </c>
      <c r="I167" s="1"/>
      <c r="J167" s="54"/>
      <c r="K167" s="120">
        <v>0</v>
      </c>
      <c r="L167" s="7"/>
      <c r="M167" s="7"/>
      <c r="N167" s="120">
        <f t="shared" si="7"/>
        <v>0</v>
      </c>
      <c r="O167" s="121">
        <f t="shared" si="8"/>
        <v>0</v>
      </c>
    </row>
    <row r="168" spans="1:15" ht="17.25" x14ac:dyDescent="0.3">
      <c r="A168" s="93"/>
      <c r="B168" s="94"/>
      <c r="C168" s="12"/>
      <c r="D168" s="1"/>
      <c r="E168" s="2"/>
      <c r="F168" s="3"/>
      <c r="G168" s="3"/>
      <c r="H168" s="122">
        <f t="shared" si="6"/>
        <v>0</v>
      </c>
      <c r="I168" s="1"/>
      <c r="J168" s="56"/>
      <c r="K168" s="120">
        <v>0</v>
      </c>
      <c r="L168" s="9"/>
      <c r="M168" s="9"/>
      <c r="N168" s="120">
        <f t="shared" si="7"/>
        <v>0</v>
      </c>
      <c r="O168" s="121">
        <f t="shared" si="8"/>
        <v>0</v>
      </c>
    </row>
    <row r="169" spans="1:15" ht="17.25" x14ac:dyDescent="0.3">
      <c r="A169" s="93"/>
      <c r="B169" s="94"/>
      <c r="C169" s="12"/>
      <c r="D169" s="1"/>
      <c r="E169" s="2"/>
      <c r="F169" s="3"/>
      <c r="G169" s="3"/>
      <c r="H169" s="122">
        <f t="shared" si="6"/>
        <v>0</v>
      </c>
      <c r="I169" s="1"/>
      <c r="J169" s="50"/>
      <c r="K169" s="120">
        <v>0</v>
      </c>
      <c r="L169" s="1"/>
      <c r="M169" s="1"/>
      <c r="N169" s="120">
        <f t="shared" si="7"/>
        <v>0</v>
      </c>
      <c r="O169" s="121">
        <f t="shared" si="8"/>
        <v>0</v>
      </c>
    </row>
    <row r="170" spans="1:15" ht="17.25" x14ac:dyDescent="0.3">
      <c r="A170" s="93"/>
      <c r="B170" s="94"/>
      <c r="C170" s="12"/>
      <c r="D170" s="1"/>
      <c r="E170" s="2"/>
      <c r="F170" s="3"/>
      <c r="G170" s="3"/>
      <c r="H170" s="122">
        <f t="shared" si="6"/>
        <v>0</v>
      </c>
      <c r="I170" s="1"/>
      <c r="J170" s="56"/>
      <c r="K170" s="120">
        <v>0</v>
      </c>
      <c r="L170" s="9"/>
      <c r="M170" s="9"/>
      <c r="N170" s="120">
        <f t="shared" si="7"/>
        <v>0</v>
      </c>
      <c r="O170" s="121">
        <f t="shared" si="8"/>
        <v>0</v>
      </c>
    </row>
    <row r="171" spans="1:15" ht="17.25" x14ac:dyDescent="0.3">
      <c r="A171" s="93"/>
      <c r="B171" s="94"/>
      <c r="C171" s="12"/>
      <c r="D171" s="1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2"/>
      <c r="D172" s="1"/>
      <c r="E172" s="2"/>
      <c r="F172" s="3"/>
      <c r="G172" s="3"/>
      <c r="H172" s="122">
        <f t="shared" si="6"/>
        <v>0</v>
      </c>
      <c r="I172" s="1"/>
      <c r="J172" s="50"/>
      <c r="K172" s="120">
        <v>0</v>
      </c>
      <c r="L172" s="1"/>
      <c r="M172" s="1"/>
      <c r="N172" s="120">
        <f t="shared" si="7"/>
        <v>0</v>
      </c>
      <c r="O172" s="121">
        <f t="shared" si="8"/>
        <v>0</v>
      </c>
    </row>
    <row r="173" spans="1:15" ht="17.25" x14ac:dyDescent="0.3">
      <c r="A173" s="93"/>
      <c r="B173" s="94"/>
      <c r="C173" s="12"/>
      <c r="D173" s="1"/>
      <c r="E173" s="2"/>
      <c r="F173" s="3"/>
      <c r="G173" s="3"/>
      <c r="H173" s="122">
        <f t="shared" si="6"/>
        <v>0</v>
      </c>
      <c r="I173" s="1"/>
      <c r="J173" s="54"/>
      <c r="K173" s="120">
        <v>0</v>
      </c>
      <c r="L173" s="7"/>
      <c r="M173" s="7"/>
      <c r="N173" s="120">
        <f t="shared" si="7"/>
        <v>0</v>
      </c>
      <c r="O173" s="121">
        <f t="shared" si="8"/>
        <v>0</v>
      </c>
    </row>
    <row r="174" spans="1:15" ht="17.25" x14ac:dyDescent="0.3">
      <c r="A174" s="93"/>
      <c r="B174" s="94"/>
      <c r="C174" s="12"/>
      <c r="D174" s="1"/>
      <c r="E174" s="2"/>
      <c r="F174" s="3"/>
      <c r="G174" s="3"/>
      <c r="H174" s="122">
        <f t="shared" si="6"/>
        <v>0</v>
      </c>
      <c r="I174" s="1"/>
      <c r="J174" s="48"/>
      <c r="K174" s="120">
        <v>0</v>
      </c>
      <c r="L174" s="1"/>
      <c r="M174" s="1"/>
      <c r="N174" s="120">
        <f t="shared" si="7"/>
        <v>0</v>
      </c>
      <c r="O174" s="121">
        <f t="shared" si="8"/>
        <v>0</v>
      </c>
    </row>
    <row r="175" spans="1:15" ht="17.25" x14ac:dyDescent="0.3">
      <c r="A175" s="93"/>
      <c r="B175" s="94"/>
      <c r="C175" s="12"/>
      <c r="D175" s="1"/>
      <c r="E175" s="2"/>
      <c r="F175" s="3"/>
      <c r="G175" s="3"/>
      <c r="H175" s="122">
        <f t="shared" si="6"/>
        <v>0</v>
      </c>
      <c r="I175" s="1"/>
      <c r="J175" s="53"/>
      <c r="K175" s="120">
        <v>0</v>
      </c>
      <c r="L175" s="1"/>
      <c r="M175" s="1"/>
      <c r="N175" s="120">
        <f t="shared" si="7"/>
        <v>0</v>
      </c>
      <c r="O175" s="121">
        <f t="shared" si="8"/>
        <v>0</v>
      </c>
    </row>
    <row r="176" spans="1:15" ht="17.25" x14ac:dyDescent="0.3">
      <c r="A176" s="93"/>
      <c r="B176" s="94"/>
      <c r="C176" s="12"/>
      <c r="D176" s="1"/>
      <c r="E176" s="2"/>
      <c r="F176" s="3"/>
      <c r="G176" s="3"/>
      <c r="H176" s="122">
        <f t="shared" si="6"/>
        <v>0</v>
      </c>
      <c r="I176" s="1"/>
      <c r="J176" s="55"/>
      <c r="K176" s="120">
        <v>0</v>
      </c>
      <c r="L176" s="1"/>
      <c r="M176" s="1"/>
      <c r="N176" s="120">
        <f t="shared" si="7"/>
        <v>0</v>
      </c>
      <c r="O176" s="121">
        <f t="shared" si="8"/>
        <v>0</v>
      </c>
    </row>
    <row r="177" spans="1:15" ht="17.25" x14ac:dyDescent="0.3">
      <c r="A177" s="93"/>
      <c r="B177" s="94"/>
      <c r="C177" s="12"/>
      <c r="D177" s="1"/>
      <c r="E177" s="2"/>
      <c r="F177" s="3"/>
      <c r="G177" s="3"/>
      <c r="H177" s="122">
        <f t="shared" si="6"/>
        <v>0</v>
      </c>
      <c r="I177" s="1"/>
      <c r="J177" s="50"/>
      <c r="K177" s="120">
        <v>0</v>
      </c>
      <c r="L177" s="1"/>
      <c r="M177" s="1"/>
      <c r="N177" s="120">
        <f t="shared" si="7"/>
        <v>0</v>
      </c>
      <c r="O177" s="121">
        <f t="shared" si="8"/>
        <v>0</v>
      </c>
    </row>
    <row r="178" spans="1:15" ht="17.25" x14ac:dyDescent="0.3">
      <c r="A178" s="93"/>
      <c r="B178" s="94"/>
      <c r="C178" s="12"/>
      <c r="D178" s="1"/>
      <c r="E178" s="2"/>
      <c r="F178" s="3"/>
      <c r="G178" s="3"/>
      <c r="H178" s="122">
        <f t="shared" si="6"/>
        <v>0</v>
      </c>
      <c r="I178" s="1"/>
      <c r="J178" s="54"/>
      <c r="K178" s="120">
        <v>0</v>
      </c>
      <c r="L178" s="7"/>
      <c r="M178" s="7"/>
      <c r="N178" s="120">
        <f t="shared" si="7"/>
        <v>0</v>
      </c>
      <c r="O178" s="121">
        <f t="shared" si="8"/>
        <v>0</v>
      </c>
    </row>
    <row r="179" spans="1:15" ht="17.25" x14ac:dyDescent="0.3">
      <c r="A179" s="93"/>
      <c r="B179" s="94"/>
      <c r="C179" s="12"/>
      <c r="D179" s="1"/>
      <c r="E179" s="2"/>
      <c r="F179" s="3"/>
      <c r="G179" s="3"/>
      <c r="H179" s="122">
        <f t="shared" si="6"/>
        <v>0</v>
      </c>
      <c r="I179" s="1"/>
      <c r="J179" s="54"/>
      <c r="K179" s="120">
        <v>0</v>
      </c>
      <c r="L179" s="1"/>
      <c r="M179" s="1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2"/>
      <c r="D180" s="1"/>
      <c r="E180" s="2"/>
      <c r="F180" s="3"/>
      <c r="G180" s="3"/>
      <c r="H180" s="122">
        <f t="shared" si="6"/>
        <v>0</v>
      </c>
      <c r="I180" s="1"/>
      <c r="J180" s="50"/>
      <c r="K180" s="120">
        <v>0</v>
      </c>
      <c r="L180" s="7"/>
      <c r="M180" s="7"/>
      <c r="N180" s="120">
        <f t="shared" si="7"/>
        <v>0</v>
      </c>
      <c r="O180" s="121">
        <f t="shared" si="8"/>
        <v>0</v>
      </c>
    </row>
    <row r="181" spans="1:15" ht="17.25" x14ac:dyDescent="0.3">
      <c r="A181" s="93"/>
      <c r="B181" s="94"/>
      <c r="C181" s="12"/>
      <c r="D181" s="1"/>
      <c r="E181" s="2"/>
      <c r="F181" s="3"/>
      <c r="G181" s="3"/>
      <c r="H181" s="122">
        <f t="shared" si="6"/>
        <v>0</v>
      </c>
      <c r="I181" s="1"/>
      <c r="J181" s="54"/>
      <c r="K181" s="120">
        <v>0</v>
      </c>
      <c r="L181" s="1"/>
      <c r="M181" s="1"/>
      <c r="N181" s="120">
        <f t="shared" si="7"/>
        <v>0</v>
      </c>
      <c r="O181" s="121">
        <f t="shared" si="8"/>
        <v>0</v>
      </c>
    </row>
    <row r="182" spans="1:15" ht="17.25" x14ac:dyDescent="0.3">
      <c r="A182" s="93"/>
      <c r="B182" s="94"/>
      <c r="C182" s="12"/>
      <c r="D182" s="1"/>
      <c r="E182" s="2"/>
      <c r="F182" s="3"/>
      <c r="G182" s="3"/>
      <c r="H182" s="122">
        <f t="shared" si="6"/>
        <v>0</v>
      </c>
      <c r="I182" s="1"/>
      <c r="J182" s="51"/>
      <c r="K182" s="120">
        <v>0</v>
      </c>
      <c r="L182" s="7"/>
      <c r="M182" s="7"/>
      <c r="N182" s="120">
        <f t="shared" si="7"/>
        <v>0</v>
      </c>
      <c r="O182" s="121">
        <f t="shared" si="8"/>
        <v>0</v>
      </c>
    </row>
    <row r="183" spans="1:15" ht="17.25" x14ac:dyDescent="0.3">
      <c r="A183" s="93"/>
      <c r="B183" s="94"/>
      <c r="C183" s="12"/>
      <c r="D183" s="1"/>
      <c r="E183" s="2"/>
      <c r="F183" s="3"/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/>
      <c r="D184" s="1"/>
      <c r="E184" s="2"/>
      <c r="F184" s="3"/>
      <c r="G184" s="3"/>
      <c r="H184" s="122">
        <f t="shared" si="6"/>
        <v>0</v>
      </c>
      <c r="I184" s="1"/>
      <c r="J184" s="48"/>
      <c r="K184" s="120">
        <v>0</v>
      </c>
      <c r="L184" s="1"/>
      <c r="M184" s="1"/>
      <c r="N184" s="120">
        <f t="shared" si="7"/>
        <v>0</v>
      </c>
      <c r="O184" s="121">
        <f t="shared" si="8"/>
        <v>0</v>
      </c>
    </row>
    <row r="185" spans="1:15" ht="17.25" x14ac:dyDescent="0.3">
      <c r="A185" s="93"/>
      <c r="B185" s="94"/>
      <c r="C185" s="12"/>
      <c r="D185" s="1"/>
      <c r="E185" s="2"/>
      <c r="F185" s="3"/>
      <c r="G185" s="3"/>
      <c r="H185" s="122">
        <f t="shared" si="6"/>
        <v>0</v>
      </c>
      <c r="I185" s="1"/>
      <c r="J185" s="48"/>
      <c r="K185" s="120">
        <v>0</v>
      </c>
      <c r="L185" s="1"/>
      <c r="M185" s="1"/>
      <c r="N185" s="120">
        <f t="shared" si="7"/>
        <v>0</v>
      </c>
      <c r="O185" s="121">
        <f t="shared" si="8"/>
        <v>0</v>
      </c>
    </row>
    <row r="186" spans="1:15" ht="17.25" x14ac:dyDescent="0.3">
      <c r="A186" s="93"/>
      <c r="B186" s="94"/>
      <c r="C186" s="12"/>
      <c r="D186" s="1"/>
      <c r="E186" s="2"/>
      <c r="F186" s="3"/>
      <c r="G186" s="3"/>
      <c r="H186" s="122">
        <f t="shared" si="6"/>
        <v>0</v>
      </c>
      <c r="I186" s="1"/>
      <c r="J186" s="48"/>
      <c r="K186" s="120">
        <v>0</v>
      </c>
      <c r="L186" s="1"/>
      <c r="M186" s="1"/>
      <c r="N186" s="120">
        <f t="shared" si="7"/>
        <v>0</v>
      </c>
      <c r="O186" s="121">
        <f t="shared" si="8"/>
        <v>0</v>
      </c>
    </row>
    <row r="187" spans="1:15" ht="17.25" x14ac:dyDescent="0.3">
      <c r="A187" s="93"/>
      <c r="B187" s="94"/>
      <c r="C187" s="12"/>
      <c r="D187" s="1"/>
      <c r="E187" s="2"/>
      <c r="F187" s="3"/>
      <c r="G187" s="3"/>
      <c r="H187" s="122">
        <f t="shared" si="6"/>
        <v>0</v>
      </c>
      <c r="I187" s="1"/>
      <c r="J187" s="48"/>
      <c r="K187" s="120">
        <v>0</v>
      </c>
      <c r="L187" s="1"/>
      <c r="M187" s="1"/>
      <c r="N187" s="120">
        <f t="shared" si="7"/>
        <v>0</v>
      </c>
      <c r="O187" s="121">
        <f t="shared" si="8"/>
        <v>0</v>
      </c>
    </row>
    <row r="188" spans="1:15" ht="17.25" x14ac:dyDescent="0.3">
      <c r="A188" s="93"/>
      <c r="B188" s="94"/>
      <c r="C188" s="12"/>
      <c r="D188" s="1"/>
      <c r="E188" s="2"/>
      <c r="F188" s="3"/>
      <c r="G188" s="3"/>
      <c r="H188" s="122">
        <f t="shared" si="6"/>
        <v>0</v>
      </c>
      <c r="I188" s="1"/>
      <c r="J188" s="52"/>
      <c r="K188" s="120">
        <v>0</v>
      </c>
      <c r="L188" s="11"/>
      <c r="M188" s="11"/>
      <c r="N188" s="120">
        <f t="shared" si="7"/>
        <v>0</v>
      </c>
      <c r="O188" s="121">
        <f t="shared" si="8"/>
        <v>0</v>
      </c>
    </row>
    <row r="189" spans="1:15" ht="17.25" x14ac:dyDescent="0.3">
      <c r="A189" s="93"/>
      <c r="B189" s="94"/>
      <c r="C189" s="12"/>
      <c r="D189" s="1"/>
      <c r="E189" s="2"/>
      <c r="F189" s="3"/>
      <c r="G189" s="3"/>
      <c r="H189" s="122">
        <f t="shared" si="6"/>
        <v>0</v>
      </c>
      <c r="I189" s="1"/>
      <c r="J189" s="48"/>
      <c r="K189" s="120">
        <v>0</v>
      </c>
      <c r="L189" s="1"/>
      <c r="M189" s="1"/>
      <c r="N189" s="120">
        <f t="shared" si="7"/>
        <v>0</v>
      </c>
      <c r="O189" s="121">
        <f t="shared" si="8"/>
        <v>0</v>
      </c>
    </row>
    <row r="190" spans="1:15" ht="17.25" x14ac:dyDescent="0.3">
      <c r="A190" s="93"/>
      <c r="B190" s="94"/>
      <c r="C190" s="12"/>
      <c r="D190" s="1"/>
      <c r="E190" s="2"/>
      <c r="F190" s="3"/>
      <c r="G190" s="3"/>
      <c r="H190" s="122">
        <f t="shared" si="6"/>
        <v>0</v>
      </c>
      <c r="I190" s="1"/>
      <c r="J190" s="52"/>
      <c r="K190" s="120">
        <v>0</v>
      </c>
      <c r="L190" s="9"/>
      <c r="M190" s="9"/>
      <c r="N190" s="120">
        <f t="shared" si="7"/>
        <v>0</v>
      </c>
      <c r="O190" s="121">
        <f t="shared" si="8"/>
        <v>0</v>
      </c>
    </row>
    <row r="191" spans="1:15" ht="17.25" x14ac:dyDescent="0.3">
      <c r="A191" s="93"/>
      <c r="B191" s="94"/>
      <c r="C191" s="12"/>
      <c r="D191" s="1"/>
      <c r="E191" s="2"/>
      <c r="F191" s="3"/>
      <c r="G191" s="3"/>
      <c r="H191" s="122">
        <f t="shared" si="6"/>
        <v>0</v>
      </c>
      <c r="I191" s="1"/>
      <c r="J191" s="48"/>
      <c r="K191" s="120">
        <v>0</v>
      </c>
      <c r="L191" s="1"/>
      <c r="M191" s="1"/>
      <c r="N191" s="120">
        <f t="shared" si="7"/>
        <v>0</v>
      </c>
      <c r="O191" s="121">
        <f t="shared" si="8"/>
        <v>0</v>
      </c>
    </row>
    <row r="192" spans="1:15" ht="17.25" x14ac:dyDescent="0.3">
      <c r="A192" s="93"/>
      <c r="B192" s="94"/>
      <c r="C192" s="12"/>
      <c r="D192" s="1"/>
      <c r="E192" s="2"/>
      <c r="F192" s="3"/>
      <c r="G192" s="3"/>
      <c r="H192" s="122">
        <f t="shared" si="6"/>
        <v>0</v>
      </c>
      <c r="I192" s="1"/>
      <c r="J192" s="52"/>
      <c r="K192" s="120">
        <v>0</v>
      </c>
      <c r="L192" s="9"/>
      <c r="M192" s="9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2"/>
      <c r="D193" s="1"/>
      <c r="E193" s="2"/>
      <c r="F193" s="3"/>
      <c r="G193" s="3"/>
      <c r="H193" s="122">
        <f t="shared" si="6"/>
        <v>0</v>
      </c>
      <c r="I193" s="1"/>
      <c r="J193" s="48"/>
      <c r="K193" s="120">
        <v>0</v>
      </c>
      <c r="L193" s="1"/>
      <c r="M193" s="1"/>
      <c r="N193" s="120">
        <f t="shared" si="7"/>
        <v>0</v>
      </c>
      <c r="O193" s="121">
        <f t="shared" si="8"/>
        <v>0</v>
      </c>
    </row>
    <row r="194" spans="1:15" ht="17.25" x14ac:dyDescent="0.3">
      <c r="A194" s="93"/>
      <c r="B194" s="94"/>
      <c r="C194" s="12"/>
      <c r="D194" s="1"/>
      <c r="E194" s="2"/>
      <c r="F194" s="3"/>
      <c r="G194" s="3"/>
      <c r="H194" s="122">
        <f t="shared" si="6"/>
        <v>0</v>
      </c>
      <c r="I194" s="1"/>
      <c r="J194" s="52"/>
      <c r="K194" s="120">
        <v>0</v>
      </c>
      <c r="L194" s="9"/>
      <c r="M194" s="9"/>
      <c r="N194" s="120">
        <f t="shared" si="7"/>
        <v>0</v>
      </c>
      <c r="O194" s="121">
        <f t="shared" si="8"/>
        <v>0</v>
      </c>
    </row>
    <row r="195" spans="1:15" ht="17.25" x14ac:dyDescent="0.3">
      <c r="A195" s="93"/>
      <c r="B195" s="94"/>
      <c r="C195" s="12"/>
      <c r="D195" s="1"/>
      <c r="E195" s="2"/>
      <c r="F195" s="3"/>
      <c r="G195" s="3"/>
      <c r="H195" s="122">
        <f t="shared" si="6"/>
        <v>0</v>
      </c>
      <c r="I195" s="1"/>
      <c r="J195" s="48"/>
      <c r="K195" s="120">
        <v>0</v>
      </c>
      <c r="L195" s="1"/>
      <c r="M195" s="1"/>
      <c r="N195" s="120">
        <f t="shared" si="7"/>
        <v>0</v>
      </c>
      <c r="O195" s="121">
        <f t="shared" si="8"/>
        <v>0</v>
      </c>
    </row>
    <row r="196" spans="1:15" ht="17.25" x14ac:dyDescent="0.3">
      <c r="A196" s="93"/>
      <c r="B196" s="94"/>
      <c r="C196" s="12"/>
      <c r="D196" s="1"/>
      <c r="E196" s="2"/>
      <c r="F196" s="3"/>
      <c r="G196" s="3"/>
      <c r="H196" s="122">
        <f t="shared" ref="H196:H259" si="9">IF(AND(F196&lt;&gt;"",G196&lt;&gt;""),G196-F196,0)</f>
        <v>0</v>
      </c>
      <c r="I196" s="1"/>
      <c r="J196" s="51"/>
      <c r="K196" s="120">
        <v>0</v>
      </c>
      <c r="L196" s="7"/>
      <c r="M196" s="7"/>
      <c r="N196" s="120">
        <f t="shared" ref="N196:N259" si="10">IF(ROUND(H196*1440,0)=0,0,H196*1440*32)</f>
        <v>0</v>
      </c>
      <c r="O196" s="121">
        <f t="shared" ref="O196:O259" si="11">IF(ROUND(H196*1440,0)=0,0,
IF(ROUND(H196*1440,0)&lt;=15,480,
IF(ROUND(H196*1440,0)&lt;=30,960,
IF(ROUND(H196*1440,0)&lt;=45,1440,
IF(ROUND(H196*1440,0)&lt;=60,1920,
1920*INT(ROUND(H196*1440,0)/60)+
IF(MOD(ROUND(H196*1440,0),60)&lt;=15,480,
IF(MOD(ROUND(H196*1440,0),60)&lt;=30,960,
IF(MOD(ROUND(H196*1440,0),60)&lt;=45,1440,1920)))
)))))</f>
        <v>0</v>
      </c>
    </row>
    <row r="197" spans="1:15" ht="17.25" x14ac:dyDescent="0.3">
      <c r="A197" s="93"/>
      <c r="B197" s="94"/>
      <c r="C197" s="12"/>
      <c r="D197" s="1"/>
      <c r="E197" s="2"/>
      <c r="F197" s="3"/>
      <c r="G197" s="3"/>
      <c r="H197" s="122">
        <f t="shared" si="9"/>
        <v>0</v>
      </c>
      <c r="I197" s="1"/>
      <c r="J197" s="53"/>
      <c r="K197" s="120">
        <v>0</v>
      </c>
      <c r="L197" s="11"/>
      <c r="M197" s="11"/>
      <c r="N197" s="120">
        <f t="shared" si="10"/>
        <v>0</v>
      </c>
      <c r="O197" s="121">
        <f t="shared" si="11"/>
        <v>0</v>
      </c>
    </row>
    <row r="198" spans="1:15" ht="17.25" x14ac:dyDescent="0.3">
      <c r="A198" s="93"/>
      <c r="B198" s="94"/>
      <c r="C198" s="12"/>
      <c r="D198" s="1"/>
      <c r="E198" s="2"/>
      <c r="F198" s="3"/>
      <c r="G198" s="3"/>
      <c r="H198" s="122">
        <f t="shared" si="9"/>
        <v>0</v>
      </c>
      <c r="I198" s="1"/>
      <c r="J198" s="48"/>
      <c r="K198" s="120">
        <v>0</v>
      </c>
      <c r="L198" s="1"/>
      <c r="M198" s="1"/>
      <c r="N198" s="120">
        <f t="shared" si="10"/>
        <v>0</v>
      </c>
      <c r="O198" s="121">
        <f t="shared" si="11"/>
        <v>0</v>
      </c>
    </row>
    <row r="199" spans="1:15" ht="17.25" x14ac:dyDescent="0.3">
      <c r="A199" s="93"/>
      <c r="B199" s="94"/>
      <c r="C199" s="12"/>
      <c r="D199" s="1"/>
      <c r="E199" s="2"/>
      <c r="F199" s="3"/>
      <c r="G199" s="3"/>
      <c r="H199" s="122">
        <f t="shared" si="9"/>
        <v>0</v>
      </c>
      <c r="I199" s="1"/>
      <c r="J199" s="51"/>
      <c r="K199" s="120">
        <v>0</v>
      </c>
      <c r="L199" s="7"/>
      <c r="M199" s="7"/>
      <c r="N199" s="120">
        <f t="shared" si="10"/>
        <v>0</v>
      </c>
      <c r="O199" s="121">
        <f t="shared" si="11"/>
        <v>0</v>
      </c>
    </row>
    <row r="200" spans="1:15" ht="17.25" x14ac:dyDescent="0.3">
      <c r="A200" s="93"/>
      <c r="B200" s="94"/>
      <c r="C200" s="12"/>
      <c r="D200" s="1"/>
      <c r="E200" s="2"/>
      <c r="F200" s="3"/>
      <c r="G200" s="3"/>
      <c r="H200" s="122">
        <f t="shared" si="9"/>
        <v>0</v>
      </c>
      <c r="I200" s="1"/>
      <c r="J200" s="48"/>
      <c r="K200" s="120">
        <v>0</v>
      </c>
      <c r="L200" s="1"/>
      <c r="M200" s="1"/>
      <c r="N200" s="120">
        <f t="shared" si="10"/>
        <v>0</v>
      </c>
      <c r="O200" s="121">
        <f t="shared" si="11"/>
        <v>0</v>
      </c>
    </row>
    <row r="201" spans="1:15" ht="17.25" x14ac:dyDescent="0.3">
      <c r="A201" s="93"/>
      <c r="B201" s="94"/>
      <c r="C201" s="12"/>
      <c r="D201" s="1"/>
      <c r="E201" s="2"/>
      <c r="F201" s="3"/>
      <c r="G201" s="3"/>
      <c r="H201" s="122">
        <f t="shared" si="9"/>
        <v>0</v>
      </c>
      <c r="I201" s="1"/>
      <c r="J201" s="51"/>
      <c r="K201" s="120">
        <v>0</v>
      </c>
      <c r="L201" s="7"/>
      <c r="M201" s="7"/>
      <c r="N201" s="120">
        <f t="shared" si="10"/>
        <v>0</v>
      </c>
      <c r="O201" s="121">
        <f t="shared" si="11"/>
        <v>0</v>
      </c>
    </row>
    <row r="202" spans="1:15" ht="17.25" x14ac:dyDescent="0.3">
      <c r="A202" s="93"/>
      <c r="B202" s="94"/>
      <c r="C202" s="12"/>
      <c r="D202" s="1"/>
      <c r="E202" s="2"/>
      <c r="F202" s="3"/>
      <c r="G202" s="3"/>
      <c r="H202" s="122">
        <f t="shared" si="9"/>
        <v>0</v>
      </c>
      <c r="I202" s="1"/>
      <c r="J202" s="51"/>
      <c r="K202" s="120">
        <v>0</v>
      </c>
      <c r="L202" s="7"/>
      <c r="M202" s="7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2"/>
      <c r="D203" s="1"/>
      <c r="E203" s="2"/>
      <c r="F203" s="3"/>
      <c r="G203" s="3"/>
      <c r="H203" s="122">
        <f t="shared" si="9"/>
        <v>0</v>
      </c>
      <c r="I203" s="1"/>
      <c r="J203" s="48"/>
      <c r="K203" s="120">
        <v>0</v>
      </c>
      <c r="L203" s="1"/>
      <c r="M203" s="1"/>
      <c r="N203" s="120">
        <f t="shared" si="10"/>
        <v>0</v>
      </c>
      <c r="O203" s="121">
        <f t="shared" si="11"/>
        <v>0</v>
      </c>
    </row>
    <row r="204" spans="1:15" ht="17.25" x14ac:dyDescent="0.3">
      <c r="A204" s="93"/>
      <c r="B204" s="94"/>
      <c r="C204" s="12"/>
      <c r="D204" s="1"/>
      <c r="E204" s="2"/>
      <c r="F204" s="3"/>
      <c r="G204" s="3"/>
      <c r="H204" s="122">
        <f t="shared" si="9"/>
        <v>0</v>
      </c>
      <c r="I204" s="1"/>
      <c r="J204" s="51"/>
      <c r="K204" s="120">
        <v>0</v>
      </c>
      <c r="L204" s="7"/>
      <c r="M204" s="7"/>
      <c r="N204" s="120">
        <f t="shared" si="10"/>
        <v>0</v>
      </c>
      <c r="O204" s="121">
        <f t="shared" si="11"/>
        <v>0</v>
      </c>
    </row>
    <row r="205" spans="1:15" ht="17.25" x14ac:dyDescent="0.3">
      <c r="A205" s="93"/>
      <c r="B205" s="94"/>
      <c r="C205" s="12"/>
      <c r="D205" s="1"/>
      <c r="E205" s="2"/>
      <c r="F205" s="3"/>
      <c r="G205" s="3"/>
      <c r="H205" s="122">
        <f t="shared" si="9"/>
        <v>0</v>
      </c>
      <c r="I205" s="1"/>
      <c r="J205" s="51"/>
      <c r="K205" s="120">
        <v>0</v>
      </c>
      <c r="L205" s="7"/>
      <c r="M205" s="7"/>
      <c r="N205" s="120">
        <f t="shared" si="10"/>
        <v>0</v>
      </c>
      <c r="O205" s="121">
        <f t="shared" si="11"/>
        <v>0</v>
      </c>
    </row>
    <row r="206" spans="1:15" ht="17.25" x14ac:dyDescent="0.3">
      <c r="A206" s="93"/>
      <c r="B206" s="94"/>
      <c r="C206" s="12"/>
      <c r="D206" s="1"/>
      <c r="E206" s="2"/>
      <c r="F206" s="3"/>
      <c r="G206" s="3"/>
      <c r="H206" s="122">
        <f t="shared" si="9"/>
        <v>0</v>
      </c>
      <c r="I206" s="1"/>
      <c r="J206" s="53"/>
      <c r="K206" s="120">
        <v>0</v>
      </c>
      <c r="L206" s="11"/>
      <c r="M206" s="11"/>
      <c r="N206" s="120">
        <f t="shared" si="10"/>
        <v>0</v>
      </c>
      <c r="O206" s="121">
        <f t="shared" si="11"/>
        <v>0</v>
      </c>
    </row>
    <row r="207" spans="1:15" ht="17.25" x14ac:dyDescent="0.3">
      <c r="A207" s="93"/>
      <c r="B207" s="94"/>
      <c r="C207" s="12"/>
      <c r="D207" s="1"/>
      <c r="E207" s="2"/>
      <c r="F207" s="3"/>
      <c r="G207" s="3"/>
      <c r="H207" s="122">
        <f t="shared" si="9"/>
        <v>0</v>
      </c>
      <c r="I207" s="1"/>
      <c r="J207" s="48"/>
      <c r="K207" s="120">
        <v>0</v>
      </c>
      <c r="L207" s="1"/>
      <c r="M207" s="1"/>
      <c r="N207" s="120">
        <f t="shared" si="10"/>
        <v>0</v>
      </c>
      <c r="O207" s="121">
        <f t="shared" si="11"/>
        <v>0</v>
      </c>
    </row>
    <row r="208" spans="1:15" ht="17.25" x14ac:dyDescent="0.3">
      <c r="A208" s="93"/>
      <c r="B208" s="94"/>
      <c r="C208" s="12"/>
      <c r="D208" s="1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2"/>
      <c r="D209" s="1"/>
      <c r="E209" s="2"/>
      <c r="F209" s="3"/>
      <c r="G209" s="3"/>
      <c r="H209" s="122">
        <f t="shared" si="9"/>
        <v>0</v>
      </c>
      <c r="I209" s="1"/>
      <c r="J209" s="51"/>
      <c r="K209" s="120">
        <v>0</v>
      </c>
      <c r="L209" s="7"/>
      <c r="M209" s="7"/>
      <c r="N209" s="120">
        <f t="shared" si="10"/>
        <v>0</v>
      </c>
      <c r="O209" s="121">
        <f t="shared" si="11"/>
        <v>0</v>
      </c>
    </row>
    <row r="210" spans="1:15" ht="17.25" x14ac:dyDescent="0.3">
      <c r="A210" s="93"/>
      <c r="B210" s="94"/>
      <c r="C210" s="12"/>
      <c r="D210" s="1"/>
      <c r="E210" s="2"/>
      <c r="F210" s="3"/>
      <c r="G210" s="3"/>
      <c r="H210" s="122">
        <f t="shared" si="9"/>
        <v>0</v>
      </c>
      <c r="I210" s="1"/>
      <c r="J210" s="51"/>
      <c r="K210" s="120">
        <v>0</v>
      </c>
      <c r="L210" s="7"/>
      <c r="M210" s="7"/>
      <c r="N210" s="120">
        <f t="shared" si="10"/>
        <v>0</v>
      </c>
      <c r="O210" s="121">
        <f t="shared" si="11"/>
        <v>0</v>
      </c>
    </row>
    <row r="211" spans="1:15" ht="17.25" x14ac:dyDescent="0.3">
      <c r="A211" s="93"/>
      <c r="B211" s="94"/>
      <c r="C211" s="12"/>
      <c r="D211" s="1"/>
      <c r="E211" s="2"/>
      <c r="F211" s="3"/>
      <c r="G211" s="3"/>
      <c r="H211" s="122">
        <f t="shared" si="9"/>
        <v>0</v>
      </c>
      <c r="I211" s="1"/>
      <c r="J211" s="52"/>
      <c r="K211" s="120">
        <v>0</v>
      </c>
      <c r="L211" s="9"/>
      <c r="M211" s="9"/>
      <c r="N211" s="120">
        <f t="shared" si="10"/>
        <v>0</v>
      </c>
      <c r="O211" s="121">
        <f t="shared" si="11"/>
        <v>0</v>
      </c>
    </row>
    <row r="212" spans="1:15" ht="17.25" x14ac:dyDescent="0.3">
      <c r="A212" s="93"/>
      <c r="B212" s="94"/>
      <c r="C212" s="12"/>
      <c r="D212" s="1"/>
      <c r="E212" s="2"/>
      <c r="F212" s="3"/>
      <c r="G212" s="3"/>
      <c r="H212" s="122">
        <f t="shared" si="9"/>
        <v>0</v>
      </c>
      <c r="I212" s="1"/>
      <c r="J212" s="48"/>
      <c r="K212" s="120">
        <v>0</v>
      </c>
      <c r="L212" s="1"/>
      <c r="M212" s="1"/>
      <c r="N212" s="120">
        <f t="shared" si="10"/>
        <v>0</v>
      </c>
      <c r="O212" s="121">
        <f t="shared" si="11"/>
        <v>0</v>
      </c>
    </row>
    <row r="213" spans="1:15" ht="17.25" x14ac:dyDescent="0.3">
      <c r="A213" s="93"/>
      <c r="B213" s="94"/>
      <c r="C213" s="12"/>
      <c r="D213" s="1"/>
      <c r="E213" s="2"/>
      <c r="F213" s="3"/>
      <c r="G213" s="3"/>
      <c r="H213" s="122">
        <f t="shared" si="9"/>
        <v>0</v>
      </c>
      <c r="I213" s="1"/>
      <c r="J213" s="52"/>
      <c r="K213" s="120">
        <v>0</v>
      </c>
      <c r="L213" s="9"/>
      <c r="M213" s="9"/>
      <c r="N213" s="120">
        <f t="shared" si="10"/>
        <v>0</v>
      </c>
      <c r="O213" s="121">
        <f t="shared" si="11"/>
        <v>0</v>
      </c>
    </row>
    <row r="214" spans="1:15" ht="17.25" x14ac:dyDescent="0.3">
      <c r="A214" s="93"/>
      <c r="B214" s="94"/>
      <c r="C214" s="12"/>
      <c r="D214" s="1"/>
      <c r="E214" s="2"/>
      <c r="F214" s="3"/>
      <c r="G214" s="3"/>
      <c r="H214" s="122">
        <f t="shared" si="9"/>
        <v>0</v>
      </c>
      <c r="I214" s="1"/>
      <c r="J214" s="48"/>
      <c r="K214" s="120">
        <v>0</v>
      </c>
      <c r="L214" s="1"/>
      <c r="M214" s="1"/>
      <c r="N214" s="120">
        <f t="shared" si="10"/>
        <v>0</v>
      </c>
      <c r="O214" s="121">
        <f t="shared" si="11"/>
        <v>0</v>
      </c>
    </row>
    <row r="215" spans="1:15" ht="17.25" x14ac:dyDescent="0.3">
      <c r="A215" s="93"/>
      <c r="B215" s="94"/>
      <c r="C215" s="12"/>
      <c r="D215" s="1"/>
      <c r="E215" s="2"/>
      <c r="F215" s="3"/>
      <c r="G215" s="3"/>
      <c r="H215" s="122">
        <f t="shared" si="9"/>
        <v>0</v>
      </c>
      <c r="I215" s="1"/>
      <c r="J215" s="52"/>
      <c r="K215" s="120">
        <v>0</v>
      </c>
      <c r="L215" s="9"/>
      <c r="M215" s="9"/>
      <c r="N215" s="120">
        <f t="shared" si="10"/>
        <v>0</v>
      </c>
      <c r="O215" s="121">
        <f t="shared" si="11"/>
        <v>0</v>
      </c>
    </row>
    <row r="216" spans="1:15" ht="17.25" x14ac:dyDescent="0.3">
      <c r="A216" s="93"/>
      <c r="B216" s="94"/>
      <c r="C216" s="12"/>
      <c r="D216" s="1"/>
      <c r="E216" s="2"/>
      <c r="F216" s="3"/>
      <c r="G216" s="3"/>
      <c r="H216" s="122">
        <f t="shared" si="9"/>
        <v>0</v>
      </c>
      <c r="I216" s="1"/>
      <c r="J216" s="48"/>
      <c r="K216" s="120">
        <v>0</v>
      </c>
      <c r="L216" s="1"/>
      <c r="M216" s="1"/>
      <c r="N216" s="120">
        <f t="shared" si="10"/>
        <v>0</v>
      </c>
      <c r="O216" s="121">
        <f t="shared" si="11"/>
        <v>0</v>
      </c>
    </row>
    <row r="217" spans="1:15" ht="17.25" x14ac:dyDescent="0.3">
      <c r="A217" s="93"/>
      <c r="B217" s="94"/>
      <c r="C217" s="12"/>
      <c r="D217" s="1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"/>
      <c r="E218" s="2"/>
      <c r="F218" s="3"/>
      <c r="G218" s="3"/>
      <c r="H218" s="122">
        <f t="shared" si="9"/>
        <v>0</v>
      </c>
      <c r="I218" s="1"/>
      <c r="J218" s="48"/>
      <c r="K218" s="120">
        <v>0</v>
      </c>
      <c r="L218" s="1"/>
      <c r="M218" s="1"/>
      <c r="N218" s="120">
        <f t="shared" si="10"/>
        <v>0</v>
      </c>
      <c r="O218" s="121">
        <f t="shared" si="11"/>
        <v>0</v>
      </c>
    </row>
    <row r="219" spans="1:15" ht="17.25" x14ac:dyDescent="0.3">
      <c r="A219" s="93"/>
      <c r="B219" s="94"/>
      <c r="C219" s="12"/>
      <c r="D219" s="1"/>
      <c r="E219" s="2"/>
      <c r="F219" s="3"/>
      <c r="G219" s="3"/>
      <c r="H219" s="122">
        <f t="shared" si="9"/>
        <v>0</v>
      </c>
      <c r="I219" s="1"/>
      <c r="J219" s="52"/>
      <c r="K219" s="120">
        <v>0</v>
      </c>
      <c r="L219" s="9"/>
      <c r="M219" s="9"/>
      <c r="N219" s="120">
        <f t="shared" si="10"/>
        <v>0</v>
      </c>
      <c r="O219" s="121">
        <f t="shared" si="11"/>
        <v>0</v>
      </c>
    </row>
    <row r="220" spans="1:15" ht="17.25" x14ac:dyDescent="0.3">
      <c r="A220" s="93"/>
      <c r="B220" s="94"/>
      <c r="C220" s="12"/>
      <c r="D220" s="1"/>
      <c r="E220" s="2"/>
      <c r="F220" s="3"/>
      <c r="G220" s="3"/>
      <c r="H220" s="122">
        <f t="shared" si="9"/>
        <v>0</v>
      </c>
      <c r="I220" s="1"/>
      <c r="J220" s="48"/>
      <c r="K220" s="120">
        <v>0</v>
      </c>
      <c r="L220" s="1"/>
      <c r="M220" s="1"/>
      <c r="N220" s="120">
        <f t="shared" si="10"/>
        <v>0</v>
      </c>
      <c r="O220" s="121">
        <f t="shared" si="11"/>
        <v>0</v>
      </c>
    </row>
    <row r="221" spans="1:15" ht="17.25" x14ac:dyDescent="0.3">
      <c r="A221" s="93"/>
      <c r="B221" s="94"/>
      <c r="C221" s="12"/>
      <c r="D221" s="1"/>
      <c r="E221" s="2"/>
      <c r="F221" s="3"/>
      <c r="G221" s="3"/>
      <c r="H221" s="122">
        <f t="shared" si="9"/>
        <v>0</v>
      </c>
      <c r="I221" s="1"/>
      <c r="J221" s="48"/>
      <c r="K221" s="120">
        <v>0</v>
      </c>
      <c r="L221" s="1"/>
      <c r="M221" s="1"/>
      <c r="N221" s="120">
        <f t="shared" si="10"/>
        <v>0</v>
      </c>
      <c r="O221" s="121">
        <f t="shared" si="11"/>
        <v>0</v>
      </c>
    </row>
    <row r="222" spans="1:15" ht="17.25" x14ac:dyDescent="0.3">
      <c r="A222" s="93"/>
      <c r="B222" s="94"/>
      <c r="C222" s="12"/>
      <c r="D222" s="1"/>
      <c r="E222" s="2"/>
      <c r="F222" s="3"/>
      <c r="G222" s="3"/>
      <c r="H222" s="122">
        <f t="shared" si="9"/>
        <v>0</v>
      </c>
      <c r="I222" s="1"/>
      <c r="J222" s="48"/>
      <c r="K222" s="120">
        <v>0</v>
      </c>
      <c r="L222" s="1"/>
      <c r="M222" s="1"/>
      <c r="N222" s="120">
        <f t="shared" si="10"/>
        <v>0</v>
      </c>
      <c r="O222" s="121">
        <f t="shared" si="11"/>
        <v>0</v>
      </c>
    </row>
    <row r="223" spans="1:15" ht="17.25" x14ac:dyDescent="0.3">
      <c r="A223" s="93"/>
      <c r="B223" s="94"/>
      <c r="C223" s="12"/>
      <c r="D223" s="1"/>
      <c r="E223" s="2"/>
      <c r="F223" s="3"/>
      <c r="G223" s="3"/>
      <c r="H223" s="122">
        <f t="shared" si="9"/>
        <v>0</v>
      </c>
      <c r="I223" s="1"/>
      <c r="J223" s="48"/>
      <c r="K223" s="120">
        <v>0</v>
      </c>
      <c r="L223" s="1"/>
      <c r="M223" s="1"/>
      <c r="N223" s="120">
        <f t="shared" si="10"/>
        <v>0</v>
      </c>
      <c r="O223" s="121">
        <f t="shared" si="11"/>
        <v>0</v>
      </c>
    </row>
    <row r="224" spans="1:15" ht="17.25" x14ac:dyDescent="0.3">
      <c r="A224" s="93"/>
      <c r="B224" s="94"/>
      <c r="C224" s="12"/>
      <c r="D224" s="1"/>
      <c r="E224" s="2"/>
      <c r="F224" s="3"/>
      <c r="G224" s="3"/>
      <c r="H224" s="122">
        <f t="shared" si="9"/>
        <v>0</v>
      </c>
      <c r="I224" s="1"/>
      <c r="J224" s="48"/>
      <c r="K224" s="120">
        <v>0</v>
      </c>
      <c r="L224" s="1"/>
      <c r="M224" s="1"/>
      <c r="N224" s="120">
        <f t="shared" si="10"/>
        <v>0</v>
      </c>
      <c r="O224" s="121">
        <f t="shared" si="11"/>
        <v>0</v>
      </c>
    </row>
    <row r="225" spans="1:15" ht="17.25" x14ac:dyDescent="0.3">
      <c r="A225" s="93"/>
      <c r="B225" s="94"/>
      <c r="C225" s="12"/>
      <c r="D225" s="1"/>
      <c r="E225" s="2"/>
      <c r="F225" s="3"/>
      <c r="G225" s="3"/>
      <c r="H225" s="122">
        <f t="shared" si="9"/>
        <v>0</v>
      </c>
      <c r="I225" s="1"/>
      <c r="J225" s="50"/>
      <c r="K225" s="120">
        <v>0</v>
      </c>
      <c r="L225" s="7"/>
      <c r="M225" s="7"/>
      <c r="N225" s="120">
        <f t="shared" si="10"/>
        <v>0</v>
      </c>
      <c r="O225" s="121">
        <f t="shared" si="11"/>
        <v>0</v>
      </c>
    </row>
    <row r="226" spans="1:15" ht="17.25" x14ac:dyDescent="0.3">
      <c r="A226" s="93"/>
      <c r="B226" s="94"/>
      <c r="C226" s="12"/>
      <c r="D226" s="1"/>
      <c r="E226" s="2"/>
      <c r="F226" s="3"/>
      <c r="G226" s="3"/>
      <c r="H226" s="122">
        <f t="shared" si="9"/>
        <v>0</v>
      </c>
      <c r="I226" s="1"/>
      <c r="J226" s="48"/>
      <c r="K226" s="120">
        <v>0</v>
      </c>
      <c r="L226" s="1"/>
      <c r="M226" s="1"/>
      <c r="N226" s="120">
        <f t="shared" si="10"/>
        <v>0</v>
      </c>
      <c r="O226" s="121">
        <f t="shared" si="11"/>
        <v>0</v>
      </c>
    </row>
    <row r="227" spans="1:15" ht="17.25" x14ac:dyDescent="0.3">
      <c r="A227" s="93"/>
      <c r="B227" s="94"/>
      <c r="C227" s="12"/>
      <c r="D227" s="1"/>
      <c r="E227" s="2"/>
      <c r="F227" s="3"/>
      <c r="G227" s="3"/>
      <c r="H227" s="122">
        <f t="shared" si="9"/>
        <v>0</v>
      </c>
      <c r="I227" s="1"/>
      <c r="J227" s="48"/>
      <c r="K227" s="120">
        <v>0</v>
      </c>
      <c r="L227" s="1"/>
      <c r="M227" s="1"/>
      <c r="N227" s="120">
        <f t="shared" si="10"/>
        <v>0</v>
      </c>
      <c r="O227" s="121">
        <f t="shared" si="11"/>
        <v>0</v>
      </c>
    </row>
    <row r="228" spans="1:15" ht="17.25" x14ac:dyDescent="0.3">
      <c r="A228" s="93"/>
      <c r="B228" s="94"/>
      <c r="C228" s="12"/>
      <c r="D228" s="1"/>
      <c r="E228" s="2"/>
      <c r="F228" s="3"/>
      <c r="G228" s="3"/>
      <c r="H228" s="122">
        <f t="shared" si="9"/>
        <v>0</v>
      </c>
      <c r="I228" s="1"/>
      <c r="J228" s="51"/>
      <c r="K228" s="120">
        <v>0</v>
      </c>
      <c r="L228" s="7"/>
      <c r="M228" s="7"/>
      <c r="N228" s="120">
        <f t="shared" si="10"/>
        <v>0</v>
      </c>
      <c r="O228" s="121">
        <f t="shared" si="11"/>
        <v>0</v>
      </c>
    </row>
    <row r="229" spans="1:15" ht="17.25" x14ac:dyDescent="0.3">
      <c r="A229" s="93"/>
      <c r="B229" s="94"/>
      <c r="C229" s="12"/>
      <c r="D229" s="1"/>
      <c r="E229" s="2"/>
      <c r="F229" s="3"/>
      <c r="G229" s="3"/>
      <c r="H229" s="122">
        <f t="shared" si="9"/>
        <v>0</v>
      </c>
      <c r="I229" s="1"/>
      <c r="J229" s="48"/>
      <c r="K229" s="120">
        <v>0</v>
      </c>
      <c r="L229" s="1"/>
      <c r="M229" s="1"/>
      <c r="N229" s="120">
        <f t="shared" si="10"/>
        <v>0</v>
      </c>
      <c r="O229" s="121">
        <f t="shared" si="11"/>
        <v>0</v>
      </c>
    </row>
    <row r="230" spans="1:15" ht="17.25" x14ac:dyDescent="0.3">
      <c r="A230" s="93"/>
      <c r="B230" s="94"/>
      <c r="C230" s="12"/>
      <c r="D230" s="1"/>
      <c r="E230" s="2"/>
      <c r="F230" s="3"/>
      <c r="G230" s="3"/>
      <c r="H230" s="122">
        <f t="shared" si="9"/>
        <v>0</v>
      </c>
      <c r="I230" s="1"/>
      <c r="J230" s="48"/>
      <c r="K230" s="120">
        <v>0</v>
      </c>
      <c r="L230" s="1"/>
      <c r="M230" s="1"/>
      <c r="N230" s="120">
        <f t="shared" si="10"/>
        <v>0</v>
      </c>
      <c r="O230" s="121">
        <f t="shared" si="11"/>
        <v>0</v>
      </c>
    </row>
    <row r="231" spans="1:15" ht="17.25" x14ac:dyDescent="0.3">
      <c r="A231" s="93"/>
      <c r="B231" s="94"/>
      <c r="C231" s="12"/>
      <c r="D231" s="1"/>
      <c r="E231" s="2"/>
      <c r="F231" s="3"/>
      <c r="G231" s="3"/>
      <c r="H231" s="122">
        <f t="shared" si="9"/>
        <v>0</v>
      </c>
      <c r="I231" s="1"/>
      <c r="J231" s="52"/>
      <c r="K231" s="120">
        <v>0</v>
      </c>
      <c r="L231" s="9"/>
      <c r="M231" s="9"/>
      <c r="N231" s="120">
        <f t="shared" si="10"/>
        <v>0</v>
      </c>
      <c r="O231" s="121">
        <f t="shared" si="11"/>
        <v>0</v>
      </c>
    </row>
    <row r="232" spans="1:15" ht="17.25" x14ac:dyDescent="0.3">
      <c r="A232" s="93"/>
      <c r="B232" s="94"/>
      <c r="C232" s="12"/>
      <c r="D232" s="1"/>
      <c r="E232" s="2"/>
      <c r="F232" s="3"/>
      <c r="G232" s="3"/>
      <c r="H232" s="122">
        <f t="shared" si="9"/>
        <v>0</v>
      </c>
      <c r="I232" s="1"/>
      <c r="J232" s="48"/>
      <c r="K232" s="120">
        <v>0</v>
      </c>
      <c r="L232" s="1"/>
      <c r="M232" s="1"/>
      <c r="N232" s="120">
        <f t="shared" si="10"/>
        <v>0</v>
      </c>
      <c r="O232" s="121">
        <f t="shared" si="11"/>
        <v>0</v>
      </c>
    </row>
    <row r="233" spans="1:15" ht="17.25" x14ac:dyDescent="0.3">
      <c r="A233" s="93"/>
      <c r="B233" s="94"/>
      <c r="C233" s="12"/>
      <c r="D233" s="1"/>
      <c r="E233" s="2"/>
      <c r="F233" s="3"/>
      <c r="G233" s="3"/>
      <c r="H233" s="122">
        <f t="shared" si="9"/>
        <v>0</v>
      </c>
      <c r="I233" s="1"/>
      <c r="J233" s="52"/>
      <c r="K233" s="120">
        <v>0</v>
      </c>
      <c r="L233" s="9"/>
      <c r="M233" s="9"/>
      <c r="N233" s="120">
        <f t="shared" si="10"/>
        <v>0</v>
      </c>
      <c r="O233" s="121">
        <f t="shared" si="11"/>
        <v>0</v>
      </c>
    </row>
    <row r="234" spans="1:15" ht="17.25" x14ac:dyDescent="0.3">
      <c r="A234" s="93"/>
      <c r="B234" s="94"/>
      <c r="C234" s="12"/>
      <c r="D234" s="1"/>
      <c r="E234" s="2"/>
      <c r="F234" s="3"/>
      <c r="G234" s="3"/>
      <c r="H234" s="122">
        <f t="shared" si="9"/>
        <v>0</v>
      </c>
      <c r="I234" s="1"/>
      <c r="J234" s="48"/>
      <c r="K234" s="120">
        <v>0</v>
      </c>
      <c r="L234" s="1"/>
      <c r="M234" s="1"/>
      <c r="N234" s="120">
        <f t="shared" si="10"/>
        <v>0</v>
      </c>
      <c r="O234" s="121">
        <f t="shared" si="11"/>
        <v>0</v>
      </c>
    </row>
    <row r="235" spans="1:15" ht="17.25" x14ac:dyDescent="0.3">
      <c r="A235" s="93"/>
      <c r="B235" s="94"/>
      <c r="C235" s="12"/>
      <c r="D235" s="1"/>
      <c r="E235" s="2"/>
      <c r="F235" s="3"/>
      <c r="G235" s="3"/>
      <c r="H235" s="122">
        <f t="shared" si="9"/>
        <v>0</v>
      </c>
      <c r="I235" s="1"/>
      <c r="J235" s="52"/>
      <c r="K235" s="120">
        <v>0</v>
      </c>
      <c r="L235" s="9"/>
      <c r="M235" s="9"/>
      <c r="N235" s="120">
        <f t="shared" si="10"/>
        <v>0</v>
      </c>
      <c r="O235" s="121">
        <f t="shared" si="11"/>
        <v>0</v>
      </c>
    </row>
    <row r="236" spans="1:15" ht="17.25" x14ac:dyDescent="0.3">
      <c r="A236" s="93"/>
      <c r="B236" s="94"/>
      <c r="C236" s="12"/>
      <c r="D236" s="1"/>
      <c r="E236" s="2"/>
      <c r="F236" s="3"/>
      <c r="G236" s="3"/>
      <c r="H236" s="122">
        <f t="shared" si="9"/>
        <v>0</v>
      </c>
      <c r="I236" s="1"/>
      <c r="J236" s="50"/>
      <c r="K236" s="120">
        <v>0</v>
      </c>
      <c r="L236" s="1"/>
      <c r="M236" s="1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2"/>
      <c r="D237" s="1"/>
      <c r="E237" s="2"/>
      <c r="F237" s="3"/>
      <c r="G237" s="3"/>
      <c r="H237" s="122">
        <f t="shared" si="9"/>
        <v>0</v>
      </c>
      <c r="I237" s="1"/>
      <c r="J237" s="51"/>
      <c r="K237" s="120">
        <v>0</v>
      </c>
      <c r="L237" s="7"/>
      <c r="M237" s="7"/>
      <c r="N237" s="120">
        <f t="shared" si="10"/>
        <v>0</v>
      </c>
      <c r="O237" s="121">
        <f t="shared" si="11"/>
        <v>0</v>
      </c>
    </row>
    <row r="238" spans="1:15" ht="17.25" x14ac:dyDescent="0.3">
      <c r="A238" s="93"/>
      <c r="B238" s="94"/>
      <c r="C238" s="12"/>
      <c r="D238" s="1"/>
      <c r="E238" s="2"/>
      <c r="F238" s="3"/>
      <c r="G238" s="3"/>
      <c r="H238" s="122">
        <f t="shared" si="9"/>
        <v>0</v>
      </c>
      <c r="I238" s="1"/>
      <c r="J238" s="50"/>
      <c r="K238" s="120">
        <v>0</v>
      </c>
      <c r="L238" s="1"/>
      <c r="M238" s="1"/>
      <c r="N238" s="120">
        <f t="shared" si="10"/>
        <v>0</v>
      </c>
      <c r="O238" s="121">
        <f t="shared" si="11"/>
        <v>0</v>
      </c>
    </row>
    <row r="239" spans="1:15" ht="17.25" x14ac:dyDescent="0.3">
      <c r="A239" s="93"/>
      <c r="B239" s="94"/>
      <c r="C239" s="12"/>
      <c r="D239" s="1"/>
      <c r="E239" s="2"/>
      <c r="F239" s="3"/>
      <c r="G239" s="3"/>
      <c r="H239" s="122">
        <f t="shared" si="9"/>
        <v>0</v>
      </c>
      <c r="I239" s="1"/>
      <c r="J239" s="55"/>
      <c r="K239" s="120">
        <v>0</v>
      </c>
      <c r="L239" s="9"/>
      <c r="M239" s="9"/>
      <c r="N239" s="120">
        <f t="shared" si="10"/>
        <v>0</v>
      </c>
      <c r="O239" s="121">
        <f t="shared" si="11"/>
        <v>0</v>
      </c>
    </row>
    <row r="240" spans="1:15" ht="17.25" x14ac:dyDescent="0.3">
      <c r="A240" s="93"/>
      <c r="B240" s="94"/>
      <c r="C240" s="12"/>
      <c r="D240" s="1"/>
      <c r="E240" s="2"/>
      <c r="F240" s="3"/>
      <c r="G240" s="3"/>
      <c r="H240" s="122">
        <f t="shared" si="9"/>
        <v>0</v>
      </c>
      <c r="I240" s="1"/>
      <c r="J240" s="50"/>
      <c r="K240" s="120">
        <v>0</v>
      </c>
      <c r="L240" s="1"/>
      <c r="M240" s="1"/>
      <c r="N240" s="120">
        <f t="shared" si="10"/>
        <v>0</v>
      </c>
      <c r="O240" s="121">
        <f t="shared" si="11"/>
        <v>0</v>
      </c>
    </row>
    <row r="241" spans="1:15" ht="17.25" x14ac:dyDescent="0.3">
      <c r="A241" s="93"/>
      <c r="B241" s="94"/>
      <c r="C241" s="12"/>
      <c r="D241" s="1"/>
      <c r="E241" s="2"/>
      <c r="F241" s="3"/>
      <c r="G241" s="3"/>
      <c r="H241" s="122">
        <f t="shared" si="9"/>
        <v>0</v>
      </c>
      <c r="I241" s="1"/>
      <c r="J241" s="56"/>
      <c r="K241" s="120">
        <v>0</v>
      </c>
      <c r="L241" s="9"/>
      <c r="M241" s="9"/>
      <c r="N241" s="120">
        <f t="shared" si="10"/>
        <v>0</v>
      </c>
      <c r="O241" s="121">
        <f t="shared" si="11"/>
        <v>0</v>
      </c>
    </row>
    <row r="242" spans="1:15" ht="17.25" x14ac:dyDescent="0.3">
      <c r="A242" s="93"/>
      <c r="B242" s="94"/>
      <c r="C242" s="12"/>
      <c r="D242" s="1"/>
      <c r="E242" s="2"/>
      <c r="F242" s="3"/>
      <c r="G242" s="3"/>
      <c r="H242" s="122">
        <f t="shared" si="9"/>
        <v>0</v>
      </c>
      <c r="I242" s="1"/>
      <c r="J242" s="55"/>
      <c r="K242" s="120">
        <v>0</v>
      </c>
      <c r="L242" s="1"/>
      <c r="M242" s="1"/>
      <c r="N242" s="120">
        <f t="shared" si="10"/>
        <v>0</v>
      </c>
      <c r="O242" s="121">
        <f t="shared" si="11"/>
        <v>0</v>
      </c>
    </row>
    <row r="243" spans="1:15" ht="17.25" x14ac:dyDescent="0.3">
      <c r="A243" s="93"/>
      <c r="B243" s="94"/>
      <c r="C243" s="12"/>
      <c r="D243" s="1"/>
      <c r="E243" s="2"/>
      <c r="F243" s="3"/>
      <c r="G243" s="3"/>
      <c r="H243" s="122">
        <f t="shared" si="9"/>
        <v>0</v>
      </c>
      <c r="I243" s="1"/>
      <c r="J243" s="50"/>
      <c r="K243" s="120">
        <v>0</v>
      </c>
      <c r="L243" s="1"/>
      <c r="M243" s="1"/>
      <c r="N243" s="120">
        <f t="shared" si="10"/>
        <v>0</v>
      </c>
      <c r="O243" s="121">
        <f t="shared" si="11"/>
        <v>0</v>
      </c>
    </row>
    <row r="244" spans="1:15" ht="17.25" x14ac:dyDescent="0.3">
      <c r="A244" s="93"/>
      <c r="B244" s="94"/>
      <c r="C244" s="12"/>
      <c r="D244" s="1"/>
      <c r="E244" s="2"/>
      <c r="F244" s="3"/>
      <c r="G244" s="3"/>
      <c r="H244" s="122">
        <f t="shared" si="9"/>
        <v>0</v>
      </c>
      <c r="I244" s="1"/>
      <c r="J244" s="54"/>
      <c r="K244" s="120">
        <v>0</v>
      </c>
      <c r="L244" s="7"/>
      <c r="M244" s="7"/>
      <c r="N244" s="120">
        <f t="shared" si="10"/>
        <v>0</v>
      </c>
      <c r="O244" s="121">
        <f t="shared" si="11"/>
        <v>0</v>
      </c>
    </row>
    <row r="245" spans="1:15" ht="17.25" x14ac:dyDescent="0.3">
      <c r="A245" s="93"/>
      <c r="B245" s="94"/>
      <c r="C245" s="12"/>
      <c r="D245" s="1"/>
      <c r="E245" s="2"/>
      <c r="F245" s="3"/>
      <c r="G245" s="3"/>
      <c r="H245" s="122">
        <f t="shared" si="9"/>
        <v>0</v>
      </c>
      <c r="I245" s="1"/>
      <c r="J245" s="54"/>
      <c r="K245" s="120">
        <v>0</v>
      </c>
      <c r="L245" s="7"/>
      <c r="M245" s="7"/>
      <c r="N245" s="120">
        <f t="shared" si="10"/>
        <v>0</v>
      </c>
      <c r="O245" s="121">
        <f t="shared" si="11"/>
        <v>0</v>
      </c>
    </row>
    <row r="246" spans="1:15" ht="17.25" x14ac:dyDescent="0.3">
      <c r="A246" s="93"/>
      <c r="B246" s="94"/>
      <c r="C246" s="12"/>
      <c r="D246" s="1"/>
      <c r="E246" s="2"/>
      <c r="F246" s="3"/>
      <c r="G246" s="3"/>
      <c r="H246" s="122">
        <f t="shared" si="9"/>
        <v>0</v>
      </c>
      <c r="I246" s="1"/>
      <c r="J246" s="55"/>
      <c r="K246" s="120">
        <v>0</v>
      </c>
      <c r="L246" s="11"/>
      <c r="M246" s="11"/>
      <c r="N246" s="120">
        <f t="shared" si="10"/>
        <v>0</v>
      </c>
      <c r="O246" s="121">
        <f t="shared" si="11"/>
        <v>0</v>
      </c>
    </row>
    <row r="247" spans="1:15" ht="17.25" x14ac:dyDescent="0.3">
      <c r="A247" s="93"/>
      <c r="B247" s="94"/>
      <c r="C247" s="12"/>
      <c r="D247" s="1"/>
      <c r="E247" s="2"/>
      <c r="F247" s="3"/>
      <c r="G247" s="3"/>
      <c r="H247" s="122">
        <f t="shared" si="9"/>
        <v>0</v>
      </c>
      <c r="I247" s="1"/>
      <c r="J247" s="50"/>
      <c r="K247" s="120">
        <v>0</v>
      </c>
      <c r="L247" s="1"/>
      <c r="M247" s="1"/>
      <c r="N247" s="120">
        <f t="shared" si="10"/>
        <v>0</v>
      </c>
      <c r="O247" s="121">
        <f t="shared" si="11"/>
        <v>0</v>
      </c>
    </row>
    <row r="248" spans="1:15" ht="17.25" x14ac:dyDescent="0.3">
      <c r="A248" s="93"/>
      <c r="B248" s="94"/>
      <c r="C248" s="12"/>
      <c r="D248" s="1"/>
      <c r="E248" s="2"/>
      <c r="F248" s="3"/>
      <c r="G248" s="3"/>
      <c r="H248" s="122">
        <f t="shared" si="9"/>
        <v>0</v>
      </c>
      <c r="I248" s="1"/>
      <c r="J248" s="54"/>
      <c r="K248" s="120">
        <v>0</v>
      </c>
      <c r="L248" s="7"/>
      <c r="M248" s="7"/>
      <c r="N248" s="120">
        <f t="shared" si="10"/>
        <v>0</v>
      </c>
      <c r="O248" s="121">
        <f t="shared" si="11"/>
        <v>0</v>
      </c>
    </row>
    <row r="249" spans="1:15" ht="17.25" x14ac:dyDescent="0.3">
      <c r="A249" s="93"/>
      <c r="B249" s="94"/>
      <c r="C249" s="12"/>
      <c r="D249" s="1"/>
      <c r="E249" s="2"/>
      <c r="F249" s="3"/>
      <c r="G249" s="3"/>
      <c r="H249" s="122">
        <f t="shared" si="9"/>
        <v>0</v>
      </c>
      <c r="I249" s="1"/>
      <c r="J249" s="54"/>
      <c r="K249" s="120">
        <v>0</v>
      </c>
      <c r="L249" s="7"/>
      <c r="M249" s="7"/>
      <c r="N249" s="120">
        <f t="shared" si="10"/>
        <v>0</v>
      </c>
      <c r="O249" s="121">
        <f t="shared" si="11"/>
        <v>0</v>
      </c>
    </row>
    <row r="250" spans="1:15" ht="17.25" x14ac:dyDescent="0.3">
      <c r="A250" s="93"/>
      <c r="B250" s="94"/>
      <c r="C250" s="12"/>
      <c r="D250" s="1"/>
      <c r="E250" s="2"/>
      <c r="F250" s="3"/>
      <c r="G250" s="3"/>
      <c r="H250" s="122">
        <f t="shared" si="9"/>
        <v>0</v>
      </c>
      <c r="I250" s="1"/>
      <c r="J250" s="54"/>
      <c r="K250" s="120">
        <v>0</v>
      </c>
      <c r="L250" s="1"/>
      <c r="M250" s="1"/>
      <c r="N250" s="120">
        <f t="shared" si="10"/>
        <v>0</v>
      </c>
      <c r="O250" s="121">
        <f t="shared" si="11"/>
        <v>0</v>
      </c>
    </row>
    <row r="251" spans="1:15" ht="17.25" x14ac:dyDescent="0.3">
      <c r="A251" s="93"/>
      <c r="B251" s="94"/>
      <c r="C251" s="12"/>
      <c r="D251" s="1"/>
      <c r="E251" s="2"/>
      <c r="F251" s="3"/>
      <c r="G251" s="3"/>
      <c r="H251" s="122">
        <f t="shared" si="9"/>
        <v>0</v>
      </c>
      <c r="I251" s="1"/>
      <c r="J251" s="50"/>
      <c r="K251" s="120">
        <v>0</v>
      </c>
      <c r="L251" s="1"/>
      <c r="M251" s="1"/>
      <c r="N251" s="120">
        <f t="shared" si="10"/>
        <v>0</v>
      </c>
      <c r="O251" s="121">
        <f t="shared" si="11"/>
        <v>0</v>
      </c>
    </row>
    <row r="252" spans="1:15" ht="17.25" x14ac:dyDescent="0.3">
      <c r="A252" s="93"/>
      <c r="B252" s="94"/>
      <c r="C252" s="12"/>
      <c r="D252" s="1"/>
      <c r="E252" s="2"/>
      <c r="F252" s="3"/>
      <c r="G252" s="3"/>
      <c r="H252" s="122">
        <f t="shared" si="9"/>
        <v>0</v>
      </c>
      <c r="I252" s="1"/>
      <c r="J252" s="50"/>
      <c r="K252" s="120">
        <v>0</v>
      </c>
      <c r="L252" s="7"/>
      <c r="M252" s="7"/>
      <c r="N252" s="120">
        <f t="shared" si="10"/>
        <v>0</v>
      </c>
      <c r="O252" s="121">
        <f t="shared" si="11"/>
        <v>0</v>
      </c>
    </row>
    <row r="253" spans="1:15" ht="17.25" x14ac:dyDescent="0.3">
      <c r="A253" s="93"/>
      <c r="B253" s="94"/>
      <c r="C253" s="12"/>
      <c r="D253" s="1"/>
      <c r="E253" s="2"/>
      <c r="F253" s="3"/>
      <c r="G253" s="3"/>
      <c r="H253" s="122">
        <f t="shared" si="9"/>
        <v>0</v>
      </c>
      <c r="I253" s="1"/>
      <c r="J253" s="48"/>
      <c r="K253" s="120">
        <v>0</v>
      </c>
      <c r="L253" s="1"/>
      <c r="M253" s="1"/>
      <c r="N253" s="120">
        <f t="shared" si="10"/>
        <v>0</v>
      </c>
      <c r="O253" s="121">
        <f t="shared" si="11"/>
        <v>0</v>
      </c>
    </row>
    <row r="254" spans="1:15" ht="17.25" x14ac:dyDescent="0.3">
      <c r="A254" s="93"/>
      <c r="B254" s="94"/>
      <c r="C254" s="12"/>
      <c r="D254" s="1"/>
      <c r="E254" s="2"/>
      <c r="F254" s="3"/>
      <c r="G254" s="3"/>
      <c r="H254" s="122">
        <f t="shared" si="9"/>
        <v>0</v>
      </c>
      <c r="I254" s="1"/>
      <c r="J254" s="51"/>
      <c r="K254" s="120">
        <v>0</v>
      </c>
      <c r="L254" s="7"/>
      <c r="M254" s="7"/>
      <c r="N254" s="120">
        <f t="shared" si="10"/>
        <v>0</v>
      </c>
      <c r="O254" s="121">
        <f t="shared" si="11"/>
        <v>0</v>
      </c>
    </row>
    <row r="255" spans="1:15" ht="17.25" x14ac:dyDescent="0.3">
      <c r="A255" s="93"/>
      <c r="B255" s="94"/>
      <c r="C255" s="12"/>
      <c r="D255" s="1"/>
      <c r="E255" s="2"/>
      <c r="F255" s="3"/>
      <c r="G255" s="3"/>
      <c r="H255" s="122">
        <f t="shared" si="9"/>
        <v>0</v>
      </c>
      <c r="I255" s="1"/>
      <c r="J255" s="48"/>
      <c r="K255" s="120">
        <v>0</v>
      </c>
      <c r="L255" s="1"/>
      <c r="M255" s="1"/>
      <c r="N255" s="120">
        <f t="shared" si="10"/>
        <v>0</v>
      </c>
      <c r="O255" s="121">
        <f t="shared" si="11"/>
        <v>0</v>
      </c>
    </row>
    <row r="256" spans="1:15" ht="17.25" x14ac:dyDescent="0.3">
      <c r="A256" s="93"/>
      <c r="B256" s="94"/>
      <c r="C256" s="12"/>
      <c r="D256" s="1"/>
      <c r="E256" s="2"/>
      <c r="F256" s="3"/>
      <c r="G256" s="3"/>
      <c r="H256" s="122">
        <f t="shared" si="9"/>
        <v>0</v>
      </c>
      <c r="I256" s="1"/>
      <c r="J256" s="48"/>
      <c r="K256" s="120">
        <v>0</v>
      </c>
      <c r="L256" s="1"/>
      <c r="M256" s="1"/>
      <c r="N256" s="120">
        <f t="shared" si="10"/>
        <v>0</v>
      </c>
      <c r="O256" s="121">
        <f t="shared" si="11"/>
        <v>0</v>
      </c>
    </row>
    <row r="257" spans="1:15" ht="17.25" x14ac:dyDescent="0.3">
      <c r="A257" s="93"/>
      <c r="B257" s="94"/>
      <c r="C257" s="12"/>
      <c r="D257" s="1"/>
      <c r="E257" s="2"/>
      <c r="F257" s="3"/>
      <c r="G257" s="3"/>
      <c r="H257" s="122">
        <f t="shared" si="9"/>
        <v>0</v>
      </c>
      <c r="I257" s="1"/>
      <c r="J257" s="52"/>
      <c r="K257" s="120">
        <v>0</v>
      </c>
      <c r="L257" s="9"/>
      <c r="M257" s="9"/>
      <c r="N257" s="120">
        <f t="shared" si="10"/>
        <v>0</v>
      </c>
      <c r="O257" s="121">
        <f t="shared" si="11"/>
        <v>0</v>
      </c>
    </row>
    <row r="258" spans="1:15" ht="17.25" x14ac:dyDescent="0.3">
      <c r="A258" s="93"/>
      <c r="B258" s="94"/>
      <c r="C258" s="12"/>
      <c r="D258" s="1"/>
      <c r="E258" s="2"/>
      <c r="F258" s="3"/>
      <c r="G258" s="3"/>
      <c r="H258" s="122">
        <f t="shared" si="9"/>
        <v>0</v>
      </c>
      <c r="I258" s="1"/>
      <c r="J258" s="48"/>
      <c r="K258" s="120">
        <v>0</v>
      </c>
      <c r="L258" s="1"/>
      <c r="M258" s="1"/>
      <c r="N258" s="120">
        <f t="shared" si="10"/>
        <v>0</v>
      </c>
      <c r="O258" s="121">
        <f t="shared" si="11"/>
        <v>0</v>
      </c>
    </row>
    <row r="259" spans="1:15" ht="17.25" x14ac:dyDescent="0.3">
      <c r="A259" s="93"/>
      <c r="B259" s="94"/>
      <c r="C259" s="12"/>
      <c r="D259" s="1"/>
      <c r="E259" s="2"/>
      <c r="F259" s="3"/>
      <c r="G259" s="3"/>
      <c r="H259" s="122">
        <f t="shared" si="9"/>
        <v>0</v>
      </c>
      <c r="I259" s="1"/>
      <c r="J259" s="51"/>
      <c r="K259" s="120">
        <v>0</v>
      </c>
      <c r="L259" s="7"/>
      <c r="M259" s="7"/>
      <c r="N259" s="120">
        <f t="shared" si="10"/>
        <v>0</v>
      </c>
      <c r="O259" s="121">
        <f t="shared" si="11"/>
        <v>0</v>
      </c>
    </row>
    <row r="260" spans="1:15" ht="17.25" x14ac:dyDescent="0.3">
      <c r="A260" s="93"/>
      <c r="B260" s="94"/>
      <c r="C260" s="12"/>
      <c r="D260" s="1"/>
      <c r="E260" s="2"/>
      <c r="F260" s="3"/>
      <c r="G260" s="3"/>
      <c r="H260" s="122">
        <f t="shared" ref="H260:H323" si="12">IF(AND(F260&lt;&gt;"",G260&lt;&gt;""),G260-F260,0)</f>
        <v>0</v>
      </c>
      <c r="I260" s="1"/>
      <c r="J260" s="52"/>
      <c r="K260" s="120">
        <v>0</v>
      </c>
      <c r="L260" s="9"/>
      <c r="M260" s="9"/>
      <c r="N260" s="120">
        <f t="shared" ref="N260:N323" si="13">IF(ROUND(H260*1440,0)=0,0,H260*1440*32)</f>
        <v>0</v>
      </c>
      <c r="O260" s="121">
        <f t="shared" ref="O260:O323" si="14">IF(ROUND(H260*1440,0)=0,0,
IF(ROUND(H260*1440,0)&lt;=15,480,
IF(ROUND(H260*1440,0)&lt;=30,960,
IF(ROUND(H260*1440,0)&lt;=45,1440,
IF(ROUND(H260*1440,0)&lt;=60,1920,
1920*INT(ROUND(H260*1440,0)/60)+
IF(MOD(ROUND(H260*1440,0),60)&lt;=15,480,
IF(MOD(ROUND(H260*1440,0),60)&lt;=30,960,
IF(MOD(ROUND(H260*1440,0),60)&lt;=45,1440,1920)))
)))))</f>
        <v>0</v>
      </c>
    </row>
    <row r="261" spans="1:15" ht="17.25" x14ac:dyDescent="0.3">
      <c r="A261" s="93"/>
      <c r="B261" s="94"/>
      <c r="C261" s="12"/>
      <c r="D261" s="1"/>
      <c r="E261" s="2"/>
      <c r="F261" s="3"/>
      <c r="G261" s="3"/>
      <c r="H261" s="122">
        <f t="shared" si="12"/>
        <v>0</v>
      </c>
      <c r="I261" s="1"/>
      <c r="J261" s="48"/>
      <c r="K261" s="120">
        <v>0</v>
      </c>
      <c r="L261" s="1"/>
      <c r="M261" s="1"/>
      <c r="N261" s="120">
        <f t="shared" si="13"/>
        <v>0</v>
      </c>
      <c r="O261" s="121">
        <f t="shared" si="14"/>
        <v>0</v>
      </c>
    </row>
    <row r="262" spans="1:15" ht="17.25" x14ac:dyDescent="0.3">
      <c r="A262" s="93"/>
      <c r="B262" s="94"/>
      <c r="C262" s="12"/>
      <c r="D262" s="1"/>
      <c r="E262" s="2"/>
      <c r="F262" s="3"/>
      <c r="G262" s="3"/>
      <c r="H262" s="122">
        <f t="shared" si="12"/>
        <v>0</v>
      </c>
      <c r="I262" s="1"/>
      <c r="J262" s="51"/>
      <c r="K262" s="120">
        <v>0</v>
      </c>
      <c r="L262" s="7"/>
      <c r="M262" s="7"/>
      <c r="N262" s="120">
        <f t="shared" si="13"/>
        <v>0</v>
      </c>
      <c r="O262" s="121">
        <f t="shared" si="14"/>
        <v>0</v>
      </c>
    </row>
    <row r="263" spans="1:15" ht="17.25" x14ac:dyDescent="0.3">
      <c r="A263" s="93"/>
      <c r="B263" s="94"/>
      <c r="C263" s="12"/>
      <c r="D263" s="1"/>
      <c r="E263" s="2"/>
      <c r="F263" s="3"/>
      <c r="G263" s="3"/>
      <c r="H263" s="122">
        <f t="shared" si="12"/>
        <v>0</v>
      </c>
      <c r="I263" s="1"/>
      <c r="J263" s="51"/>
      <c r="K263" s="120">
        <v>0</v>
      </c>
      <c r="L263" s="7"/>
      <c r="M263" s="7"/>
      <c r="N263" s="120">
        <f t="shared" si="13"/>
        <v>0</v>
      </c>
      <c r="O263" s="121">
        <f t="shared" si="14"/>
        <v>0</v>
      </c>
    </row>
    <row r="264" spans="1:15" ht="17.25" x14ac:dyDescent="0.3">
      <c r="A264" s="93"/>
      <c r="B264" s="94"/>
      <c r="C264" s="12"/>
      <c r="D264" s="1"/>
      <c r="E264" s="2"/>
      <c r="F264" s="3"/>
      <c r="G264" s="3"/>
      <c r="H264" s="122">
        <f t="shared" si="12"/>
        <v>0</v>
      </c>
      <c r="I264" s="1"/>
      <c r="J264" s="52"/>
      <c r="K264" s="120">
        <v>0</v>
      </c>
      <c r="L264" s="9"/>
      <c r="M264" s="9"/>
      <c r="N264" s="120">
        <f t="shared" si="13"/>
        <v>0</v>
      </c>
      <c r="O264" s="121">
        <f t="shared" si="14"/>
        <v>0</v>
      </c>
    </row>
    <row r="265" spans="1:15" ht="17.25" x14ac:dyDescent="0.3">
      <c r="A265" s="93"/>
      <c r="B265" s="94"/>
      <c r="C265" s="12"/>
      <c r="D265" s="1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/>
      <c r="D266" s="1"/>
      <c r="E266" s="2"/>
      <c r="F266" s="3"/>
      <c r="G266" s="3"/>
      <c r="H266" s="122">
        <f t="shared" si="12"/>
        <v>0</v>
      </c>
      <c r="I266" s="1"/>
      <c r="J266" s="55"/>
      <c r="K266" s="120">
        <v>0</v>
      </c>
      <c r="L266" s="11"/>
      <c r="M266" s="11"/>
      <c r="N266" s="120">
        <f t="shared" si="13"/>
        <v>0</v>
      </c>
      <c r="O266" s="121">
        <f t="shared" si="14"/>
        <v>0</v>
      </c>
    </row>
    <row r="267" spans="1:15" ht="17.25" x14ac:dyDescent="0.3">
      <c r="A267" s="93"/>
      <c r="B267" s="94"/>
      <c r="C267" s="12"/>
      <c r="D267" s="1"/>
      <c r="E267" s="2"/>
      <c r="F267" s="3"/>
      <c r="G267" s="3"/>
      <c r="H267" s="122">
        <f t="shared" si="12"/>
        <v>0</v>
      </c>
      <c r="I267" s="1"/>
      <c r="J267" s="55"/>
      <c r="K267" s="120">
        <v>0</v>
      </c>
      <c r="L267" s="11"/>
      <c r="M267" s="11"/>
      <c r="N267" s="120">
        <f t="shared" si="13"/>
        <v>0</v>
      </c>
      <c r="O267" s="121">
        <f t="shared" si="14"/>
        <v>0</v>
      </c>
    </row>
    <row r="268" spans="1:15" ht="17.25" x14ac:dyDescent="0.3">
      <c r="A268" s="93"/>
      <c r="B268" s="94"/>
      <c r="C268" s="12"/>
      <c r="D268" s="1"/>
      <c r="E268" s="2"/>
      <c r="F268" s="3"/>
      <c r="G268" s="3"/>
      <c r="H268" s="122">
        <f t="shared" si="12"/>
        <v>0</v>
      </c>
      <c r="I268" s="1"/>
      <c r="J268" s="50"/>
      <c r="K268" s="120">
        <v>0</v>
      </c>
      <c r="L268" s="1"/>
      <c r="M268" s="1"/>
      <c r="N268" s="120">
        <f t="shared" si="13"/>
        <v>0</v>
      </c>
      <c r="O268" s="121">
        <f t="shared" si="14"/>
        <v>0</v>
      </c>
    </row>
    <row r="269" spans="1:15" ht="17.25" x14ac:dyDescent="0.3">
      <c r="A269" s="93"/>
      <c r="B269" s="94"/>
      <c r="C269" s="12"/>
      <c r="D269" s="1"/>
      <c r="E269" s="2"/>
      <c r="F269" s="3"/>
      <c r="G269" s="3"/>
      <c r="H269" s="122">
        <f t="shared" si="12"/>
        <v>0</v>
      </c>
      <c r="I269" s="1"/>
      <c r="J269" s="56"/>
      <c r="K269" s="120">
        <v>0</v>
      </c>
      <c r="L269" s="9"/>
      <c r="M269" s="9"/>
      <c r="N269" s="120">
        <f t="shared" si="13"/>
        <v>0</v>
      </c>
      <c r="O269" s="121">
        <f t="shared" si="14"/>
        <v>0</v>
      </c>
    </row>
    <row r="270" spans="1:15" ht="17.25" x14ac:dyDescent="0.3">
      <c r="A270" s="93"/>
      <c r="B270" s="94"/>
      <c r="C270" s="12"/>
      <c r="D270" s="1"/>
      <c r="E270" s="2"/>
      <c r="F270" s="3"/>
      <c r="G270" s="3"/>
      <c r="H270" s="122">
        <f t="shared" si="12"/>
        <v>0</v>
      </c>
      <c r="I270" s="1"/>
      <c r="J270" s="50"/>
      <c r="K270" s="120">
        <v>0</v>
      </c>
      <c r="L270" s="1"/>
      <c r="M270" s="1"/>
      <c r="N270" s="120">
        <f t="shared" si="13"/>
        <v>0</v>
      </c>
      <c r="O270" s="121">
        <f t="shared" si="14"/>
        <v>0</v>
      </c>
    </row>
    <row r="271" spans="1:15" ht="17.25" x14ac:dyDescent="0.3">
      <c r="A271" s="93"/>
      <c r="B271" s="94"/>
      <c r="C271" s="12"/>
      <c r="D271" s="1"/>
      <c r="E271" s="2"/>
      <c r="F271" s="3"/>
      <c r="G271" s="3"/>
      <c r="H271" s="122">
        <f t="shared" si="12"/>
        <v>0</v>
      </c>
      <c r="I271" s="1"/>
      <c r="J271" s="50"/>
      <c r="K271" s="120">
        <v>0</v>
      </c>
      <c r="L271" s="1"/>
      <c r="M271" s="1"/>
      <c r="N271" s="120">
        <f t="shared" si="13"/>
        <v>0</v>
      </c>
      <c r="O271" s="121">
        <f t="shared" si="14"/>
        <v>0</v>
      </c>
    </row>
    <row r="272" spans="1:15" ht="17.25" x14ac:dyDescent="0.3">
      <c r="A272" s="93"/>
      <c r="B272" s="94"/>
      <c r="C272" s="12"/>
      <c r="D272" s="1"/>
      <c r="E272" s="2"/>
      <c r="F272" s="3"/>
      <c r="G272" s="3"/>
      <c r="H272" s="122">
        <f t="shared" si="12"/>
        <v>0</v>
      </c>
      <c r="I272" s="1"/>
      <c r="J272" s="50"/>
      <c r="K272" s="120">
        <v>0</v>
      </c>
      <c r="L272" s="1"/>
      <c r="M272" s="1"/>
      <c r="N272" s="120">
        <f t="shared" si="13"/>
        <v>0</v>
      </c>
      <c r="O272" s="121">
        <f t="shared" si="14"/>
        <v>0</v>
      </c>
    </row>
    <row r="273" spans="1:15" ht="17.25" x14ac:dyDescent="0.3">
      <c r="A273" s="93"/>
      <c r="B273" s="94"/>
      <c r="C273" s="12"/>
      <c r="D273" s="1"/>
      <c r="E273" s="2"/>
      <c r="F273" s="3"/>
      <c r="G273" s="3"/>
      <c r="H273" s="122">
        <f t="shared" si="12"/>
        <v>0</v>
      </c>
      <c r="I273" s="1"/>
      <c r="J273" s="56"/>
      <c r="K273" s="120">
        <v>0</v>
      </c>
      <c r="L273" s="9"/>
      <c r="M273" s="9"/>
      <c r="N273" s="120">
        <f t="shared" si="13"/>
        <v>0</v>
      </c>
      <c r="O273" s="121">
        <f t="shared" si="14"/>
        <v>0</v>
      </c>
    </row>
    <row r="274" spans="1:15" ht="17.25" x14ac:dyDescent="0.3">
      <c r="A274" s="93"/>
      <c r="B274" s="94"/>
      <c r="C274" s="12"/>
      <c r="D274" s="1"/>
      <c r="E274" s="2"/>
      <c r="F274" s="3"/>
      <c r="G274" s="3"/>
      <c r="H274" s="122">
        <f t="shared" si="12"/>
        <v>0</v>
      </c>
      <c r="I274" s="1"/>
      <c r="J274" s="50"/>
      <c r="K274" s="120">
        <v>0</v>
      </c>
      <c r="L274" s="1"/>
      <c r="M274" s="1"/>
      <c r="N274" s="120">
        <f t="shared" si="13"/>
        <v>0</v>
      </c>
      <c r="O274" s="121">
        <f t="shared" si="14"/>
        <v>0</v>
      </c>
    </row>
    <row r="275" spans="1:15" ht="17.25" x14ac:dyDescent="0.3">
      <c r="A275" s="93"/>
      <c r="B275" s="94"/>
      <c r="C275" s="12"/>
      <c r="D275" s="1"/>
      <c r="E275" s="2"/>
      <c r="F275" s="3"/>
      <c r="G275" s="3"/>
      <c r="H275" s="122">
        <f t="shared" si="12"/>
        <v>0</v>
      </c>
      <c r="I275" s="1"/>
      <c r="J275" s="54"/>
      <c r="K275" s="120">
        <v>0</v>
      </c>
      <c r="L275" s="7"/>
      <c r="M275" s="7"/>
      <c r="N275" s="120">
        <f t="shared" si="13"/>
        <v>0</v>
      </c>
      <c r="O275" s="121">
        <f t="shared" si="14"/>
        <v>0</v>
      </c>
    </row>
    <row r="276" spans="1:15" ht="17.25" x14ac:dyDescent="0.3">
      <c r="A276" s="93"/>
      <c r="B276" s="94"/>
      <c r="C276" s="12"/>
      <c r="D276" s="1"/>
      <c r="E276" s="2"/>
      <c r="F276" s="3"/>
      <c r="G276" s="3"/>
      <c r="H276" s="122">
        <f t="shared" si="12"/>
        <v>0</v>
      </c>
      <c r="I276" s="1"/>
      <c r="J276" s="54"/>
      <c r="K276" s="120">
        <v>0</v>
      </c>
      <c r="L276" s="7"/>
      <c r="M276" s="7"/>
      <c r="N276" s="120">
        <f t="shared" si="13"/>
        <v>0</v>
      </c>
      <c r="O276" s="121">
        <f t="shared" si="14"/>
        <v>0</v>
      </c>
    </row>
    <row r="277" spans="1:15" ht="17.25" x14ac:dyDescent="0.3">
      <c r="A277" s="93"/>
      <c r="B277" s="94"/>
      <c r="C277" s="12"/>
      <c r="D277" s="1"/>
      <c r="E277" s="2"/>
      <c r="F277" s="3"/>
      <c r="G277" s="3"/>
      <c r="H277" s="122">
        <f t="shared" si="12"/>
        <v>0</v>
      </c>
      <c r="I277" s="1"/>
      <c r="J277" s="51"/>
      <c r="K277" s="120">
        <v>0</v>
      </c>
      <c r="L277" s="7"/>
      <c r="M277" s="7"/>
      <c r="N277" s="120">
        <f t="shared" si="13"/>
        <v>0</v>
      </c>
      <c r="O277" s="121">
        <f t="shared" si="14"/>
        <v>0</v>
      </c>
    </row>
    <row r="278" spans="1:15" ht="17.25" x14ac:dyDescent="0.3">
      <c r="A278" s="93"/>
      <c r="B278" s="94"/>
      <c r="C278" s="12"/>
      <c r="D278" s="1"/>
      <c r="E278" s="2"/>
      <c r="F278" s="3"/>
      <c r="G278" s="3"/>
      <c r="H278" s="122">
        <f t="shared" si="12"/>
        <v>0</v>
      </c>
      <c r="I278" s="1"/>
      <c r="J278" s="52"/>
      <c r="K278" s="120">
        <v>0</v>
      </c>
      <c r="L278" s="9"/>
      <c r="M278" s="9"/>
      <c r="N278" s="120">
        <f t="shared" si="13"/>
        <v>0</v>
      </c>
      <c r="O278" s="121">
        <f t="shared" si="14"/>
        <v>0</v>
      </c>
    </row>
    <row r="279" spans="1:15" ht="17.25" x14ac:dyDescent="0.3">
      <c r="A279" s="93"/>
      <c r="B279" s="94"/>
      <c r="C279" s="12"/>
      <c r="D279" s="1"/>
      <c r="E279" s="2"/>
      <c r="F279" s="3"/>
      <c r="G279" s="3"/>
      <c r="H279" s="122">
        <f t="shared" si="12"/>
        <v>0</v>
      </c>
      <c r="I279" s="1"/>
      <c r="J279" s="48"/>
      <c r="K279" s="120">
        <v>0</v>
      </c>
      <c r="L279" s="1"/>
      <c r="M279" s="1"/>
      <c r="N279" s="120">
        <f t="shared" si="13"/>
        <v>0</v>
      </c>
      <c r="O279" s="121">
        <f t="shared" si="14"/>
        <v>0</v>
      </c>
    </row>
    <row r="280" spans="1:15" ht="17.25" x14ac:dyDescent="0.3">
      <c r="A280" s="93"/>
      <c r="B280" s="94"/>
      <c r="C280" s="12"/>
      <c r="D280" s="1"/>
      <c r="E280" s="2"/>
      <c r="F280" s="3"/>
      <c r="G280" s="3"/>
      <c r="H280" s="122">
        <f t="shared" si="12"/>
        <v>0</v>
      </c>
      <c r="I280" s="1"/>
      <c r="J280" s="50"/>
      <c r="K280" s="120">
        <v>0</v>
      </c>
      <c r="L280" s="12"/>
      <c r="M280" s="12"/>
      <c r="N280" s="120">
        <f t="shared" si="13"/>
        <v>0</v>
      </c>
      <c r="O280" s="121">
        <f t="shared" si="14"/>
        <v>0</v>
      </c>
    </row>
    <row r="281" spans="1:15" ht="17.25" x14ac:dyDescent="0.3">
      <c r="A281" s="93"/>
      <c r="B281" s="94"/>
      <c r="C281" s="12"/>
      <c r="D281" s="1"/>
      <c r="E281" s="2"/>
      <c r="F281" s="3"/>
      <c r="G281" s="3"/>
      <c r="H281" s="122">
        <f t="shared" si="12"/>
        <v>0</v>
      </c>
      <c r="I281" s="1"/>
      <c r="J281" s="50"/>
      <c r="K281" s="120">
        <v>0</v>
      </c>
      <c r="L281" s="13"/>
      <c r="M281" s="13"/>
      <c r="N281" s="120">
        <f t="shared" si="13"/>
        <v>0</v>
      </c>
      <c r="O281" s="121">
        <f t="shared" si="14"/>
        <v>0</v>
      </c>
    </row>
    <row r="282" spans="1:15" ht="17.25" x14ac:dyDescent="0.3">
      <c r="A282" s="93"/>
      <c r="B282" s="94"/>
      <c r="C282" s="12"/>
      <c r="D282" s="1"/>
      <c r="E282" s="2"/>
      <c r="F282" s="3"/>
      <c r="G282" s="3"/>
      <c r="H282" s="122">
        <f t="shared" si="12"/>
        <v>0</v>
      </c>
      <c r="I282" s="1"/>
      <c r="J282" s="50"/>
      <c r="K282" s="120">
        <v>0</v>
      </c>
      <c r="L282" s="14"/>
      <c r="M282" s="14"/>
      <c r="N282" s="120">
        <f t="shared" si="13"/>
        <v>0</v>
      </c>
      <c r="O282" s="121">
        <f t="shared" si="14"/>
        <v>0</v>
      </c>
    </row>
    <row r="283" spans="1:15" ht="17.25" x14ac:dyDescent="0.3">
      <c r="A283" s="93"/>
      <c r="B283" s="94"/>
      <c r="C283" s="12"/>
      <c r="D283" s="1"/>
      <c r="E283" s="2"/>
      <c r="F283" s="3"/>
      <c r="G283" s="3"/>
      <c r="H283" s="122">
        <f t="shared" si="12"/>
        <v>0</v>
      </c>
      <c r="I283" s="1"/>
      <c r="J283" s="50"/>
      <c r="K283" s="120">
        <v>0</v>
      </c>
      <c r="L283" s="14"/>
      <c r="M283" s="14"/>
      <c r="N283" s="120">
        <f t="shared" si="13"/>
        <v>0</v>
      </c>
      <c r="O283" s="121">
        <f t="shared" si="14"/>
        <v>0</v>
      </c>
    </row>
    <row r="284" spans="1:15" ht="17.25" x14ac:dyDescent="0.3">
      <c r="A284" s="93"/>
      <c r="B284" s="94"/>
      <c r="C284" s="12"/>
      <c r="D284" s="1"/>
      <c r="E284" s="2"/>
      <c r="F284" s="3"/>
      <c r="G284" s="3"/>
      <c r="H284" s="122">
        <f t="shared" si="12"/>
        <v>0</v>
      </c>
      <c r="I284" s="1"/>
      <c r="J284" s="50"/>
      <c r="K284" s="120">
        <v>0</v>
      </c>
      <c r="L284" s="12"/>
      <c r="M284" s="12"/>
      <c r="N284" s="120">
        <f t="shared" si="13"/>
        <v>0</v>
      </c>
      <c r="O284" s="121">
        <f t="shared" si="14"/>
        <v>0</v>
      </c>
    </row>
    <row r="285" spans="1:15" ht="17.25" x14ac:dyDescent="0.3">
      <c r="A285" s="93"/>
      <c r="B285" s="94"/>
      <c r="C285" s="12"/>
      <c r="D285" s="1"/>
      <c r="E285" s="2"/>
      <c r="F285" s="3"/>
      <c r="G285" s="3"/>
      <c r="H285" s="122">
        <f t="shared" si="12"/>
        <v>0</v>
      </c>
      <c r="I285" s="1"/>
      <c r="J285" s="50"/>
      <c r="K285" s="120">
        <v>0</v>
      </c>
      <c r="L285" s="12"/>
      <c r="M285" s="12"/>
      <c r="N285" s="120">
        <f t="shared" si="13"/>
        <v>0</v>
      </c>
      <c r="O285" s="121">
        <f t="shared" si="14"/>
        <v>0</v>
      </c>
    </row>
    <row r="286" spans="1:15" ht="17.25" x14ac:dyDescent="0.3">
      <c r="A286" s="93"/>
      <c r="B286" s="94"/>
      <c r="C286" s="12"/>
      <c r="D286" s="1"/>
      <c r="E286" s="2"/>
      <c r="F286" s="3"/>
      <c r="G286" s="3"/>
      <c r="H286" s="122">
        <f t="shared" si="12"/>
        <v>0</v>
      </c>
      <c r="I286" s="1"/>
      <c r="J286" s="50"/>
      <c r="K286" s="120">
        <v>0</v>
      </c>
      <c r="L286" s="15"/>
      <c r="M286" s="15"/>
      <c r="N286" s="120">
        <f t="shared" si="13"/>
        <v>0</v>
      </c>
      <c r="O286" s="121">
        <f t="shared" si="14"/>
        <v>0</v>
      </c>
    </row>
    <row r="287" spans="1:15" ht="17.25" x14ac:dyDescent="0.3">
      <c r="A287" s="93"/>
      <c r="B287" s="94"/>
      <c r="C287" s="12"/>
      <c r="D287" s="1"/>
      <c r="E287" s="2"/>
      <c r="F287" s="3"/>
      <c r="G287" s="3"/>
      <c r="H287" s="122">
        <f t="shared" si="12"/>
        <v>0</v>
      </c>
      <c r="I287" s="1"/>
      <c r="J287" s="50"/>
      <c r="K287" s="120">
        <v>0</v>
      </c>
      <c r="L287" s="12"/>
      <c r="M287" s="12"/>
      <c r="N287" s="120">
        <f t="shared" si="13"/>
        <v>0</v>
      </c>
      <c r="O287" s="121">
        <f t="shared" si="14"/>
        <v>0</v>
      </c>
    </row>
    <row r="288" spans="1:15" ht="17.25" x14ac:dyDescent="0.3">
      <c r="A288" s="93"/>
      <c r="B288" s="94"/>
      <c r="C288" s="12"/>
      <c r="D288" s="1"/>
      <c r="E288" s="2"/>
      <c r="F288" s="3"/>
      <c r="G288" s="3"/>
      <c r="H288" s="122">
        <f t="shared" si="12"/>
        <v>0</v>
      </c>
      <c r="I288" s="1"/>
      <c r="J288" s="50"/>
      <c r="K288" s="120">
        <v>0</v>
      </c>
      <c r="L288" s="13"/>
      <c r="M288" s="13"/>
      <c r="N288" s="120">
        <f t="shared" si="13"/>
        <v>0</v>
      </c>
      <c r="O288" s="121">
        <f t="shared" si="14"/>
        <v>0</v>
      </c>
    </row>
    <row r="289" spans="1:15" ht="17.25" x14ac:dyDescent="0.3">
      <c r="A289" s="93"/>
      <c r="B289" s="94"/>
      <c r="C289" s="12"/>
      <c r="D289" s="1"/>
      <c r="E289" s="2"/>
      <c r="F289" s="3"/>
      <c r="G289" s="3"/>
      <c r="H289" s="122">
        <f t="shared" si="12"/>
        <v>0</v>
      </c>
      <c r="I289" s="1"/>
      <c r="J289" s="50"/>
      <c r="K289" s="120">
        <v>0</v>
      </c>
      <c r="L289" s="12"/>
      <c r="M289" s="12"/>
      <c r="N289" s="120">
        <f t="shared" si="13"/>
        <v>0</v>
      </c>
      <c r="O289" s="121">
        <f t="shared" si="14"/>
        <v>0</v>
      </c>
    </row>
    <row r="290" spans="1:15" ht="17.25" x14ac:dyDescent="0.3">
      <c r="A290" s="93"/>
      <c r="B290" s="94"/>
      <c r="C290" s="12"/>
      <c r="D290" s="1"/>
      <c r="E290" s="2"/>
      <c r="F290" s="3"/>
      <c r="G290" s="3"/>
      <c r="H290" s="122">
        <f t="shared" si="12"/>
        <v>0</v>
      </c>
      <c r="I290" s="1"/>
      <c r="J290" s="50"/>
      <c r="K290" s="120">
        <v>0</v>
      </c>
      <c r="L290" s="12"/>
      <c r="M290" s="12"/>
      <c r="N290" s="120">
        <f t="shared" si="13"/>
        <v>0</v>
      </c>
      <c r="O290" s="121">
        <f t="shared" si="14"/>
        <v>0</v>
      </c>
    </row>
    <row r="291" spans="1:15" ht="17.25" x14ac:dyDescent="0.3">
      <c r="A291" s="93"/>
      <c r="B291" s="94"/>
      <c r="C291" s="12"/>
      <c r="D291" s="1"/>
      <c r="E291" s="2"/>
      <c r="F291" s="3"/>
      <c r="G291" s="3"/>
      <c r="H291" s="122">
        <f t="shared" si="12"/>
        <v>0</v>
      </c>
      <c r="I291" s="1"/>
      <c r="J291" s="50"/>
      <c r="K291" s="120">
        <v>0</v>
      </c>
      <c r="L291" s="12"/>
      <c r="M291" s="12"/>
      <c r="N291" s="120">
        <f t="shared" si="13"/>
        <v>0</v>
      </c>
      <c r="O291" s="121">
        <f t="shared" si="14"/>
        <v>0</v>
      </c>
    </row>
    <row r="292" spans="1:15" ht="17.25" x14ac:dyDescent="0.3">
      <c r="A292" s="93"/>
      <c r="B292" s="94"/>
      <c r="C292" s="12"/>
      <c r="D292" s="1"/>
      <c r="E292" s="2"/>
      <c r="F292" s="3"/>
      <c r="G292" s="3"/>
      <c r="H292" s="122">
        <f t="shared" si="12"/>
        <v>0</v>
      </c>
      <c r="I292" s="1"/>
      <c r="J292" s="50"/>
      <c r="K292" s="120">
        <v>0</v>
      </c>
      <c r="L292" s="12"/>
      <c r="M292" s="12"/>
      <c r="N292" s="120">
        <f t="shared" si="13"/>
        <v>0</v>
      </c>
      <c r="O292" s="121">
        <f t="shared" si="14"/>
        <v>0</v>
      </c>
    </row>
    <row r="293" spans="1:15" ht="17.25" x14ac:dyDescent="0.3">
      <c r="A293" s="93"/>
      <c r="B293" s="94"/>
      <c r="C293" s="12"/>
      <c r="D293" s="1"/>
      <c r="E293" s="2"/>
      <c r="F293" s="3"/>
      <c r="G293" s="3"/>
      <c r="H293" s="122">
        <f t="shared" si="12"/>
        <v>0</v>
      </c>
      <c r="I293" s="1"/>
      <c r="J293" s="50"/>
      <c r="K293" s="120">
        <v>0</v>
      </c>
      <c r="L293" s="12"/>
      <c r="M293" s="12"/>
      <c r="N293" s="120">
        <f t="shared" si="13"/>
        <v>0</v>
      </c>
      <c r="O293" s="121">
        <f t="shared" si="14"/>
        <v>0</v>
      </c>
    </row>
    <row r="294" spans="1:15" ht="17.25" x14ac:dyDescent="0.3">
      <c r="A294" s="93"/>
      <c r="B294" s="94"/>
      <c r="C294" s="12"/>
      <c r="D294" s="1"/>
      <c r="E294" s="2"/>
      <c r="F294" s="3"/>
      <c r="G294" s="3"/>
      <c r="H294" s="122">
        <f t="shared" si="12"/>
        <v>0</v>
      </c>
      <c r="I294" s="1"/>
      <c r="J294" s="50"/>
      <c r="K294" s="120">
        <v>0</v>
      </c>
      <c r="L294" s="12"/>
      <c r="M294" s="12"/>
      <c r="N294" s="120">
        <f t="shared" si="13"/>
        <v>0</v>
      </c>
      <c r="O294" s="121">
        <f t="shared" si="14"/>
        <v>0</v>
      </c>
    </row>
    <row r="295" spans="1:15" ht="17.25" x14ac:dyDescent="0.3">
      <c r="A295" s="93"/>
      <c r="B295" s="94"/>
      <c r="C295" s="12"/>
      <c r="D295" s="1"/>
      <c r="E295" s="2"/>
      <c r="F295" s="3"/>
      <c r="G295" s="3"/>
      <c r="H295" s="122">
        <f t="shared" si="12"/>
        <v>0</v>
      </c>
      <c r="I295" s="1"/>
      <c r="J295" s="50"/>
      <c r="K295" s="120">
        <v>0</v>
      </c>
      <c r="L295" s="12"/>
      <c r="M295" s="12"/>
      <c r="N295" s="120">
        <f t="shared" si="13"/>
        <v>0</v>
      </c>
      <c r="O295" s="121">
        <f t="shared" si="14"/>
        <v>0</v>
      </c>
    </row>
    <row r="296" spans="1:15" ht="17.25" x14ac:dyDescent="0.3">
      <c r="A296" s="93"/>
      <c r="B296" s="94"/>
      <c r="C296" s="12"/>
      <c r="D296" s="1"/>
      <c r="E296" s="2"/>
      <c r="F296" s="3"/>
      <c r="G296" s="3"/>
      <c r="H296" s="122">
        <f t="shared" si="12"/>
        <v>0</v>
      </c>
      <c r="I296" s="1"/>
      <c r="J296" s="50"/>
      <c r="K296" s="120">
        <v>0</v>
      </c>
      <c r="L296" s="12"/>
      <c r="M296" s="12"/>
      <c r="N296" s="120">
        <f t="shared" si="13"/>
        <v>0</v>
      </c>
      <c r="O296" s="121">
        <f t="shared" si="14"/>
        <v>0</v>
      </c>
    </row>
    <row r="297" spans="1:15" ht="17.25" x14ac:dyDescent="0.3">
      <c r="A297" s="93"/>
      <c r="B297" s="94"/>
      <c r="C297" s="12"/>
      <c r="D297" s="1"/>
      <c r="E297" s="2"/>
      <c r="F297" s="3"/>
      <c r="G297" s="3"/>
      <c r="H297" s="122">
        <f t="shared" si="12"/>
        <v>0</v>
      </c>
      <c r="I297" s="1"/>
      <c r="J297" s="50"/>
      <c r="K297" s="120">
        <v>0</v>
      </c>
      <c r="L297" s="12"/>
      <c r="M297" s="12"/>
      <c r="N297" s="120">
        <f t="shared" si="13"/>
        <v>0</v>
      </c>
      <c r="O297" s="121">
        <f t="shared" si="14"/>
        <v>0</v>
      </c>
    </row>
    <row r="298" spans="1:15" ht="17.25" x14ac:dyDescent="0.3">
      <c r="A298" s="93"/>
      <c r="B298" s="94"/>
      <c r="C298" s="12"/>
      <c r="D298" s="1"/>
      <c r="E298" s="2"/>
      <c r="F298" s="3"/>
      <c r="G298" s="3"/>
      <c r="H298" s="122">
        <f t="shared" si="12"/>
        <v>0</v>
      </c>
      <c r="I298" s="1"/>
      <c r="J298" s="50"/>
      <c r="K298" s="120">
        <v>0</v>
      </c>
      <c r="L298" s="12"/>
      <c r="M298" s="12"/>
      <c r="N298" s="120">
        <f t="shared" si="13"/>
        <v>0</v>
      </c>
      <c r="O298" s="121">
        <f t="shared" si="14"/>
        <v>0</v>
      </c>
    </row>
    <row r="299" spans="1:15" ht="17.25" x14ac:dyDescent="0.3">
      <c r="A299" s="93"/>
      <c r="B299" s="94"/>
      <c r="C299" s="12"/>
      <c r="D299" s="1"/>
      <c r="E299" s="2"/>
      <c r="F299" s="3"/>
      <c r="G299" s="3"/>
      <c r="H299" s="122">
        <f t="shared" si="12"/>
        <v>0</v>
      </c>
      <c r="I299" s="1"/>
      <c r="J299" s="50"/>
      <c r="K299" s="120">
        <v>0</v>
      </c>
      <c r="L299" s="12"/>
      <c r="M299" s="12"/>
      <c r="N299" s="120">
        <f t="shared" si="13"/>
        <v>0</v>
      </c>
      <c r="O299" s="121">
        <f t="shared" si="14"/>
        <v>0</v>
      </c>
    </row>
    <row r="300" spans="1:15" ht="17.25" x14ac:dyDescent="0.3">
      <c r="A300" s="93"/>
      <c r="B300" s="94"/>
      <c r="C300" s="12"/>
      <c r="D300" s="1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12"/>
      <c r="D301" s="1"/>
      <c r="E301" s="2"/>
      <c r="F301" s="3"/>
      <c r="G301" s="3"/>
      <c r="H301" s="122">
        <f t="shared" si="12"/>
        <v>0</v>
      </c>
      <c r="I301" s="1"/>
      <c r="J301" s="50"/>
      <c r="K301" s="120">
        <v>0</v>
      </c>
      <c r="L301" s="12"/>
      <c r="M301" s="12"/>
      <c r="N301" s="120">
        <f t="shared" si="13"/>
        <v>0</v>
      </c>
      <c r="O301" s="121">
        <f t="shared" si="14"/>
        <v>0</v>
      </c>
    </row>
    <row r="302" spans="1:15" ht="17.25" x14ac:dyDescent="0.3">
      <c r="A302" s="93"/>
      <c r="B302" s="94"/>
      <c r="C302" s="12"/>
      <c r="D302" s="1"/>
      <c r="E302" s="2"/>
      <c r="F302" s="3"/>
      <c r="G302" s="3"/>
      <c r="H302" s="122">
        <f t="shared" si="12"/>
        <v>0</v>
      </c>
      <c r="I302" s="1"/>
      <c r="J302" s="50"/>
      <c r="K302" s="120">
        <v>0</v>
      </c>
      <c r="L302" s="12"/>
      <c r="M302" s="12"/>
      <c r="N302" s="120">
        <f t="shared" si="13"/>
        <v>0</v>
      </c>
      <c r="O302" s="121">
        <f t="shared" si="14"/>
        <v>0</v>
      </c>
    </row>
    <row r="303" spans="1:15" ht="17.25" x14ac:dyDescent="0.3">
      <c r="A303" s="93"/>
      <c r="B303" s="94"/>
      <c r="C303" s="12"/>
      <c r="D303" s="1"/>
      <c r="E303" s="2"/>
      <c r="F303" s="3"/>
      <c r="G303" s="3"/>
      <c r="H303" s="122">
        <f t="shared" si="12"/>
        <v>0</v>
      </c>
      <c r="I303" s="1"/>
      <c r="J303" s="50"/>
      <c r="K303" s="120">
        <v>0</v>
      </c>
      <c r="L303" s="12"/>
      <c r="M303" s="12"/>
      <c r="N303" s="120">
        <f t="shared" si="13"/>
        <v>0</v>
      </c>
      <c r="O303" s="121">
        <f t="shared" si="14"/>
        <v>0</v>
      </c>
    </row>
    <row r="304" spans="1:15" ht="17.25" x14ac:dyDescent="0.3">
      <c r="A304" s="93"/>
      <c r="B304" s="94"/>
      <c r="C304" s="12"/>
      <c r="D304" s="1"/>
      <c r="E304" s="2"/>
      <c r="F304" s="3"/>
      <c r="G304" s="3"/>
      <c r="H304" s="122">
        <f t="shared" si="12"/>
        <v>0</v>
      </c>
      <c r="I304" s="1"/>
      <c r="J304" s="50"/>
      <c r="K304" s="120">
        <v>0</v>
      </c>
      <c r="L304" s="12"/>
      <c r="M304" s="12"/>
      <c r="N304" s="120">
        <f t="shared" si="13"/>
        <v>0</v>
      </c>
      <c r="O304" s="121">
        <f t="shared" si="14"/>
        <v>0</v>
      </c>
    </row>
    <row r="305" spans="1:15" ht="17.25" x14ac:dyDescent="0.3">
      <c r="A305" s="93"/>
      <c r="B305" s="94"/>
      <c r="C305" s="12"/>
      <c r="D305" s="1"/>
      <c r="E305" s="2"/>
      <c r="F305" s="3"/>
      <c r="G305" s="3"/>
      <c r="H305" s="122">
        <f t="shared" si="12"/>
        <v>0</v>
      </c>
      <c r="I305" s="1"/>
      <c r="J305" s="50"/>
      <c r="K305" s="120">
        <v>0</v>
      </c>
      <c r="L305" s="12"/>
      <c r="M305" s="12"/>
      <c r="N305" s="120">
        <f t="shared" si="13"/>
        <v>0</v>
      </c>
      <c r="O305" s="121">
        <f t="shared" si="14"/>
        <v>0</v>
      </c>
    </row>
    <row r="306" spans="1:15" ht="17.25" x14ac:dyDescent="0.3">
      <c r="A306" s="93"/>
      <c r="B306" s="94"/>
      <c r="C306" s="12"/>
      <c r="D306" s="1"/>
      <c r="E306" s="2"/>
      <c r="F306" s="3"/>
      <c r="G306" s="3"/>
      <c r="H306" s="122">
        <f t="shared" si="12"/>
        <v>0</v>
      </c>
      <c r="I306" s="1"/>
      <c r="J306" s="50"/>
      <c r="K306" s="120">
        <v>0</v>
      </c>
      <c r="L306" s="12"/>
      <c r="M306" s="12"/>
      <c r="N306" s="120">
        <f t="shared" si="13"/>
        <v>0</v>
      </c>
      <c r="O306" s="121">
        <f t="shared" si="14"/>
        <v>0</v>
      </c>
    </row>
    <row r="307" spans="1:15" ht="17.25" x14ac:dyDescent="0.3">
      <c r="A307" s="93"/>
      <c r="B307" s="94"/>
      <c r="C307" s="12"/>
      <c r="D307" s="1"/>
      <c r="E307" s="2"/>
      <c r="F307" s="3"/>
      <c r="G307" s="3"/>
      <c r="H307" s="122">
        <f t="shared" si="12"/>
        <v>0</v>
      </c>
      <c r="I307" s="1"/>
      <c r="J307" s="50"/>
      <c r="K307" s="120">
        <v>0</v>
      </c>
      <c r="L307" s="12"/>
      <c r="M307" s="12"/>
      <c r="N307" s="120">
        <f t="shared" si="13"/>
        <v>0</v>
      </c>
      <c r="O307" s="121">
        <f t="shared" si="14"/>
        <v>0</v>
      </c>
    </row>
    <row r="308" spans="1:15" ht="17.25" x14ac:dyDescent="0.3">
      <c r="A308" s="93"/>
      <c r="B308" s="94"/>
      <c r="C308" s="12"/>
      <c r="D308" s="1"/>
      <c r="E308" s="2"/>
      <c r="F308" s="3"/>
      <c r="G308" s="3"/>
      <c r="H308" s="122">
        <f t="shared" si="12"/>
        <v>0</v>
      </c>
      <c r="I308" s="1"/>
      <c r="J308" s="50"/>
      <c r="K308" s="120">
        <v>0</v>
      </c>
      <c r="L308" s="12"/>
      <c r="M308" s="12"/>
      <c r="N308" s="120">
        <f t="shared" si="13"/>
        <v>0</v>
      </c>
      <c r="O308" s="121">
        <f t="shared" si="14"/>
        <v>0</v>
      </c>
    </row>
    <row r="309" spans="1:15" ht="17.25" x14ac:dyDescent="0.3">
      <c r="A309" s="93"/>
      <c r="B309" s="94"/>
      <c r="C309" s="12"/>
      <c r="D309" s="1"/>
      <c r="E309" s="2"/>
      <c r="F309" s="3"/>
      <c r="G309" s="3"/>
      <c r="H309" s="122">
        <f t="shared" si="12"/>
        <v>0</v>
      </c>
      <c r="I309" s="1"/>
      <c r="J309" s="50"/>
      <c r="K309" s="120">
        <v>0</v>
      </c>
      <c r="L309" s="12"/>
      <c r="M309" s="12"/>
      <c r="N309" s="120">
        <f t="shared" si="13"/>
        <v>0</v>
      </c>
      <c r="O309" s="121">
        <f t="shared" si="14"/>
        <v>0</v>
      </c>
    </row>
    <row r="310" spans="1:15" ht="17.25" x14ac:dyDescent="0.3">
      <c r="A310" s="93"/>
      <c r="B310" s="94"/>
      <c r="C310" s="12"/>
      <c r="D310" s="1"/>
      <c r="E310" s="2"/>
      <c r="F310" s="3"/>
      <c r="G310" s="3"/>
      <c r="H310" s="122">
        <f t="shared" si="12"/>
        <v>0</v>
      </c>
      <c r="I310" s="1"/>
      <c r="J310" s="50"/>
      <c r="K310" s="120">
        <v>0</v>
      </c>
      <c r="L310" s="12"/>
      <c r="M310" s="12"/>
      <c r="N310" s="120">
        <f t="shared" si="13"/>
        <v>0</v>
      </c>
      <c r="O310" s="121">
        <f t="shared" si="14"/>
        <v>0</v>
      </c>
    </row>
    <row r="311" spans="1:15" ht="17.25" x14ac:dyDescent="0.3">
      <c r="A311" s="93"/>
      <c r="B311" s="94"/>
      <c r="C311" s="12"/>
      <c r="D311" s="1"/>
      <c r="E311" s="2"/>
      <c r="F311" s="3"/>
      <c r="G311" s="3"/>
      <c r="H311" s="122">
        <f t="shared" si="12"/>
        <v>0</v>
      </c>
      <c r="I311" s="1"/>
      <c r="J311" s="50"/>
      <c r="K311" s="120">
        <v>0</v>
      </c>
      <c r="L311" s="12"/>
      <c r="M311" s="12"/>
      <c r="N311" s="120">
        <f t="shared" si="13"/>
        <v>0</v>
      </c>
      <c r="O311" s="121">
        <f t="shared" si="14"/>
        <v>0</v>
      </c>
    </row>
    <row r="312" spans="1:15" ht="17.25" x14ac:dyDescent="0.3">
      <c r="A312" s="93"/>
      <c r="B312" s="94"/>
      <c r="C312" s="12"/>
      <c r="D312" s="1"/>
      <c r="E312" s="2"/>
      <c r="F312" s="3"/>
      <c r="G312" s="3"/>
      <c r="H312" s="122">
        <f t="shared" si="12"/>
        <v>0</v>
      </c>
      <c r="I312" s="1"/>
      <c r="J312" s="50"/>
      <c r="K312" s="120">
        <v>0</v>
      </c>
      <c r="L312" s="12"/>
      <c r="M312" s="12"/>
      <c r="N312" s="120">
        <f t="shared" si="13"/>
        <v>0</v>
      </c>
      <c r="O312" s="121">
        <f t="shared" si="14"/>
        <v>0</v>
      </c>
    </row>
    <row r="313" spans="1:15" ht="17.25" x14ac:dyDescent="0.3">
      <c r="A313" s="93"/>
      <c r="B313" s="94"/>
      <c r="C313" s="12"/>
      <c r="D313" s="1"/>
      <c r="E313" s="2"/>
      <c r="F313" s="3"/>
      <c r="G313" s="3"/>
      <c r="H313" s="122">
        <f t="shared" si="12"/>
        <v>0</v>
      </c>
      <c r="I313" s="1"/>
      <c r="J313" s="50"/>
      <c r="K313" s="120">
        <v>0</v>
      </c>
      <c r="L313" s="12"/>
      <c r="M313" s="12"/>
      <c r="N313" s="120">
        <f t="shared" si="13"/>
        <v>0</v>
      </c>
      <c r="O313" s="121">
        <f t="shared" si="14"/>
        <v>0</v>
      </c>
    </row>
    <row r="314" spans="1:15" ht="17.25" x14ac:dyDescent="0.3">
      <c r="A314" s="93"/>
      <c r="B314" s="94"/>
      <c r="C314" s="12"/>
      <c r="D314" s="1"/>
      <c r="E314" s="2"/>
      <c r="F314" s="3"/>
      <c r="G314" s="3"/>
      <c r="H314" s="122">
        <f t="shared" si="12"/>
        <v>0</v>
      </c>
      <c r="I314" s="1"/>
      <c r="J314" s="50"/>
      <c r="K314" s="120">
        <v>0</v>
      </c>
      <c r="L314" s="12"/>
      <c r="M314" s="12"/>
      <c r="N314" s="120">
        <f t="shared" si="13"/>
        <v>0</v>
      </c>
      <c r="O314" s="121">
        <f t="shared" si="14"/>
        <v>0</v>
      </c>
    </row>
    <row r="315" spans="1:15" ht="17.25" x14ac:dyDescent="0.3">
      <c r="A315" s="93"/>
      <c r="B315" s="94"/>
      <c r="C315" s="12"/>
      <c r="D315" s="1"/>
      <c r="E315" s="2"/>
      <c r="F315" s="3"/>
      <c r="G315" s="3"/>
      <c r="H315" s="122">
        <f t="shared" si="12"/>
        <v>0</v>
      </c>
      <c r="I315" s="1"/>
      <c r="J315" s="50"/>
      <c r="K315" s="120">
        <v>0</v>
      </c>
      <c r="L315" s="12"/>
      <c r="M315" s="12"/>
      <c r="N315" s="120">
        <f t="shared" si="13"/>
        <v>0</v>
      </c>
      <c r="O315" s="121">
        <f t="shared" si="14"/>
        <v>0</v>
      </c>
    </row>
    <row r="316" spans="1:15" ht="17.25" x14ac:dyDescent="0.3">
      <c r="A316" s="93"/>
      <c r="B316" s="94"/>
      <c r="C316" s="12"/>
      <c r="D316" s="1"/>
      <c r="E316" s="2"/>
      <c r="F316" s="3"/>
      <c r="G316" s="3"/>
      <c r="H316" s="122">
        <f t="shared" si="12"/>
        <v>0</v>
      </c>
      <c r="I316" s="1"/>
      <c r="J316" s="50"/>
      <c r="K316" s="120">
        <v>0</v>
      </c>
      <c r="L316" s="12"/>
      <c r="M316" s="12"/>
      <c r="N316" s="120">
        <f t="shared" si="13"/>
        <v>0</v>
      </c>
      <c r="O316" s="121">
        <f t="shared" si="14"/>
        <v>0</v>
      </c>
    </row>
    <row r="317" spans="1:15" ht="17.25" x14ac:dyDescent="0.3">
      <c r="A317" s="93"/>
      <c r="B317" s="94"/>
      <c r="C317" s="12"/>
      <c r="D317" s="1"/>
      <c r="E317" s="2"/>
      <c r="F317" s="3"/>
      <c r="G317" s="3"/>
      <c r="H317" s="122">
        <f t="shared" si="12"/>
        <v>0</v>
      </c>
      <c r="I317" s="1"/>
      <c r="J317" s="50"/>
      <c r="K317" s="120">
        <v>0</v>
      </c>
      <c r="L317" s="12"/>
      <c r="M317" s="12"/>
      <c r="N317" s="120">
        <f t="shared" si="13"/>
        <v>0</v>
      </c>
      <c r="O317" s="121">
        <f t="shared" si="14"/>
        <v>0</v>
      </c>
    </row>
    <row r="318" spans="1:15" ht="17.25" x14ac:dyDescent="0.3">
      <c r="A318" s="93"/>
      <c r="B318" s="94"/>
      <c r="C318" s="12"/>
      <c r="D318" s="1"/>
      <c r="E318" s="2"/>
      <c r="F318" s="3"/>
      <c r="G318" s="3"/>
      <c r="H318" s="122">
        <f t="shared" si="12"/>
        <v>0</v>
      </c>
      <c r="I318" s="1"/>
      <c r="J318" s="50"/>
      <c r="K318" s="120">
        <v>0</v>
      </c>
      <c r="L318" s="12"/>
      <c r="M318" s="12"/>
      <c r="N318" s="120">
        <f t="shared" si="13"/>
        <v>0</v>
      </c>
      <c r="O318" s="121">
        <f t="shared" si="14"/>
        <v>0</v>
      </c>
    </row>
    <row r="319" spans="1:15" ht="17.25" x14ac:dyDescent="0.3">
      <c r="A319" s="93"/>
      <c r="B319" s="94"/>
      <c r="C319" s="12"/>
      <c r="D319" s="1"/>
      <c r="E319" s="2"/>
      <c r="F319" s="3"/>
      <c r="G319" s="3"/>
      <c r="H319" s="122">
        <f t="shared" si="12"/>
        <v>0</v>
      </c>
      <c r="I319" s="1"/>
      <c r="J319" s="50"/>
      <c r="K319" s="120">
        <v>0</v>
      </c>
      <c r="L319" s="12"/>
      <c r="M319" s="12"/>
      <c r="N319" s="120">
        <f t="shared" si="13"/>
        <v>0</v>
      </c>
      <c r="O319" s="121">
        <f t="shared" si="14"/>
        <v>0</v>
      </c>
    </row>
    <row r="320" spans="1:15" ht="17.25" x14ac:dyDescent="0.3">
      <c r="A320" s="93"/>
      <c r="B320" s="94"/>
      <c r="C320" s="12"/>
      <c r="D320" s="1"/>
      <c r="E320" s="2"/>
      <c r="F320" s="3"/>
      <c r="G320" s="3"/>
      <c r="H320" s="122">
        <f t="shared" si="12"/>
        <v>0</v>
      </c>
      <c r="I320" s="1"/>
      <c r="J320" s="50"/>
      <c r="K320" s="120">
        <v>0</v>
      </c>
      <c r="L320" s="12"/>
      <c r="M320" s="12"/>
      <c r="N320" s="120">
        <f t="shared" si="13"/>
        <v>0</v>
      </c>
      <c r="O320" s="121">
        <f t="shared" si="14"/>
        <v>0</v>
      </c>
    </row>
    <row r="321" spans="1:15" ht="17.25" x14ac:dyDescent="0.3">
      <c r="A321" s="93"/>
      <c r="B321" s="94"/>
      <c r="C321" s="12"/>
      <c r="D321" s="1"/>
      <c r="E321" s="2"/>
      <c r="F321" s="3"/>
      <c r="G321" s="3"/>
      <c r="H321" s="122">
        <f t="shared" si="12"/>
        <v>0</v>
      </c>
      <c r="I321" s="1"/>
      <c r="J321" s="50"/>
      <c r="K321" s="120">
        <v>0</v>
      </c>
      <c r="L321" s="12"/>
      <c r="M321" s="12"/>
      <c r="N321" s="120">
        <f t="shared" si="13"/>
        <v>0</v>
      </c>
      <c r="O321" s="121">
        <f t="shared" si="14"/>
        <v>0</v>
      </c>
    </row>
    <row r="322" spans="1:15" ht="17.25" x14ac:dyDescent="0.3">
      <c r="A322" s="93"/>
      <c r="B322" s="94"/>
      <c r="C322" s="12"/>
      <c r="D322" s="1"/>
      <c r="E322" s="2"/>
      <c r="F322" s="3"/>
      <c r="G322" s="3"/>
      <c r="H322" s="122">
        <f t="shared" si="12"/>
        <v>0</v>
      </c>
      <c r="I322" s="1"/>
      <c r="J322" s="50"/>
      <c r="K322" s="120">
        <v>0</v>
      </c>
      <c r="L322" s="12"/>
      <c r="M322" s="12"/>
      <c r="N322" s="120">
        <f t="shared" si="13"/>
        <v>0</v>
      </c>
      <c r="O322" s="121">
        <f t="shared" si="14"/>
        <v>0</v>
      </c>
    </row>
    <row r="323" spans="1:15" ht="17.25" x14ac:dyDescent="0.3">
      <c r="A323" s="93"/>
      <c r="B323" s="94"/>
      <c r="C323" s="12"/>
      <c r="D323" s="1"/>
      <c r="E323" s="2"/>
      <c r="F323" s="3"/>
      <c r="G323" s="3"/>
      <c r="H323" s="122">
        <f t="shared" si="12"/>
        <v>0</v>
      </c>
      <c r="I323" s="1"/>
      <c r="J323" s="50"/>
      <c r="K323" s="120">
        <v>0</v>
      </c>
      <c r="L323" s="12"/>
      <c r="M323" s="12"/>
      <c r="N323" s="120">
        <f t="shared" si="13"/>
        <v>0</v>
      </c>
      <c r="O323" s="121">
        <f t="shared" si="14"/>
        <v>0</v>
      </c>
    </row>
    <row r="324" spans="1:15" ht="17.25" x14ac:dyDescent="0.3">
      <c r="A324" s="93"/>
      <c r="B324" s="94"/>
      <c r="C324" s="12"/>
      <c r="D324" s="1"/>
      <c r="E324" s="2"/>
      <c r="F324" s="3"/>
      <c r="G324" s="3"/>
      <c r="H324" s="122">
        <f t="shared" ref="H324:H387" si="15">IF(AND(F324&lt;&gt;"",G324&lt;&gt;""),G324-F324,0)</f>
        <v>0</v>
      </c>
      <c r="I324" s="1"/>
      <c r="J324" s="50"/>
      <c r="K324" s="120">
        <v>0</v>
      </c>
      <c r="L324" s="12"/>
      <c r="M324" s="12"/>
      <c r="N324" s="120">
        <f t="shared" ref="N324:N387" si="16">IF(ROUND(H324*1440,0)=0,0,H324*1440*32)</f>
        <v>0</v>
      </c>
      <c r="O324" s="121">
        <f t="shared" ref="O324:O387" si="17">IF(ROUND(H324*1440,0)=0,0,
IF(ROUND(H324*1440,0)&lt;=15,480,
IF(ROUND(H324*1440,0)&lt;=30,960,
IF(ROUND(H324*1440,0)&lt;=45,1440,
IF(ROUND(H324*1440,0)&lt;=60,1920,
1920*INT(ROUND(H324*1440,0)/60)+
IF(MOD(ROUND(H324*1440,0),60)&lt;=15,480,
IF(MOD(ROUND(H324*1440,0),60)&lt;=30,960,
IF(MOD(ROUND(H324*1440,0),60)&lt;=45,1440,1920)))
)))))</f>
        <v>0</v>
      </c>
    </row>
    <row r="325" spans="1:15" ht="17.25" x14ac:dyDescent="0.3">
      <c r="A325" s="93"/>
      <c r="B325" s="94"/>
      <c r="C325" s="12"/>
      <c r="D325" s="1"/>
      <c r="E325" s="2"/>
      <c r="F325" s="3"/>
      <c r="G325" s="3"/>
      <c r="H325" s="122">
        <f t="shared" si="15"/>
        <v>0</v>
      </c>
      <c r="I325" s="1"/>
      <c r="J325" s="50"/>
      <c r="K325" s="120">
        <v>0</v>
      </c>
      <c r="L325" s="12"/>
      <c r="M325" s="12"/>
      <c r="N325" s="120">
        <f t="shared" si="16"/>
        <v>0</v>
      </c>
      <c r="O325" s="121">
        <f t="shared" si="17"/>
        <v>0</v>
      </c>
    </row>
    <row r="326" spans="1:15" ht="17.25" x14ac:dyDescent="0.3">
      <c r="A326" s="93"/>
      <c r="B326" s="94"/>
      <c r="C326" s="12"/>
      <c r="D326" s="1"/>
      <c r="E326" s="2"/>
      <c r="F326" s="3"/>
      <c r="G326" s="3"/>
      <c r="H326" s="122">
        <f t="shared" si="15"/>
        <v>0</v>
      </c>
      <c r="I326" s="1"/>
      <c r="J326" s="50"/>
      <c r="K326" s="120">
        <v>0</v>
      </c>
      <c r="L326" s="12"/>
      <c r="M326" s="12"/>
      <c r="N326" s="120">
        <f t="shared" si="16"/>
        <v>0</v>
      </c>
      <c r="O326" s="121">
        <f t="shared" si="17"/>
        <v>0</v>
      </c>
    </row>
    <row r="327" spans="1:15" ht="17.25" x14ac:dyDescent="0.3">
      <c r="A327" s="93"/>
      <c r="B327" s="94"/>
      <c r="C327" s="12"/>
      <c r="D327" s="1"/>
      <c r="E327" s="2"/>
      <c r="F327" s="3"/>
      <c r="G327" s="3"/>
      <c r="H327" s="122">
        <f t="shared" si="15"/>
        <v>0</v>
      </c>
      <c r="I327" s="1"/>
      <c r="J327" s="50"/>
      <c r="K327" s="120">
        <v>0</v>
      </c>
      <c r="L327" s="12"/>
      <c r="M327" s="12"/>
      <c r="N327" s="120">
        <f t="shared" si="16"/>
        <v>0</v>
      </c>
      <c r="O327" s="121">
        <f t="shared" si="17"/>
        <v>0</v>
      </c>
    </row>
    <row r="328" spans="1:15" ht="17.25" x14ac:dyDescent="0.3">
      <c r="A328" s="93"/>
      <c r="B328" s="94"/>
      <c r="C328" s="12"/>
      <c r="D328" s="1"/>
      <c r="E328" s="2"/>
      <c r="F328" s="3"/>
      <c r="G328" s="3"/>
      <c r="H328" s="122">
        <f t="shared" si="15"/>
        <v>0</v>
      </c>
      <c r="I328" s="1"/>
      <c r="J328" s="50"/>
      <c r="K328" s="120">
        <v>0</v>
      </c>
      <c r="L328" s="12"/>
      <c r="M328" s="12"/>
      <c r="N328" s="120">
        <f t="shared" si="16"/>
        <v>0</v>
      </c>
      <c r="O328" s="121">
        <f t="shared" si="17"/>
        <v>0</v>
      </c>
    </row>
    <row r="329" spans="1:15" ht="17.25" x14ac:dyDescent="0.3">
      <c r="A329" s="93"/>
      <c r="B329" s="94"/>
      <c r="C329" s="12"/>
      <c r="D329" s="1"/>
      <c r="E329" s="2"/>
      <c r="F329" s="3"/>
      <c r="G329" s="3"/>
      <c r="H329" s="122">
        <f t="shared" si="15"/>
        <v>0</v>
      </c>
      <c r="I329" s="1"/>
      <c r="J329" s="50"/>
      <c r="K329" s="120">
        <v>0</v>
      </c>
      <c r="L329" s="12"/>
      <c r="M329" s="12"/>
      <c r="N329" s="120">
        <f t="shared" si="16"/>
        <v>0</v>
      </c>
      <c r="O329" s="121">
        <f t="shared" si="17"/>
        <v>0</v>
      </c>
    </row>
    <row r="330" spans="1:15" ht="17.25" x14ac:dyDescent="0.3">
      <c r="A330" s="93"/>
      <c r="B330" s="94"/>
      <c r="C330" s="12"/>
      <c r="D330" s="1"/>
      <c r="E330" s="2"/>
      <c r="F330" s="3"/>
      <c r="G330" s="3"/>
      <c r="H330" s="122">
        <f t="shared" si="15"/>
        <v>0</v>
      </c>
      <c r="I330" s="1"/>
      <c r="J330" s="50"/>
      <c r="K330" s="120">
        <v>0</v>
      </c>
      <c r="L330" s="12"/>
      <c r="M330" s="12"/>
      <c r="N330" s="120">
        <f t="shared" si="16"/>
        <v>0</v>
      </c>
      <c r="O330" s="121">
        <f t="shared" si="17"/>
        <v>0</v>
      </c>
    </row>
    <row r="331" spans="1:15" ht="17.25" x14ac:dyDescent="0.3">
      <c r="A331" s="93"/>
      <c r="B331" s="94"/>
      <c r="C331" s="12"/>
      <c r="D331" s="1"/>
      <c r="E331" s="2"/>
      <c r="F331" s="3"/>
      <c r="G331" s="3"/>
      <c r="H331" s="122">
        <f t="shared" si="15"/>
        <v>0</v>
      </c>
      <c r="I331" s="1"/>
      <c r="J331" s="50"/>
      <c r="K331" s="120">
        <v>0</v>
      </c>
      <c r="L331" s="12"/>
      <c r="M331" s="12"/>
      <c r="N331" s="120">
        <f t="shared" si="16"/>
        <v>0</v>
      </c>
      <c r="O331" s="121">
        <f t="shared" si="17"/>
        <v>0</v>
      </c>
    </row>
    <row r="332" spans="1:15" ht="17.25" x14ac:dyDescent="0.3">
      <c r="A332" s="93"/>
      <c r="B332" s="94"/>
      <c r="C332" s="12"/>
      <c r="D332" s="1"/>
      <c r="E332" s="2"/>
      <c r="F332" s="3"/>
      <c r="G332" s="3"/>
      <c r="H332" s="122">
        <f t="shared" si="15"/>
        <v>0</v>
      </c>
      <c r="I332" s="1"/>
      <c r="J332" s="50"/>
      <c r="K332" s="120">
        <v>0</v>
      </c>
      <c r="L332" s="12"/>
      <c r="M332" s="12"/>
      <c r="N332" s="120">
        <f t="shared" si="16"/>
        <v>0</v>
      </c>
      <c r="O332" s="121">
        <f t="shared" si="17"/>
        <v>0</v>
      </c>
    </row>
    <row r="333" spans="1:15" ht="17.25" x14ac:dyDescent="0.3">
      <c r="A333" s="93"/>
      <c r="B333" s="94"/>
      <c r="C333" s="12"/>
      <c r="D333" s="1"/>
      <c r="E333" s="2"/>
      <c r="F333" s="3"/>
      <c r="G333" s="3"/>
      <c r="H333" s="122">
        <f t="shared" si="15"/>
        <v>0</v>
      </c>
      <c r="I333" s="1"/>
      <c r="J333" s="50"/>
      <c r="K333" s="120">
        <v>0</v>
      </c>
      <c r="L333" s="12"/>
      <c r="M333" s="12"/>
      <c r="N333" s="120">
        <f t="shared" si="16"/>
        <v>0</v>
      </c>
      <c r="O333" s="121">
        <f t="shared" si="17"/>
        <v>0</v>
      </c>
    </row>
    <row r="334" spans="1:15" ht="17.25" x14ac:dyDescent="0.3">
      <c r="A334" s="93"/>
      <c r="B334" s="94"/>
      <c r="C334" s="12"/>
      <c r="D334" s="1"/>
      <c r="E334" s="2"/>
      <c r="F334" s="3"/>
      <c r="G334" s="3"/>
      <c r="H334" s="122">
        <f t="shared" si="15"/>
        <v>0</v>
      </c>
      <c r="I334" s="1"/>
      <c r="J334" s="50"/>
      <c r="K334" s="120">
        <v>0</v>
      </c>
      <c r="L334" s="12"/>
      <c r="M334" s="12"/>
      <c r="N334" s="120">
        <f t="shared" si="16"/>
        <v>0</v>
      </c>
      <c r="O334" s="121">
        <f t="shared" si="17"/>
        <v>0</v>
      </c>
    </row>
    <row r="335" spans="1:15" ht="17.25" x14ac:dyDescent="0.3">
      <c r="A335" s="93"/>
      <c r="B335" s="94"/>
      <c r="C335" s="12"/>
      <c r="D335" s="1"/>
      <c r="E335" s="2"/>
      <c r="F335" s="3"/>
      <c r="G335" s="3"/>
      <c r="H335" s="122">
        <f t="shared" si="15"/>
        <v>0</v>
      </c>
      <c r="I335" s="1"/>
      <c r="J335" s="50"/>
      <c r="K335" s="120">
        <v>0</v>
      </c>
      <c r="L335" s="12"/>
      <c r="M335" s="12"/>
      <c r="N335" s="120">
        <f t="shared" si="16"/>
        <v>0</v>
      </c>
      <c r="O335" s="121">
        <f t="shared" si="17"/>
        <v>0</v>
      </c>
    </row>
    <row r="336" spans="1:15" ht="17.25" x14ac:dyDescent="0.3">
      <c r="A336" s="93"/>
      <c r="B336" s="94"/>
      <c r="C336" s="12"/>
      <c r="D336" s="1"/>
      <c r="E336" s="2"/>
      <c r="F336" s="3"/>
      <c r="G336" s="3"/>
      <c r="H336" s="122">
        <f t="shared" si="15"/>
        <v>0</v>
      </c>
      <c r="I336" s="1"/>
      <c r="J336" s="50"/>
      <c r="K336" s="120">
        <v>0</v>
      </c>
      <c r="L336" s="12"/>
      <c r="M336" s="12"/>
      <c r="N336" s="120">
        <f t="shared" si="16"/>
        <v>0</v>
      </c>
      <c r="O336" s="121">
        <f t="shared" si="17"/>
        <v>0</v>
      </c>
    </row>
    <row r="337" spans="1:15" ht="17.25" x14ac:dyDescent="0.3">
      <c r="A337" s="93"/>
      <c r="B337" s="94"/>
      <c r="C337" s="12"/>
      <c r="D337" s="1"/>
      <c r="E337" s="2"/>
      <c r="F337" s="3"/>
      <c r="G337" s="3"/>
      <c r="H337" s="122">
        <f t="shared" si="15"/>
        <v>0</v>
      </c>
      <c r="I337" s="1"/>
      <c r="J337" s="50"/>
      <c r="K337" s="120">
        <v>0</v>
      </c>
      <c r="L337" s="12"/>
      <c r="M337" s="12"/>
      <c r="N337" s="120">
        <f t="shared" si="16"/>
        <v>0</v>
      </c>
      <c r="O337" s="121">
        <f t="shared" si="17"/>
        <v>0</v>
      </c>
    </row>
    <row r="338" spans="1:15" ht="17.25" x14ac:dyDescent="0.3">
      <c r="A338" s="93"/>
      <c r="B338" s="94"/>
      <c r="C338" s="12"/>
      <c r="D338" s="1"/>
      <c r="E338" s="2"/>
      <c r="F338" s="3"/>
      <c r="G338" s="3"/>
      <c r="H338" s="122">
        <f t="shared" si="15"/>
        <v>0</v>
      </c>
      <c r="I338" s="1"/>
      <c r="J338" s="50"/>
      <c r="K338" s="120">
        <v>0</v>
      </c>
      <c r="L338" s="12"/>
      <c r="M338" s="12"/>
      <c r="N338" s="120">
        <f t="shared" si="16"/>
        <v>0</v>
      </c>
      <c r="O338" s="121">
        <f t="shared" si="17"/>
        <v>0</v>
      </c>
    </row>
    <row r="339" spans="1:15" ht="17.25" x14ac:dyDescent="0.3">
      <c r="A339" s="93"/>
      <c r="B339" s="94"/>
      <c r="C339" s="12"/>
      <c r="D339" s="1"/>
      <c r="E339" s="2"/>
      <c r="F339" s="3"/>
      <c r="G339" s="3"/>
      <c r="H339" s="122">
        <f t="shared" si="15"/>
        <v>0</v>
      </c>
      <c r="I339" s="1"/>
      <c r="J339" s="50"/>
      <c r="K339" s="120">
        <v>0</v>
      </c>
      <c r="L339" s="12"/>
      <c r="M339" s="12"/>
      <c r="N339" s="120">
        <f t="shared" si="16"/>
        <v>0</v>
      </c>
      <c r="O339" s="121">
        <f t="shared" si="17"/>
        <v>0</v>
      </c>
    </row>
    <row r="340" spans="1:15" ht="17.25" x14ac:dyDescent="0.3">
      <c r="A340" s="93"/>
      <c r="B340" s="94"/>
      <c r="C340" s="12"/>
      <c r="D340" s="1"/>
      <c r="E340" s="2"/>
      <c r="F340" s="3"/>
      <c r="G340" s="3"/>
      <c r="H340" s="122">
        <f t="shared" si="15"/>
        <v>0</v>
      </c>
      <c r="I340" s="1"/>
      <c r="J340" s="50"/>
      <c r="K340" s="120">
        <v>0</v>
      </c>
      <c r="L340" s="12"/>
      <c r="M340" s="12"/>
      <c r="N340" s="120">
        <f t="shared" si="16"/>
        <v>0</v>
      </c>
      <c r="O340" s="121">
        <f t="shared" si="17"/>
        <v>0</v>
      </c>
    </row>
    <row r="341" spans="1:15" ht="17.25" x14ac:dyDescent="0.3">
      <c r="A341" s="93"/>
      <c r="B341" s="94"/>
      <c r="C341" s="12"/>
      <c r="D341" s="1"/>
      <c r="E341" s="2"/>
      <c r="F341" s="3"/>
      <c r="G341" s="3"/>
      <c r="H341" s="122">
        <f t="shared" si="15"/>
        <v>0</v>
      </c>
      <c r="I341" s="1"/>
      <c r="J341" s="50"/>
      <c r="K341" s="120">
        <v>0</v>
      </c>
      <c r="L341" s="12"/>
      <c r="M341" s="12"/>
      <c r="N341" s="120">
        <f t="shared" si="16"/>
        <v>0</v>
      </c>
      <c r="O341" s="121">
        <f t="shared" si="17"/>
        <v>0</v>
      </c>
    </row>
    <row r="342" spans="1:15" ht="17.25" x14ac:dyDescent="0.3">
      <c r="A342" s="93"/>
      <c r="B342" s="94"/>
      <c r="C342" s="12"/>
      <c r="D342" s="1"/>
      <c r="E342" s="2"/>
      <c r="F342" s="3"/>
      <c r="G342" s="3"/>
      <c r="H342" s="122">
        <f t="shared" si="15"/>
        <v>0</v>
      </c>
      <c r="I342" s="1"/>
      <c r="J342" s="50"/>
      <c r="K342" s="120">
        <v>0</v>
      </c>
      <c r="L342" s="12"/>
      <c r="M342" s="12"/>
      <c r="N342" s="120">
        <f t="shared" si="16"/>
        <v>0</v>
      </c>
      <c r="O342" s="121">
        <f t="shared" si="17"/>
        <v>0</v>
      </c>
    </row>
    <row r="343" spans="1:15" ht="17.25" x14ac:dyDescent="0.3">
      <c r="A343" s="93"/>
      <c r="B343" s="94"/>
      <c r="C343" s="12"/>
      <c r="D343" s="1"/>
      <c r="E343" s="2"/>
      <c r="F343" s="3"/>
      <c r="G343" s="3"/>
      <c r="H343" s="122">
        <f t="shared" si="15"/>
        <v>0</v>
      </c>
      <c r="I343" s="1"/>
      <c r="J343" s="50"/>
      <c r="K343" s="120">
        <v>0</v>
      </c>
      <c r="L343" s="12"/>
      <c r="M343" s="12"/>
      <c r="N343" s="120">
        <f t="shared" si="16"/>
        <v>0</v>
      </c>
      <c r="O343" s="121">
        <f t="shared" si="17"/>
        <v>0</v>
      </c>
    </row>
    <row r="344" spans="1:15" ht="17.25" x14ac:dyDescent="0.3">
      <c r="A344" s="93"/>
      <c r="B344" s="94"/>
      <c r="C344" s="12"/>
      <c r="D344" s="1"/>
      <c r="E344" s="2"/>
      <c r="F344" s="3"/>
      <c r="G344" s="3"/>
      <c r="H344" s="122">
        <f t="shared" si="15"/>
        <v>0</v>
      </c>
      <c r="I344" s="1"/>
      <c r="J344" s="50"/>
      <c r="K344" s="120">
        <v>0</v>
      </c>
      <c r="L344" s="12"/>
      <c r="M344" s="12"/>
      <c r="N344" s="120">
        <f t="shared" si="16"/>
        <v>0</v>
      </c>
      <c r="O344" s="121">
        <f t="shared" si="17"/>
        <v>0</v>
      </c>
    </row>
    <row r="345" spans="1:15" ht="17.25" x14ac:dyDescent="0.3">
      <c r="A345" s="93"/>
      <c r="B345" s="94"/>
      <c r="C345" s="12"/>
      <c r="D345" s="1"/>
      <c r="E345" s="2"/>
      <c r="F345" s="3"/>
      <c r="G345" s="3"/>
      <c r="H345" s="122">
        <f t="shared" si="15"/>
        <v>0</v>
      </c>
      <c r="I345" s="1"/>
      <c r="J345" s="50"/>
      <c r="K345" s="120">
        <v>0</v>
      </c>
      <c r="L345" s="12"/>
      <c r="M345" s="12"/>
      <c r="N345" s="120">
        <f t="shared" si="16"/>
        <v>0</v>
      </c>
      <c r="O345" s="121">
        <f t="shared" si="17"/>
        <v>0</v>
      </c>
    </row>
    <row r="346" spans="1:15" ht="17.25" x14ac:dyDescent="0.3">
      <c r="A346" s="93"/>
      <c r="B346" s="94"/>
      <c r="C346" s="12"/>
      <c r="D346" s="1"/>
      <c r="E346" s="2"/>
      <c r="F346" s="3"/>
      <c r="G346" s="3"/>
      <c r="H346" s="122">
        <f t="shared" si="15"/>
        <v>0</v>
      </c>
      <c r="I346" s="1"/>
      <c r="J346" s="50"/>
      <c r="K346" s="120">
        <v>0</v>
      </c>
      <c r="L346" s="12"/>
      <c r="M346" s="12"/>
      <c r="N346" s="120">
        <f t="shared" si="16"/>
        <v>0</v>
      </c>
      <c r="O346" s="121">
        <f t="shared" si="17"/>
        <v>0</v>
      </c>
    </row>
    <row r="347" spans="1:15" ht="17.25" x14ac:dyDescent="0.3">
      <c r="A347" s="93"/>
      <c r="B347" s="94"/>
      <c r="C347" s="12"/>
      <c r="D347" s="1"/>
      <c r="E347" s="2"/>
      <c r="F347" s="3"/>
      <c r="G347" s="3"/>
      <c r="H347" s="122">
        <f t="shared" si="15"/>
        <v>0</v>
      </c>
      <c r="I347" s="1"/>
      <c r="J347" s="50"/>
      <c r="K347" s="120">
        <v>0</v>
      </c>
      <c r="L347" s="12"/>
      <c r="M347" s="12"/>
      <c r="N347" s="120">
        <f t="shared" si="16"/>
        <v>0</v>
      </c>
      <c r="O347" s="121">
        <f t="shared" si="17"/>
        <v>0</v>
      </c>
    </row>
    <row r="348" spans="1:15" ht="17.25" x14ac:dyDescent="0.3">
      <c r="A348" s="93"/>
      <c r="B348" s="94"/>
      <c r="C348" s="12"/>
      <c r="D348" s="1"/>
      <c r="E348" s="2"/>
      <c r="F348" s="3"/>
      <c r="G348" s="3"/>
      <c r="H348" s="122">
        <f t="shared" si="15"/>
        <v>0</v>
      </c>
      <c r="I348" s="1"/>
      <c r="J348" s="50"/>
      <c r="K348" s="120">
        <v>0</v>
      </c>
      <c r="L348" s="12"/>
      <c r="M348" s="12"/>
      <c r="N348" s="120">
        <f t="shared" si="16"/>
        <v>0</v>
      </c>
      <c r="O348" s="121">
        <f t="shared" si="17"/>
        <v>0</v>
      </c>
    </row>
    <row r="349" spans="1:15" ht="17.25" x14ac:dyDescent="0.3">
      <c r="A349" s="93"/>
      <c r="B349" s="94"/>
      <c r="C349" s="12"/>
      <c r="D349" s="1"/>
      <c r="E349" s="2"/>
      <c r="F349" s="3"/>
      <c r="G349" s="3"/>
      <c r="H349" s="122">
        <f t="shared" si="15"/>
        <v>0</v>
      </c>
      <c r="I349" s="1"/>
      <c r="J349" s="50"/>
      <c r="K349" s="120">
        <v>0</v>
      </c>
      <c r="L349" s="12"/>
      <c r="M349" s="12"/>
      <c r="N349" s="120">
        <f t="shared" si="16"/>
        <v>0</v>
      </c>
      <c r="O349" s="121">
        <f t="shared" si="17"/>
        <v>0</v>
      </c>
    </row>
    <row r="350" spans="1:15" ht="17.25" x14ac:dyDescent="0.3">
      <c r="A350" s="93"/>
      <c r="B350" s="94"/>
      <c r="C350" s="12"/>
      <c r="D350" s="1"/>
      <c r="E350" s="2"/>
      <c r="F350" s="3"/>
      <c r="G350" s="3"/>
      <c r="H350" s="122">
        <f t="shared" si="15"/>
        <v>0</v>
      </c>
      <c r="I350" s="1"/>
      <c r="J350" s="50"/>
      <c r="K350" s="120">
        <v>0</v>
      </c>
      <c r="L350" s="12"/>
      <c r="M350" s="12"/>
      <c r="N350" s="120">
        <f t="shared" si="16"/>
        <v>0</v>
      </c>
      <c r="O350" s="121">
        <f t="shared" si="17"/>
        <v>0</v>
      </c>
    </row>
    <row r="351" spans="1:15" ht="17.25" x14ac:dyDescent="0.3">
      <c r="A351" s="93"/>
      <c r="B351" s="94"/>
      <c r="C351" s="12"/>
      <c r="D351" s="1"/>
      <c r="E351" s="2"/>
      <c r="F351" s="3"/>
      <c r="G351" s="3"/>
      <c r="H351" s="122">
        <f t="shared" si="15"/>
        <v>0</v>
      </c>
      <c r="I351" s="1"/>
      <c r="J351" s="50"/>
      <c r="K351" s="120">
        <v>0</v>
      </c>
      <c r="L351" s="12"/>
      <c r="M351" s="12"/>
      <c r="N351" s="120">
        <f t="shared" si="16"/>
        <v>0</v>
      </c>
      <c r="O351" s="121">
        <f t="shared" si="17"/>
        <v>0</v>
      </c>
    </row>
    <row r="352" spans="1:15" ht="17.25" x14ac:dyDescent="0.3">
      <c r="A352" s="93"/>
      <c r="B352" s="94"/>
      <c r="C352" s="12"/>
      <c r="D352" s="1"/>
      <c r="E352" s="2"/>
      <c r="F352" s="3"/>
      <c r="G352" s="3"/>
      <c r="H352" s="122">
        <f t="shared" si="15"/>
        <v>0</v>
      </c>
      <c r="I352" s="1"/>
      <c r="J352" s="50"/>
      <c r="K352" s="120">
        <v>0</v>
      </c>
      <c r="L352" s="12"/>
      <c r="M352" s="12"/>
      <c r="N352" s="120">
        <f t="shared" si="16"/>
        <v>0</v>
      </c>
      <c r="O352" s="121">
        <f t="shared" si="17"/>
        <v>0</v>
      </c>
    </row>
    <row r="353" spans="1:15" ht="17.25" x14ac:dyDescent="0.3">
      <c r="A353" s="93"/>
      <c r="B353" s="94"/>
      <c r="C353" s="12"/>
      <c r="D353" s="1"/>
      <c r="E353" s="2"/>
      <c r="F353" s="3"/>
      <c r="G353" s="3"/>
      <c r="H353" s="122">
        <f t="shared" si="15"/>
        <v>0</v>
      </c>
      <c r="I353" s="1"/>
      <c r="J353" s="50"/>
      <c r="K353" s="120">
        <v>0</v>
      </c>
      <c r="L353" s="12"/>
      <c r="M353" s="12"/>
      <c r="N353" s="120">
        <f t="shared" si="16"/>
        <v>0</v>
      </c>
      <c r="O353" s="121">
        <f t="shared" si="17"/>
        <v>0</v>
      </c>
    </row>
    <row r="354" spans="1:15" ht="17.25" x14ac:dyDescent="0.3">
      <c r="A354" s="93"/>
      <c r="B354" s="94"/>
      <c r="C354" s="12"/>
      <c r="D354" s="1"/>
      <c r="E354" s="2"/>
      <c r="F354" s="3"/>
      <c r="G354" s="3"/>
      <c r="H354" s="122">
        <f t="shared" si="15"/>
        <v>0</v>
      </c>
      <c r="I354" s="1"/>
      <c r="J354" s="50"/>
      <c r="K354" s="120">
        <v>0</v>
      </c>
      <c r="L354" s="12"/>
      <c r="M354" s="12"/>
      <c r="N354" s="120">
        <f t="shared" si="16"/>
        <v>0</v>
      </c>
      <c r="O354" s="121">
        <f t="shared" si="17"/>
        <v>0</v>
      </c>
    </row>
    <row r="355" spans="1:15" ht="17.25" x14ac:dyDescent="0.3">
      <c r="A355" s="93"/>
      <c r="B355" s="94"/>
      <c r="C355" s="12"/>
      <c r="D355" s="1"/>
      <c r="E355" s="2"/>
      <c r="F355" s="3"/>
      <c r="G355" s="3"/>
      <c r="H355" s="122">
        <f t="shared" si="15"/>
        <v>0</v>
      </c>
      <c r="I355" s="1"/>
      <c r="J355" s="50"/>
      <c r="K355" s="120">
        <v>0</v>
      </c>
      <c r="L355" s="12"/>
      <c r="M355" s="12"/>
      <c r="N355" s="120">
        <f t="shared" si="16"/>
        <v>0</v>
      </c>
      <c r="O355" s="121">
        <f t="shared" si="17"/>
        <v>0</v>
      </c>
    </row>
    <row r="356" spans="1:15" ht="17.25" x14ac:dyDescent="0.3">
      <c r="A356" s="93"/>
      <c r="B356" s="94"/>
      <c r="C356" s="12"/>
      <c r="D356" s="1"/>
      <c r="E356" s="2"/>
      <c r="F356" s="3"/>
      <c r="G356" s="3"/>
      <c r="H356" s="122">
        <f t="shared" si="15"/>
        <v>0</v>
      </c>
      <c r="I356" s="1"/>
      <c r="J356" s="50"/>
      <c r="K356" s="120">
        <v>0</v>
      </c>
      <c r="L356" s="12"/>
      <c r="M356" s="12"/>
      <c r="N356" s="120">
        <f t="shared" si="16"/>
        <v>0</v>
      </c>
      <c r="O356" s="121">
        <f t="shared" si="17"/>
        <v>0</v>
      </c>
    </row>
    <row r="357" spans="1:15" ht="17.25" x14ac:dyDescent="0.3">
      <c r="A357" s="93"/>
      <c r="B357" s="94"/>
      <c r="C357" s="12"/>
      <c r="D357" s="1"/>
      <c r="E357" s="2"/>
      <c r="F357" s="3"/>
      <c r="G357" s="3"/>
      <c r="H357" s="122">
        <f t="shared" si="15"/>
        <v>0</v>
      </c>
      <c r="I357" s="1"/>
      <c r="J357" s="50"/>
      <c r="K357" s="120">
        <v>0</v>
      </c>
      <c r="L357" s="12"/>
      <c r="M357" s="12"/>
      <c r="N357" s="120">
        <f t="shared" si="16"/>
        <v>0</v>
      </c>
      <c r="O357" s="121">
        <f t="shared" si="17"/>
        <v>0</v>
      </c>
    </row>
    <row r="358" spans="1:15" ht="17.25" x14ac:dyDescent="0.3">
      <c r="A358" s="93"/>
      <c r="B358" s="94"/>
      <c r="C358" s="12"/>
      <c r="D358" s="1"/>
      <c r="E358" s="2"/>
      <c r="F358" s="3"/>
      <c r="G358" s="3"/>
      <c r="H358" s="122">
        <f t="shared" si="15"/>
        <v>0</v>
      </c>
      <c r="I358" s="1"/>
      <c r="J358" s="50"/>
      <c r="K358" s="120">
        <v>0</v>
      </c>
      <c r="L358" s="12"/>
      <c r="M358" s="12"/>
      <c r="N358" s="120">
        <f t="shared" si="16"/>
        <v>0</v>
      </c>
      <c r="O358" s="121">
        <f t="shared" si="17"/>
        <v>0</v>
      </c>
    </row>
    <row r="359" spans="1:15" ht="17.25" x14ac:dyDescent="0.3">
      <c r="A359" s="93"/>
      <c r="B359" s="94"/>
      <c r="C359" s="12"/>
      <c r="D359" s="1"/>
      <c r="E359" s="2"/>
      <c r="F359" s="3"/>
      <c r="G359" s="3"/>
      <c r="H359" s="122">
        <f t="shared" si="15"/>
        <v>0</v>
      </c>
      <c r="I359" s="1"/>
      <c r="J359" s="50"/>
      <c r="K359" s="120">
        <v>0</v>
      </c>
      <c r="L359" s="12"/>
      <c r="M359" s="12"/>
      <c r="N359" s="120">
        <f t="shared" si="16"/>
        <v>0</v>
      </c>
      <c r="O359" s="121">
        <f t="shared" si="17"/>
        <v>0</v>
      </c>
    </row>
    <row r="360" spans="1:15" ht="17.25" x14ac:dyDescent="0.3">
      <c r="A360" s="93"/>
      <c r="B360" s="94"/>
      <c r="C360" s="12"/>
      <c r="D360" s="1"/>
      <c r="E360" s="2"/>
      <c r="F360" s="3"/>
      <c r="G360" s="3"/>
      <c r="H360" s="122">
        <f t="shared" si="15"/>
        <v>0</v>
      </c>
      <c r="I360" s="1"/>
      <c r="J360" s="50"/>
      <c r="K360" s="120">
        <v>0</v>
      </c>
      <c r="L360" s="12"/>
      <c r="M360" s="12"/>
      <c r="N360" s="120">
        <f t="shared" si="16"/>
        <v>0</v>
      </c>
      <c r="O360" s="121">
        <f t="shared" si="17"/>
        <v>0</v>
      </c>
    </row>
    <row r="361" spans="1:15" ht="17.25" x14ac:dyDescent="0.3">
      <c r="A361" s="93"/>
      <c r="B361" s="94"/>
      <c r="C361" s="12"/>
      <c r="D361" s="1"/>
      <c r="E361" s="2"/>
      <c r="F361" s="3"/>
      <c r="G361" s="3"/>
      <c r="H361" s="122">
        <f t="shared" si="15"/>
        <v>0</v>
      </c>
      <c r="I361" s="1"/>
      <c r="J361" s="50"/>
      <c r="K361" s="120">
        <v>0</v>
      </c>
      <c r="L361" s="12"/>
      <c r="M361" s="12"/>
      <c r="N361" s="120">
        <f t="shared" si="16"/>
        <v>0</v>
      </c>
      <c r="O361" s="121">
        <f t="shared" si="17"/>
        <v>0</v>
      </c>
    </row>
    <row r="362" spans="1:15" ht="17.25" x14ac:dyDescent="0.3">
      <c r="A362" s="93"/>
      <c r="B362" s="94"/>
      <c r="C362" s="12"/>
      <c r="D362" s="1"/>
      <c r="E362" s="2"/>
      <c r="F362" s="3"/>
      <c r="G362" s="3"/>
      <c r="H362" s="122">
        <f t="shared" si="15"/>
        <v>0</v>
      </c>
      <c r="I362" s="1"/>
      <c r="J362" s="50"/>
      <c r="K362" s="120">
        <v>0</v>
      </c>
      <c r="L362" s="12"/>
      <c r="M362" s="12"/>
      <c r="N362" s="120">
        <f t="shared" si="16"/>
        <v>0</v>
      </c>
      <c r="O362" s="121">
        <f t="shared" si="17"/>
        <v>0</v>
      </c>
    </row>
    <row r="363" spans="1:15" ht="17.25" x14ac:dyDescent="0.3">
      <c r="A363" s="93"/>
      <c r="B363" s="94"/>
      <c r="C363" s="12"/>
      <c r="D363" s="1"/>
      <c r="E363" s="2"/>
      <c r="F363" s="3"/>
      <c r="G363" s="3"/>
      <c r="H363" s="122">
        <f t="shared" si="15"/>
        <v>0</v>
      </c>
      <c r="I363" s="1"/>
      <c r="J363" s="50"/>
      <c r="K363" s="120">
        <v>0</v>
      </c>
      <c r="L363" s="12"/>
      <c r="M363" s="12"/>
      <c r="N363" s="120">
        <f t="shared" si="16"/>
        <v>0</v>
      </c>
      <c r="O363" s="121">
        <f t="shared" si="17"/>
        <v>0</v>
      </c>
    </row>
    <row r="364" spans="1:15" ht="17.25" x14ac:dyDescent="0.3">
      <c r="A364" s="93"/>
      <c r="B364" s="94"/>
      <c r="C364" s="12"/>
      <c r="D364" s="1"/>
      <c r="E364" s="2"/>
      <c r="F364" s="3"/>
      <c r="G364" s="3"/>
      <c r="H364" s="122">
        <f t="shared" si="15"/>
        <v>0</v>
      </c>
      <c r="I364" s="1"/>
      <c r="J364" s="50"/>
      <c r="K364" s="120">
        <v>0</v>
      </c>
      <c r="L364" s="12"/>
      <c r="M364" s="12"/>
      <c r="N364" s="120">
        <f t="shared" si="16"/>
        <v>0</v>
      </c>
      <c r="O364" s="121">
        <f t="shared" si="17"/>
        <v>0</v>
      </c>
    </row>
    <row r="365" spans="1:15" ht="17.25" x14ac:dyDescent="0.3">
      <c r="A365" s="93"/>
      <c r="B365" s="94"/>
      <c r="C365" s="12"/>
      <c r="D365" s="1"/>
      <c r="E365" s="2"/>
      <c r="F365" s="3"/>
      <c r="G365" s="3"/>
      <c r="H365" s="122">
        <f t="shared" si="15"/>
        <v>0</v>
      </c>
      <c r="I365" s="1"/>
      <c r="J365" s="50"/>
      <c r="K365" s="120">
        <v>0</v>
      </c>
      <c r="L365" s="12"/>
      <c r="M365" s="12"/>
      <c r="N365" s="120">
        <f t="shared" si="16"/>
        <v>0</v>
      </c>
      <c r="O365" s="121">
        <f t="shared" si="17"/>
        <v>0</v>
      </c>
    </row>
    <row r="366" spans="1:15" ht="17.25" x14ac:dyDescent="0.3">
      <c r="A366" s="93"/>
      <c r="B366" s="94"/>
      <c r="C366" s="12"/>
      <c r="D366" s="1"/>
      <c r="E366" s="2"/>
      <c r="F366" s="3"/>
      <c r="G366" s="3"/>
      <c r="H366" s="122">
        <f t="shared" si="15"/>
        <v>0</v>
      </c>
      <c r="I366" s="1"/>
      <c r="J366" s="50"/>
      <c r="K366" s="120">
        <v>0</v>
      </c>
      <c r="L366" s="12"/>
      <c r="M366" s="12"/>
      <c r="N366" s="120">
        <f t="shared" si="16"/>
        <v>0</v>
      </c>
      <c r="O366" s="121">
        <f t="shared" si="17"/>
        <v>0</v>
      </c>
    </row>
    <row r="367" spans="1:15" ht="17.25" x14ac:dyDescent="0.3">
      <c r="A367" s="93"/>
      <c r="B367" s="94"/>
      <c r="C367" s="12"/>
      <c r="D367" s="1"/>
      <c r="E367" s="2"/>
      <c r="F367" s="3"/>
      <c r="G367" s="3"/>
      <c r="H367" s="122">
        <f t="shared" si="15"/>
        <v>0</v>
      </c>
      <c r="I367" s="1"/>
      <c r="J367" s="50"/>
      <c r="K367" s="120">
        <v>0</v>
      </c>
      <c r="L367" s="12"/>
      <c r="M367" s="12"/>
      <c r="N367" s="120">
        <f t="shared" si="16"/>
        <v>0</v>
      </c>
      <c r="O367" s="121">
        <f t="shared" si="17"/>
        <v>0</v>
      </c>
    </row>
    <row r="368" spans="1:15" ht="17.25" x14ac:dyDescent="0.3">
      <c r="A368" s="93"/>
      <c r="B368" s="94"/>
      <c r="C368" s="12"/>
      <c r="D368" s="1"/>
      <c r="E368" s="2"/>
      <c r="F368" s="3"/>
      <c r="G368" s="3"/>
      <c r="H368" s="122">
        <f t="shared" si="15"/>
        <v>0</v>
      </c>
      <c r="I368" s="1"/>
      <c r="J368" s="50"/>
      <c r="K368" s="120">
        <v>0</v>
      </c>
      <c r="L368" s="12"/>
      <c r="M368" s="12"/>
      <c r="N368" s="120">
        <f t="shared" si="16"/>
        <v>0</v>
      </c>
      <c r="O368" s="121">
        <f t="shared" si="17"/>
        <v>0</v>
      </c>
    </row>
    <row r="369" spans="1:15" ht="17.25" x14ac:dyDescent="0.3">
      <c r="A369" s="93"/>
      <c r="B369" s="94"/>
      <c r="C369" s="12"/>
      <c r="D369" s="1"/>
      <c r="E369" s="2"/>
      <c r="F369" s="3"/>
      <c r="G369" s="3"/>
      <c r="H369" s="122">
        <f t="shared" si="15"/>
        <v>0</v>
      </c>
      <c r="I369" s="1"/>
      <c r="J369" s="50"/>
      <c r="K369" s="120">
        <v>0</v>
      </c>
      <c r="L369" s="12"/>
      <c r="M369" s="12"/>
      <c r="N369" s="120">
        <f t="shared" si="16"/>
        <v>0</v>
      </c>
      <c r="O369" s="121">
        <f t="shared" si="17"/>
        <v>0</v>
      </c>
    </row>
    <row r="370" spans="1:15" ht="17.25" x14ac:dyDescent="0.3">
      <c r="A370" s="93"/>
      <c r="B370" s="94"/>
      <c r="C370" s="12"/>
      <c r="D370" s="1"/>
      <c r="E370" s="2"/>
      <c r="F370" s="3"/>
      <c r="G370" s="3"/>
      <c r="H370" s="122">
        <f t="shared" si="15"/>
        <v>0</v>
      </c>
      <c r="I370" s="1"/>
      <c r="J370" s="50"/>
      <c r="K370" s="120">
        <v>0</v>
      </c>
      <c r="L370" s="12"/>
      <c r="M370" s="12"/>
      <c r="N370" s="120">
        <f t="shared" si="16"/>
        <v>0</v>
      </c>
      <c r="O370" s="121">
        <f t="shared" si="17"/>
        <v>0</v>
      </c>
    </row>
    <row r="371" spans="1:15" ht="17.25" x14ac:dyDescent="0.3">
      <c r="A371" s="93"/>
      <c r="B371" s="94"/>
      <c r="C371" s="12"/>
      <c r="D371" s="1"/>
      <c r="E371" s="2"/>
      <c r="F371" s="3"/>
      <c r="G371" s="3"/>
      <c r="H371" s="122">
        <f t="shared" si="15"/>
        <v>0</v>
      </c>
      <c r="I371" s="1"/>
      <c r="J371" s="50"/>
      <c r="K371" s="120">
        <v>0</v>
      </c>
      <c r="L371" s="12"/>
      <c r="M371" s="12"/>
      <c r="N371" s="120">
        <f t="shared" si="16"/>
        <v>0</v>
      </c>
      <c r="O371" s="121">
        <f t="shared" si="17"/>
        <v>0</v>
      </c>
    </row>
    <row r="372" spans="1:15" ht="17.25" x14ac:dyDescent="0.3">
      <c r="A372" s="93"/>
      <c r="B372" s="94"/>
      <c r="C372" s="12"/>
      <c r="D372" s="1"/>
      <c r="E372" s="2"/>
      <c r="F372" s="3"/>
      <c r="G372" s="3"/>
      <c r="H372" s="122">
        <f t="shared" si="15"/>
        <v>0</v>
      </c>
      <c r="I372" s="1"/>
      <c r="J372" s="50"/>
      <c r="K372" s="120">
        <v>0</v>
      </c>
      <c r="L372" s="12"/>
      <c r="M372" s="12"/>
      <c r="N372" s="120">
        <f t="shared" si="16"/>
        <v>0</v>
      </c>
      <c r="O372" s="121">
        <f t="shared" si="17"/>
        <v>0</v>
      </c>
    </row>
    <row r="373" spans="1:15" ht="17.25" x14ac:dyDescent="0.3">
      <c r="A373" s="93"/>
      <c r="B373" s="94"/>
      <c r="C373" s="12"/>
      <c r="D373" s="1"/>
      <c r="E373" s="2"/>
      <c r="F373" s="3"/>
      <c r="G373" s="3"/>
      <c r="H373" s="122">
        <f t="shared" si="15"/>
        <v>0</v>
      </c>
      <c r="I373" s="1"/>
      <c r="J373" s="50"/>
      <c r="K373" s="120">
        <v>0</v>
      </c>
      <c r="L373" s="12"/>
      <c r="M373" s="12"/>
      <c r="N373" s="120">
        <f t="shared" si="16"/>
        <v>0</v>
      </c>
      <c r="O373" s="121">
        <f t="shared" si="17"/>
        <v>0</v>
      </c>
    </row>
    <row r="374" spans="1:15" ht="17.25" x14ac:dyDescent="0.3">
      <c r="A374" s="93"/>
      <c r="B374" s="94"/>
      <c r="C374" s="12"/>
      <c r="D374" s="1"/>
      <c r="E374" s="2"/>
      <c r="F374" s="3"/>
      <c r="G374" s="3"/>
      <c r="H374" s="122">
        <f t="shared" si="15"/>
        <v>0</v>
      </c>
      <c r="I374" s="1"/>
      <c r="J374" s="50"/>
      <c r="K374" s="120">
        <v>0</v>
      </c>
      <c r="L374" s="12"/>
      <c r="M374" s="12"/>
      <c r="N374" s="120">
        <f t="shared" si="16"/>
        <v>0</v>
      </c>
      <c r="O374" s="121">
        <f t="shared" si="17"/>
        <v>0</v>
      </c>
    </row>
    <row r="375" spans="1:15" ht="17.25" x14ac:dyDescent="0.3">
      <c r="A375" s="93"/>
      <c r="B375" s="94"/>
      <c r="C375" s="12"/>
      <c r="D375" s="1"/>
      <c r="E375" s="2"/>
      <c r="F375" s="3"/>
      <c r="G375" s="3"/>
      <c r="H375" s="122">
        <f t="shared" si="15"/>
        <v>0</v>
      </c>
      <c r="I375" s="1"/>
      <c r="J375" s="50"/>
      <c r="K375" s="120">
        <v>0</v>
      </c>
      <c r="L375" s="12"/>
      <c r="M375" s="12"/>
      <c r="N375" s="120">
        <f t="shared" si="16"/>
        <v>0</v>
      </c>
      <c r="O375" s="121">
        <f t="shared" si="17"/>
        <v>0</v>
      </c>
    </row>
    <row r="376" spans="1:15" ht="17.25" x14ac:dyDescent="0.3">
      <c r="A376" s="93"/>
      <c r="B376" s="94"/>
      <c r="C376" s="12"/>
      <c r="D376" s="1"/>
      <c r="E376" s="2"/>
      <c r="F376" s="3"/>
      <c r="G376" s="3"/>
      <c r="H376" s="122">
        <f t="shared" si="15"/>
        <v>0</v>
      </c>
      <c r="I376" s="1"/>
      <c r="J376" s="50"/>
      <c r="K376" s="120">
        <v>0</v>
      </c>
      <c r="L376" s="12"/>
      <c r="M376" s="12"/>
      <c r="N376" s="120">
        <f t="shared" si="16"/>
        <v>0</v>
      </c>
      <c r="O376" s="121">
        <f t="shared" si="17"/>
        <v>0</v>
      </c>
    </row>
    <row r="377" spans="1:15" ht="17.25" x14ac:dyDescent="0.3">
      <c r="A377" s="93"/>
      <c r="B377" s="94"/>
      <c r="C377" s="12"/>
      <c r="D377" s="1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/>
      <c r="D378" s="1"/>
      <c r="E378" s="2"/>
      <c r="F378" s="3"/>
      <c r="G378" s="3"/>
      <c r="H378" s="122">
        <f t="shared" si="15"/>
        <v>0</v>
      </c>
      <c r="I378" s="1"/>
      <c r="J378" s="50"/>
      <c r="K378" s="120">
        <v>0</v>
      </c>
      <c r="L378" s="12"/>
      <c r="M378" s="12"/>
      <c r="N378" s="120">
        <f t="shared" si="16"/>
        <v>0</v>
      </c>
      <c r="O378" s="121">
        <f t="shared" si="17"/>
        <v>0</v>
      </c>
    </row>
    <row r="379" spans="1:15" ht="17.25" x14ac:dyDescent="0.3">
      <c r="A379" s="93"/>
      <c r="B379" s="94"/>
      <c r="C379" s="12"/>
      <c r="D379" s="1"/>
      <c r="E379" s="2"/>
      <c r="F379" s="3"/>
      <c r="G379" s="3"/>
      <c r="H379" s="122">
        <f t="shared" si="15"/>
        <v>0</v>
      </c>
      <c r="I379" s="1"/>
      <c r="J379" s="50"/>
      <c r="K379" s="120">
        <v>0</v>
      </c>
      <c r="L379" s="12"/>
      <c r="M379" s="12"/>
      <c r="N379" s="120">
        <f t="shared" si="16"/>
        <v>0</v>
      </c>
      <c r="O379" s="121">
        <f t="shared" si="17"/>
        <v>0</v>
      </c>
    </row>
    <row r="380" spans="1:15" ht="17.25" x14ac:dyDescent="0.3">
      <c r="A380" s="93"/>
      <c r="B380" s="94"/>
      <c r="C380" s="12"/>
      <c r="D380" s="1"/>
      <c r="E380" s="2"/>
      <c r="F380" s="3"/>
      <c r="G380" s="3"/>
      <c r="H380" s="122">
        <f t="shared" si="15"/>
        <v>0</v>
      </c>
      <c r="I380" s="1"/>
      <c r="J380" s="50"/>
      <c r="K380" s="120">
        <v>0</v>
      </c>
      <c r="L380" s="12"/>
      <c r="M380" s="12"/>
      <c r="N380" s="120">
        <f t="shared" si="16"/>
        <v>0</v>
      </c>
      <c r="O380" s="121">
        <f t="shared" si="17"/>
        <v>0</v>
      </c>
    </row>
    <row r="381" spans="1:15" ht="17.25" x14ac:dyDescent="0.3">
      <c r="A381" s="93"/>
      <c r="B381" s="94"/>
      <c r="C381" s="12"/>
      <c r="D381" s="1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17.25" x14ac:dyDescent="0.3">
      <c r="A382" s="93"/>
      <c r="B382" s="94"/>
      <c r="C382" s="12"/>
      <c r="D382" s="1"/>
      <c r="E382" s="2"/>
      <c r="F382" s="3"/>
      <c r="G382" s="3"/>
      <c r="H382" s="122">
        <f t="shared" si="15"/>
        <v>0</v>
      </c>
      <c r="I382" s="1"/>
      <c r="J382" s="50"/>
      <c r="K382" s="120">
        <v>0</v>
      </c>
      <c r="L382" s="12"/>
      <c r="M382" s="12"/>
      <c r="N382" s="120">
        <f t="shared" si="16"/>
        <v>0</v>
      </c>
      <c r="O382" s="121">
        <f t="shared" si="17"/>
        <v>0</v>
      </c>
    </row>
    <row r="383" spans="1:15" ht="17.25" x14ac:dyDescent="0.3">
      <c r="A383" s="93"/>
      <c r="B383" s="94"/>
      <c r="C383" s="12"/>
      <c r="D383" s="1"/>
      <c r="E383" s="2"/>
      <c r="F383" s="3"/>
      <c r="G383" s="3"/>
      <c r="H383" s="122">
        <f t="shared" si="15"/>
        <v>0</v>
      </c>
      <c r="I383" s="1"/>
      <c r="J383" s="50"/>
      <c r="K383" s="120">
        <v>0</v>
      </c>
      <c r="L383" s="12"/>
      <c r="M383" s="12"/>
      <c r="N383" s="120">
        <f t="shared" si="16"/>
        <v>0</v>
      </c>
      <c r="O383" s="121">
        <f t="shared" si="17"/>
        <v>0</v>
      </c>
    </row>
    <row r="384" spans="1:15" ht="17.25" x14ac:dyDescent="0.3">
      <c r="A384" s="93"/>
      <c r="B384" s="94"/>
      <c r="C384" s="12"/>
      <c r="D384" s="1"/>
      <c r="E384" s="2"/>
      <c r="F384" s="3"/>
      <c r="G384" s="3"/>
      <c r="H384" s="122">
        <f t="shared" si="15"/>
        <v>0</v>
      </c>
      <c r="I384" s="1"/>
      <c r="J384" s="50"/>
      <c r="K384" s="120">
        <v>0</v>
      </c>
      <c r="L384" s="12"/>
      <c r="M384" s="12"/>
      <c r="N384" s="120">
        <f t="shared" si="16"/>
        <v>0</v>
      </c>
      <c r="O384" s="121">
        <f t="shared" si="17"/>
        <v>0</v>
      </c>
    </row>
    <row r="385" spans="1:15" ht="17.25" x14ac:dyDescent="0.3">
      <c r="A385" s="93"/>
      <c r="B385" s="94"/>
      <c r="C385" s="12"/>
      <c r="D385" s="1"/>
      <c r="E385" s="2"/>
      <c r="F385" s="3"/>
      <c r="G385" s="3"/>
      <c r="H385" s="122">
        <f t="shared" si="15"/>
        <v>0</v>
      </c>
      <c r="I385" s="1"/>
      <c r="J385" s="50"/>
      <c r="K385" s="120">
        <v>0</v>
      </c>
      <c r="L385" s="12"/>
      <c r="M385" s="12"/>
      <c r="N385" s="120">
        <f t="shared" si="16"/>
        <v>0</v>
      </c>
      <c r="O385" s="121">
        <f t="shared" si="17"/>
        <v>0</v>
      </c>
    </row>
    <row r="386" spans="1:15" ht="17.25" x14ac:dyDescent="0.3">
      <c r="A386" s="93"/>
      <c r="B386" s="94"/>
      <c r="C386" s="12"/>
      <c r="D386" s="1"/>
      <c r="E386" s="2"/>
      <c r="F386" s="3"/>
      <c r="G386" s="3"/>
      <c r="H386" s="122">
        <f t="shared" si="15"/>
        <v>0</v>
      </c>
      <c r="I386" s="1"/>
      <c r="J386" s="50"/>
      <c r="K386" s="120">
        <v>0</v>
      </c>
      <c r="L386" s="12"/>
      <c r="M386" s="12"/>
      <c r="N386" s="120">
        <f t="shared" si="16"/>
        <v>0</v>
      </c>
      <c r="O386" s="121">
        <f t="shared" si="17"/>
        <v>0</v>
      </c>
    </row>
    <row r="387" spans="1:15" ht="17.25" x14ac:dyDescent="0.3">
      <c r="A387" s="93"/>
      <c r="B387" s="94"/>
      <c r="C387" s="12"/>
      <c r="D387" s="1"/>
      <c r="E387" s="2"/>
      <c r="F387" s="3"/>
      <c r="G387" s="3"/>
      <c r="H387" s="122">
        <f t="shared" si="15"/>
        <v>0</v>
      </c>
      <c r="I387" s="1"/>
      <c r="J387" s="50"/>
      <c r="K387" s="120">
        <v>0</v>
      </c>
      <c r="L387" s="12"/>
      <c r="M387" s="12"/>
      <c r="N387" s="120">
        <f t="shared" si="16"/>
        <v>0</v>
      </c>
      <c r="O387" s="121">
        <f t="shared" si="17"/>
        <v>0</v>
      </c>
    </row>
    <row r="388" spans="1:15" ht="17.25" x14ac:dyDescent="0.3">
      <c r="A388" s="93"/>
      <c r="B388" s="94"/>
      <c r="C388" s="12"/>
      <c r="D388" s="1"/>
      <c r="E388" s="2"/>
      <c r="F388" s="3"/>
      <c r="G388" s="3"/>
      <c r="H388" s="122">
        <f t="shared" ref="H388:H451" si="18">IF(AND(F388&lt;&gt;"",G388&lt;&gt;""),G388-F388,0)</f>
        <v>0</v>
      </c>
      <c r="I388" s="1"/>
      <c r="J388" s="50"/>
      <c r="K388" s="120">
        <v>0</v>
      </c>
      <c r="L388" s="12"/>
      <c r="M388" s="12"/>
      <c r="N388" s="120">
        <f t="shared" ref="N388:N451" si="19">IF(ROUND(H388*1440,0)=0,0,H388*1440*32)</f>
        <v>0</v>
      </c>
      <c r="O388" s="121">
        <f t="shared" ref="O388:O451" si="20">IF(ROUND(H388*1440,0)=0,0,
IF(ROUND(H388*1440,0)&lt;=15,480,
IF(ROUND(H388*1440,0)&lt;=30,960,
IF(ROUND(H388*1440,0)&lt;=45,1440,
IF(ROUND(H388*1440,0)&lt;=60,1920,
1920*INT(ROUND(H388*1440,0)/60)+
IF(MOD(ROUND(H388*1440,0),60)&lt;=15,480,
IF(MOD(ROUND(H388*1440,0),60)&lt;=30,960,
IF(MOD(ROUND(H388*1440,0),60)&lt;=45,1440,1920)))
)))))</f>
        <v>0</v>
      </c>
    </row>
    <row r="389" spans="1:15" ht="17.25" x14ac:dyDescent="0.3">
      <c r="A389" s="93"/>
      <c r="B389" s="94"/>
      <c r="C389" s="12"/>
      <c r="D389" s="1"/>
      <c r="E389" s="2"/>
      <c r="F389" s="3"/>
      <c r="G389" s="3"/>
      <c r="H389" s="122">
        <f t="shared" si="18"/>
        <v>0</v>
      </c>
      <c r="I389" s="1"/>
      <c r="J389" s="50"/>
      <c r="K389" s="120">
        <v>0</v>
      </c>
      <c r="L389" s="12"/>
      <c r="M389" s="12"/>
      <c r="N389" s="120">
        <f t="shared" si="19"/>
        <v>0</v>
      </c>
      <c r="O389" s="121">
        <f t="shared" si="20"/>
        <v>0</v>
      </c>
    </row>
    <row r="390" spans="1:15" ht="17.25" x14ac:dyDescent="0.3">
      <c r="A390" s="93"/>
      <c r="B390" s="94"/>
      <c r="C390" s="12"/>
      <c r="D390" s="1"/>
      <c r="E390" s="2"/>
      <c r="F390" s="3"/>
      <c r="G390" s="3"/>
      <c r="H390" s="122">
        <f t="shared" si="18"/>
        <v>0</v>
      </c>
      <c r="I390" s="1"/>
      <c r="J390" s="50"/>
      <c r="K390" s="120">
        <v>0</v>
      </c>
      <c r="L390" s="12"/>
      <c r="M390" s="12"/>
      <c r="N390" s="120">
        <f t="shared" si="19"/>
        <v>0</v>
      </c>
      <c r="O390" s="121">
        <f t="shared" si="20"/>
        <v>0</v>
      </c>
    </row>
    <row r="391" spans="1:15" ht="17.25" x14ac:dyDescent="0.3">
      <c r="A391" s="93"/>
      <c r="B391" s="94"/>
      <c r="C391" s="12"/>
      <c r="D391" s="1"/>
      <c r="E391" s="2"/>
      <c r="F391" s="3"/>
      <c r="G391" s="3"/>
      <c r="H391" s="122">
        <f t="shared" si="18"/>
        <v>0</v>
      </c>
      <c r="I391" s="1"/>
      <c r="J391" s="50"/>
      <c r="K391" s="120">
        <v>0</v>
      </c>
      <c r="L391" s="12"/>
      <c r="M391" s="12"/>
      <c r="N391" s="120">
        <f t="shared" si="19"/>
        <v>0</v>
      </c>
      <c r="O391" s="121">
        <f t="shared" si="20"/>
        <v>0</v>
      </c>
    </row>
    <row r="392" spans="1:15" ht="17.25" x14ac:dyDescent="0.3">
      <c r="A392" s="93"/>
      <c r="B392" s="94"/>
      <c r="C392" s="12"/>
      <c r="D392" s="1"/>
      <c r="E392" s="2"/>
      <c r="F392" s="3"/>
      <c r="G392" s="3"/>
      <c r="H392" s="122">
        <f t="shared" si="18"/>
        <v>0</v>
      </c>
      <c r="I392" s="1"/>
      <c r="J392" s="50"/>
      <c r="K392" s="120">
        <v>0</v>
      </c>
      <c r="L392" s="12"/>
      <c r="M392" s="12"/>
      <c r="N392" s="120">
        <f t="shared" si="19"/>
        <v>0</v>
      </c>
      <c r="O392" s="121">
        <f t="shared" si="20"/>
        <v>0</v>
      </c>
    </row>
    <row r="393" spans="1:15" ht="17.25" x14ac:dyDescent="0.3">
      <c r="A393" s="93"/>
      <c r="B393" s="94"/>
      <c r="C393" s="12"/>
      <c r="D393" s="1"/>
      <c r="E393" s="2"/>
      <c r="F393" s="3"/>
      <c r="G393" s="3"/>
      <c r="H393" s="122">
        <f t="shared" si="18"/>
        <v>0</v>
      </c>
      <c r="I393" s="1"/>
      <c r="J393" s="50"/>
      <c r="K393" s="120">
        <v>0</v>
      </c>
      <c r="L393" s="12"/>
      <c r="M393" s="12"/>
      <c r="N393" s="120">
        <f t="shared" si="19"/>
        <v>0</v>
      </c>
      <c r="O393" s="121">
        <f t="shared" si="20"/>
        <v>0</v>
      </c>
    </row>
    <row r="394" spans="1:15" ht="17.25" x14ac:dyDescent="0.3">
      <c r="A394" s="93"/>
      <c r="B394" s="94"/>
      <c r="C394" s="12"/>
      <c r="D394" s="1"/>
      <c r="E394" s="2"/>
      <c r="F394" s="3"/>
      <c r="G394" s="3"/>
      <c r="H394" s="122">
        <f t="shared" si="18"/>
        <v>0</v>
      </c>
      <c r="I394" s="1"/>
      <c r="J394" s="50"/>
      <c r="K394" s="120">
        <v>0</v>
      </c>
      <c r="L394" s="12"/>
      <c r="M394" s="12"/>
      <c r="N394" s="120">
        <f t="shared" si="19"/>
        <v>0</v>
      </c>
      <c r="O394" s="121">
        <f t="shared" si="20"/>
        <v>0</v>
      </c>
    </row>
    <row r="395" spans="1:15" ht="17.25" x14ac:dyDescent="0.3">
      <c r="A395" s="93"/>
      <c r="B395" s="94"/>
      <c r="C395" s="12"/>
      <c r="D395" s="1"/>
      <c r="E395" s="2"/>
      <c r="F395" s="3"/>
      <c r="G395" s="3"/>
      <c r="H395" s="122">
        <f t="shared" si="18"/>
        <v>0</v>
      </c>
      <c r="I395" s="1"/>
      <c r="J395" s="50"/>
      <c r="K395" s="120">
        <v>0</v>
      </c>
      <c r="L395" s="12"/>
      <c r="M395" s="12"/>
      <c r="N395" s="120">
        <f t="shared" si="19"/>
        <v>0</v>
      </c>
      <c r="O395" s="121">
        <f t="shared" si="20"/>
        <v>0</v>
      </c>
    </row>
    <row r="396" spans="1:15" ht="17.25" x14ac:dyDescent="0.3">
      <c r="A396" s="93"/>
      <c r="B396" s="94"/>
      <c r="C396" s="12"/>
      <c r="D396" s="1"/>
      <c r="E396" s="2"/>
      <c r="F396" s="3"/>
      <c r="G396" s="3"/>
      <c r="H396" s="122">
        <f t="shared" si="18"/>
        <v>0</v>
      </c>
      <c r="I396" s="1"/>
      <c r="J396" s="50"/>
      <c r="K396" s="120">
        <v>0</v>
      </c>
      <c r="L396" s="12"/>
      <c r="M396" s="12"/>
      <c r="N396" s="120">
        <f t="shared" si="19"/>
        <v>0</v>
      </c>
      <c r="O396" s="121">
        <f t="shared" si="20"/>
        <v>0</v>
      </c>
    </row>
    <row r="397" spans="1:15" ht="17.25" x14ac:dyDescent="0.3">
      <c r="A397" s="93"/>
      <c r="B397" s="94"/>
      <c r="C397" s="12"/>
      <c r="D397" s="1"/>
      <c r="E397" s="2"/>
      <c r="F397" s="3"/>
      <c r="G397" s="3"/>
      <c r="H397" s="122">
        <f t="shared" si="18"/>
        <v>0</v>
      </c>
      <c r="I397" s="1"/>
      <c r="J397" s="50"/>
      <c r="K397" s="120">
        <v>0</v>
      </c>
      <c r="L397" s="12"/>
      <c r="M397" s="12"/>
      <c r="N397" s="120">
        <f t="shared" si="19"/>
        <v>0</v>
      </c>
      <c r="O397" s="121">
        <f t="shared" si="20"/>
        <v>0</v>
      </c>
    </row>
    <row r="398" spans="1:15" ht="17.25" x14ac:dyDescent="0.3">
      <c r="A398" s="93"/>
      <c r="B398" s="94"/>
      <c r="C398" s="12"/>
      <c r="D398" s="1"/>
      <c r="E398" s="2"/>
      <c r="F398" s="3"/>
      <c r="G398" s="3"/>
      <c r="H398" s="122">
        <f t="shared" si="18"/>
        <v>0</v>
      </c>
      <c r="I398" s="1"/>
      <c r="J398" s="50"/>
      <c r="K398" s="120">
        <v>0</v>
      </c>
      <c r="L398" s="12"/>
      <c r="M398" s="12"/>
      <c r="N398" s="120">
        <f t="shared" si="19"/>
        <v>0</v>
      </c>
      <c r="O398" s="121">
        <f t="shared" si="20"/>
        <v>0</v>
      </c>
    </row>
    <row r="399" spans="1:15" ht="17.25" x14ac:dyDescent="0.3">
      <c r="A399" s="93"/>
      <c r="B399" s="94"/>
      <c r="C399" s="12"/>
      <c r="D399" s="1"/>
      <c r="E399" s="2"/>
      <c r="F399" s="3"/>
      <c r="G399" s="3"/>
      <c r="H399" s="122">
        <f t="shared" si="18"/>
        <v>0</v>
      </c>
      <c r="I399" s="1"/>
      <c r="J399" s="50"/>
      <c r="K399" s="120">
        <v>0</v>
      </c>
      <c r="L399" s="12"/>
      <c r="M399" s="12"/>
      <c r="N399" s="120">
        <f t="shared" si="19"/>
        <v>0</v>
      </c>
      <c r="O399" s="121">
        <f t="shared" si="20"/>
        <v>0</v>
      </c>
    </row>
    <row r="400" spans="1:15" ht="17.25" x14ac:dyDescent="0.3">
      <c r="A400" s="93"/>
      <c r="B400" s="94"/>
      <c r="C400" s="12"/>
      <c r="D400" s="1"/>
      <c r="E400" s="2"/>
      <c r="F400" s="3"/>
      <c r="G400" s="3"/>
      <c r="H400" s="122">
        <f t="shared" si="18"/>
        <v>0</v>
      </c>
      <c r="I400" s="1"/>
      <c r="J400" s="50"/>
      <c r="K400" s="120">
        <v>0</v>
      </c>
      <c r="L400" s="12"/>
      <c r="M400" s="12"/>
      <c r="N400" s="120">
        <f t="shared" si="19"/>
        <v>0</v>
      </c>
      <c r="O400" s="121">
        <f t="shared" si="20"/>
        <v>0</v>
      </c>
    </row>
    <row r="401" spans="1:15" ht="17.25" x14ac:dyDescent="0.3">
      <c r="A401" s="93"/>
      <c r="B401" s="94"/>
      <c r="C401" s="12"/>
      <c r="D401" s="1"/>
      <c r="E401" s="2"/>
      <c r="F401" s="3"/>
      <c r="G401" s="3"/>
      <c r="H401" s="122">
        <f t="shared" si="18"/>
        <v>0</v>
      </c>
      <c r="I401" s="1"/>
      <c r="J401" s="50"/>
      <c r="K401" s="120">
        <v>0</v>
      </c>
      <c r="L401" s="12"/>
      <c r="M401" s="12"/>
      <c r="N401" s="120">
        <f t="shared" si="19"/>
        <v>0</v>
      </c>
      <c r="O401" s="121">
        <f t="shared" si="20"/>
        <v>0</v>
      </c>
    </row>
    <row r="402" spans="1:15" ht="17.25" x14ac:dyDescent="0.3">
      <c r="A402" s="93"/>
      <c r="B402" s="94"/>
      <c r="C402" s="12"/>
      <c r="D402" s="1"/>
      <c r="E402" s="2"/>
      <c r="F402" s="3"/>
      <c r="G402" s="3"/>
      <c r="H402" s="122">
        <f t="shared" si="18"/>
        <v>0</v>
      </c>
      <c r="I402" s="1"/>
      <c r="J402" s="50"/>
      <c r="K402" s="120">
        <v>0</v>
      </c>
      <c r="L402" s="12"/>
      <c r="M402" s="12"/>
      <c r="N402" s="120">
        <f t="shared" si="19"/>
        <v>0</v>
      </c>
      <c r="O402" s="121">
        <f t="shared" si="20"/>
        <v>0</v>
      </c>
    </row>
    <row r="403" spans="1:15" ht="17.25" x14ac:dyDescent="0.3">
      <c r="A403" s="93"/>
      <c r="B403" s="94"/>
      <c r="C403" s="12"/>
      <c r="D403" s="1"/>
      <c r="E403" s="2"/>
      <c r="F403" s="3"/>
      <c r="G403" s="3"/>
      <c r="H403" s="122">
        <f t="shared" si="18"/>
        <v>0</v>
      </c>
      <c r="I403" s="1"/>
      <c r="J403" s="50"/>
      <c r="K403" s="120">
        <v>0</v>
      </c>
      <c r="L403" s="12"/>
      <c r="M403" s="12"/>
      <c r="N403" s="120">
        <f t="shared" si="19"/>
        <v>0</v>
      </c>
      <c r="O403" s="121">
        <f t="shared" si="20"/>
        <v>0</v>
      </c>
    </row>
    <row r="404" spans="1:15" ht="17.25" x14ac:dyDescent="0.3">
      <c r="A404" s="93"/>
      <c r="B404" s="94"/>
      <c r="C404" s="12"/>
      <c r="D404" s="1"/>
      <c r="E404" s="2"/>
      <c r="F404" s="3"/>
      <c r="G404" s="3"/>
      <c r="H404" s="122">
        <f t="shared" si="18"/>
        <v>0</v>
      </c>
      <c r="I404" s="1"/>
      <c r="J404" s="50"/>
      <c r="K404" s="120">
        <v>0</v>
      </c>
      <c r="L404" s="12"/>
      <c r="M404" s="12"/>
      <c r="N404" s="120">
        <f t="shared" si="19"/>
        <v>0</v>
      </c>
      <c r="O404" s="121">
        <f t="shared" si="20"/>
        <v>0</v>
      </c>
    </row>
    <row r="405" spans="1:15" ht="17.25" x14ac:dyDescent="0.3">
      <c r="A405" s="93"/>
      <c r="B405" s="94"/>
      <c r="C405" s="12"/>
      <c r="D405" s="1"/>
      <c r="E405" s="2"/>
      <c r="F405" s="3"/>
      <c r="G405" s="3"/>
      <c r="H405" s="122">
        <f t="shared" si="18"/>
        <v>0</v>
      </c>
      <c r="I405" s="1"/>
      <c r="J405" s="50"/>
      <c r="K405" s="120">
        <v>0</v>
      </c>
      <c r="L405" s="12"/>
      <c r="M405" s="12"/>
      <c r="N405" s="120">
        <f t="shared" si="19"/>
        <v>0</v>
      </c>
      <c r="O405" s="121">
        <f t="shared" si="20"/>
        <v>0</v>
      </c>
    </row>
    <row r="406" spans="1:15" ht="17.25" x14ac:dyDescent="0.3">
      <c r="A406" s="93"/>
      <c r="B406" s="94"/>
      <c r="C406" s="12"/>
      <c r="D406" s="1"/>
      <c r="E406" s="2"/>
      <c r="F406" s="3"/>
      <c r="G406" s="3"/>
      <c r="H406" s="122">
        <f t="shared" si="18"/>
        <v>0</v>
      </c>
      <c r="I406" s="1"/>
      <c r="J406" s="50"/>
      <c r="K406" s="120">
        <v>0</v>
      </c>
      <c r="L406" s="12"/>
      <c r="M406" s="12"/>
      <c r="N406" s="120">
        <f t="shared" si="19"/>
        <v>0</v>
      </c>
      <c r="O406" s="121">
        <f t="shared" si="20"/>
        <v>0</v>
      </c>
    </row>
    <row r="407" spans="1:15" ht="17.25" x14ac:dyDescent="0.3">
      <c r="A407" s="93"/>
      <c r="B407" s="94"/>
      <c r="C407" s="12"/>
      <c r="D407" s="1"/>
      <c r="E407" s="2"/>
      <c r="F407" s="3"/>
      <c r="G407" s="3"/>
      <c r="H407" s="122">
        <f t="shared" si="18"/>
        <v>0</v>
      </c>
      <c r="I407" s="1"/>
      <c r="J407" s="50"/>
      <c r="K407" s="120">
        <v>0</v>
      </c>
      <c r="L407" s="12"/>
      <c r="M407" s="12"/>
      <c r="N407" s="120">
        <f t="shared" si="19"/>
        <v>0</v>
      </c>
      <c r="O407" s="121">
        <f t="shared" si="20"/>
        <v>0</v>
      </c>
    </row>
    <row r="408" spans="1:15" ht="17.25" x14ac:dyDescent="0.3">
      <c r="A408" s="93"/>
      <c r="B408" s="94"/>
      <c r="C408" s="12"/>
      <c r="D408" s="1"/>
      <c r="E408" s="2"/>
      <c r="F408" s="3"/>
      <c r="G408" s="3"/>
      <c r="H408" s="122">
        <f t="shared" si="18"/>
        <v>0</v>
      </c>
      <c r="I408" s="1"/>
      <c r="J408" s="50"/>
      <c r="K408" s="120">
        <v>0</v>
      </c>
      <c r="L408" s="12"/>
      <c r="M408" s="12"/>
      <c r="N408" s="120">
        <f t="shared" si="19"/>
        <v>0</v>
      </c>
      <c r="O408" s="121">
        <f t="shared" si="20"/>
        <v>0</v>
      </c>
    </row>
    <row r="409" spans="1:15" ht="17.25" x14ac:dyDescent="0.3">
      <c r="A409" s="93"/>
      <c r="B409" s="94"/>
      <c r="C409" s="12"/>
      <c r="D409" s="1"/>
      <c r="E409" s="2"/>
      <c r="F409" s="3"/>
      <c r="G409" s="3"/>
      <c r="H409" s="122">
        <f t="shared" si="18"/>
        <v>0</v>
      </c>
      <c r="I409" s="1"/>
      <c r="J409" s="50"/>
      <c r="K409" s="120">
        <v>0</v>
      </c>
      <c r="L409" s="12"/>
      <c r="M409" s="12"/>
      <c r="N409" s="120">
        <f t="shared" si="19"/>
        <v>0</v>
      </c>
      <c r="O409" s="121">
        <f t="shared" si="20"/>
        <v>0</v>
      </c>
    </row>
    <row r="410" spans="1:15" ht="17.25" x14ac:dyDescent="0.3">
      <c r="A410" s="93"/>
      <c r="B410" s="94"/>
      <c r="C410" s="12"/>
      <c r="D410" s="1"/>
      <c r="E410" s="2"/>
      <c r="F410" s="3"/>
      <c r="G410" s="3"/>
      <c r="H410" s="122">
        <f t="shared" si="18"/>
        <v>0</v>
      </c>
      <c r="I410" s="1"/>
      <c r="J410" s="50"/>
      <c r="K410" s="120">
        <v>0</v>
      </c>
      <c r="L410" s="12"/>
      <c r="M410" s="12"/>
      <c r="N410" s="120">
        <f t="shared" si="19"/>
        <v>0</v>
      </c>
      <c r="O410" s="121">
        <f t="shared" si="20"/>
        <v>0</v>
      </c>
    </row>
    <row r="411" spans="1:15" ht="17.25" x14ac:dyDescent="0.3">
      <c r="A411" s="93"/>
      <c r="B411" s="94"/>
      <c r="C411" s="12"/>
      <c r="D411" s="1"/>
      <c r="E411" s="2"/>
      <c r="F411" s="3"/>
      <c r="G411" s="3"/>
      <c r="H411" s="122">
        <f t="shared" si="18"/>
        <v>0</v>
      </c>
      <c r="I411" s="1"/>
      <c r="J411" s="50"/>
      <c r="K411" s="120">
        <v>0</v>
      </c>
      <c r="L411" s="12"/>
      <c r="M411" s="12"/>
      <c r="N411" s="120">
        <f t="shared" si="19"/>
        <v>0</v>
      </c>
      <c r="O411" s="121">
        <f t="shared" si="20"/>
        <v>0</v>
      </c>
    </row>
    <row r="412" spans="1:15" ht="17.25" x14ac:dyDescent="0.3">
      <c r="A412" s="93"/>
      <c r="B412" s="94"/>
      <c r="C412" s="12"/>
      <c r="D412" s="1"/>
      <c r="E412" s="2"/>
      <c r="F412" s="3"/>
      <c r="G412" s="3"/>
      <c r="H412" s="122">
        <f t="shared" si="18"/>
        <v>0</v>
      </c>
      <c r="I412" s="1"/>
      <c r="J412" s="50"/>
      <c r="K412" s="120">
        <v>0</v>
      </c>
      <c r="L412" s="12"/>
      <c r="M412" s="12"/>
      <c r="N412" s="120">
        <f t="shared" si="19"/>
        <v>0</v>
      </c>
      <c r="O412" s="121">
        <f t="shared" si="20"/>
        <v>0</v>
      </c>
    </row>
    <row r="413" spans="1:15" ht="17.25" x14ac:dyDescent="0.3">
      <c r="A413" s="93"/>
      <c r="B413" s="94"/>
      <c r="C413" s="12"/>
      <c r="D413" s="1"/>
      <c r="E413" s="2"/>
      <c r="F413" s="3"/>
      <c r="G413" s="3"/>
      <c r="H413" s="122">
        <f t="shared" si="18"/>
        <v>0</v>
      </c>
      <c r="I413" s="1"/>
      <c r="J413" s="50"/>
      <c r="K413" s="120">
        <v>0</v>
      </c>
      <c r="L413" s="12"/>
      <c r="M413" s="12"/>
      <c r="N413" s="120">
        <f t="shared" si="19"/>
        <v>0</v>
      </c>
      <c r="O413" s="121">
        <f t="shared" si="20"/>
        <v>0</v>
      </c>
    </row>
    <row r="414" spans="1:15" ht="17.25" x14ac:dyDescent="0.3">
      <c r="A414" s="93"/>
      <c r="B414" s="94"/>
      <c r="C414" s="12"/>
      <c r="D414" s="1"/>
      <c r="E414" s="2"/>
      <c r="F414" s="3"/>
      <c r="G414" s="3"/>
      <c r="H414" s="122">
        <f t="shared" si="18"/>
        <v>0</v>
      </c>
      <c r="I414" s="1"/>
      <c r="J414" s="50"/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17.25" x14ac:dyDescent="0.3">
      <c r="A415" s="93"/>
      <c r="B415" s="94"/>
      <c r="C415" s="12"/>
      <c r="D415" s="1"/>
      <c r="E415" s="2"/>
      <c r="F415" s="3"/>
      <c r="G415" s="3"/>
      <c r="H415" s="122">
        <f t="shared" si="18"/>
        <v>0</v>
      </c>
      <c r="I415" s="1"/>
      <c r="J415" s="50"/>
      <c r="K415" s="120">
        <v>0</v>
      </c>
      <c r="L415" s="12"/>
      <c r="M415" s="12"/>
      <c r="N415" s="120">
        <f t="shared" si="19"/>
        <v>0</v>
      </c>
      <c r="O415" s="121">
        <f t="shared" si="20"/>
        <v>0</v>
      </c>
    </row>
    <row r="416" spans="1:15" ht="17.25" x14ac:dyDescent="0.3">
      <c r="A416" s="93"/>
      <c r="B416" s="94"/>
      <c r="C416" s="12"/>
      <c r="D416" s="1"/>
      <c r="E416" s="2"/>
      <c r="F416" s="3"/>
      <c r="G416" s="3"/>
      <c r="H416" s="122">
        <f t="shared" si="18"/>
        <v>0</v>
      </c>
      <c r="I416" s="1"/>
      <c r="J416" s="50"/>
      <c r="K416" s="120">
        <v>0</v>
      </c>
      <c r="L416" s="12"/>
      <c r="M416" s="12"/>
      <c r="N416" s="120">
        <f t="shared" si="19"/>
        <v>0</v>
      </c>
      <c r="O416" s="121">
        <f t="shared" si="20"/>
        <v>0</v>
      </c>
    </row>
    <row r="417" spans="1:15" ht="17.25" x14ac:dyDescent="0.3">
      <c r="A417" s="93"/>
      <c r="B417" s="94"/>
      <c r="C417" s="12"/>
      <c r="D417" s="1"/>
      <c r="E417" s="2"/>
      <c r="F417" s="3"/>
      <c r="G417" s="3"/>
      <c r="H417" s="122">
        <f t="shared" si="18"/>
        <v>0</v>
      </c>
      <c r="I417" s="1"/>
      <c r="J417" s="50"/>
      <c r="K417" s="120">
        <v>0</v>
      </c>
      <c r="L417" s="12"/>
      <c r="M417" s="12"/>
      <c r="N417" s="120">
        <f t="shared" si="19"/>
        <v>0</v>
      </c>
      <c r="O417" s="121">
        <f t="shared" si="20"/>
        <v>0</v>
      </c>
    </row>
    <row r="418" spans="1:15" ht="17.25" x14ac:dyDescent="0.3">
      <c r="A418" s="93"/>
      <c r="B418" s="94"/>
      <c r="C418" s="12"/>
      <c r="D418" s="1"/>
      <c r="E418" s="2"/>
      <c r="F418" s="3"/>
      <c r="G418" s="3"/>
      <c r="H418" s="122">
        <f t="shared" si="18"/>
        <v>0</v>
      </c>
      <c r="I418" s="1"/>
      <c r="J418" s="50"/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/>
      <c r="D419" s="1"/>
      <c r="E419" s="2"/>
      <c r="F419" s="3"/>
      <c r="G419" s="3"/>
      <c r="H419" s="122">
        <f t="shared" si="18"/>
        <v>0</v>
      </c>
      <c r="I419" s="1"/>
      <c r="J419" s="50"/>
      <c r="K419" s="120">
        <v>0</v>
      </c>
      <c r="L419" s="12"/>
      <c r="M419" s="12"/>
      <c r="N419" s="120">
        <f t="shared" si="19"/>
        <v>0</v>
      </c>
      <c r="O419" s="121">
        <f t="shared" si="20"/>
        <v>0</v>
      </c>
    </row>
    <row r="420" spans="1:15" ht="17.25" x14ac:dyDescent="0.3">
      <c r="A420" s="93"/>
      <c r="B420" s="94"/>
      <c r="C420" s="12"/>
      <c r="D420" s="1"/>
      <c r="E420" s="2"/>
      <c r="F420" s="3"/>
      <c r="G420" s="3"/>
      <c r="H420" s="122">
        <f t="shared" si="18"/>
        <v>0</v>
      </c>
      <c r="I420" s="1"/>
      <c r="J420" s="50"/>
      <c r="K420" s="120">
        <v>0</v>
      </c>
      <c r="L420" s="12"/>
      <c r="M420" s="12"/>
      <c r="N420" s="120">
        <f t="shared" si="19"/>
        <v>0</v>
      </c>
      <c r="O420" s="121">
        <f t="shared" si="20"/>
        <v>0</v>
      </c>
    </row>
    <row r="421" spans="1:15" ht="17.25" x14ac:dyDescent="0.3">
      <c r="A421" s="93"/>
      <c r="B421" s="94"/>
      <c r="C421" s="12"/>
      <c r="D421" s="1"/>
      <c r="E421" s="2"/>
      <c r="F421" s="3"/>
      <c r="G421" s="3"/>
      <c r="H421" s="122">
        <f t="shared" si="18"/>
        <v>0</v>
      </c>
      <c r="I421" s="1"/>
      <c r="J421" s="50"/>
      <c r="K421" s="120">
        <v>0</v>
      </c>
      <c r="L421" s="12"/>
      <c r="M421" s="12"/>
      <c r="N421" s="120">
        <f t="shared" si="19"/>
        <v>0</v>
      </c>
      <c r="O421" s="121">
        <f t="shared" si="20"/>
        <v>0</v>
      </c>
    </row>
    <row r="422" spans="1:15" ht="17.25" x14ac:dyDescent="0.3">
      <c r="A422" s="93"/>
      <c r="B422" s="94"/>
      <c r="C422" s="12"/>
      <c r="D422" s="1"/>
      <c r="E422" s="2"/>
      <c r="F422" s="3"/>
      <c r="G422" s="3"/>
      <c r="H422" s="122">
        <f t="shared" si="18"/>
        <v>0</v>
      </c>
      <c r="I422" s="1"/>
      <c r="J422" s="50"/>
      <c r="K422" s="120">
        <v>0</v>
      </c>
      <c r="L422" s="12"/>
      <c r="M422" s="12"/>
      <c r="N422" s="120">
        <f t="shared" si="19"/>
        <v>0</v>
      </c>
      <c r="O422" s="121">
        <f t="shared" si="20"/>
        <v>0</v>
      </c>
    </row>
    <row r="423" spans="1:15" ht="17.25" x14ac:dyDescent="0.3">
      <c r="A423" s="93"/>
      <c r="B423" s="94"/>
      <c r="C423" s="12"/>
      <c r="D423" s="1"/>
      <c r="E423" s="2"/>
      <c r="F423" s="3"/>
      <c r="G423" s="3"/>
      <c r="H423" s="122">
        <f t="shared" si="18"/>
        <v>0</v>
      </c>
      <c r="I423" s="1"/>
      <c r="J423" s="50"/>
      <c r="K423" s="120">
        <v>0</v>
      </c>
      <c r="L423" s="12"/>
      <c r="M423" s="12"/>
      <c r="N423" s="120">
        <f t="shared" si="19"/>
        <v>0</v>
      </c>
      <c r="O423" s="121">
        <f t="shared" si="20"/>
        <v>0</v>
      </c>
    </row>
    <row r="424" spans="1:15" ht="17.25" x14ac:dyDescent="0.3">
      <c r="A424" s="93"/>
      <c r="B424" s="94"/>
      <c r="C424" s="12"/>
      <c r="D424" s="1"/>
      <c r="E424" s="2"/>
      <c r="F424" s="3"/>
      <c r="G424" s="3"/>
      <c r="H424" s="122">
        <f t="shared" si="18"/>
        <v>0</v>
      </c>
      <c r="I424" s="1"/>
      <c r="J424" s="50"/>
      <c r="K424" s="120">
        <v>0</v>
      </c>
      <c r="L424" s="12"/>
      <c r="M424" s="12"/>
      <c r="N424" s="120">
        <f t="shared" si="19"/>
        <v>0</v>
      </c>
      <c r="O424" s="121">
        <f t="shared" si="20"/>
        <v>0</v>
      </c>
    </row>
    <row r="425" spans="1:15" ht="17.25" x14ac:dyDescent="0.3">
      <c r="A425" s="93"/>
      <c r="B425" s="94"/>
      <c r="C425" s="12"/>
      <c r="D425" s="1"/>
      <c r="E425" s="2"/>
      <c r="F425" s="3"/>
      <c r="G425" s="3"/>
      <c r="H425" s="122">
        <f t="shared" si="18"/>
        <v>0</v>
      </c>
      <c r="I425" s="1"/>
      <c r="J425" s="50"/>
      <c r="K425" s="120">
        <v>0</v>
      </c>
      <c r="L425" s="12"/>
      <c r="M425" s="12"/>
      <c r="N425" s="120">
        <f t="shared" si="19"/>
        <v>0</v>
      </c>
      <c r="O425" s="121">
        <f t="shared" si="20"/>
        <v>0</v>
      </c>
    </row>
    <row r="426" spans="1:15" ht="17.25" x14ac:dyDescent="0.3">
      <c r="A426" s="93"/>
      <c r="B426" s="94"/>
      <c r="C426" s="12"/>
      <c r="D426" s="1"/>
      <c r="E426" s="2"/>
      <c r="F426" s="3"/>
      <c r="G426" s="3"/>
      <c r="H426" s="122">
        <f t="shared" si="18"/>
        <v>0</v>
      </c>
      <c r="I426" s="1"/>
      <c r="J426" s="50"/>
      <c r="K426" s="120">
        <v>0</v>
      </c>
      <c r="L426" s="12"/>
      <c r="M426" s="12"/>
      <c r="N426" s="120">
        <f t="shared" si="19"/>
        <v>0</v>
      </c>
      <c r="O426" s="121">
        <f t="shared" si="20"/>
        <v>0</v>
      </c>
    </row>
    <row r="427" spans="1:15" ht="17.25" x14ac:dyDescent="0.3">
      <c r="A427" s="93"/>
      <c r="B427" s="94"/>
      <c r="C427" s="12"/>
      <c r="D427" s="1"/>
      <c r="E427" s="2"/>
      <c r="F427" s="3"/>
      <c r="G427" s="3"/>
      <c r="H427" s="122">
        <f t="shared" si="18"/>
        <v>0</v>
      </c>
      <c r="I427" s="1"/>
      <c r="J427" s="50"/>
      <c r="K427" s="120">
        <v>0</v>
      </c>
      <c r="L427" s="12"/>
      <c r="M427" s="12"/>
      <c r="N427" s="120">
        <f t="shared" si="19"/>
        <v>0</v>
      </c>
      <c r="O427" s="121">
        <f t="shared" si="20"/>
        <v>0</v>
      </c>
    </row>
    <row r="428" spans="1:15" ht="17.25" x14ac:dyDescent="0.3">
      <c r="A428" s="93"/>
      <c r="B428" s="94"/>
      <c r="C428" s="12"/>
      <c r="D428" s="1"/>
      <c r="E428" s="2"/>
      <c r="F428" s="3"/>
      <c r="G428" s="3"/>
      <c r="H428" s="122">
        <f t="shared" si="18"/>
        <v>0</v>
      </c>
      <c r="I428" s="1"/>
      <c r="J428" s="50"/>
      <c r="K428" s="120">
        <v>0</v>
      </c>
      <c r="L428" s="12"/>
      <c r="M428" s="12"/>
      <c r="N428" s="120">
        <f t="shared" si="19"/>
        <v>0</v>
      </c>
      <c r="O428" s="121">
        <f t="shared" si="20"/>
        <v>0</v>
      </c>
    </row>
    <row r="429" spans="1:15" ht="17.25" x14ac:dyDescent="0.3">
      <c r="A429" s="93"/>
      <c r="B429" s="94"/>
      <c r="C429" s="12"/>
      <c r="D429" s="1"/>
      <c r="E429" s="2"/>
      <c r="F429" s="3"/>
      <c r="G429" s="3"/>
      <c r="H429" s="122">
        <f t="shared" si="18"/>
        <v>0</v>
      </c>
      <c r="I429" s="1"/>
      <c r="J429" s="50"/>
      <c r="K429" s="120">
        <v>0</v>
      </c>
      <c r="L429" s="12"/>
      <c r="M429" s="12"/>
      <c r="N429" s="120">
        <f t="shared" si="19"/>
        <v>0</v>
      </c>
      <c r="O429" s="121">
        <f t="shared" si="20"/>
        <v>0</v>
      </c>
    </row>
    <row r="430" spans="1:15" ht="17.25" x14ac:dyDescent="0.3">
      <c r="A430" s="93"/>
      <c r="B430" s="94"/>
      <c r="C430" s="12"/>
      <c r="D430" s="1"/>
      <c r="E430" s="2"/>
      <c r="F430" s="3"/>
      <c r="G430" s="3"/>
      <c r="H430" s="122">
        <f t="shared" si="18"/>
        <v>0</v>
      </c>
      <c r="I430" s="1"/>
      <c r="J430" s="50"/>
      <c r="K430" s="120">
        <v>0</v>
      </c>
      <c r="L430" s="12"/>
      <c r="M430" s="12"/>
      <c r="N430" s="120">
        <f t="shared" si="19"/>
        <v>0</v>
      </c>
      <c r="O430" s="121">
        <f t="shared" si="20"/>
        <v>0</v>
      </c>
    </row>
    <row r="431" spans="1:15" ht="17.25" x14ac:dyDescent="0.3">
      <c r="A431" s="93"/>
      <c r="B431" s="94"/>
      <c r="C431" s="12"/>
      <c r="D431" s="1"/>
      <c r="E431" s="2"/>
      <c r="F431" s="3"/>
      <c r="G431" s="3"/>
      <c r="H431" s="122">
        <f t="shared" si="18"/>
        <v>0</v>
      </c>
      <c r="I431" s="1"/>
      <c r="J431" s="50"/>
      <c r="K431" s="120">
        <v>0</v>
      </c>
      <c r="L431" s="12"/>
      <c r="M431" s="12"/>
      <c r="N431" s="120">
        <f t="shared" si="19"/>
        <v>0</v>
      </c>
      <c r="O431" s="121">
        <f t="shared" si="20"/>
        <v>0</v>
      </c>
    </row>
    <row r="432" spans="1:15" ht="17.25" x14ac:dyDescent="0.3">
      <c r="A432" s="93"/>
      <c r="B432" s="94"/>
      <c r="C432" s="12"/>
      <c r="D432" s="1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17.25" x14ac:dyDescent="0.3">
      <c r="A433" s="93"/>
      <c r="B433" s="94"/>
      <c r="C433" s="12"/>
      <c r="D433" s="1"/>
      <c r="E433" s="2"/>
      <c r="F433" s="3"/>
      <c r="G433" s="3"/>
      <c r="H433" s="122">
        <f t="shared" si="18"/>
        <v>0</v>
      </c>
      <c r="I433" s="1"/>
      <c r="J433" s="50"/>
      <c r="K433" s="120">
        <v>0</v>
      </c>
      <c r="L433" s="12"/>
      <c r="M433" s="12"/>
      <c r="N433" s="120">
        <f t="shared" si="19"/>
        <v>0</v>
      </c>
      <c r="O433" s="121">
        <f t="shared" si="20"/>
        <v>0</v>
      </c>
    </row>
    <row r="434" spans="1:15" ht="17.25" x14ac:dyDescent="0.3">
      <c r="A434" s="93"/>
      <c r="B434" s="94"/>
      <c r="C434" s="12"/>
      <c r="D434" s="1"/>
      <c r="E434" s="2"/>
      <c r="F434" s="3"/>
      <c r="G434" s="3"/>
      <c r="H434" s="122">
        <f t="shared" si="18"/>
        <v>0</v>
      </c>
      <c r="I434" s="1"/>
      <c r="J434" s="50"/>
      <c r="K434" s="120">
        <v>0</v>
      </c>
      <c r="L434" s="12"/>
      <c r="M434" s="12"/>
      <c r="N434" s="120">
        <f t="shared" si="19"/>
        <v>0</v>
      </c>
      <c r="O434" s="121">
        <f t="shared" si="20"/>
        <v>0</v>
      </c>
    </row>
    <row r="435" spans="1:15" ht="17.25" x14ac:dyDescent="0.3">
      <c r="A435" s="93"/>
      <c r="B435" s="94"/>
      <c r="C435" s="12"/>
      <c r="D435" s="1"/>
      <c r="E435" s="2"/>
      <c r="F435" s="3"/>
      <c r="G435" s="3"/>
      <c r="H435" s="122">
        <f t="shared" si="18"/>
        <v>0</v>
      </c>
      <c r="I435" s="1"/>
      <c r="J435" s="50"/>
      <c r="K435" s="120">
        <v>0</v>
      </c>
      <c r="L435" s="12"/>
      <c r="M435" s="12"/>
      <c r="N435" s="120">
        <f t="shared" si="19"/>
        <v>0</v>
      </c>
      <c r="O435" s="121">
        <f t="shared" si="20"/>
        <v>0</v>
      </c>
    </row>
    <row r="436" spans="1:15" ht="17.25" x14ac:dyDescent="0.3">
      <c r="A436" s="93"/>
      <c r="B436" s="94"/>
      <c r="C436" s="12"/>
      <c r="D436" s="1"/>
      <c r="E436" s="2"/>
      <c r="F436" s="3"/>
      <c r="G436" s="3"/>
      <c r="H436" s="122">
        <f t="shared" si="18"/>
        <v>0</v>
      </c>
      <c r="I436" s="1"/>
      <c r="J436" s="50"/>
      <c r="K436" s="120">
        <v>0</v>
      </c>
      <c r="L436" s="12"/>
      <c r="M436" s="12"/>
      <c r="N436" s="120">
        <f t="shared" si="19"/>
        <v>0</v>
      </c>
      <c r="O436" s="121">
        <f t="shared" si="20"/>
        <v>0</v>
      </c>
    </row>
    <row r="437" spans="1:15" ht="17.25" x14ac:dyDescent="0.3">
      <c r="A437" s="93"/>
      <c r="B437" s="94"/>
      <c r="C437" s="12"/>
      <c r="D437" s="1"/>
      <c r="E437" s="2"/>
      <c r="F437" s="3"/>
      <c r="G437" s="3"/>
      <c r="H437" s="122">
        <f t="shared" si="18"/>
        <v>0</v>
      </c>
      <c r="I437" s="1"/>
      <c r="J437" s="50"/>
      <c r="K437" s="120">
        <v>0</v>
      </c>
      <c r="L437" s="12"/>
      <c r="M437" s="12"/>
      <c r="N437" s="120">
        <f t="shared" si="19"/>
        <v>0</v>
      </c>
      <c r="O437" s="121">
        <f t="shared" si="20"/>
        <v>0</v>
      </c>
    </row>
    <row r="438" spans="1:15" ht="17.25" x14ac:dyDescent="0.3">
      <c r="A438" s="93"/>
      <c r="B438" s="94"/>
      <c r="C438" s="12"/>
      <c r="D438" s="1"/>
      <c r="E438" s="2"/>
      <c r="F438" s="3"/>
      <c r="G438" s="3"/>
      <c r="H438" s="122">
        <f t="shared" si="18"/>
        <v>0</v>
      </c>
      <c r="I438" s="1"/>
      <c r="J438" s="50"/>
      <c r="K438" s="120">
        <v>0</v>
      </c>
      <c r="L438" s="12"/>
      <c r="M438" s="12"/>
      <c r="N438" s="120">
        <f t="shared" si="19"/>
        <v>0</v>
      </c>
      <c r="O438" s="121">
        <f t="shared" si="20"/>
        <v>0</v>
      </c>
    </row>
    <row r="439" spans="1:15" ht="17.25" x14ac:dyDescent="0.3">
      <c r="A439" s="93"/>
      <c r="B439" s="94"/>
      <c r="C439" s="12"/>
      <c r="D439" s="1"/>
      <c r="E439" s="2"/>
      <c r="F439" s="3"/>
      <c r="G439" s="3"/>
      <c r="H439" s="122">
        <f t="shared" si="18"/>
        <v>0</v>
      </c>
      <c r="I439" s="1"/>
      <c r="J439" s="50"/>
      <c r="K439" s="120">
        <v>0</v>
      </c>
      <c r="L439" s="12"/>
      <c r="M439" s="12"/>
      <c r="N439" s="120">
        <f t="shared" si="19"/>
        <v>0</v>
      </c>
      <c r="O439" s="121">
        <f t="shared" si="20"/>
        <v>0</v>
      </c>
    </row>
    <row r="440" spans="1:15" ht="17.25" x14ac:dyDescent="0.3">
      <c r="A440" s="93"/>
      <c r="B440" s="94"/>
      <c r="C440" s="12"/>
      <c r="D440" s="1"/>
      <c r="E440" s="2"/>
      <c r="F440" s="3"/>
      <c r="G440" s="3"/>
      <c r="H440" s="122">
        <f t="shared" si="18"/>
        <v>0</v>
      </c>
      <c r="I440" s="1"/>
      <c r="J440" s="50"/>
      <c r="K440" s="120">
        <v>0</v>
      </c>
      <c r="L440" s="12"/>
      <c r="M440" s="12"/>
      <c r="N440" s="120">
        <f t="shared" si="19"/>
        <v>0</v>
      </c>
      <c r="O440" s="121">
        <f t="shared" si="20"/>
        <v>0</v>
      </c>
    </row>
    <row r="441" spans="1:15" ht="17.25" x14ac:dyDescent="0.3">
      <c r="A441" s="93"/>
      <c r="B441" s="94"/>
      <c r="C441" s="12"/>
      <c r="D441" s="1"/>
      <c r="E441" s="2"/>
      <c r="F441" s="3"/>
      <c r="G441" s="3"/>
      <c r="H441" s="122">
        <f t="shared" si="18"/>
        <v>0</v>
      </c>
      <c r="I441" s="1"/>
      <c r="J441" s="50"/>
      <c r="K441" s="120">
        <v>0</v>
      </c>
      <c r="L441" s="12"/>
      <c r="M441" s="12"/>
      <c r="N441" s="120">
        <f t="shared" si="19"/>
        <v>0</v>
      </c>
      <c r="O441" s="121">
        <f t="shared" si="20"/>
        <v>0</v>
      </c>
    </row>
    <row r="442" spans="1:15" ht="17.25" x14ac:dyDescent="0.3">
      <c r="A442" s="93"/>
      <c r="B442" s="94"/>
      <c r="C442" s="12"/>
      <c r="D442" s="1"/>
      <c r="E442" s="2"/>
      <c r="F442" s="3"/>
      <c r="G442" s="3"/>
      <c r="H442" s="122">
        <f t="shared" si="18"/>
        <v>0</v>
      </c>
      <c r="I442" s="1"/>
      <c r="J442" s="50"/>
      <c r="K442" s="120">
        <v>0</v>
      </c>
      <c r="L442" s="12"/>
      <c r="M442" s="12"/>
      <c r="N442" s="120">
        <f t="shared" si="19"/>
        <v>0</v>
      </c>
      <c r="O442" s="121">
        <f t="shared" si="20"/>
        <v>0</v>
      </c>
    </row>
    <row r="443" spans="1:15" ht="17.25" x14ac:dyDescent="0.3">
      <c r="A443" s="93"/>
      <c r="B443" s="94"/>
      <c r="C443" s="12"/>
      <c r="D443" s="1"/>
      <c r="E443" s="2"/>
      <c r="F443" s="3"/>
      <c r="G443" s="3"/>
      <c r="H443" s="122">
        <f t="shared" si="18"/>
        <v>0</v>
      </c>
      <c r="I443" s="1"/>
      <c r="J443" s="50"/>
      <c r="K443" s="120">
        <v>0</v>
      </c>
      <c r="L443" s="12"/>
      <c r="M443" s="12"/>
      <c r="N443" s="120">
        <f t="shared" si="19"/>
        <v>0</v>
      </c>
      <c r="O443" s="121">
        <f t="shared" si="20"/>
        <v>0</v>
      </c>
    </row>
    <row r="444" spans="1:15" ht="17.25" x14ac:dyDescent="0.3">
      <c r="A444" s="93"/>
      <c r="B444" s="94"/>
      <c r="C444" s="12"/>
      <c r="D444" s="1"/>
      <c r="E444" s="2"/>
      <c r="F444" s="3"/>
      <c r="G444" s="3"/>
      <c r="H444" s="122">
        <f t="shared" si="18"/>
        <v>0</v>
      </c>
      <c r="I444" s="1"/>
      <c r="J444" s="50"/>
      <c r="K444" s="120">
        <v>0</v>
      </c>
      <c r="L444" s="12"/>
      <c r="M444" s="12"/>
      <c r="N444" s="120">
        <f t="shared" si="19"/>
        <v>0</v>
      </c>
      <c r="O444" s="121">
        <f t="shared" si="20"/>
        <v>0</v>
      </c>
    </row>
    <row r="445" spans="1:15" ht="17.25" x14ac:dyDescent="0.3">
      <c r="A445" s="93"/>
      <c r="B445" s="94"/>
      <c r="C445" s="12"/>
      <c r="D445" s="1"/>
      <c r="E445" s="2"/>
      <c r="F445" s="3"/>
      <c r="G445" s="3"/>
      <c r="H445" s="122">
        <f t="shared" si="18"/>
        <v>0</v>
      </c>
      <c r="I445" s="1"/>
      <c r="J445" s="50"/>
      <c r="K445" s="120">
        <v>0</v>
      </c>
      <c r="L445" s="12"/>
      <c r="M445" s="12"/>
      <c r="N445" s="120">
        <f t="shared" si="19"/>
        <v>0</v>
      </c>
      <c r="O445" s="121">
        <f t="shared" si="20"/>
        <v>0</v>
      </c>
    </row>
    <row r="446" spans="1:15" ht="17.25" x14ac:dyDescent="0.3">
      <c r="A446" s="93"/>
      <c r="B446" s="94"/>
      <c r="C446" s="12"/>
      <c r="D446" s="1"/>
      <c r="E446" s="2"/>
      <c r="F446" s="3"/>
      <c r="G446" s="3"/>
      <c r="H446" s="122">
        <f t="shared" si="18"/>
        <v>0</v>
      </c>
      <c r="I446" s="1"/>
      <c r="J446" s="50"/>
      <c r="K446" s="120">
        <v>0</v>
      </c>
      <c r="L446" s="12"/>
      <c r="M446" s="12"/>
      <c r="N446" s="120">
        <f t="shared" si="19"/>
        <v>0</v>
      </c>
      <c r="O446" s="121">
        <f t="shared" si="20"/>
        <v>0</v>
      </c>
    </row>
    <row r="447" spans="1:15" ht="17.25" x14ac:dyDescent="0.3">
      <c r="A447" s="93"/>
      <c r="B447" s="94"/>
      <c r="C447" s="12"/>
      <c r="D447" s="1"/>
      <c r="E447" s="2"/>
      <c r="F447" s="3"/>
      <c r="G447" s="3"/>
      <c r="H447" s="122">
        <f t="shared" si="18"/>
        <v>0</v>
      </c>
      <c r="I447" s="1"/>
      <c r="J447" s="50"/>
      <c r="K447" s="120">
        <v>0</v>
      </c>
      <c r="L447" s="12"/>
      <c r="M447" s="12"/>
      <c r="N447" s="120">
        <f t="shared" si="19"/>
        <v>0</v>
      </c>
      <c r="O447" s="121">
        <f t="shared" si="20"/>
        <v>0</v>
      </c>
    </row>
    <row r="448" spans="1:15" ht="17.25" x14ac:dyDescent="0.3">
      <c r="A448" s="93"/>
      <c r="B448" s="94"/>
      <c r="C448" s="12"/>
      <c r="D448" s="1"/>
      <c r="E448" s="2"/>
      <c r="F448" s="3"/>
      <c r="G448" s="3"/>
      <c r="H448" s="122">
        <f t="shared" si="18"/>
        <v>0</v>
      </c>
      <c r="I448" s="1"/>
      <c r="J448" s="50"/>
      <c r="K448" s="120">
        <v>0</v>
      </c>
      <c r="L448" s="12"/>
      <c r="M448" s="12"/>
      <c r="N448" s="120">
        <f t="shared" si="19"/>
        <v>0</v>
      </c>
      <c r="O448" s="121">
        <f t="shared" si="20"/>
        <v>0</v>
      </c>
    </row>
    <row r="449" spans="1:15" ht="17.25" x14ac:dyDescent="0.3">
      <c r="A449" s="93"/>
      <c r="B449" s="94"/>
      <c r="C449" s="12"/>
      <c r="D449" s="1"/>
      <c r="E449" s="2"/>
      <c r="F449" s="3"/>
      <c r="G449" s="3"/>
      <c r="H449" s="122">
        <f t="shared" si="18"/>
        <v>0</v>
      </c>
      <c r="I449" s="1"/>
      <c r="J449" s="50"/>
      <c r="K449" s="120">
        <v>0</v>
      </c>
      <c r="L449" s="12"/>
      <c r="M449" s="12"/>
      <c r="N449" s="120">
        <f t="shared" si="19"/>
        <v>0</v>
      </c>
      <c r="O449" s="121">
        <f t="shared" si="20"/>
        <v>0</v>
      </c>
    </row>
    <row r="450" spans="1:15" ht="17.25" x14ac:dyDescent="0.3">
      <c r="A450" s="93"/>
      <c r="B450" s="94"/>
      <c r="C450" s="12"/>
      <c r="D450" s="1"/>
      <c r="E450" s="2"/>
      <c r="F450" s="3"/>
      <c r="G450" s="3"/>
      <c r="H450" s="122">
        <f t="shared" si="18"/>
        <v>0</v>
      </c>
      <c r="I450" s="1"/>
      <c r="J450" s="50"/>
      <c r="K450" s="120">
        <v>0</v>
      </c>
      <c r="L450" s="12"/>
      <c r="M450" s="12"/>
      <c r="N450" s="120">
        <f t="shared" si="19"/>
        <v>0</v>
      </c>
      <c r="O450" s="121">
        <f t="shared" si="20"/>
        <v>0</v>
      </c>
    </row>
    <row r="451" spans="1:15" ht="17.25" x14ac:dyDescent="0.3">
      <c r="A451" s="93"/>
      <c r="B451" s="94"/>
      <c r="C451" s="12"/>
      <c r="D451" s="1"/>
      <c r="E451" s="2"/>
      <c r="F451" s="3"/>
      <c r="G451" s="3"/>
      <c r="H451" s="122">
        <f t="shared" si="18"/>
        <v>0</v>
      </c>
      <c r="I451" s="1"/>
      <c r="J451" s="50"/>
      <c r="K451" s="120">
        <v>0</v>
      </c>
      <c r="L451" s="12"/>
      <c r="M451" s="12"/>
      <c r="N451" s="120">
        <f t="shared" si="19"/>
        <v>0</v>
      </c>
      <c r="O451" s="121">
        <f t="shared" si="20"/>
        <v>0</v>
      </c>
    </row>
    <row r="452" spans="1:15" ht="17.25" x14ac:dyDescent="0.3">
      <c r="A452" s="93"/>
      <c r="B452" s="94"/>
      <c r="C452" s="12"/>
      <c r="D452" s="1"/>
      <c r="E452" s="2"/>
      <c r="F452" s="3"/>
      <c r="G452" s="3"/>
      <c r="H452" s="122">
        <f t="shared" ref="H452:H515" si="21">IF(AND(F452&lt;&gt;"",G452&lt;&gt;""),G452-F452,0)</f>
        <v>0</v>
      </c>
      <c r="I452" s="1"/>
      <c r="J452" s="50"/>
      <c r="K452" s="120">
        <v>0</v>
      </c>
      <c r="L452" s="12"/>
      <c r="M452" s="12"/>
      <c r="N452" s="120">
        <f t="shared" ref="N452:N515" si="22">IF(ROUND(H452*1440,0)=0,0,H452*1440*32)</f>
        <v>0</v>
      </c>
      <c r="O452" s="121">
        <f t="shared" ref="O452:O515" si="23">IF(ROUND(H452*1440,0)=0,0,
IF(ROUND(H452*1440,0)&lt;=15,480,
IF(ROUND(H452*1440,0)&lt;=30,960,
IF(ROUND(H452*1440,0)&lt;=45,1440,
IF(ROUND(H452*1440,0)&lt;=60,1920,
1920*INT(ROUND(H452*1440,0)/60)+
IF(MOD(ROUND(H452*1440,0),60)&lt;=15,480,
IF(MOD(ROUND(H452*1440,0),60)&lt;=30,960,
IF(MOD(ROUND(H452*1440,0),60)&lt;=45,1440,1920)))
)))))</f>
        <v>0</v>
      </c>
    </row>
    <row r="453" spans="1:15" ht="17.25" x14ac:dyDescent="0.3">
      <c r="A453" s="93"/>
      <c r="B453" s="94"/>
      <c r="C453" s="12"/>
      <c r="D453" s="1"/>
      <c r="E453" s="2"/>
      <c r="F453" s="3"/>
      <c r="G453" s="3"/>
      <c r="H453" s="122">
        <f t="shared" si="21"/>
        <v>0</v>
      </c>
      <c r="I453" s="1"/>
      <c r="J453" s="50"/>
      <c r="K453" s="120">
        <v>0</v>
      </c>
      <c r="L453" s="12"/>
      <c r="M453" s="12"/>
      <c r="N453" s="120">
        <f t="shared" si="22"/>
        <v>0</v>
      </c>
      <c r="O453" s="121">
        <f t="shared" si="23"/>
        <v>0</v>
      </c>
    </row>
    <row r="454" spans="1:15" ht="17.25" x14ac:dyDescent="0.3">
      <c r="A454" s="93"/>
      <c r="B454" s="94"/>
      <c r="C454" s="12"/>
      <c r="D454" s="1"/>
      <c r="E454" s="2"/>
      <c r="F454" s="3"/>
      <c r="G454" s="3"/>
      <c r="H454" s="122">
        <f t="shared" si="21"/>
        <v>0</v>
      </c>
      <c r="I454" s="1"/>
      <c r="J454" s="50"/>
      <c r="K454" s="120">
        <v>0</v>
      </c>
      <c r="L454" s="12"/>
      <c r="M454" s="12"/>
      <c r="N454" s="120">
        <f t="shared" si="22"/>
        <v>0</v>
      </c>
      <c r="O454" s="121">
        <f t="shared" si="23"/>
        <v>0</v>
      </c>
    </row>
    <row r="455" spans="1:15" ht="17.25" x14ac:dyDescent="0.3">
      <c r="A455" s="93"/>
      <c r="B455" s="94"/>
      <c r="C455" s="12"/>
      <c r="D455" s="1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1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1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1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1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12"/>
      <c r="D460" s="1"/>
      <c r="E460" s="2"/>
      <c r="F460" s="3"/>
      <c r="G460" s="3"/>
      <c r="H460" s="122">
        <f t="shared" si="21"/>
        <v>0</v>
      </c>
      <c r="I460" s="1"/>
      <c r="J460" s="50"/>
      <c r="K460" s="120">
        <v>0</v>
      </c>
      <c r="L460" s="12"/>
      <c r="M460" s="12"/>
      <c r="N460" s="120">
        <f t="shared" si="22"/>
        <v>0</v>
      </c>
      <c r="O460" s="121">
        <f t="shared" si="23"/>
        <v>0</v>
      </c>
    </row>
    <row r="461" spans="1:15" ht="17.25" x14ac:dyDescent="0.3">
      <c r="A461" s="93"/>
      <c r="B461" s="94"/>
      <c r="C461" s="12"/>
      <c r="D461" s="1"/>
      <c r="E461" s="2"/>
      <c r="F461" s="3"/>
      <c r="G461" s="3"/>
      <c r="H461" s="122">
        <f t="shared" si="21"/>
        <v>0</v>
      </c>
      <c r="I461" s="1"/>
      <c r="J461" s="50"/>
      <c r="K461" s="120">
        <v>0</v>
      </c>
      <c r="L461" s="12"/>
      <c r="M461" s="12"/>
      <c r="N461" s="120">
        <f t="shared" si="22"/>
        <v>0</v>
      </c>
      <c r="O461" s="121">
        <f t="shared" si="23"/>
        <v>0</v>
      </c>
    </row>
    <row r="462" spans="1:15" ht="17.25" x14ac:dyDescent="0.3">
      <c r="A462" s="93"/>
      <c r="B462" s="94"/>
      <c r="C462" s="12"/>
      <c r="D462" s="1"/>
      <c r="E462" s="2"/>
      <c r="F462" s="3"/>
      <c r="G462" s="3"/>
      <c r="H462" s="122">
        <f t="shared" si="21"/>
        <v>0</v>
      </c>
      <c r="I462" s="1"/>
      <c r="J462" s="50"/>
      <c r="K462" s="120">
        <v>0</v>
      </c>
      <c r="L462" s="12"/>
      <c r="M462" s="12"/>
      <c r="N462" s="120">
        <f t="shared" si="22"/>
        <v>0</v>
      </c>
      <c r="O462" s="121">
        <f t="shared" si="23"/>
        <v>0</v>
      </c>
    </row>
    <row r="463" spans="1:15" ht="17.25" x14ac:dyDescent="0.3">
      <c r="A463" s="93"/>
      <c r="B463" s="94"/>
      <c r="C463" s="12"/>
      <c r="D463" s="1"/>
      <c r="E463" s="2"/>
      <c r="F463" s="3"/>
      <c r="G463" s="3"/>
      <c r="H463" s="122">
        <f t="shared" si="21"/>
        <v>0</v>
      </c>
      <c r="I463" s="1"/>
      <c r="J463" s="50"/>
      <c r="K463" s="120">
        <v>0</v>
      </c>
      <c r="L463" s="12"/>
      <c r="M463" s="12"/>
      <c r="N463" s="120">
        <f t="shared" si="22"/>
        <v>0</v>
      </c>
      <c r="O463" s="121">
        <f t="shared" si="23"/>
        <v>0</v>
      </c>
    </row>
    <row r="464" spans="1:15" ht="17.25" x14ac:dyDescent="0.3">
      <c r="A464" s="93"/>
      <c r="B464" s="94"/>
      <c r="C464" s="12"/>
      <c r="D464" s="1"/>
      <c r="E464" s="2"/>
      <c r="F464" s="3"/>
      <c r="G464" s="3"/>
      <c r="H464" s="122">
        <f t="shared" si="21"/>
        <v>0</v>
      </c>
      <c r="I464" s="1"/>
      <c r="J464" s="50"/>
      <c r="K464" s="120">
        <v>0</v>
      </c>
      <c r="L464" s="12"/>
      <c r="M464" s="12"/>
      <c r="N464" s="120">
        <f t="shared" si="22"/>
        <v>0</v>
      </c>
      <c r="O464" s="121">
        <f t="shared" si="23"/>
        <v>0</v>
      </c>
    </row>
    <row r="465" spans="1:15" ht="17.25" x14ac:dyDescent="0.3">
      <c r="A465" s="93"/>
      <c r="B465" s="94"/>
      <c r="C465" s="12"/>
      <c r="D465" s="1"/>
      <c r="E465" s="2"/>
      <c r="F465" s="3"/>
      <c r="G465" s="3"/>
      <c r="H465" s="122">
        <f t="shared" si="21"/>
        <v>0</v>
      </c>
      <c r="I465" s="1"/>
      <c r="J465" s="50"/>
      <c r="K465" s="120">
        <v>0</v>
      </c>
      <c r="L465" s="12"/>
      <c r="M465" s="12"/>
      <c r="N465" s="120">
        <f t="shared" si="22"/>
        <v>0</v>
      </c>
      <c r="O465" s="121">
        <f t="shared" si="23"/>
        <v>0</v>
      </c>
    </row>
    <row r="466" spans="1:15" ht="17.25" x14ac:dyDescent="0.3">
      <c r="A466" s="93"/>
      <c r="B466" s="94"/>
      <c r="C466" s="12"/>
      <c r="D466" s="1"/>
      <c r="E466" s="2"/>
      <c r="F466" s="3"/>
      <c r="G466" s="3"/>
      <c r="H466" s="122">
        <f t="shared" si="21"/>
        <v>0</v>
      </c>
      <c r="I466" s="1"/>
      <c r="J466" s="50"/>
      <c r="K466" s="120">
        <v>0</v>
      </c>
      <c r="L466" s="12"/>
      <c r="M466" s="12"/>
      <c r="N466" s="120">
        <f t="shared" si="22"/>
        <v>0</v>
      </c>
      <c r="O466" s="121">
        <f t="shared" si="23"/>
        <v>0</v>
      </c>
    </row>
    <row r="467" spans="1:15" ht="17.25" x14ac:dyDescent="0.3">
      <c r="A467" s="93"/>
      <c r="B467" s="94"/>
      <c r="C467" s="12"/>
      <c r="D467" s="1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17.25" x14ac:dyDescent="0.3">
      <c r="A468" s="93"/>
      <c r="B468" s="94"/>
      <c r="C468" s="12"/>
      <c r="D468" s="1"/>
      <c r="E468" s="2"/>
      <c r="F468" s="3"/>
      <c r="G468" s="3"/>
      <c r="H468" s="122">
        <f t="shared" si="21"/>
        <v>0</v>
      </c>
      <c r="I468" s="1"/>
      <c r="J468" s="50"/>
      <c r="K468" s="120">
        <v>0</v>
      </c>
      <c r="L468" s="12"/>
      <c r="M468" s="12"/>
      <c r="N468" s="120">
        <f t="shared" si="22"/>
        <v>0</v>
      </c>
      <c r="O468" s="121">
        <f t="shared" si="23"/>
        <v>0</v>
      </c>
    </row>
    <row r="469" spans="1:15" ht="17.25" x14ac:dyDescent="0.3">
      <c r="A469" s="93"/>
      <c r="B469" s="94"/>
      <c r="C469" s="12"/>
      <c r="D469" s="1"/>
      <c r="E469" s="2"/>
      <c r="F469" s="3"/>
      <c r="G469" s="3"/>
      <c r="H469" s="122">
        <f t="shared" si="21"/>
        <v>0</v>
      </c>
      <c r="I469" s="1"/>
      <c r="J469" s="50"/>
      <c r="K469" s="120">
        <v>0</v>
      </c>
      <c r="L469" s="12"/>
      <c r="M469" s="12"/>
      <c r="N469" s="120">
        <f t="shared" si="22"/>
        <v>0</v>
      </c>
      <c r="O469" s="121">
        <f t="shared" si="23"/>
        <v>0</v>
      </c>
    </row>
    <row r="470" spans="1:15" ht="17.25" x14ac:dyDescent="0.3">
      <c r="A470" s="93"/>
      <c r="B470" s="94"/>
      <c r="C470" s="12"/>
      <c r="D470" s="1"/>
      <c r="E470" s="2"/>
      <c r="F470" s="3"/>
      <c r="G470" s="3"/>
      <c r="H470" s="122">
        <f t="shared" si="21"/>
        <v>0</v>
      </c>
      <c r="I470" s="1"/>
      <c r="J470" s="50"/>
      <c r="K470" s="120">
        <v>0</v>
      </c>
      <c r="L470" s="12"/>
      <c r="M470" s="12"/>
      <c r="N470" s="120">
        <f t="shared" si="22"/>
        <v>0</v>
      </c>
      <c r="O470" s="121">
        <f t="shared" si="23"/>
        <v>0</v>
      </c>
    </row>
    <row r="471" spans="1:15" ht="17.25" x14ac:dyDescent="0.3">
      <c r="A471" s="93"/>
      <c r="B471" s="94"/>
      <c r="C471" s="12"/>
      <c r="D471" s="1"/>
      <c r="E471" s="2"/>
      <c r="F471" s="3"/>
      <c r="G471" s="3"/>
      <c r="H471" s="122">
        <f t="shared" si="21"/>
        <v>0</v>
      </c>
      <c r="I471" s="1"/>
      <c r="J471" s="50"/>
      <c r="K471" s="120">
        <v>0</v>
      </c>
      <c r="L471" s="12"/>
      <c r="M471" s="12"/>
      <c r="N471" s="120">
        <f t="shared" si="22"/>
        <v>0</v>
      </c>
      <c r="O471" s="121">
        <f t="shared" si="23"/>
        <v>0</v>
      </c>
    </row>
    <row r="472" spans="1:15" ht="17.25" x14ac:dyDescent="0.3">
      <c r="A472" s="93"/>
      <c r="B472" s="94"/>
      <c r="C472" s="12"/>
      <c r="D472" s="1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17.25" x14ac:dyDescent="0.3">
      <c r="A473" s="93"/>
      <c r="B473" s="94"/>
      <c r="C473" s="12"/>
      <c r="D473" s="1"/>
      <c r="E473" s="2"/>
      <c r="F473" s="3"/>
      <c r="G473" s="3"/>
      <c r="H473" s="122">
        <f t="shared" si="21"/>
        <v>0</v>
      </c>
      <c r="I473" s="1"/>
      <c r="J473" s="50"/>
      <c r="K473" s="120">
        <v>0</v>
      </c>
      <c r="L473" s="12"/>
      <c r="M473" s="12"/>
      <c r="N473" s="120">
        <f t="shared" si="22"/>
        <v>0</v>
      </c>
      <c r="O473" s="121">
        <f t="shared" si="23"/>
        <v>0</v>
      </c>
    </row>
    <row r="474" spans="1:15" ht="17.25" x14ac:dyDescent="0.3">
      <c r="A474" s="93"/>
      <c r="B474" s="94"/>
      <c r="C474" s="12"/>
      <c r="D474" s="1"/>
      <c r="E474" s="2"/>
      <c r="F474" s="3"/>
      <c r="G474" s="3"/>
      <c r="H474" s="122">
        <f t="shared" si="21"/>
        <v>0</v>
      </c>
      <c r="I474" s="1"/>
      <c r="J474" s="50"/>
      <c r="K474" s="120">
        <v>0</v>
      </c>
      <c r="L474" s="12"/>
      <c r="M474" s="12"/>
      <c r="N474" s="120">
        <f t="shared" si="22"/>
        <v>0</v>
      </c>
      <c r="O474" s="121">
        <f t="shared" si="23"/>
        <v>0</v>
      </c>
    </row>
    <row r="475" spans="1:15" ht="17.25" x14ac:dyDescent="0.3">
      <c r="A475" s="93"/>
      <c r="B475" s="94"/>
      <c r="C475" s="12"/>
      <c r="D475" s="1"/>
      <c r="E475" s="2"/>
      <c r="F475" s="3"/>
      <c r="G475" s="3"/>
      <c r="H475" s="122">
        <f t="shared" si="21"/>
        <v>0</v>
      </c>
      <c r="I475" s="1"/>
      <c r="J475" s="50"/>
      <c r="K475" s="120">
        <v>0</v>
      </c>
      <c r="L475" s="12"/>
      <c r="M475" s="12"/>
      <c r="N475" s="120">
        <f t="shared" si="22"/>
        <v>0</v>
      </c>
      <c r="O475" s="121">
        <f t="shared" si="23"/>
        <v>0</v>
      </c>
    </row>
    <row r="476" spans="1:15" ht="17.25" x14ac:dyDescent="0.3">
      <c r="A476" s="93"/>
      <c r="B476" s="94"/>
      <c r="C476" s="12"/>
      <c r="D476" s="1"/>
      <c r="E476" s="2"/>
      <c r="F476" s="3"/>
      <c r="G476" s="3"/>
      <c r="H476" s="122">
        <f t="shared" si="21"/>
        <v>0</v>
      </c>
      <c r="I476" s="1"/>
      <c r="J476" s="50"/>
      <c r="K476" s="120">
        <v>0</v>
      </c>
      <c r="L476" s="12"/>
      <c r="M476" s="12"/>
      <c r="N476" s="120">
        <f t="shared" si="22"/>
        <v>0</v>
      </c>
      <c r="O476" s="121">
        <f t="shared" si="23"/>
        <v>0</v>
      </c>
    </row>
    <row r="477" spans="1:15" ht="17.25" x14ac:dyDescent="0.3">
      <c r="A477" s="93"/>
      <c r="B477" s="94"/>
      <c r="C477" s="12"/>
      <c r="D477" s="1"/>
      <c r="E477" s="2"/>
      <c r="F477" s="3"/>
      <c r="G477" s="3"/>
      <c r="H477" s="122">
        <f t="shared" si="21"/>
        <v>0</v>
      </c>
      <c r="I477" s="1"/>
      <c r="J477" s="50"/>
      <c r="K477" s="120">
        <v>0</v>
      </c>
      <c r="L477" s="12"/>
      <c r="M477" s="12"/>
      <c r="N477" s="120">
        <f t="shared" si="22"/>
        <v>0</v>
      </c>
      <c r="O477" s="121">
        <f t="shared" si="23"/>
        <v>0</v>
      </c>
    </row>
    <row r="478" spans="1:15" ht="17.25" x14ac:dyDescent="0.3">
      <c r="A478" s="93"/>
      <c r="B478" s="94"/>
      <c r="C478" s="12"/>
      <c r="D478" s="1"/>
      <c r="E478" s="2"/>
      <c r="F478" s="3"/>
      <c r="G478" s="3"/>
      <c r="H478" s="122">
        <f t="shared" si="21"/>
        <v>0</v>
      </c>
      <c r="I478" s="1"/>
      <c r="J478" s="50"/>
      <c r="K478" s="120">
        <v>0</v>
      </c>
      <c r="L478" s="12"/>
      <c r="M478" s="12"/>
      <c r="N478" s="120">
        <f t="shared" si="22"/>
        <v>0</v>
      </c>
      <c r="O478" s="121">
        <f t="shared" si="23"/>
        <v>0</v>
      </c>
    </row>
    <row r="479" spans="1:15" ht="17.25" x14ac:dyDescent="0.3">
      <c r="A479" s="93"/>
      <c r="B479" s="94"/>
      <c r="C479" s="12"/>
      <c r="D479" s="1"/>
      <c r="E479" s="2"/>
      <c r="F479" s="3"/>
      <c r="G479" s="3"/>
      <c r="H479" s="122">
        <f t="shared" si="21"/>
        <v>0</v>
      </c>
      <c r="I479" s="1"/>
      <c r="J479" s="50"/>
      <c r="K479" s="120">
        <v>0</v>
      </c>
      <c r="L479" s="12"/>
      <c r="M479" s="12"/>
      <c r="N479" s="120">
        <f t="shared" si="22"/>
        <v>0</v>
      </c>
      <c r="O479" s="121">
        <f t="shared" si="23"/>
        <v>0</v>
      </c>
    </row>
    <row r="480" spans="1:15" ht="17.25" x14ac:dyDescent="0.3">
      <c r="A480" s="93"/>
      <c r="B480" s="94"/>
      <c r="C480" s="12"/>
      <c r="D480" s="1"/>
      <c r="E480" s="2"/>
      <c r="F480" s="3"/>
      <c r="G480" s="3"/>
      <c r="H480" s="122">
        <f t="shared" si="21"/>
        <v>0</v>
      </c>
      <c r="I480" s="1"/>
      <c r="J480" s="50"/>
      <c r="K480" s="120">
        <v>0</v>
      </c>
      <c r="L480" s="12"/>
      <c r="M480" s="12"/>
      <c r="N480" s="120">
        <f t="shared" si="22"/>
        <v>0</v>
      </c>
      <c r="O480" s="121">
        <f t="shared" si="23"/>
        <v>0</v>
      </c>
    </row>
    <row r="481" spans="1:15" ht="17.25" x14ac:dyDescent="0.3">
      <c r="A481" s="93"/>
      <c r="B481" s="94"/>
      <c r="C481" s="12"/>
      <c r="D481" s="1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17.25" x14ac:dyDescent="0.3">
      <c r="A482" s="93"/>
      <c r="B482" s="94"/>
      <c r="C482" s="12"/>
      <c r="D482" s="1"/>
      <c r="E482" s="2"/>
      <c r="F482" s="3"/>
      <c r="G482" s="3"/>
      <c r="H482" s="122">
        <f t="shared" si="21"/>
        <v>0</v>
      </c>
      <c r="I482" s="1"/>
      <c r="J482" s="50"/>
      <c r="K482" s="120">
        <v>0</v>
      </c>
      <c r="L482" s="12"/>
      <c r="M482" s="12"/>
      <c r="N482" s="120">
        <f t="shared" si="22"/>
        <v>0</v>
      </c>
      <c r="O482" s="121">
        <f t="shared" si="23"/>
        <v>0</v>
      </c>
    </row>
    <row r="483" spans="1:15" ht="17.25" x14ac:dyDescent="0.3">
      <c r="A483" s="93"/>
      <c r="B483" s="94"/>
      <c r="C483" s="12"/>
      <c r="D483" s="1"/>
      <c r="E483" s="2"/>
      <c r="F483" s="3"/>
      <c r="G483" s="3"/>
      <c r="H483" s="122">
        <f t="shared" si="21"/>
        <v>0</v>
      </c>
      <c r="I483" s="1"/>
      <c r="J483" s="50"/>
      <c r="K483" s="120">
        <v>0</v>
      </c>
      <c r="L483" s="12"/>
      <c r="M483" s="12"/>
      <c r="N483" s="120">
        <f t="shared" si="22"/>
        <v>0</v>
      </c>
      <c r="O483" s="121">
        <f t="shared" si="23"/>
        <v>0</v>
      </c>
    </row>
    <row r="484" spans="1:15" ht="17.25" x14ac:dyDescent="0.3">
      <c r="A484" s="93"/>
      <c r="B484" s="94"/>
      <c r="C484" s="12"/>
      <c r="D484" s="1"/>
      <c r="E484" s="2"/>
      <c r="F484" s="3"/>
      <c r="G484" s="3"/>
      <c r="H484" s="122">
        <f t="shared" si="21"/>
        <v>0</v>
      </c>
      <c r="I484" s="1"/>
      <c r="J484" s="50"/>
      <c r="K484" s="120">
        <v>0</v>
      </c>
      <c r="L484" s="12"/>
      <c r="M484" s="12"/>
      <c r="N484" s="120">
        <f t="shared" si="22"/>
        <v>0</v>
      </c>
      <c r="O484" s="121">
        <f t="shared" si="23"/>
        <v>0</v>
      </c>
    </row>
    <row r="485" spans="1:15" ht="17.25" x14ac:dyDescent="0.3">
      <c r="A485" s="93"/>
      <c r="B485" s="94"/>
      <c r="C485" s="12"/>
      <c r="D485" s="1"/>
      <c r="E485" s="2"/>
      <c r="F485" s="3"/>
      <c r="G485" s="3"/>
      <c r="H485" s="122">
        <f t="shared" si="21"/>
        <v>0</v>
      </c>
      <c r="I485" s="1"/>
      <c r="J485" s="50"/>
      <c r="K485" s="120">
        <v>0</v>
      </c>
      <c r="L485" s="12"/>
      <c r="M485" s="12"/>
      <c r="N485" s="120">
        <f t="shared" si="22"/>
        <v>0</v>
      </c>
      <c r="O485" s="121">
        <f t="shared" si="23"/>
        <v>0</v>
      </c>
    </row>
    <row r="486" spans="1:15" ht="17.25" x14ac:dyDescent="0.3">
      <c r="A486" s="93"/>
      <c r="B486" s="94"/>
      <c r="C486" s="12"/>
      <c r="D486" s="1"/>
      <c r="E486" s="2"/>
      <c r="F486" s="3"/>
      <c r="G486" s="3"/>
      <c r="H486" s="122">
        <f t="shared" si="21"/>
        <v>0</v>
      </c>
      <c r="I486" s="1"/>
      <c r="J486" s="50"/>
      <c r="K486" s="120">
        <v>0</v>
      </c>
      <c r="L486" s="12"/>
      <c r="M486" s="12"/>
      <c r="N486" s="120">
        <f t="shared" si="22"/>
        <v>0</v>
      </c>
      <c r="O486" s="121">
        <f t="shared" si="23"/>
        <v>0</v>
      </c>
    </row>
    <row r="487" spans="1:15" ht="17.25" x14ac:dyDescent="0.3">
      <c r="A487" s="93"/>
      <c r="B487" s="94"/>
      <c r="C487" s="12"/>
      <c r="D487" s="1"/>
      <c r="E487" s="2"/>
      <c r="F487" s="3"/>
      <c r="G487" s="3"/>
      <c r="H487" s="122">
        <f t="shared" si="21"/>
        <v>0</v>
      </c>
      <c r="I487" s="1"/>
      <c r="J487" s="50"/>
      <c r="K487" s="120">
        <v>0</v>
      </c>
      <c r="L487" s="12"/>
      <c r="M487" s="12"/>
      <c r="N487" s="120">
        <f t="shared" si="22"/>
        <v>0</v>
      </c>
      <c r="O487" s="121">
        <f t="shared" si="23"/>
        <v>0</v>
      </c>
    </row>
    <row r="488" spans="1:15" ht="17.25" x14ac:dyDescent="0.3">
      <c r="A488" s="93"/>
      <c r="B488" s="94"/>
      <c r="C488" s="12"/>
      <c r="D488" s="1"/>
      <c r="E488" s="2"/>
      <c r="F488" s="3"/>
      <c r="G488" s="3"/>
      <c r="H488" s="122">
        <f t="shared" si="21"/>
        <v>0</v>
      </c>
      <c r="I488" s="1"/>
      <c r="J488" s="50"/>
      <c r="K488" s="120">
        <v>0</v>
      </c>
      <c r="L488" s="12"/>
      <c r="M488" s="12"/>
      <c r="N488" s="120">
        <f t="shared" si="22"/>
        <v>0</v>
      </c>
      <c r="O488" s="121">
        <f t="shared" si="23"/>
        <v>0</v>
      </c>
    </row>
    <row r="489" spans="1:15" ht="17.25" x14ac:dyDescent="0.3">
      <c r="A489" s="93"/>
      <c r="B489" s="94"/>
      <c r="C489" s="12"/>
      <c r="D489" s="1"/>
      <c r="E489" s="2"/>
      <c r="F489" s="3"/>
      <c r="G489" s="3"/>
      <c r="H489" s="122">
        <f t="shared" si="21"/>
        <v>0</v>
      </c>
      <c r="I489" s="1"/>
      <c r="J489" s="50"/>
      <c r="K489" s="120">
        <v>0</v>
      </c>
      <c r="L489" s="12"/>
      <c r="M489" s="12"/>
      <c r="N489" s="120">
        <f t="shared" si="22"/>
        <v>0</v>
      </c>
      <c r="O489" s="121">
        <f t="shared" si="23"/>
        <v>0</v>
      </c>
    </row>
    <row r="490" spans="1:15" ht="17.25" x14ac:dyDescent="0.3">
      <c r="A490" s="93"/>
      <c r="B490" s="94"/>
      <c r="C490" s="12"/>
      <c r="D490" s="1"/>
      <c r="E490" s="2"/>
      <c r="F490" s="3"/>
      <c r="G490" s="3"/>
      <c r="H490" s="122">
        <f t="shared" si="21"/>
        <v>0</v>
      </c>
      <c r="I490" s="1"/>
      <c r="J490" s="50"/>
      <c r="K490" s="120">
        <v>0</v>
      </c>
      <c r="L490" s="12"/>
      <c r="M490" s="12"/>
      <c r="N490" s="120">
        <f t="shared" si="22"/>
        <v>0</v>
      </c>
      <c r="O490" s="121">
        <f t="shared" si="23"/>
        <v>0</v>
      </c>
    </row>
    <row r="491" spans="1:15" ht="17.25" x14ac:dyDescent="0.3">
      <c r="A491" s="93"/>
      <c r="B491" s="94"/>
      <c r="C491" s="12"/>
      <c r="D491" s="1"/>
      <c r="E491" s="2"/>
      <c r="F491" s="3"/>
      <c r="G491" s="3"/>
      <c r="H491" s="122">
        <f t="shared" si="21"/>
        <v>0</v>
      </c>
      <c r="I491" s="1"/>
      <c r="J491" s="50"/>
      <c r="K491" s="120">
        <v>0</v>
      </c>
      <c r="L491" s="12"/>
      <c r="M491" s="12"/>
      <c r="N491" s="120">
        <f t="shared" si="22"/>
        <v>0</v>
      </c>
      <c r="O491" s="121">
        <f t="shared" si="23"/>
        <v>0</v>
      </c>
    </row>
    <row r="492" spans="1:15" ht="17.25" x14ac:dyDescent="0.3">
      <c r="A492" s="93"/>
      <c r="B492" s="94"/>
      <c r="C492" s="12"/>
      <c r="D492" s="1"/>
      <c r="E492" s="2"/>
      <c r="F492" s="3"/>
      <c r="G492" s="3"/>
      <c r="H492" s="122">
        <f t="shared" si="21"/>
        <v>0</v>
      </c>
      <c r="I492" s="1"/>
      <c r="J492" s="50"/>
      <c r="K492" s="120">
        <v>0</v>
      </c>
      <c r="L492" s="12"/>
      <c r="M492" s="12"/>
      <c r="N492" s="120">
        <f t="shared" si="22"/>
        <v>0</v>
      </c>
      <c r="O492" s="121">
        <f t="shared" si="23"/>
        <v>0</v>
      </c>
    </row>
    <row r="493" spans="1:15" ht="17.25" x14ac:dyDescent="0.3">
      <c r="A493" s="93"/>
      <c r="B493" s="94"/>
      <c r="C493" s="12"/>
      <c r="D493" s="1"/>
      <c r="E493" s="2"/>
      <c r="F493" s="3"/>
      <c r="G493" s="3"/>
      <c r="H493" s="122">
        <f t="shared" si="21"/>
        <v>0</v>
      </c>
      <c r="I493" s="1"/>
      <c r="J493" s="50"/>
      <c r="K493" s="120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12"/>
      <c r="D494" s="1"/>
      <c r="E494" s="2"/>
      <c r="F494" s="3"/>
      <c r="G494" s="3"/>
      <c r="H494" s="122">
        <f t="shared" si="21"/>
        <v>0</v>
      </c>
      <c r="I494" s="1"/>
      <c r="J494" s="50"/>
      <c r="K494" s="120">
        <v>0</v>
      </c>
      <c r="L494" s="12"/>
      <c r="M494" s="12"/>
      <c r="N494" s="120">
        <f t="shared" si="22"/>
        <v>0</v>
      </c>
      <c r="O494" s="121">
        <f t="shared" si="23"/>
        <v>0</v>
      </c>
    </row>
    <row r="495" spans="1:15" ht="17.25" x14ac:dyDescent="0.3">
      <c r="A495" s="93"/>
      <c r="B495" s="94"/>
      <c r="C495" s="12"/>
      <c r="D495" s="1"/>
      <c r="E495" s="2"/>
      <c r="F495" s="3"/>
      <c r="G495" s="3"/>
      <c r="H495" s="122">
        <f t="shared" si="21"/>
        <v>0</v>
      </c>
      <c r="I495" s="1"/>
      <c r="J495" s="50"/>
      <c r="K495" s="120">
        <v>0</v>
      </c>
      <c r="L495" s="12"/>
      <c r="M495" s="12"/>
      <c r="N495" s="120">
        <f t="shared" si="22"/>
        <v>0</v>
      </c>
      <c r="O495" s="121">
        <f t="shared" si="23"/>
        <v>0</v>
      </c>
    </row>
    <row r="496" spans="1:15" ht="17.25" x14ac:dyDescent="0.3">
      <c r="A496" s="93"/>
      <c r="B496" s="94"/>
      <c r="C496" s="12"/>
      <c r="D496" s="1"/>
      <c r="E496" s="2"/>
      <c r="F496" s="3"/>
      <c r="G496" s="3"/>
      <c r="H496" s="122">
        <f t="shared" si="21"/>
        <v>0</v>
      </c>
      <c r="I496" s="1"/>
      <c r="J496" s="50"/>
      <c r="K496" s="120">
        <v>0</v>
      </c>
      <c r="L496" s="12"/>
      <c r="M496" s="12"/>
      <c r="N496" s="120">
        <f t="shared" si="22"/>
        <v>0</v>
      </c>
      <c r="O496" s="121">
        <f t="shared" si="23"/>
        <v>0</v>
      </c>
    </row>
    <row r="497" spans="1:15" ht="17.25" x14ac:dyDescent="0.3">
      <c r="A497" s="93"/>
      <c r="B497" s="94"/>
      <c r="C497" s="12"/>
      <c r="D497" s="1"/>
      <c r="E497" s="2"/>
      <c r="F497" s="3"/>
      <c r="G497" s="3"/>
      <c r="H497" s="122">
        <f t="shared" si="21"/>
        <v>0</v>
      </c>
      <c r="I497" s="1"/>
      <c r="J497" s="50"/>
      <c r="K497" s="120">
        <v>0</v>
      </c>
      <c r="L497" s="12"/>
      <c r="M497" s="12"/>
      <c r="N497" s="120">
        <f t="shared" si="22"/>
        <v>0</v>
      </c>
      <c r="O497" s="121">
        <f t="shared" si="23"/>
        <v>0</v>
      </c>
    </row>
    <row r="498" spans="1:15" ht="17.25" x14ac:dyDescent="0.3">
      <c r="A498" s="93"/>
      <c r="B498" s="94"/>
      <c r="C498" s="12"/>
      <c r="D498" s="1"/>
      <c r="E498" s="2"/>
      <c r="F498" s="3"/>
      <c r="G498" s="3"/>
      <c r="H498" s="122">
        <f t="shared" si="21"/>
        <v>0</v>
      </c>
      <c r="I498" s="1"/>
      <c r="J498" s="50"/>
      <c r="K498" s="120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/>
      <c r="D499" s="1"/>
      <c r="E499" s="2"/>
      <c r="F499" s="3"/>
      <c r="G499" s="3"/>
      <c r="H499" s="122">
        <f t="shared" si="21"/>
        <v>0</v>
      </c>
      <c r="I499" s="1"/>
      <c r="J499" s="50"/>
      <c r="K499" s="120">
        <v>0</v>
      </c>
      <c r="L499" s="12"/>
      <c r="M499" s="12"/>
      <c r="N499" s="120">
        <f t="shared" si="22"/>
        <v>0</v>
      </c>
      <c r="O499" s="121">
        <f t="shared" si="23"/>
        <v>0</v>
      </c>
    </row>
    <row r="500" spans="1:15" ht="17.25" x14ac:dyDescent="0.3">
      <c r="A500" s="93"/>
      <c r="B500" s="94"/>
      <c r="C500" s="12"/>
      <c r="D500" s="1"/>
      <c r="E500" s="2"/>
      <c r="F500" s="3"/>
      <c r="G500" s="3"/>
      <c r="H500" s="122">
        <f t="shared" si="21"/>
        <v>0</v>
      </c>
      <c r="I500" s="1"/>
      <c r="J500" s="50"/>
      <c r="K500" s="120">
        <v>0</v>
      </c>
      <c r="L500" s="12"/>
      <c r="M500" s="12"/>
      <c r="N500" s="120">
        <f t="shared" si="22"/>
        <v>0</v>
      </c>
      <c r="O500" s="121">
        <f t="shared" si="23"/>
        <v>0</v>
      </c>
    </row>
    <row r="501" spans="1:15" ht="17.25" x14ac:dyDescent="0.3">
      <c r="A501" s="93"/>
      <c r="B501" s="94"/>
      <c r="C501" s="12"/>
      <c r="D501" s="1"/>
      <c r="E501" s="2"/>
      <c r="F501" s="3"/>
      <c r="G501" s="3"/>
      <c r="H501" s="122">
        <f t="shared" si="21"/>
        <v>0</v>
      </c>
      <c r="I501" s="1"/>
      <c r="J501" s="50"/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17.25" x14ac:dyDescent="0.3">
      <c r="A502" s="93"/>
      <c r="B502" s="94"/>
      <c r="C502" s="12"/>
      <c r="D502" s="1"/>
      <c r="E502" s="2"/>
      <c r="F502" s="3"/>
      <c r="G502" s="3"/>
      <c r="H502" s="122">
        <f t="shared" si="21"/>
        <v>0</v>
      </c>
      <c r="I502" s="1"/>
      <c r="J502" s="50"/>
      <c r="K502" s="120">
        <v>0</v>
      </c>
      <c r="L502" s="12"/>
      <c r="M502" s="12"/>
      <c r="N502" s="120">
        <f t="shared" si="22"/>
        <v>0</v>
      </c>
      <c r="O502" s="121">
        <f t="shared" si="23"/>
        <v>0</v>
      </c>
    </row>
    <row r="503" spans="1:15" ht="17.25" x14ac:dyDescent="0.3">
      <c r="A503" s="93"/>
      <c r="B503" s="94"/>
      <c r="C503" s="12"/>
      <c r="D503" s="1"/>
      <c r="E503" s="2"/>
      <c r="F503" s="3"/>
      <c r="G503" s="3"/>
      <c r="H503" s="122">
        <f t="shared" si="21"/>
        <v>0</v>
      </c>
      <c r="I503" s="1"/>
      <c r="J503" s="50"/>
      <c r="K503" s="120">
        <v>0</v>
      </c>
      <c r="L503" s="12"/>
      <c r="M503" s="12"/>
      <c r="N503" s="120">
        <f t="shared" si="22"/>
        <v>0</v>
      </c>
      <c r="O503" s="121">
        <f t="shared" si="23"/>
        <v>0</v>
      </c>
    </row>
    <row r="504" spans="1:15" ht="17.25" x14ac:dyDescent="0.3">
      <c r="A504" s="93"/>
      <c r="B504" s="94"/>
      <c r="C504" s="12"/>
      <c r="D504" s="1"/>
      <c r="E504" s="2"/>
      <c r="F504" s="3"/>
      <c r="G504" s="3"/>
      <c r="H504" s="122">
        <f t="shared" si="21"/>
        <v>0</v>
      </c>
      <c r="I504" s="1"/>
      <c r="J504" s="50"/>
      <c r="K504" s="120">
        <v>0</v>
      </c>
      <c r="L504" s="12"/>
      <c r="M504" s="12"/>
      <c r="N504" s="120">
        <f t="shared" si="22"/>
        <v>0</v>
      </c>
      <c r="O504" s="121">
        <f t="shared" si="23"/>
        <v>0</v>
      </c>
    </row>
    <row r="505" spans="1:15" ht="17.25" x14ac:dyDescent="0.3">
      <c r="A505" s="93"/>
      <c r="B505" s="94"/>
      <c r="C505" s="12"/>
      <c r="D505" s="1"/>
      <c r="E505" s="2"/>
      <c r="F505" s="3"/>
      <c r="G505" s="3"/>
      <c r="H505" s="122">
        <f t="shared" si="21"/>
        <v>0</v>
      </c>
      <c r="I505" s="1"/>
      <c r="J505" s="50"/>
      <c r="K505" s="120">
        <v>0</v>
      </c>
      <c r="L505" s="12"/>
      <c r="M505" s="12"/>
      <c r="N505" s="120">
        <f t="shared" si="22"/>
        <v>0</v>
      </c>
      <c r="O505" s="121">
        <f t="shared" si="23"/>
        <v>0</v>
      </c>
    </row>
    <row r="506" spans="1:15" ht="17.25" x14ac:dyDescent="0.3">
      <c r="A506" s="93"/>
      <c r="B506" s="94"/>
      <c r="C506" s="12"/>
      <c r="D506" s="1"/>
      <c r="E506" s="2"/>
      <c r="F506" s="3"/>
      <c r="G506" s="3"/>
      <c r="H506" s="122">
        <f t="shared" si="21"/>
        <v>0</v>
      </c>
      <c r="I506" s="1"/>
      <c r="J506" s="50"/>
      <c r="K506" s="120">
        <v>0</v>
      </c>
      <c r="L506" s="12"/>
      <c r="M506" s="12"/>
      <c r="N506" s="120">
        <f t="shared" si="22"/>
        <v>0</v>
      </c>
      <c r="O506" s="121">
        <f t="shared" si="23"/>
        <v>0</v>
      </c>
    </row>
    <row r="507" spans="1:15" ht="17.25" x14ac:dyDescent="0.3">
      <c r="A507" s="93"/>
      <c r="B507" s="94"/>
      <c r="C507" s="12"/>
      <c r="D507" s="1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12"/>
      <c r="D508" s="1"/>
      <c r="E508" s="2"/>
      <c r="F508" s="3"/>
      <c r="G508" s="3"/>
      <c r="H508" s="122">
        <f t="shared" si="21"/>
        <v>0</v>
      </c>
      <c r="I508" s="1"/>
      <c r="J508" s="50"/>
      <c r="K508" s="120">
        <v>0</v>
      </c>
      <c r="L508" s="12"/>
      <c r="M508" s="12"/>
      <c r="N508" s="120">
        <f t="shared" si="22"/>
        <v>0</v>
      </c>
      <c r="O508" s="121">
        <f t="shared" si="23"/>
        <v>0</v>
      </c>
    </row>
    <row r="509" spans="1:15" ht="17.25" x14ac:dyDescent="0.3">
      <c r="A509" s="93"/>
      <c r="B509" s="94"/>
      <c r="C509" s="12"/>
      <c r="D509" s="1"/>
      <c r="E509" s="2"/>
      <c r="F509" s="3"/>
      <c r="G509" s="3"/>
      <c r="H509" s="122">
        <f t="shared" si="21"/>
        <v>0</v>
      </c>
      <c r="I509" s="1"/>
      <c r="J509" s="50"/>
      <c r="K509" s="120">
        <v>0</v>
      </c>
      <c r="L509" s="12"/>
      <c r="M509" s="12"/>
      <c r="N509" s="120">
        <f t="shared" si="22"/>
        <v>0</v>
      </c>
      <c r="O509" s="121">
        <f t="shared" si="23"/>
        <v>0</v>
      </c>
    </row>
    <row r="510" spans="1:15" ht="17.25" x14ac:dyDescent="0.3">
      <c r="A510" s="93"/>
      <c r="B510" s="94"/>
      <c r="C510" s="12"/>
      <c r="D510" s="1"/>
      <c r="E510" s="2"/>
      <c r="F510" s="3"/>
      <c r="G510" s="3"/>
      <c r="H510" s="122">
        <f t="shared" si="21"/>
        <v>0</v>
      </c>
      <c r="I510" s="1"/>
      <c r="J510" s="50"/>
      <c r="K510" s="120">
        <v>0</v>
      </c>
      <c r="L510" s="12"/>
      <c r="M510" s="12"/>
      <c r="N510" s="120">
        <f t="shared" si="22"/>
        <v>0</v>
      </c>
      <c r="O510" s="121">
        <f t="shared" si="23"/>
        <v>0</v>
      </c>
    </row>
    <row r="511" spans="1:15" ht="17.25" x14ac:dyDescent="0.3">
      <c r="A511" s="93"/>
      <c r="B511" s="94"/>
      <c r="C511" s="12"/>
      <c r="D511" s="1"/>
      <c r="E511" s="2"/>
      <c r="F511" s="3"/>
      <c r="G511" s="3"/>
      <c r="H511" s="122">
        <f t="shared" si="21"/>
        <v>0</v>
      </c>
      <c r="I511" s="1"/>
      <c r="J511" s="50"/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12"/>
      <c r="D512" s="1"/>
      <c r="E512" s="2"/>
      <c r="F512" s="3"/>
      <c r="G512" s="3"/>
      <c r="H512" s="122">
        <f t="shared" si="21"/>
        <v>0</v>
      </c>
      <c r="I512" s="1"/>
      <c r="J512" s="50"/>
      <c r="K512" s="120">
        <v>0</v>
      </c>
      <c r="L512" s="12"/>
      <c r="M512" s="12"/>
      <c r="N512" s="120">
        <f t="shared" si="22"/>
        <v>0</v>
      </c>
      <c r="O512" s="121">
        <f t="shared" si="23"/>
        <v>0</v>
      </c>
    </row>
    <row r="513" spans="1:15" ht="17.25" x14ac:dyDescent="0.3">
      <c r="A513" s="93"/>
      <c r="B513" s="94"/>
      <c r="C513" s="12"/>
      <c r="D513" s="1"/>
      <c r="E513" s="2"/>
      <c r="F513" s="3"/>
      <c r="G513" s="3"/>
      <c r="H513" s="122">
        <f t="shared" si="21"/>
        <v>0</v>
      </c>
      <c r="I513" s="1"/>
      <c r="J513" s="50"/>
      <c r="K513" s="120">
        <v>0</v>
      </c>
      <c r="L513" s="12"/>
      <c r="M513" s="12"/>
      <c r="N513" s="120">
        <f t="shared" si="22"/>
        <v>0</v>
      </c>
      <c r="O513" s="121">
        <f t="shared" si="23"/>
        <v>0</v>
      </c>
    </row>
    <row r="514" spans="1:15" ht="17.25" x14ac:dyDescent="0.3">
      <c r="A514" s="93"/>
      <c r="B514" s="94"/>
      <c r="C514" s="12"/>
      <c r="D514" s="1"/>
      <c r="E514" s="2"/>
      <c r="F514" s="3"/>
      <c r="G514" s="3"/>
      <c r="H514" s="122">
        <f t="shared" si="21"/>
        <v>0</v>
      </c>
      <c r="I514" s="1"/>
      <c r="J514" s="50"/>
      <c r="K514" s="120">
        <v>0</v>
      </c>
      <c r="L514" s="12"/>
      <c r="M514" s="12"/>
      <c r="N514" s="120">
        <f t="shared" si="22"/>
        <v>0</v>
      </c>
      <c r="O514" s="121">
        <f t="shared" si="23"/>
        <v>0</v>
      </c>
    </row>
    <row r="515" spans="1:15" ht="17.25" x14ac:dyDescent="0.3">
      <c r="A515" s="93"/>
      <c r="B515" s="94"/>
      <c r="C515" s="12"/>
      <c r="D515" s="1"/>
      <c r="E515" s="2"/>
      <c r="F515" s="3"/>
      <c r="G515" s="3"/>
      <c r="H515" s="122">
        <f t="shared" si="21"/>
        <v>0</v>
      </c>
      <c r="I515" s="1"/>
      <c r="J515" s="50"/>
      <c r="K515" s="120">
        <v>0</v>
      </c>
      <c r="L515" s="12"/>
      <c r="M515" s="12"/>
      <c r="N515" s="120">
        <f t="shared" si="22"/>
        <v>0</v>
      </c>
      <c r="O515" s="121">
        <f t="shared" si="23"/>
        <v>0</v>
      </c>
    </row>
    <row r="516" spans="1:15" ht="17.25" x14ac:dyDescent="0.3">
      <c r="A516" s="93"/>
      <c r="B516" s="94"/>
      <c r="C516" s="12"/>
      <c r="D516" s="1"/>
      <c r="E516" s="2"/>
      <c r="F516" s="3"/>
      <c r="G516" s="3"/>
      <c r="H516" s="122">
        <f t="shared" ref="H516:H579" si="24">IF(AND(F516&lt;&gt;"",G516&lt;&gt;""),G516-F516,0)</f>
        <v>0</v>
      </c>
      <c r="I516" s="1"/>
      <c r="J516" s="50"/>
      <c r="K516" s="120">
        <v>0</v>
      </c>
      <c r="L516" s="12"/>
      <c r="M516" s="12"/>
      <c r="N516" s="120">
        <f t="shared" ref="N516:N579" si="25">IF(ROUND(H516*1440,0)=0,0,H516*1440*32)</f>
        <v>0</v>
      </c>
      <c r="O516" s="121">
        <f t="shared" ref="O516:O579" si="26">IF(ROUND(H516*1440,0)=0,0,
IF(ROUND(H516*1440,0)&lt;=15,480,
IF(ROUND(H516*1440,0)&lt;=30,960,
IF(ROUND(H516*1440,0)&lt;=45,1440,
IF(ROUND(H516*1440,0)&lt;=60,1920,
1920*INT(ROUND(H516*1440,0)/60)+
IF(MOD(ROUND(H516*1440,0),60)&lt;=15,480,
IF(MOD(ROUND(H516*1440,0),60)&lt;=30,960,
IF(MOD(ROUND(H516*1440,0),60)&lt;=45,1440,1920)))
)))))</f>
        <v>0</v>
      </c>
    </row>
    <row r="517" spans="1:15" ht="17.25" x14ac:dyDescent="0.3">
      <c r="A517" s="93"/>
      <c r="B517" s="94"/>
      <c r="C517" s="12"/>
      <c r="D517" s="1"/>
      <c r="E517" s="2"/>
      <c r="F517" s="3"/>
      <c r="G517" s="3"/>
      <c r="H517" s="122">
        <f t="shared" si="24"/>
        <v>0</v>
      </c>
      <c r="I517" s="1"/>
      <c r="J517" s="50"/>
      <c r="K517" s="120">
        <v>0</v>
      </c>
      <c r="L517" s="12"/>
      <c r="M517" s="12"/>
      <c r="N517" s="120">
        <f t="shared" si="25"/>
        <v>0</v>
      </c>
      <c r="O517" s="121">
        <f t="shared" si="26"/>
        <v>0</v>
      </c>
    </row>
    <row r="518" spans="1:15" ht="17.25" x14ac:dyDescent="0.3">
      <c r="A518" s="93"/>
      <c r="B518" s="94"/>
      <c r="C518" s="12"/>
      <c r="D518" s="1"/>
      <c r="E518" s="2"/>
      <c r="F518" s="3"/>
      <c r="G518" s="3"/>
      <c r="H518" s="122">
        <f t="shared" si="24"/>
        <v>0</v>
      </c>
      <c r="I518" s="1"/>
      <c r="J518" s="50"/>
      <c r="K518" s="120">
        <v>0</v>
      </c>
      <c r="L518" s="12"/>
      <c r="M518" s="12"/>
      <c r="N518" s="120">
        <f t="shared" si="25"/>
        <v>0</v>
      </c>
      <c r="O518" s="121">
        <f t="shared" si="26"/>
        <v>0</v>
      </c>
    </row>
    <row r="519" spans="1:15" ht="17.25" x14ac:dyDescent="0.3">
      <c r="A519" s="93"/>
      <c r="B519" s="94"/>
      <c r="C519" s="12"/>
      <c r="D519" s="1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17.25" x14ac:dyDescent="0.3">
      <c r="A520" s="93"/>
      <c r="B520" s="94"/>
      <c r="C520" s="12"/>
      <c r="D520" s="1"/>
      <c r="E520" s="2"/>
      <c r="F520" s="3"/>
      <c r="G520" s="3"/>
      <c r="H520" s="122">
        <f t="shared" si="24"/>
        <v>0</v>
      </c>
      <c r="I520" s="1"/>
      <c r="J520" s="50"/>
      <c r="K520" s="120">
        <v>0</v>
      </c>
      <c r="L520" s="12"/>
      <c r="M520" s="12"/>
      <c r="N520" s="120">
        <f t="shared" si="25"/>
        <v>0</v>
      </c>
      <c r="O520" s="121">
        <f t="shared" si="26"/>
        <v>0</v>
      </c>
    </row>
    <row r="521" spans="1:15" ht="17.25" x14ac:dyDescent="0.3">
      <c r="A521" s="93"/>
      <c r="B521" s="94"/>
      <c r="C521" s="12"/>
      <c r="D521" s="1"/>
      <c r="E521" s="2"/>
      <c r="F521" s="3"/>
      <c r="G521" s="3"/>
      <c r="H521" s="122">
        <f t="shared" si="24"/>
        <v>0</v>
      </c>
      <c r="I521" s="1"/>
      <c r="J521" s="50"/>
      <c r="K521" s="120">
        <v>0</v>
      </c>
      <c r="L521" s="12"/>
      <c r="M521" s="12"/>
      <c r="N521" s="120">
        <f t="shared" si="25"/>
        <v>0</v>
      </c>
      <c r="O521" s="121">
        <f t="shared" si="26"/>
        <v>0</v>
      </c>
    </row>
    <row r="522" spans="1:15" ht="17.25" x14ac:dyDescent="0.3">
      <c r="A522" s="93"/>
      <c r="B522" s="94"/>
      <c r="C522" s="12"/>
      <c r="D522" s="1"/>
      <c r="E522" s="2"/>
      <c r="F522" s="3"/>
      <c r="G522" s="3"/>
      <c r="H522" s="122">
        <f t="shared" si="24"/>
        <v>0</v>
      </c>
      <c r="I522" s="1"/>
      <c r="J522" s="50"/>
      <c r="K522" s="120">
        <v>0</v>
      </c>
      <c r="L522" s="12"/>
      <c r="M522" s="12"/>
      <c r="N522" s="120">
        <f t="shared" si="25"/>
        <v>0</v>
      </c>
      <c r="O522" s="121">
        <f t="shared" si="26"/>
        <v>0</v>
      </c>
    </row>
    <row r="523" spans="1:15" ht="17.25" x14ac:dyDescent="0.3">
      <c r="A523" s="93"/>
      <c r="B523" s="94"/>
      <c r="C523" s="12"/>
      <c r="D523" s="1"/>
      <c r="E523" s="2"/>
      <c r="F523" s="3"/>
      <c r="G523" s="3"/>
      <c r="H523" s="122">
        <f t="shared" si="24"/>
        <v>0</v>
      </c>
      <c r="I523" s="1"/>
      <c r="J523" s="50"/>
      <c r="K523" s="120">
        <v>0</v>
      </c>
      <c r="L523" s="12"/>
      <c r="M523" s="12"/>
      <c r="N523" s="120">
        <f t="shared" si="25"/>
        <v>0</v>
      </c>
      <c r="O523" s="121">
        <f t="shared" si="26"/>
        <v>0</v>
      </c>
    </row>
    <row r="524" spans="1:15" ht="17.25" x14ac:dyDescent="0.3">
      <c r="A524" s="93"/>
      <c r="B524" s="94"/>
      <c r="C524" s="12"/>
      <c r="D524" s="1"/>
      <c r="E524" s="2"/>
      <c r="F524" s="3"/>
      <c r="G524" s="3"/>
      <c r="H524" s="122">
        <f t="shared" si="24"/>
        <v>0</v>
      </c>
      <c r="I524" s="1"/>
      <c r="J524" s="50"/>
      <c r="K524" s="120">
        <v>0</v>
      </c>
      <c r="L524" s="12"/>
      <c r="M524" s="12"/>
      <c r="N524" s="120">
        <f t="shared" si="25"/>
        <v>0</v>
      </c>
      <c r="O524" s="121">
        <f t="shared" si="26"/>
        <v>0</v>
      </c>
    </row>
    <row r="525" spans="1:15" ht="17.25" x14ac:dyDescent="0.3">
      <c r="A525" s="93"/>
      <c r="B525" s="94"/>
      <c r="C525" s="12"/>
      <c r="D525" s="1"/>
      <c r="E525" s="2"/>
      <c r="F525" s="3"/>
      <c r="G525" s="3"/>
      <c r="H525" s="122">
        <f t="shared" si="24"/>
        <v>0</v>
      </c>
      <c r="I525" s="1"/>
      <c r="J525" s="50"/>
      <c r="K525" s="120">
        <v>0</v>
      </c>
      <c r="L525" s="12"/>
      <c r="M525" s="12"/>
      <c r="N525" s="120">
        <f t="shared" si="25"/>
        <v>0</v>
      </c>
      <c r="O525" s="121">
        <f t="shared" si="26"/>
        <v>0</v>
      </c>
    </row>
    <row r="526" spans="1:15" ht="17.25" x14ac:dyDescent="0.3">
      <c r="A526" s="93"/>
      <c r="B526" s="94"/>
      <c r="C526" s="12"/>
      <c r="D526" s="1"/>
      <c r="E526" s="2"/>
      <c r="F526" s="3"/>
      <c r="G526" s="3"/>
      <c r="H526" s="122">
        <f t="shared" si="24"/>
        <v>0</v>
      </c>
      <c r="I526" s="1"/>
      <c r="J526" s="50"/>
      <c r="K526" s="120">
        <v>0</v>
      </c>
      <c r="L526" s="12"/>
      <c r="M526" s="12"/>
      <c r="N526" s="120">
        <f t="shared" si="25"/>
        <v>0</v>
      </c>
      <c r="O526" s="121">
        <f t="shared" si="26"/>
        <v>0</v>
      </c>
    </row>
    <row r="527" spans="1:15" ht="17.25" x14ac:dyDescent="0.3">
      <c r="A527" s="93"/>
      <c r="B527" s="94"/>
      <c r="C527" s="12"/>
      <c r="D527" s="1"/>
      <c r="E527" s="2"/>
      <c r="F527" s="3"/>
      <c r="G527" s="3"/>
      <c r="H527" s="122">
        <f t="shared" si="24"/>
        <v>0</v>
      </c>
      <c r="I527" s="1"/>
      <c r="J527" s="50"/>
      <c r="K527" s="120">
        <v>0</v>
      </c>
      <c r="L527" s="12"/>
      <c r="M527" s="12"/>
      <c r="N527" s="120">
        <f t="shared" si="25"/>
        <v>0</v>
      </c>
      <c r="O527" s="121">
        <f t="shared" si="26"/>
        <v>0</v>
      </c>
    </row>
    <row r="528" spans="1:15" ht="17.25" x14ac:dyDescent="0.3">
      <c r="A528" s="93"/>
      <c r="B528" s="94"/>
      <c r="C528" s="12"/>
      <c r="D528" s="1"/>
      <c r="E528" s="2"/>
      <c r="F528" s="3"/>
      <c r="G528" s="3"/>
      <c r="H528" s="122">
        <f t="shared" si="24"/>
        <v>0</v>
      </c>
      <c r="I528" s="1"/>
      <c r="J528" s="50"/>
      <c r="K528" s="120">
        <v>0</v>
      </c>
      <c r="L528" s="12"/>
      <c r="M528" s="12"/>
      <c r="N528" s="120">
        <f t="shared" si="25"/>
        <v>0</v>
      </c>
      <c r="O528" s="121">
        <f t="shared" si="26"/>
        <v>0</v>
      </c>
    </row>
    <row r="529" spans="1:15" ht="17.25" x14ac:dyDescent="0.3">
      <c r="A529" s="93"/>
      <c r="B529" s="94"/>
      <c r="C529" s="12"/>
      <c r="D529" s="1"/>
      <c r="E529" s="2"/>
      <c r="F529" s="3"/>
      <c r="G529" s="3"/>
      <c r="H529" s="122">
        <f t="shared" si="24"/>
        <v>0</v>
      </c>
      <c r="I529" s="1"/>
      <c r="J529" s="50"/>
      <c r="K529" s="120">
        <v>0</v>
      </c>
      <c r="L529" s="12"/>
      <c r="M529" s="12"/>
      <c r="N529" s="120">
        <f t="shared" si="25"/>
        <v>0</v>
      </c>
      <c r="O529" s="121">
        <f t="shared" si="26"/>
        <v>0</v>
      </c>
    </row>
    <row r="530" spans="1:15" ht="17.25" x14ac:dyDescent="0.3">
      <c r="A530" s="93"/>
      <c r="B530" s="94"/>
      <c r="C530" s="12"/>
      <c r="D530" s="1"/>
      <c r="E530" s="2"/>
      <c r="F530" s="3"/>
      <c r="G530" s="3"/>
      <c r="H530" s="122">
        <f t="shared" si="24"/>
        <v>0</v>
      </c>
      <c r="I530" s="1"/>
      <c r="J530" s="50"/>
      <c r="K530" s="120">
        <v>0</v>
      </c>
      <c r="L530" s="12"/>
      <c r="M530" s="12"/>
      <c r="N530" s="120">
        <f t="shared" si="25"/>
        <v>0</v>
      </c>
      <c r="O530" s="121">
        <f t="shared" si="26"/>
        <v>0</v>
      </c>
    </row>
    <row r="531" spans="1:15" ht="17.25" x14ac:dyDescent="0.3">
      <c r="A531" s="93"/>
      <c r="B531" s="94"/>
      <c r="C531" s="12"/>
      <c r="D531" s="1"/>
      <c r="E531" s="2"/>
      <c r="F531" s="3"/>
      <c r="G531" s="3"/>
      <c r="H531" s="122">
        <f t="shared" si="24"/>
        <v>0</v>
      </c>
      <c r="I531" s="1"/>
      <c r="J531" s="50"/>
      <c r="K531" s="120">
        <v>0</v>
      </c>
      <c r="L531" s="12"/>
      <c r="M531" s="12"/>
      <c r="N531" s="120">
        <f t="shared" si="25"/>
        <v>0</v>
      </c>
      <c r="O531" s="121">
        <f t="shared" si="26"/>
        <v>0</v>
      </c>
    </row>
    <row r="532" spans="1:15" ht="17.25" x14ac:dyDescent="0.3">
      <c r="A532" s="93"/>
      <c r="B532" s="94"/>
      <c r="C532" s="12"/>
      <c r="D532" s="1"/>
      <c r="E532" s="2"/>
      <c r="F532" s="3"/>
      <c r="G532" s="3"/>
      <c r="H532" s="122">
        <f t="shared" si="24"/>
        <v>0</v>
      </c>
      <c r="I532" s="1"/>
      <c r="J532" s="50"/>
      <c r="K532" s="120">
        <v>0</v>
      </c>
      <c r="L532" s="12"/>
      <c r="M532" s="12"/>
      <c r="N532" s="120">
        <f t="shared" si="25"/>
        <v>0</v>
      </c>
      <c r="O532" s="121">
        <f t="shared" si="26"/>
        <v>0</v>
      </c>
    </row>
    <row r="533" spans="1:15" ht="17.25" x14ac:dyDescent="0.3">
      <c r="A533" s="93"/>
      <c r="B533" s="94"/>
      <c r="C533" s="12"/>
      <c r="D533" s="1"/>
      <c r="E533" s="2"/>
      <c r="F533" s="3"/>
      <c r="G533" s="3"/>
      <c r="H533" s="122">
        <f t="shared" si="24"/>
        <v>0</v>
      </c>
      <c r="I533" s="1"/>
      <c r="J533" s="50"/>
      <c r="K533" s="120">
        <v>0</v>
      </c>
      <c r="L533" s="12"/>
      <c r="M533" s="12"/>
      <c r="N533" s="120">
        <f t="shared" si="25"/>
        <v>0</v>
      </c>
      <c r="O533" s="121">
        <f t="shared" si="26"/>
        <v>0</v>
      </c>
    </row>
    <row r="534" spans="1:15" ht="17.25" x14ac:dyDescent="0.3">
      <c r="A534" s="93"/>
      <c r="B534" s="94"/>
      <c r="C534" s="12"/>
      <c r="D534" s="1"/>
      <c r="E534" s="2"/>
      <c r="F534" s="3"/>
      <c r="G534" s="3"/>
      <c r="H534" s="122">
        <f t="shared" si="24"/>
        <v>0</v>
      </c>
      <c r="I534" s="1"/>
      <c r="J534" s="50"/>
      <c r="K534" s="120">
        <v>0</v>
      </c>
      <c r="L534" s="12"/>
      <c r="M534" s="12"/>
      <c r="N534" s="120">
        <f t="shared" si="25"/>
        <v>0</v>
      </c>
      <c r="O534" s="121">
        <f t="shared" si="26"/>
        <v>0</v>
      </c>
    </row>
    <row r="535" spans="1:15" ht="17.25" x14ac:dyDescent="0.3">
      <c r="A535" s="93"/>
      <c r="B535" s="94"/>
      <c r="C535" s="12"/>
      <c r="D535" s="1"/>
      <c r="E535" s="2"/>
      <c r="F535" s="3"/>
      <c r="G535" s="3"/>
      <c r="H535" s="122">
        <f t="shared" si="24"/>
        <v>0</v>
      </c>
      <c r="I535" s="1"/>
      <c r="J535" s="50"/>
      <c r="K535" s="120">
        <v>0</v>
      </c>
      <c r="L535" s="12"/>
      <c r="M535" s="12"/>
      <c r="N535" s="120">
        <f t="shared" si="25"/>
        <v>0</v>
      </c>
      <c r="O535" s="121">
        <f t="shared" si="26"/>
        <v>0</v>
      </c>
    </row>
    <row r="536" spans="1:15" ht="17.25" x14ac:dyDescent="0.3">
      <c r="A536" s="93"/>
      <c r="B536" s="94"/>
      <c r="C536" s="12"/>
      <c r="D536" s="1"/>
      <c r="E536" s="2"/>
      <c r="F536" s="3"/>
      <c r="G536" s="3"/>
      <c r="H536" s="122">
        <f t="shared" si="24"/>
        <v>0</v>
      </c>
      <c r="I536" s="1"/>
      <c r="J536" s="50"/>
      <c r="K536" s="120">
        <v>0</v>
      </c>
      <c r="L536" s="12"/>
      <c r="M536" s="12"/>
      <c r="N536" s="120">
        <f t="shared" si="25"/>
        <v>0</v>
      </c>
      <c r="O536" s="121">
        <f t="shared" si="26"/>
        <v>0</v>
      </c>
    </row>
    <row r="537" spans="1:15" ht="17.25" x14ac:dyDescent="0.3">
      <c r="A537" s="93"/>
      <c r="B537" s="94"/>
      <c r="C537" s="12"/>
      <c r="D537" s="1"/>
      <c r="E537" s="2"/>
      <c r="F537" s="3"/>
      <c r="G537" s="3"/>
      <c r="H537" s="122">
        <f t="shared" si="24"/>
        <v>0</v>
      </c>
      <c r="I537" s="1"/>
      <c r="J537" s="50"/>
      <c r="K537" s="120">
        <v>0</v>
      </c>
      <c r="L537" s="12"/>
      <c r="M537" s="12"/>
      <c r="N537" s="120">
        <f t="shared" si="25"/>
        <v>0</v>
      </c>
      <c r="O537" s="121">
        <f t="shared" si="26"/>
        <v>0</v>
      </c>
    </row>
    <row r="538" spans="1:15" ht="17.25" x14ac:dyDescent="0.3">
      <c r="A538" s="93"/>
      <c r="B538" s="94"/>
      <c r="C538" s="12"/>
      <c r="D538" s="1"/>
      <c r="E538" s="2"/>
      <c r="F538" s="3"/>
      <c r="G538" s="3"/>
      <c r="H538" s="122">
        <f t="shared" si="24"/>
        <v>0</v>
      </c>
      <c r="I538" s="1"/>
      <c r="J538" s="50"/>
      <c r="K538" s="120">
        <v>0</v>
      </c>
      <c r="L538" s="12"/>
      <c r="M538" s="12"/>
      <c r="N538" s="120">
        <f t="shared" si="25"/>
        <v>0</v>
      </c>
      <c r="O538" s="121">
        <f t="shared" si="26"/>
        <v>0</v>
      </c>
    </row>
    <row r="539" spans="1:15" ht="17.25" x14ac:dyDescent="0.3">
      <c r="A539" s="93"/>
      <c r="B539" s="94"/>
      <c r="C539" s="12"/>
      <c r="D539" s="1"/>
      <c r="E539" s="2"/>
      <c r="F539" s="3"/>
      <c r="G539" s="3"/>
      <c r="H539" s="122">
        <f t="shared" si="24"/>
        <v>0</v>
      </c>
      <c r="I539" s="1"/>
      <c r="J539" s="50"/>
      <c r="K539" s="120">
        <v>0</v>
      </c>
      <c r="L539" s="12"/>
      <c r="M539" s="12"/>
      <c r="N539" s="120">
        <f t="shared" si="25"/>
        <v>0</v>
      </c>
      <c r="O539" s="121">
        <f t="shared" si="26"/>
        <v>0</v>
      </c>
    </row>
    <row r="540" spans="1:15" ht="17.25" x14ac:dyDescent="0.3">
      <c r="A540" s="93"/>
      <c r="B540" s="94"/>
      <c r="C540" s="12"/>
      <c r="D540" s="1"/>
      <c r="E540" s="2"/>
      <c r="F540" s="3"/>
      <c r="G540" s="3"/>
      <c r="H540" s="122">
        <f t="shared" si="24"/>
        <v>0</v>
      </c>
      <c r="I540" s="1"/>
      <c r="J540" s="50"/>
      <c r="K540" s="120">
        <v>0</v>
      </c>
      <c r="L540" s="12"/>
      <c r="M540" s="12"/>
      <c r="N540" s="120">
        <f t="shared" si="25"/>
        <v>0</v>
      </c>
      <c r="O540" s="121">
        <f t="shared" si="26"/>
        <v>0</v>
      </c>
    </row>
    <row r="541" spans="1:15" ht="17.25" x14ac:dyDescent="0.3">
      <c r="A541" s="93"/>
      <c r="B541" s="94"/>
      <c r="C541" s="12"/>
      <c r="D541" s="1"/>
      <c r="E541" s="2"/>
      <c r="F541" s="3"/>
      <c r="G541" s="3"/>
      <c r="H541" s="122">
        <f t="shared" si="24"/>
        <v>0</v>
      </c>
      <c r="I541" s="1"/>
      <c r="J541" s="50"/>
      <c r="K541" s="120">
        <v>0</v>
      </c>
      <c r="L541" s="12"/>
      <c r="M541" s="12"/>
      <c r="N541" s="120">
        <f t="shared" si="25"/>
        <v>0</v>
      </c>
      <c r="O541" s="121">
        <f t="shared" si="26"/>
        <v>0</v>
      </c>
    </row>
    <row r="542" spans="1:15" ht="17.25" x14ac:dyDescent="0.3">
      <c r="A542" s="93"/>
      <c r="B542" s="94"/>
      <c r="C542" s="12"/>
      <c r="D542" s="1"/>
      <c r="E542" s="2"/>
      <c r="F542" s="3"/>
      <c r="G542" s="3"/>
      <c r="H542" s="122">
        <f t="shared" si="24"/>
        <v>0</v>
      </c>
      <c r="I542" s="1"/>
      <c r="J542" s="50"/>
      <c r="K542" s="120">
        <v>0</v>
      </c>
      <c r="L542" s="12"/>
      <c r="M542" s="12"/>
      <c r="N542" s="120">
        <f t="shared" si="25"/>
        <v>0</v>
      </c>
      <c r="O542" s="121">
        <f t="shared" si="26"/>
        <v>0</v>
      </c>
    </row>
    <row r="543" spans="1:15" ht="17.25" x14ac:dyDescent="0.3">
      <c r="A543" s="93"/>
      <c r="B543" s="94"/>
      <c r="C543" s="12"/>
      <c r="D543" s="1"/>
      <c r="E543" s="2"/>
      <c r="F543" s="3"/>
      <c r="G543" s="3"/>
      <c r="H543" s="122">
        <f t="shared" si="24"/>
        <v>0</v>
      </c>
      <c r="I543" s="1"/>
      <c r="J543" s="50"/>
      <c r="K543" s="120">
        <v>0</v>
      </c>
      <c r="L543" s="12"/>
      <c r="M543" s="12"/>
      <c r="N543" s="120">
        <f t="shared" si="25"/>
        <v>0</v>
      </c>
      <c r="O543" s="121">
        <f t="shared" si="26"/>
        <v>0</v>
      </c>
    </row>
    <row r="544" spans="1:15" ht="17.25" x14ac:dyDescent="0.3">
      <c r="A544" s="93"/>
      <c r="B544" s="94"/>
      <c r="C544" s="12"/>
      <c r="D544" s="1"/>
      <c r="E544" s="2"/>
      <c r="F544" s="3"/>
      <c r="G544" s="3"/>
      <c r="H544" s="122">
        <f t="shared" si="24"/>
        <v>0</v>
      </c>
      <c r="I544" s="1"/>
      <c r="J544" s="50"/>
      <c r="K544" s="120">
        <v>0</v>
      </c>
      <c r="L544" s="12"/>
      <c r="M544" s="12"/>
      <c r="N544" s="120">
        <f t="shared" si="25"/>
        <v>0</v>
      </c>
      <c r="O544" s="121">
        <f t="shared" si="26"/>
        <v>0</v>
      </c>
    </row>
    <row r="545" spans="1:15" ht="17.25" x14ac:dyDescent="0.3">
      <c r="A545" s="93"/>
      <c r="B545" s="94"/>
      <c r="C545" s="12"/>
      <c r="D545" s="1"/>
      <c r="E545" s="2"/>
      <c r="F545" s="3"/>
      <c r="G545" s="3"/>
      <c r="H545" s="122">
        <f t="shared" si="24"/>
        <v>0</v>
      </c>
      <c r="I545" s="1"/>
      <c r="J545" s="50"/>
      <c r="K545" s="120">
        <v>0</v>
      </c>
      <c r="L545" s="12"/>
      <c r="M545" s="12"/>
      <c r="N545" s="120">
        <f t="shared" si="25"/>
        <v>0</v>
      </c>
      <c r="O545" s="121">
        <f t="shared" si="26"/>
        <v>0</v>
      </c>
    </row>
    <row r="546" spans="1:15" ht="17.25" x14ac:dyDescent="0.3">
      <c r="A546" s="93"/>
      <c r="B546" s="94"/>
      <c r="C546" s="12"/>
      <c r="D546" s="1"/>
      <c r="E546" s="2"/>
      <c r="F546" s="3"/>
      <c r="G546" s="3"/>
      <c r="H546" s="122">
        <f t="shared" si="24"/>
        <v>0</v>
      </c>
      <c r="I546" s="1"/>
      <c r="J546" s="50"/>
      <c r="K546" s="120">
        <v>0</v>
      </c>
      <c r="L546" s="12"/>
      <c r="M546" s="12"/>
      <c r="N546" s="120">
        <f t="shared" si="25"/>
        <v>0</v>
      </c>
      <c r="O546" s="121">
        <f t="shared" si="26"/>
        <v>0</v>
      </c>
    </row>
    <row r="547" spans="1:15" ht="17.25" x14ac:dyDescent="0.3">
      <c r="A547" s="93"/>
      <c r="B547" s="94"/>
      <c r="C547" s="12"/>
      <c r="D547" s="1"/>
      <c r="E547" s="2"/>
      <c r="F547" s="3"/>
      <c r="G547" s="3"/>
      <c r="H547" s="122">
        <f t="shared" si="24"/>
        <v>0</v>
      </c>
      <c r="I547" s="1"/>
      <c r="J547" s="50"/>
      <c r="K547" s="120">
        <v>0</v>
      </c>
      <c r="L547" s="12"/>
      <c r="M547" s="12"/>
      <c r="N547" s="120">
        <f t="shared" si="25"/>
        <v>0</v>
      </c>
      <c r="O547" s="121">
        <f t="shared" si="26"/>
        <v>0</v>
      </c>
    </row>
    <row r="548" spans="1:15" ht="17.25" x14ac:dyDescent="0.3">
      <c r="A548" s="93"/>
      <c r="B548" s="94"/>
      <c r="C548" s="12"/>
      <c r="D548" s="1"/>
      <c r="E548" s="2"/>
      <c r="F548" s="3"/>
      <c r="G548" s="3"/>
      <c r="H548" s="122">
        <f t="shared" si="24"/>
        <v>0</v>
      </c>
      <c r="I548" s="1"/>
      <c r="J548" s="50"/>
      <c r="K548" s="120">
        <v>0</v>
      </c>
      <c r="L548" s="12"/>
      <c r="M548" s="12"/>
      <c r="N548" s="120">
        <f t="shared" si="25"/>
        <v>0</v>
      </c>
      <c r="O548" s="121">
        <f t="shared" si="26"/>
        <v>0</v>
      </c>
    </row>
    <row r="549" spans="1:15" ht="17.25" x14ac:dyDescent="0.3">
      <c r="A549" s="93"/>
      <c r="B549" s="94"/>
      <c r="C549" s="12"/>
      <c r="D549" s="1"/>
      <c r="E549" s="2"/>
      <c r="F549" s="3"/>
      <c r="G549" s="3"/>
      <c r="H549" s="122">
        <f t="shared" si="24"/>
        <v>0</v>
      </c>
      <c r="I549" s="1"/>
      <c r="J549" s="50"/>
      <c r="K549" s="120">
        <v>0</v>
      </c>
      <c r="L549" s="12"/>
      <c r="M549" s="12"/>
      <c r="N549" s="120">
        <f t="shared" si="25"/>
        <v>0</v>
      </c>
      <c r="O549" s="121">
        <f t="shared" si="26"/>
        <v>0</v>
      </c>
    </row>
    <row r="550" spans="1:15" ht="17.25" x14ac:dyDescent="0.3">
      <c r="A550" s="93"/>
      <c r="B550" s="94"/>
      <c r="C550" s="12"/>
      <c r="D550" s="1"/>
      <c r="E550" s="2"/>
      <c r="F550" s="3"/>
      <c r="G550" s="3"/>
      <c r="H550" s="122">
        <f t="shared" si="24"/>
        <v>0</v>
      </c>
      <c r="I550" s="1"/>
      <c r="J550" s="50"/>
      <c r="K550" s="120">
        <v>0</v>
      </c>
      <c r="L550" s="12"/>
      <c r="M550" s="12"/>
      <c r="N550" s="120">
        <f t="shared" si="25"/>
        <v>0</v>
      </c>
      <c r="O550" s="121">
        <f t="shared" si="26"/>
        <v>0</v>
      </c>
    </row>
    <row r="551" spans="1:15" ht="17.25" x14ac:dyDescent="0.3">
      <c r="A551" s="93"/>
      <c r="B551" s="94"/>
      <c r="C551" s="12"/>
      <c r="D551" s="1"/>
      <c r="E551" s="2"/>
      <c r="F551" s="3"/>
      <c r="G551" s="3"/>
      <c r="H551" s="122">
        <f t="shared" si="24"/>
        <v>0</v>
      </c>
      <c r="I551" s="1"/>
      <c r="J551" s="50"/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17.25" x14ac:dyDescent="0.3">
      <c r="A552" s="93"/>
      <c r="B552" s="94"/>
      <c r="C552" s="12"/>
      <c r="D552" s="1"/>
      <c r="E552" s="2"/>
      <c r="F552" s="3"/>
      <c r="G552" s="3"/>
      <c r="H552" s="122">
        <f t="shared" si="24"/>
        <v>0</v>
      </c>
      <c r="I552" s="1"/>
      <c r="J552" s="50"/>
      <c r="K552" s="120">
        <v>0</v>
      </c>
      <c r="L552" s="12"/>
      <c r="M552" s="12"/>
      <c r="N552" s="120">
        <f t="shared" si="25"/>
        <v>0</v>
      </c>
      <c r="O552" s="121">
        <f t="shared" si="26"/>
        <v>0</v>
      </c>
    </row>
    <row r="553" spans="1:15" ht="17.25" x14ac:dyDescent="0.3">
      <c r="A553" s="93"/>
      <c r="B553" s="94"/>
      <c r="C553" s="12"/>
      <c r="D553" s="1"/>
      <c r="E553" s="2"/>
      <c r="F553" s="3"/>
      <c r="G553" s="3"/>
      <c r="H553" s="122">
        <f t="shared" si="24"/>
        <v>0</v>
      </c>
      <c r="I553" s="1"/>
      <c r="J553" s="50"/>
      <c r="K553" s="120">
        <v>0</v>
      </c>
      <c r="L553" s="12"/>
      <c r="M553" s="12"/>
      <c r="N553" s="120">
        <f t="shared" si="25"/>
        <v>0</v>
      </c>
      <c r="O553" s="121">
        <f t="shared" si="26"/>
        <v>0</v>
      </c>
    </row>
    <row r="554" spans="1:15" ht="17.25" x14ac:dyDescent="0.3">
      <c r="A554" s="93"/>
      <c r="B554" s="94"/>
      <c r="C554" s="12"/>
      <c r="D554" s="1"/>
      <c r="E554" s="2"/>
      <c r="F554" s="3"/>
      <c r="G554" s="3"/>
      <c r="H554" s="122">
        <f t="shared" si="24"/>
        <v>0</v>
      </c>
      <c r="I554" s="1"/>
      <c r="J554" s="50"/>
      <c r="K554" s="120">
        <v>0</v>
      </c>
      <c r="L554" s="12"/>
      <c r="M554" s="12"/>
      <c r="N554" s="120">
        <f t="shared" si="25"/>
        <v>0</v>
      </c>
      <c r="O554" s="121">
        <f t="shared" si="26"/>
        <v>0</v>
      </c>
    </row>
    <row r="555" spans="1:15" ht="17.25" x14ac:dyDescent="0.3">
      <c r="A555" s="93"/>
      <c r="B555" s="94"/>
      <c r="C555" s="12"/>
      <c r="D555" s="1"/>
      <c r="E555" s="2"/>
      <c r="F555" s="3"/>
      <c r="G555" s="3"/>
      <c r="H555" s="122">
        <f t="shared" si="24"/>
        <v>0</v>
      </c>
      <c r="I555" s="1"/>
      <c r="J555" s="50"/>
      <c r="K555" s="120">
        <v>0</v>
      </c>
      <c r="L555" s="12"/>
      <c r="M555" s="12"/>
      <c r="N555" s="120">
        <f t="shared" si="25"/>
        <v>0</v>
      </c>
      <c r="O555" s="121">
        <f t="shared" si="26"/>
        <v>0</v>
      </c>
    </row>
    <row r="556" spans="1:15" ht="17.25" x14ac:dyDescent="0.3">
      <c r="A556" s="93"/>
      <c r="B556" s="94"/>
      <c r="C556" s="12"/>
      <c r="D556" s="1"/>
      <c r="E556" s="2"/>
      <c r="F556" s="3"/>
      <c r="G556" s="3"/>
      <c r="H556" s="122">
        <f t="shared" si="24"/>
        <v>0</v>
      </c>
      <c r="I556" s="1"/>
      <c r="J556" s="50"/>
      <c r="K556" s="120">
        <v>0</v>
      </c>
      <c r="L556" s="12"/>
      <c r="M556" s="12"/>
      <c r="N556" s="120">
        <f t="shared" si="25"/>
        <v>0</v>
      </c>
      <c r="O556" s="121">
        <f t="shared" si="26"/>
        <v>0</v>
      </c>
    </row>
    <row r="557" spans="1:15" ht="17.25" x14ac:dyDescent="0.3">
      <c r="A557" s="93"/>
      <c r="B557" s="94"/>
      <c r="C557" s="12"/>
      <c r="D557" s="1"/>
      <c r="E557" s="2"/>
      <c r="F557" s="3"/>
      <c r="G557" s="3"/>
      <c r="H557" s="122">
        <f t="shared" si="24"/>
        <v>0</v>
      </c>
      <c r="I557" s="1"/>
      <c r="J557" s="50"/>
      <c r="K557" s="120">
        <v>0</v>
      </c>
      <c r="L557" s="12"/>
      <c r="M557" s="12"/>
      <c r="N557" s="120">
        <f t="shared" si="25"/>
        <v>0</v>
      </c>
      <c r="O557" s="121">
        <f t="shared" si="26"/>
        <v>0</v>
      </c>
    </row>
    <row r="558" spans="1:15" ht="17.25" x14ac:dyDescent="0.3">
      <c r="A558" s="93"/>
      <c r="B558" s="94"/>
      <c r="C558" s="12"/>
      <c r="D558" s="1"/>
      <c r="E558" s="2"/>
      <c r="F558" s="3"/>
      <c r="G558" s="3"/>
      <c r="H558" s="122">
        <f t="shared" si="24"/>
        <v>0</v>
      </c>
      <c r="I558" s="1"/>
      <c r="J558" s="50"/>
      <c r="K558" s="120">
        <v>0</v>
      </c>
      <c r="L558" s="12"/>
      <c r="M558" s="12"/>
      <c r="N558" s="120">
        <f t="shared" si="25"/>
        <v>0</v>
      </c>
      <c r="O558" s="121">
        <f t="shared" si="26"/>
        <v>0</v>
      </c>
    </row>
    <row r="559" spans="1:15" ht="17.25" x14ac:dyDescent="0.3">
      <c r="A559" s="93"/>
      <c r="B559" s="94"/>
      <c r="C559" s="12"/>
      <c r="D559" s="1"/>
      <c r="E559" s="2"/>
      <c r="F559" s="3"/>
      <c r="G559" s="3"/>
      <c r="H559" s="122">
        <f t="shared" si="24"/>
        <v>0</v>
      </c>
      <c r="I559" s="1"/>
      <c r="J559" s="50"/>
      <c r="K559" s="120">
        <v>0</v>
      </c>
      <c r="L559" s="12"/>
      <c r="M559" s="12"/>
      <c r="N559" s="120">
        <f t="shared" si="25"/>
        <v>0</v>
      </c>
      <c r="O559" s="121">
        <f t="shared" si="26"/>
        <v>0</v>
      </c>
    </row>
    <row r="560" spans="1:15" ht="17.25" x14ac:dyDescent="0.3">
      <c r="A560" s="93"/>
      <c r="B560" s="94"/>
      <c r="C560" s="12"/>
      <c r="D560" s="1"/>
      <c r="E560" s="2"/>
      <c r="F560" s="3"/>
      <c r="G560" s="3"/>
      <c r="H560" s="122">
        <f t="shared" si="24"/>
        <v>0</v>
      </c>
      <c r="I560" s="1"/>
      <c r="J560" s="50"/>
      <c r="K560" s="120">
        <v>0</v>
      </c>
      <c r="L560" s="12"/>
      <c r="M560" s="12"/>
      <c r="N560" s="120">
        <f t="shared" si="25"/>
        <v>0</v>
      </c>
      <c r="O560" s="121">
        <f t="shared" si="26"/>
        <v>0</v>
      </c>
    </row>
    <row r="561" spans="1:15" ht="17.25" x14ac:dyDescent="0.3">
      <c r="A561" s="93"/>
      <c r="B561" s="94"/>
      <c r="C561" s="12"/>
      <c r="D561" s="1"/>
      <c r="E561" s="2"/>
      <c r="F561" s="3"/>
      <c r="G561" s="3"/>
      <c r="H561" s="122">
        <f t="shared" si="24"/>
        <v>0</v>
      </c>
      <c r="I561" s="1"/>
      <c r="J561" s="50"/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1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17.25" x14ac:dyDescent="0.3">
      <c r="A563" s="93"/>
      <c r="B563" s="94"/>
      <c r="C563" s="12"/>
      <c r="D563" s="1"/>
      <c r="E563" s="2"/>
      <c r="F563" s="3"/>
      <c r="G563" s="3"/>
      <c r="H563" s="122">
        <f t="shared" si="24"/>
        <v>0</v>
      </c>
      <c r="I563" s="1"/>
      <c r="J563" s="50"/>
      <c r="K563" s="120">
        <v>0</v>
      </c>
      <c r="L563" s="12"/>
      <c r="M563" s="12"/>
      <c r="N563" s="120">
        <f t="shared" si="25"/>
        <v>0</v>
      </c>
      <c r="O563" s="121">
        <f t="shared" si="26"/>
        <v>0</v>
      </c>
    </row>
    <row r="564" spans="1:15" ht="17.25" x14ac:dyDescent="0.3">
      <c r="A564" s="93"/>
      <c r="B564" s="94"/>
      <c r="C564" s="12"/>
      <c r="D564" s="1"/>
      <c r="E564" s="2"/>
      <c r="F564" s="3"/>
      <c r="G564" s="3"/>
      <c r="H564" s="122">
        <f t="shared" si="24"/>
        <v>0</v>
      </c>
      <c r="I564" s="1"/>
      <c r="J564" s="50"/>
      <c r="K564" s="120">
        <v>0</v>
      </c>
      <c r="L564" s="12"/>
      <c r="M564" s="12"/>
      <c r="N564" s="120">
        <f t="shared" si="25"/>
        <v>0</v>
      </c>
      <c r="O564" s="121">
        <f t="shared" si="26"/>
        <v>0</v>
      </c>
    </row>
    <row r="565" spans="1:15" ht="17.25" x14ac:dyDescent="0.3">
      <c r="A565" s="93"/>
      <c r="B565" s="94"/>
      <c r="C565" s="12"/>
      <c r="D565" s="1"/>
      <c r="E565" s="2"/>
      <c r="F565" s="3"/>
      <c r="G565" s="3"/>
      <c r="H565" s="122">
        <f t="shared" si="24"/>
        <v>0</v>
      </c>
      <c r="I565" s="1"/>
      <c r="J565" s="50"/>
      <c r="K565" s="120">
        <v>0</v>
      </c>
      <c r="L565" s="12"/>
      <c r="M565" s="12"/>
      <c r="N565" s="120">
        <f t="shared" si="25"/>
        <v>0</v>
      </c>
      <c r="O565" s="121">
        <f t="shared" si="26"/>
        <v>0</v>
      </c>
    </row>
    <row r="566" spans="1:15" ht="17.25" x14ac:dyDescent="0.3">
      <c r="A566" s="93"/>
      <c r="B566" s="94"/>
      <c r="C566" s="12"/>
      <c r="D566" s="1"/>
      <c r="E566" s="2"/>
      <c r="F566" s="3"/>
      <c r="G566" s="3"/>
      <c r="H566" s="122">
        <f t="shared" si="24"/>
        <v>0</v>
      </c>
      <c r="I566" s="1"/>
      <c r="J566" s="50"/>
      <c r="K566" s="120">
        <v>0</v>
      </c>
      <c r="L566" s="12"/>
      <c r="M566" s="12"/>
      <c r="N566" s="120">
        <f t="shared" si="25"/>
        <v>0</v>
      </c>
      <c r="O566" s="121">
        <f t="shared" si="26"/>
        <v>0</v>
      </c>
    </row>
    <row r="567" spans="1:15" ht="17.25" x14ac:dyDescent="0.3">
      <c r="A567" s="93"/>
      <c r="B567" s="94"/>
      <c r="C567" s="12"/>
      <c r="D567" s="1"/>
      <c r="E567" s="2"/>
      <c r="F567" s="3"/>
      <c r="G567" s="3"/>
      <c r="H567" s="122">
        <f t="shared" si="24"/>
        <v>0</v>
      </c>
      <c r="I567" s="1"/>
      <c r="J567" s="50"/>
      <c r="K567" s="120">
        <v>0</v>
      </c>
      <c r="L567" s="12"/>
      <c r="M567" s="12"/>
      <c r="N567" s="120">
        <f t="shared" si="25"/>
        <v>0</v>
      </c>
      <c r="O567" s="121">
        <f t="shared" si="26"/>
        <v>0</v>
      </c>
    </row>
    <row r="568" spans="1:15" ht="17.25" x14ac:dyDescent="0.3">
      <c r="A568" s="93"/>
      <c r="B568" s="94"/>
      <c r="C568" s="12"/>
      <c r="D568" s="1"/>
      <c r="E568" s="2"/>
      <c r="F568" s="3"/>
      <c r="G568" s="3"/>
      <c r="H568" s="122">
        <f t="shared" si="24"/>
        <v>0</v>
      </c>
      <c r="I568" s="1"/>
      <c r="J568" s="50"/>
      <c r="K568" s="120">
        <v>0</v>
      </c>
      <c r="L568" s="12"/>
      <c r="M568" s="12"/>
      <c r="N568" s="120">
        <f t="shared" si="25"/>
        <v>0</v>
      </c>
      <c r="O568" s="121">
        <f t="shared" si="26"/>
        <v>0</v>
      </c>
    </row>
    <row r="569" spans="1:15" ht="17.25" x14ac:dyDescent="0.3">
      <c r="A569" s="93"/>
      <c r="B569" s="94"/>
      <c r="C569" s="12"/>
      <c r="D569" s="1"/>
      <c r="E569" s="2"/>
      <c r="F569" s="3"/>
      <c r="G569" s="3"/>
      <c r="H569" s="122">
        <f t="shared" si="24"/>
        <v>0</v>
      </c>
      <c r="I569" s="1"/>
      <c r="J569" s="50"/>
      <c r="K569" s="120">
        <v>0</v>
      </c>
      <c r="L569" s="12"/>
      <c r="M569" s="12"/>
      <c r="N569" s="120">
        <f t="shared" si="25"/>
        <v>0</v>
      </c>
      <c r="O569" s="121">
        <f t="shared" si="26"/>
        <v>0</v>
      </c>
    </row>
    <row r="570" spans="1:15" ht="17.25" x14ac:dyDescent="0.3">
      <c r="A570" s="93"/>
      <c r="B570" s="94"/>
      <c r="C570" s="12"/>
      <c r="D570" s="1"/>
      <c r="E570" s="2"/>
      <c r="F570" s="3"/>
      <c r="G570" s="3"/>
      <c r="H570" s="122">
        <f t="shared" si="24"/>
        <v>0</v>
      </c>
      <c r="I570" s="1"/>
      <c r="J570" s="50"/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12"/>
      <c r="D571" s="1"/>
      <c r="E571" s="2"/>
      <c r="F571" s="3"/>
      <c r="G571" s="3"/>
      <c r="H571" s="122">
        <f t="shared" si="24"/>
        <v>0</v>
      </c>
      <c r="I571" s="1"/>
      <c r="J571" s="50"/>
      <c r="K571" s="120">
        <v>0</v>
      </c>
      <c r="L571" s="12"/>
      <c r="M571" s="12"/>
      <c r="N571" s="120">
        <f t="shared" si="25"/>
        <v>0</v>
      </c>
      <c r="O571" s="121">
        <f t="shared" si="26"/>
        <v>0</v>
      </c>
    </row>
    <row r="572" spans="1:15" ht="17.25" x14ac:dyDescent="0.3">
      <c r="A572" s="93"/>
      <c r="B572" s="94"/>
      <c r="C572" s="12"/>
      <c r="D572" s="1"/>
      <c r="E572" s="2"/>
      <c r="F572" s="3"/>
      <c r="G572" s="3"/>
      <c r="H572" s="122">
        <f t="shared" si="24"/>
        <v>0</v>
      </c>
      <c r="I572" s="1"/>
      <c r="J572" s="50"/>
      <c r="K572" s="120">
        <v>0</v>
      </c>
      <c r="L572" s="12"/>
      <c r="M572" s="12"/>
      <c r="N572" s="120">
        <f t="shared" si="25"/>
        <v>0</v>
      </c>
      <c r="O572" s="121">
        <f t="shared" si="26"/>
        <v>0</v>
      </c>
    </row>
    <row r="573" spans="1:15" ht="17.25" x14ac:dyDescent="0.3">
      <c r="A573" s="93"/>
      <c r="B573" s="94"/>
      <c r="C573" s="12"/>
      <c r="D573" s="1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1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1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1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1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1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1"/>
      <c r="E579" s="2"/>
      <c r="F579" s="3"/>
      <c r="G579" s="3"/>
      <c r="H579" s="122">
        <f t="shared" si="24"/>
        <v>0</v>
      </c>
      <c r="I579" s="1"/>
      <c r="J579" s="50"/>
      <c r="K579" s="120">
        <v>0</v>
      </c>
      <c r="L579" s="12"/>
      <c r="M579" s="12"/>
      <c r="N579" s="120">
        <f t="shared" si="25"/>
        <v>0</v>
      </c>
      <c r="O579" s="121">
        <f t="shared" si="26"/>
        <v>0</v>
      </c>
    </row>
    <row r="580" spans="1:15" ht="17.25" x14ac:dyDescent="0.3">
      <c r="A580" s="93"/>
      <c r="B580" s="94"/>
      <c r="C580" s="12"/>
      <c r="D580" s="1"/>
      <c r="E580" s="2"/>
      <c r="F580" s="3"/>
      <c r="G580" s="3"/>
      <c r="H580" s="122">
        <f t="shared" ref="H580:H643" si="27">IF(AND(F580&lt;&gt;"",G580&lt;&gt;""),G580-F580,0)</f>
        <v>0</v>
      </c>
      <c r="I580" s="1"/>
      <c r="J580" s="50"/>
      <c r="K580" s="120">
        <v>0</v>
      </c>
      <c r="L580" s="12"/>
      <c r="M580" s="12"/>
      <c r="N580" s="120">
        <f t="shared" ref="N580:N643" si="28">IF(ROUND(H580*1440,0)=0,0,H580*1440*32)</f>
        <v>0</v>
      </c>
      <c r="O580" s="121">
        <f t="shared" ref="O580:O643" si="29">IF(ROUND(H580*1440,0)=0,0,
IF(ROUND(H580*1440,0)&lt;=15,480,
IF(ROUND(H580*1440,0)&lt;=30,960,
IF(ROUND(H580*1440,0)&lt;=45,1440,
IF(ROUND(H580*1440,0)&lt;=60,1920,
1920*INT(ROUND(H580*1440,0)/60)+
IF(MOD(ROUND(H580*1440,0),60)&lt;=15,480,
IF(MOD(ROUND(H580*1440,0),60)&lt;=30,960,
IF(MOD(ROUND(H580*1440,0),60)&lt;=45,1440,1920)))
)))))</f>
        <v>0</v>
      </c>
    </row>
    <row r="581" spans="1:15" ht="17.25" x14ac:dyDescent="0.3">
      <c r="A581" s="93"/>
      <c r="B581" s="94"/>
      <c r="C581" s="12"/>
      <c r="D581" s="1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1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1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1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1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1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1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1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1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1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1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1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1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1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1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1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1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1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1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1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1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1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1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1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1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1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1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1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1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1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1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1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1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1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1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1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1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1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1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1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1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1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1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1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1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1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1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1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1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1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1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1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1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1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1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1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1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1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1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1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1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1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1"/>
      <c r="E643" s="2"/>
      <c r="F643" s="3"/>
      <c r="G643" s="3"/>
      <c r="H643" s="122">
        <f t="shared" si="27"/>
        <v>0</v>
      </c>
      <c r="I643" s="1"/>
      <c r="J643" s="50"/>
      <c r="K643" s="120">
        <v>0</v>
      </c>
      <c r="L643" s="12"/>
      <c r="M643" s="12"/>
      <c r="N643" s="120">
        <f t="shared" si="28"/>
        <v>0</v>
      </c>
      <c r="O643" s="121">
        <f t="shared" si="29"/>
        <v>0</v>
      </c>
    </row>
    <row r="644" spans="1:15" ht="17.25" x14ac:dyDescent="0.3">
      <c r="A644" s="93"/>
      <c r="B644" s="94"/>
      <c r="C644" s="12"/>
      <c r="D644" s="1"/>
      <c r="E644" s="2"/>
      <c r="F644" s="3"/>
      <c r="G644" s="3"/>
      <c r="H644" s="122">
        <f t="shared" ref="H644:H707" si="30">IF(AND(F644&lt;&gt;"",G644&lt;&gt;""),G644-F644,0)</f>
        <v>0</v>
      </c>
      <c r="I644" s="1"/>
      <c r="J644" s="50"/>
      <c r="K644" s="120">
        <v>0</v>
      </c>
      <c r="L644" s="12"/>
      <c r="M644" s="12"/>
      <c r="N644" s="120">
        <f t="shared" ref="N644:N707" si="31">IF(ROUND(H644*1440,0)=0,0,H644*1440*32)</f>
        <v>0</v>
      </c>
      <c r="O644" s="121">
        <f t="shared" ref="O644:O707" si="32">IF(ROUND(H644*1440,0)=0,0,
IF(ROUND(H644*1440,0)&lt;=15,480,
IF(ROUND(H644*1440,0)&lt;=30,960,
IF(ROUND(H644*1440,0)&lt;=45,1440,
IF(ROUND(H644*1440,0)&lt;=60,1920,
1920*INT(ROUND(H644*1440,0)/60)+
IF(MOD(ROUND(H644*1440,0),60)&lt;=15,480,
IF(MOD(ROUND(H644*1440,0),60)&lt;=30,960,
IF(MOD(ROUND(H644*1440,0),60)&lt;=45,1440,1920)))
)))))</f>
        <v>0</v>
      </c>
    </row>
    <row r="645" spans="1:15" ht="17.25" x14ac:dyDescent="0.3">
      <c r="A645" s="93"/>
      <c r="B645" s="94"/>
      <c r="C645" s="12"/>
      <c r="D645" s="1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1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1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1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1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1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1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1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1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1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1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1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1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1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1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1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1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1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1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1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1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1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1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1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1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1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1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1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1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1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1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1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1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1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1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1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1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1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1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1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1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1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1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1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1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1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1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1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1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1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1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1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1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1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1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1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1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1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1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1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1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1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1"/>
      <c r="E707" s="2"/>
      <c r="F707" s="3"/>
      <c r="G707" s="3"/>
      <c r="H707" s="122">
        <f t="shared" si="30"/>
        <v>0</v>
      </c>
      <c r="I707" s="1"/>
      <c r="J707" s="50"/>
      <c r="K707" s="120">
        <v>0</v>
      </c>
      <c r="L707" s="12"/>
      <c r="M707" s="12"/>
      <c r="N707" s="120">
        <f t="shared" si="31"/>
        <v>0</v>
      </c>
      <c r="O707" s="121">
        <f t="shared" si="32"/>
        <v>0</v>
      </c>
    </row>
    <row r="708" spans="1:15" ht="17.25" x14ac:dyDescent="0.3">
      <c r="A708" s="93"/>
      <c r="B708" s="94"/>
      <c r="C708" s="12"/>
      <c r="D708" s="1"/>
      <c r="E708" s="2"/>
      <c r="F708" s="3"/>
      <c r="G708" s="3"/>
      <c r="H708" s="122">
        <f t="shared" ref="H708:H771" si="33">IF(AND(F708&lt;&gt;"",G708&lt;&gt;""),G708-F708,0)</f>
        <v>0</v>
      </c>
      <c r="I708" s="1"/>
      <c r="J708" s="50"/>
      <c r="K708" s="120">
        <v>0</v>
      </c>
      <c r="L708" s="12"/>
      <c r="M708" s="12"/>
      <c r="N708" s="120">
        <f t="shared" ref="N708:N771" si="34">IF(ROUND(H708*1440,0)=0,0,H708*1440*32)</f>
        <v>0</v>
      </c>
      <c r="O708" s="121">
        <f t="shared" ref="O708:O771" si="35">IF(ROUND(H708*1440,0)=0,0,
IF(ROUND(H708*1440,0)&lt;=15,480,
IF(ROUND(H708*1440,0)&lt;=30,960,
IF(ROUND(H708*1440,0)&lt;=45,1440,
IF(ROUND(H708*1440,0)&lt;=60,1920,
1920*INT(ROUND(H708*1440,0)/60)+
IF(MOD(ROUND(H708*1440,0),60)&lt;=15,480,
IF(MOD(ROUND(H708*1440,0),60)&lt;=30,960,
IF(MOD(ROUND(H708*1440,0),60)&lt;=45,1440,1920)))
)))))</f>
        <v>0</v>
      </c>
    </row>
    <row r="709" spans="1:15" ht="17.25" x14ac:dyDescent="0.3">
      <c r="A709" s="93"/>
      <c r="B709" s="94"/>
      <c r="C709" s="12"/>
      <c r="D709" s="1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1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1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1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1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1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1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1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1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1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1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1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1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1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1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1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1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1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1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1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1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1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1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1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1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1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1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1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1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1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1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1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1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1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1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1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1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1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1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1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1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1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1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1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1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1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1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1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1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1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1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1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1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1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1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1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1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1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1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1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1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1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1"/>
      <c r="E771" s="2"/>
      <c r="F771" s="3"/>
      <c r="G771" s="3"/>
      <c r="H771" s="122">
        <f t="shared" si="33"/>
        <v>0</v>
      </c>
      <c r="I771" s="1"/>
      <c r="J771" s="50"/>
      <c r="K771" s="120">
        <v>0</v>
      </c>
      <c r="L771" s="12"/>
      <c r="M771" s="12"/>
      <c r="N771" s="120">
        <f t="shared" si="34"/>
        <v>0</v>
      </c>
      <c r="O771" s="121">
        <f t="shared" si="35"/>
        <v>0</v>
      </c>
    </row>
    <row r="772" spans="1:15" ht="17.25" x14ac:dyDescent="0.3">
      <c r="A772" s="93"/>
      <c r="B772" s="94"/>
      <c r="C772" s="12"/>
      <c r="D772" s="1"/>
      <c r="E772" s="2"/>
      <c r="F772" s="3"/>
      <c r="G772" s="3"/>
      <c r="H772" s="122">
        <f t="shared" ref="H772:H835" si="36">IF(AND(F772&lt;&gt;"",G772&lt;&gt;""),G772-F772,0)</f>
        <v>0</v>
      </c>
      <c r="I772" s="1"/>
      <c r="J772" s="50"/>
      <c r="K772" s="120">
        <v>0</v>
      </c>
      <c r="L772" s="12"/>
      <c r="M772" s="12"/>
      <c r="N772" s="120">
        <f t="shared" ref="N772:N835" si="37">IF(ROUND(H772*1440,0)=0,0,H772*1440*32)</f>
        <v>0</v>
      </c>
      <c r="O772" s="121">
        <f t="shared" ref="O772:O835" si="38">IF(ROUND(H772*1440,0)=0,0,
IF(ROUND(H772*1440,0)&lt;=15,480,
IF(ROUND(H772*1440,0)&lt;=30,960,
IF(ROUND(H772*1440,0)&lt;=45,1440,
IF(ROUND(H772*1440,0)&lt;=60,1920,
1920*INT(ROUND(H772*1440,0)/60)+
IF(MOD(ROUND(H772*1440,0),60)&lt;=15,480,
IF(MOD(ROUND(H772*1440,0),60)&lt;=30,960,
IF(MOD(ROUND(H772*1440,0),60)&lt;=45,1440,1920)))
)))))</f>
        <v>0</v>
      </c>
    </row>
    <row r="773" spans="1:15" ht="17.25" x14ac:dyDescent="0.3">
      <c r="A773" s="93"/>
      <c r="B773" s="94"/>
      <c r="C773" s="12"/>
      <c r="D773" s="1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1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1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1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1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1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1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1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1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1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1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1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1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1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1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1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1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1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1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1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1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1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1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1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1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1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1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1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1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1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1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1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1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1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1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1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1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1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1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1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1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1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1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1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1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1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1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1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1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1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1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1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1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1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1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1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1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1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1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1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1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1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1"/>
      <c r="E835" s="2"/>
      <c r="F835" s="3"/>
      <c r="G835" s="3"/>
      <c r="H835" s="122">
        <f t="shared" si="36"/>
        <v>0</v>
      </c>
      <c r="I835" s="1"/>
      <c r="J835" s="50"/>
      <c r="K835" s="120">
        <v>0</v>
      </c>
      <c r="L835" s="12"/>
      <c r="M835" s="12"/>
      <c r="N835" s="120">
        <f t="shared" si="37"/>
        <v>0</v>
      </c>
      <c r="O835" s="121">
        <f t="shared" si="38"/>
        <v>0</v>
      </c>
    </row>
    <row r="836" spans="1:15" ht="17.25" x14ac:dyDescent="0.3">
      <c r="A836" s="93"/>
      <c r="B836" s="94"/>
      <c r="C836" s="12"/>
      <c r="D836" s="1"/>
      <c r="E836" s="2"/>
      <c r="F836" s="3"/>
      <c r="G836" s="3"/>
      <c r="H836" s="122">
        <f t="shared" ref="H836:H899" si="39">IF(AND(F836&lt;&gt;"",G836&lt;&gt;""),G836-F836,0)</f>
        <v>0</v>
      </c>
      <c r="I836" s="1"/>
      <c r="J836" s="50"/>
      <c r="K836" s="120">
        <v>0</v>
      </c>
      <c r="L836" s="12"/>
      <c r="M836" s="12"/>
      <c r="N836" s="120">
        <f t="shared" ref="N836:N899" si="40">IF(ROUND(H836*1440,0)=0,0,H836*1440*32)</f>
        <v>0</v>
      </c>
      <c r="O836" s="121">
        <f t="shared" ref="O836:O899" si="41">IF(ROUND(H836*1440,0)=0,0,
IF(ROUND(H836*1440,0)&lt;=15,480,
IF(ROUND(H836*1440,0)&lt;=30,960,
IF(ROUND(H836*1440,0)&lt;=45,1440,
IF(ROUND(H836*1440,0)&lt;=60,1920,
1920*INT(ROUND(H836*1440,0)/60)+
IF(MOD(ROUND(H836*1440,0),60)&lt;=15,480,
IF(MOD(ROUND(H836*1440,0),60)&lt;=30,960,
IF(MOD(ROUND(H836*1440,0),60)&lt;=45,1440,1920)))
)))))</f>
        <v>0</v>
      </c>
    </row>
    <row r="837" spans="1:15" ht="17.25" x14ac:dyDescent="0.3">
      <c r="A837" s="93"/>
      <c r="B837" s="94"/>
      <c r="C837" s="12"/>
      <c r="D837" s="1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1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1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1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1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1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1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1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1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1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1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1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1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1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1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1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1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1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1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1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1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1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1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1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1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1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1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1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1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1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1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1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1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1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1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1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1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1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1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1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1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1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1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1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1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1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1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1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1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1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1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1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1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1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1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1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1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1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1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1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1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1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1"/>
      <c r="E899" s="2"/>
      <c r="F899" s="3"/>
      <c r="G899" s="3"/>
      <c r="H899" s="122">
        <f t="shared" si="39"/>
        <v>0</v>
      </c>
      <c r="I899" s="1"/>
      <c r="J899" s="50"/>
      <c r="K899" s="120">
        <v>0</v>
      </c>
      <c r="L899" s="12"/>
      <c r="M899" s="12"/>
      <c r="N899" s="120">
        <f t="shared" si="40"/>
        <v>0</v>
      </c>
      <c r="O899" s="121">
        <f t="shared" si="41"/>
        <v>0</v>
      </c>
    </row>
    <row r="900" spans="1:15" ht="17.25" x14ac:dyDescent="0.3">
      <c r="A900" s="93"/>
      <c r="B900" s="94"/>
      <c r="C900" s="12"/>
      <c r="D900" s="1"/>
      <c r="E900" s="2"/>
      <c r="F900" s="3"/>
      <c r="G900" s="3"/>
      <c r="H900" s="122">
        <f t="shared" ref="H900:H963" si="42">IF(AND(F900&lt;&gt;"",G900&lt;&gt;""),G900-F900,0)</f>
        <v>0</v>
      </c>
      <c r="I900" s="1"/>
      <c r="J900" s="50"/>
      <c r="K900" s="120">
        <v>0</v>
      </c>
      <c r="L900" s="12"/>
      <c r="M900" s="12"/>
      <c r="N900" s="120">
        <f t="shared" ref="N900:N963" si="43">IF(ROUND(H900*1440,0)=0,0,H900*1440*32)</f>
        <v>0</v>
      </c>
      <c r="O900" s="121">
        <f t="shared" ref="O900:O963" si="44">IF(ROUND(H900*1440,0)=0,0,
IF(ROUND(H900*1440,0)&lt;=15,480,
IF(ROUND(H900*1440,0)&lt;=30,960,
IF(ROUND(H900*1440,0)&lt;=45,1440,
IF(ROUND(H900*1440,0)&lt;=60,1920,
1920*INT(ROUND(H900*1440,0)/60)+
IF(MOD(ROUND(H900*1440,0),60)&lt;=15,480,
IF(MOD(ROUND(H900*1440,0),60)&lt;=30,960,
IF(MOD(ROUND(H900*1440,0),60)&lt;=45,1440,1920)))
)))))</f>
        <v>0</v>
      </c>
    </row>
    <row r="901" spans="1:15" ht="17.25" x14ac:dyDescent="0.3">
      <c r="A901" s="93"/>
      <c r="B901" s="94"/>
      <c r="C901" s="12"/>
      <c r="D901" s="1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1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1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1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1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1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1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1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1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1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1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1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1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1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1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1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1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1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1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1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1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1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1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1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1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1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1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1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1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1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1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1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1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1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1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1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1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1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1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1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1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1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1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1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1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1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1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1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1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1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1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1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1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1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1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1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1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1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1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1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1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1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1"/>
      <c r="E963" s="2"/>
      <c r="F963" s="3"/>
      <c r="G963" s="3"/>
      <c r="H963" s="122">
        <f t="shared" si="42"/>
        <v>0</v>
      </c>
      <c r="I963" s="1"/>
      <c r="J963" s="50"/>
      <c r="K963" s="120">
        <v>0</v>
      </c>
      <c r="L963" s="12"/>
      <c r="M963" s="12"/>
      <c r="N963" s="120">
        <f t="shared" si="43"/>
        <v>0</v>
      </c>
      <c r="O963" s="121">
        <f t="shared" si="44"/>
        <v>0</v>
      </c>
    </row>
    <row r="964" spans="1:15" ht="17.25" x14ac:dyDescent="0.3">
      <c r="A964" s="93"/>
      <c r="B964" s="94"/>
      <c r="C964" s="12"/>
      <c r="D964" s="1"/>
      <c r="E964" s="2"/>
      <c r="F964" s="3"/>
      <c r="G964" s="3"/>
      <c r="H964" s="122">
        <f t="shared" ref="H964:H1000" si="45">IF(AND(F964&lt;&gt;"",G964&lt;&gt;""),G964-F964,0)</f>
        <v>0</v>
      </c>
      <c r="I964" s="1"/>
      <c r="J964" s="50"/>
      <c r="K964" s="120">
        <v>0</v>
      </c>
      <c r="L964" s="12"/>
      <c r="M964" s="12"/>
      <c r="N964" s="120">
        <f t="shared" ref="N964:N1000" si="46">IF(ROUND(H964*1440,0)=0,0,H964*1440*32)</f>
        <v>0</v>
      </c>
      <c r="O964" s="121">
        <f t="shared" ref="O964:O1000" si="47">IF(ROUND(H964*1440,0)=0,0,
IF(ROUND(H964*1440,0)&lt;=15,480,
IF(ROUND(H964*1440,0)&lt;=30,960,
IF(ROUND(H964*1440,0)&lt;=45,1440,
IF(ROUND(H964*1440,0)&lt;=60,1920,
1920*INT(ROUND(H964*1440,0)/60)+
IF(MOD(ROUND(H964*1440,0),60)&lt;=15,480,
IF(MOD(ROUND(H964*1440,0),60)&lt;=30,960,
IF(MOD(ROUND(H964*1440,0),60)&lt;=45,1440,1920)))
)))))</f>
        <v>0</v>
      </c>
    </row>
    <row r="965" spans="1:15" ht="17.25" x14ac:dyDescent="0.3">
      <c r="A965" s="93"/>
      <c r="B965" s="94"/>
      <c r="C965" s="12"/>
      <c r="D965" s="1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1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1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1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1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1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1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1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1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1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1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1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1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1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1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1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1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1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1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1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1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1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93"/>
      <c r="B987" s="94"/>
      <c r="C987" s="12"/>
      <c r="D987" s="1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1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1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1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1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1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1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1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1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1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1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1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7.25" x14ac:dyDescent="0.3">
      <c r="A999" s="74"/>
      <c r="B999" s="75"/>
      <c r="C999" s="12"/>
      <c r="D999" s="1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8" thickBot="1" x14ac:dyDescent="0.35">
      <c r="A1000" s="76"/>
      <c r="B1000" s="77"/>
      <c r="C1000" s="12"/>
      <c r="D1000" s="1"/>
      <c r="E1000" s="2"/>
      <c r="F1000" s="3"/>
      <c r="G1000" s="3"/>
      <c r="H1000" s="122">
        <f t="shared" si="45"/>
        <v>0</v>
      </c>
      <c r="I1000" s="1"/>
      <c r="J1000" s="50"/>
      <c r="K1000" s="120">
        <v>0</v>
      </c>
      <c r="L1000" s="12"/>
      <c r="M1000" s="12"/>
      <c r="N1000" s="120">
        <f t="shared" si="46"/>
        <v>0</v>
      </c>
      <c r="O1000" s="121">
        <f t="shared" si="47"/>
        <v>0</v>
      </c>
    </row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.75" customHeight="1" x14ac:dyDescent="0.25"/>
  </sheetData>
  <dataConsolidate/>
  <dataValidations count="3">
    <dataValidation type="list" allowBlank="1" showInputMessage="1" showErrorMessage="1" sqref="H1" xr:uid="{FD09A97E-63C3-43A0-8E30-073226E52E87}">
      <formula1>"Phone call, Report, File work, Meeting, Site visit, Admin, Other"</formula1>
    </dataValidation>
    <dataValidation type="list" allowBlank="1" showInputMessage="1" showErrorMessage="1" sqref="I2:I21" xr:uid="{962A8AB9-F05A-4D5A-9301-1247B0CBAE85}">
      <formula1>"Phone call, Report, File work, Meeting, Site visit, Admin, Networking,Town planning, Training, Travel R4.95 p/km, Print(R4 per page), Daily huddle"</formula1>
    </dataValidation>
    <dataValidation type="list" allowBlank="1" showInputMessage="1" showErrorMessage="1" sqref="I22:I1000" xr:uid="{8936DC1C-4AAC-4BFA-9E5B-CD63DFA55449}">
      <formula1>"Phone call, Report, File work, Meeting, Site visit, Admin, Networking, Architectural work, Marketing, Training, Travel R15.50 p/km, Print(R4.50 p/page), Excell work, Friday club, Daily huddle"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D3FFE8-4B7D-40FB-99B4-EA968FEBCABE}">
          <x14:formula1>
            <xm:f>'PROJECT INFORMATION'!$A$2:$A$1045</xm:f>
          </x14:formula1>
          <xm:sqref>C93:C96 C99:C1000 C22:C74 C79:C81 C83 C86 C89 C91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D1FC-C30B-4D6B-AD64-95D10384FC26}">
  <sheetPr codeName="Sheet13"/>
  <dimension ref="A1:O1974"/>
  <sheetViews>
    <sheetView zoomScale="115" zoomScaleNormal="115" workbookViewId="0">
      <pane ySplit="1" topLeftCell="A2" activePane="bottomLeft" state="frozen"/>
      <selection pane="bottomLeft" activeCell="D16" sqref="D16"/>
    </sheetView>
  </sheetViews>
  <sheetFormatPr defaultRowHeight="15" x14ac:dyDescent="0.25"/>
  <cols>
    <col min="1" max="1" width="18.42578125" customWidth="1"/>
    <col min="2" max="2" width="20.85546875" customWidth="1"/>
    <col min="3" max="3" width="19.85546875" customWidth="1"/>
    <col min="4" max="4" width="3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16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34.5" x14ac:dyDescent="0.3">
      <c r="A2" s="93"/>
      <c r="B2" s="94"/>
      <c r="C2" s="12"/>
      <c r="D2" s="1"/>
      <c r="E2" s="2">
        <v>46126</v>
      </c>
      <c r="F2" s="3">
        <v>0.32847222222222222</v>
      </c>
      <c r="G2" s="3">
        <v>0.34722222222222221</v>
      </c>
      <c r="H2" s="122">
        <f>IF(AND(F2&lt;&gt;"",G2&lt;&gt;""),G2-F2,0)</f>
        <v>1.8749999999999989E-2</v>
      </c>
      <c r="I2" s="1" t="s">
        <v>422</v>
      </c>
      <c r="J2" s="50" t="s">
        <v>455</v>
      </c>
      <c r="K2" s="120">
        <v>0</v>
      </c>
      <c r="L2" s="1"/>
      <c r="M2" s="1"/>
      <c r="N2" s="120">
        <f>IF(ROUND(H2*1440,0)=0,0,H2*1440*32)</f>
        <v>863.99999999999955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960</v>
      </c>
    </row>
    <row r="3" spans="1:15" ht="34.5" x14ac:dyDescent="0.3">
      <c r="A3" s="93"/>
      <c r="B3" s="94"/>
      <c r="C3" s="12" t="s">
        <v>177</v>
      </c>
      <c r="D3" s="1" t="s">
        <v>179</v>
      </c>
      <c r="E3" s="2">
        <v>46126</v>
      </c>
      <c r="F3" s="3">
        <v>0.34722222222222221</v>
      </c>
      <c r="G3" s="3">
        <v>0.3527777777777778</v>
      </c>
      <c r="H3" s="122">
        <f>IF(AND(F3&lt;&gt;"",G3&lt;&gt;""),G3-F3,0)</f>
        <v>5.5555555555555913E-3</v>
      </c>
      <c r="I3" s="4" t="s">
        <v>213</v>
      </c>
      <c r="J3" s="48" t="s">
        <v>456</v>
      </c>
      <c r="K3" s="120">
        <v>0</v>
      </c>
      <c r="L3" s="1"/>
      <c r="M3" s="1"/>
      <c r="N3" s="120">
        <f>IF(ROUND(H3*1440,0)=0,0,H3*1440*32)</f>
        <v>256.00000000000165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480</v>
      </c>
    </row>
    <row r="4" spans="1:15" ht="34.5" x14ac:dyDescent="0.3">
      <c r="A4" s="93"/>
      <c r="B4" s="94"/>
      <c r="C4" s="12" t="s">
        <v>457</v>
      </c>
      <c r="D4" s="1" t="s">
        <v>458</v>
      </c>
      <c r="E4" s="2">
        <v>46126</v>
      </c>
      <c r="F4" s="3">
        <v>0.35416666666666669</v>
      </c>
      <c r="G4" s="3">
        <v>0.37916666666666665</v>
      </c>
      <c r="H4" s="122">
        <f t="shared" ref="H4:H66" si="0">IF(AND(F4&lt;&gt;"",G4&lt;&gt;""),G4-F4,0)</f>
        <v>2.4999999999999967E-2</v>
      </c>
      <c r="I4" s="1" t="s">
        <v>216</v>
      </c>
      <c r="J4" s="48" t="s">
        <v>461</v>
      </c>
      <c r="K4" s="120" t="s">
        <v>406</v>
      </c>
      <c r="L4" s="1"/>
      <c r="M4" s="1"/>
      <c r="N4" s="120">
        <f t="shared" ref="N4:N66" si="1">IF(ROUND(H4*1440,0)=0,0,H4*1440*32)</f>
        <v>1151.9999999999984</v>
      </c>
      <c r="O4" s="121">
        <f t="shared" ref="O4:O66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1440</v>
      </c>
    </row>
    <row r="5" spans="1:15" ht="17.25" x14ac:dyDescent="0.3">
      <c r="A5" s="93"/>
      <c r="B5" s="94"/>
      <c r="C5" s="12"/>
      <c r="D5" s="1"/>
      <c r="E5" s="2"/>
      <c r="F5" s="3"/>
      <c r="G5" s="3"/>
      <c r="H5" s="122">
        <f>IF(AND(F5&lt;&gt;"",G5&lt;&gt;""),G5-F5,0)</f>
        <v>0</v>
      </c>
      <c r="I5" s="1"/>
      <c r="J5" s="51"/>
      <c r="K5" s="120">
        <v>0</v>
      </c>
      <c r="L5" s="7"/>
      <c r="M5" s="7"/>
      <c r="N5" s="120">
        <f>IF(ROUND(H5*1440,0)=0,0,H5*1440*32)</f>
        <v>0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0</v>
      </c>
    </row>
    <row r="6" spans="1:15" ht="17.25" x14ac:dyDescent="0.3">
      <c r="A6" s="93"/>
      <c r="B6" s="94"/>
      <c r="C6" s="12"/>
      <c r="D6" s="1"/>
      <c r="E6" s="2"/>
      <c r="F6" s="3"/>
      <c r="G6" s="3"/>
      <c r="H6" s="122">
        <f t="shared" si="0"/>
        <v>0</v>
      </c>
      <c r="I6" s="1"/>
      <c r="J6" s="52"/>
      <c r="K6" s="120">
        <v>0</v>
      </c>
      <c r="L6" s="9"/>
      <c r="M6" s="9"/>
      <c r="N6" s="120">
        <f t="shared" si="1"/>
        <v>0</v>
      </c>
      <c r="O6" s="121">
        <f t="shared" si="2"/>
        <v>0</v>
      </c>
    </row>
    <row r="7" spans="1:15" ht="17.25" x14ac:dyDescent="0.3">
      <c r="A7" s="93"/>
      <c r="B7" s="94"/>
      <c r="C7" s="12"/>
      <c r="D7" s="1"/>
      <c r="E7" s="2"/>
      <c r="F7" s="3"/>
      <c r="G7" s="3"/>
      <c r="H7" s="122">
        <f t="shared" si="0"/>
        <v>0</v>
      </c>
      <c r="I7" s="1"/>
      <c r="J7" s="48"/>
      <c r="K7" s="120">
        <v>0</v>
      </c>
      <c r="L7" s="1"/>
      <c r="M7" s="1"/>
      <c r="N7" s="120">
        <f t="shared" si="1"/>
        <v>0</v>
      </c>
      <c r="O7" s="121">
        <f>IF(ROUND(H7*1440,0)=0,0,
IF(ROUND(H7*1440,0)&lt;=15,480,
IF(ROUND(H7*1440,0)&lt;=30,960,
IF(ROUND(H7*1440,0)&lt;=45,1440,
IF(ROUND(H7*1440,0)&lt;=60,1920,
1920*INT(ROUND(H7*1440,0)/60)+
IF(MOD(ROUND(H7*1440,0),60)&lt;=15,480,
IF(MOD(ROUND(H7*1440,0),60)&lt;=30,960,
IF(MOD(ROUND(H7*1440,0),60)&lt;=45,1440,1920)))
)))))</f>
        <v>0</v>
      </c>
    </row>
    <row r="8" spans="1:15" ht="17.25" x14ac:dyDescent="0.3">
      <c r="A8" s="93"/>
      <c r="B8" s="94"/>
      <c r="C8" s="12"/>
      <c r="D8" s="1"/>
      <c r="E8" s="2"/>
      <c r="F8" s="3"/>
      <c r="G8" s="3"/>
      <c r="H8" s="122">
        <f t="shared" si="0"/>
        <v>0</v>
      </c>
      <c r="I8" s="1"/>
      <c r="J8" s="53"/>
      <c r="K8" s="120">
        <v>0</v>
      </c>
      <c r="L8" s="11"/>
      <c r="M8" s="11"/>
      <c r="N8" s="120">
        <f t="shared" si="1"/>
        <v>0</v>
      </c>
      <c r="O8" s="121">
        <f t="shared" si="2"/>
        <v>0</v>
      </c>
    </row>
    <row r="9" spans="1:15" ht="17.25" x14ac:dyDescent="0.3">
      <c r="A9" s="93"/>
      <c r="B9" s="94"/>
      <c r="C9" s="12"/>
      <c r="D9" s="1"/>
      <c r="E9" s="2"/>
      <c r="F9" s="3"/>
      <c r="G9" s="3"/>
      <c r="H9" s="122">
        <f>IF(AND(F9&lt;&gt;"",G9&lt;&gt;""),G9-F9,0)</f>
        <v>0</v>
      </c>
      <c r="I9" s="1"/>
      <c r="J9" s="48"/>
      <c r="K9" s="120">
        <v>0</v>
      </c>
      <c r="L9" s="1"/>
      <c r="M9" s="1"/>
      <c r="N9" s="120">
        <f t="shared" si="1"/>
        <v>0</v>
      </c>
      <c r="O9" s="121">
        <f>IF(ROUND(H9*1440,0)=0,0,IF(ROUND(H9*1440,0)&lt;=15,480,IF(ROUND(H9*1440,0)&lt;=30,960,IF(ROUND(H9*1440,0)&lt;=45,1440,IF(ROUND(H9*1440,0)&lt;=60,1920,1920*INT(ROUND(H9*1440,0)/60)+IF(MOD(ROUND(H9*1440,0),60)&lt;=15,480,IF(MOD(ROUND(H9*1440,0),60)&lt;=30,960,IF(MOD(ROUND(H9*1440,0),60)&lt;=45,1440,1920))))))))</f>
        <v>0</v>
      </c>
    </row>
    <row r="10" spans="1:15" ht="17.25" x14ac:dyDescent="0.3">
      <c r="A10" s="93"/>
      <c r="B10" s="94"/>
      <c r="C10" s="12"/>
      <c r="D10" s="1"/>
      <c r="E10" s="2"/>
      <c r="F10" s="3"/>
      <c r="G10" s="3"/>
      <c r="H10" s="122">
        <f t="shared" si="0"/>
        <v>0</v>
      </c>
      <c r="I10" s="1"/>
      <c r="J10" s="51"/>
      <c r="K10" s="120">
        <v>0</v>
      </c>
      <c r="L10" s="7"/>
      <c r="M10" s="7"/>
      <c r="N10" s="120">
        <f t="shared" si="1"/>
        <v>0</v>
      </c>
      <c r="O10" s="121">
        <f>IF(ROUND(H10*1440,0)=0,0,IF(ROUND(H10*1440,0)&lt;=15,480,IF(ROUND(H10*1440,0)&lt;=30,960,IF(ROUND(H10*1440,0)&lt;=45,1440,IF(ROUND(H10*1440,0)&lt;=60,1920,1920*INT(ROUND(H10*1440,0)/60)+IF(MOD(ROUND(H10*1440,0),60)&lt;=15,480,IF(MOD(ROUND(H10*1440,0),60)&lt;=30,960,IF(MOD(ROUND(H10*1440,0),60)&lt;=45,1440,1920))))))))</f>
        <v>0</v>
      </c>
    </row>
    <row r="11" spans="1:15" ht="17.25" x14ac:dyDescent="0.3">
      <c r="A11" s="93"/>
      <c r="B11" s="94"/>
      <c r="C11" s="12"/>
      <c r="D11" s="1"/>
      <c r="E11" s="2"/>
      <c r="F11" s="3"/>
      <c r="G11" s="3"/>
      <c r="H11" s="122">
        <f t="shared" si="0"/>
        <v>0</v>
      </c>
      <c r="I11" s="1"/>
      <c r="J11" s="53"/>
      <c r="K11" s="120">
        <v>0</v>
      </c>
      <c r="L11" s="11"/>
      <c r="M11" s="11"/>
      <c r="N11" s="120">
        <f t="shared" si="1"/>
        <v>0</v>
      </c>
      <c r="O11" s="121">
        <f t="shared" si="2"/>
        <v>0</v>
      </c>
    </row>
    <row r="12" spans="1:15" ht="17.25" x14ac:dyDescent="0.3">
      <c r="A12" s="93"/>
      <c r="B12" s="94"/>
      <c r="C12" s="12"/>
      <c r="D12" s="1"/>
      <c r="E12" s="2"/>
      <c r="F12" s="3"/>
      <c r="G12" s="3"/>
      <c r="H12" s="122">
        <f t="shared" si="0"/>
        <v>0</v>
      </c>
      <c r="I12" s="1"/>
      <c r="J12" s="48"/>
      <c r="K12" s="120">
        <v>0</v>
      </c>
      <c r="L12" s="1"/>
      <c r="M12" s="1"/>
      <c r="N12" s="120">
        <f t="shared" si="1"/>
        <v>0</v>
      </c>
      <c r="O12" s="121">
        <f t="shared" si="2"/>
        <v>0</v>
      </c>
    </row>
    <row r="13" spans="1:15" ht="17.25" x14ac:dyDescent="0.3">
      <c r="A13" s="93"/>
      <c r="B13" s="94"/>
      <c r="C13" s="12"/>
      <c r="D13" s="1"/>
      <c r="E13" s="2"/>
      <c r="F13" s="3"/>
      <c r="G13" s="3"/>
      <c r="H13" s="122">
        <f t="shared" si="0"/>
        <v>0</v>
      </c>
      <c r="I13" s="1"/>
      <c r="J13" s="51"/>
      <c r="K13" s="120">
        <v>0</v>
      </c>
      <c r="L13" s="7"/>
      <c r="M13" s="7"/>
      <c r="N13" s="120">
        <f t="shared" si="1"/>
        <v>0</v>
      </c>
      <c r="O13" s="121">
        <f>IF(ROUND(H13*1440,0)=0,0,IF(ROUND(H13*1440,0)&lt;=15,480,IF(ROUND(H13*1440,0)&lt;=30,960,IF(ROUND(H13*1440,0)&lt;=45,1440,IF(ROUND(H13*1440,0)&lt;=60,1920,1920*INT(ROUND(H13*1440,0)/60)+IF(MOD(ROUND(H13*1440,0),60)&lt;=15,480,IF(MOD(ROUND(H13*1440,0),60)&lt;=30,960,IF(MOD(ROUND(H13*1440,0),60)&lt;=45,1440,1920))))))))</f>
        <v>0</v>
      </c>
    </row>
    <row r="14" spans="1:15" ht="17.25" x14ac:dyDescent="0.3">
      <c r="A14" s="93"/>
      <c r="B14" s="94"/>
      <c r="C14" s="12"/>
      <c r="D14" s="1"/>
      <c r="E14" s="2"/>
      <c r="F14" s="3"/>
      <c r="G14" s="3"/>
      <c r="H14" s="122">
        <f t="shared" si="0"/>
        <v>0</v>
      </c>
      <c r="I14" s="1"/>
      <c r="J14" s="51"/>
      <c r="K14" s="120">
        <v>0</v>
      </c>
      <c r="L14" s="7"/>
      <c r="M14" s="7"/>
      <c r="N14" s="120">
        <f>IF(ROUND(H14*1440,0)=0,0,H14*1440*32)</f>
        <v>0</v>
      </c>
      <c r="O14" s="121">
        <f t="shared" si="2"/>
        <v>0</v>
      </c>
    </row>
    <row r="15" spans="1:15" ht="17.25" x14ac:dyDescent="0.3">
      <c r="A15" s="93"/>
      <c r="B15" s="94"/>
      <c r="C15" s="12"/>
      <c r="D15" s="1"/>
      <c r="E15" s="2"/>
      <c r="F15" s="3"/>
      <c r="G15" s="3"/>
      <c r="H15" s="122">
        <f>IF(AND(F15&lt;&gt;"",G15&lt;&gt;""),G15-F15,0)</f>
        <v>0</v>
      </c>
      <c r="I15" s="1"/>
      <c r="J15" s="118"/>
      <c r="K15" s="120">
        <v>0</v>
      </c>
      <c r="L15" s="119"/>
      <c r="M15" s="7"/>
      <c r="N15" s="120">
        <f t="shared" si="1"/>
        <v>0</v>
      </c>
      <c r="O15" s="121">
        <f t="shared" si="2"/>
        <v>0</v>
      </c>
    </row>
    <row r="16" spans="1:15" ht="17.25" x14ac:dyDescent="0.3">
      <c r="A16" s="93"/>
      <c r="B16" s="94"/>
      <c r="C16" s="12"/>
      <c r="D16" s="1"/>
      <c r="E16" s="2"/>
      <c r="F16" s="3"/>
      <c r="G16" s="3"/>
      <c r="H16" s="122">
        <f>IF(AND(F16&lt;&gt;"",G16&lt;&gt;""),G16-F16,0)</f>
        <v>0</v>
      </c>
      <c r="I16" s="1"/>
      <c r="J16" s="118"/>
      <c r="K16" s="120">
        <v>0</v>
      </c>
      <c r="L16" s="7"/>
      <c r="M16" s="7"/>
      <c r="N16" s="120">
        <f>IF(ROUND(H16*1440,0)=0,0,H16*1440*32)</f>
        <v>0</v>
      </c>
      <c r="O16" s="121">
        <f t="shared" si="2"/>
        <v>0</v>
      </c>
    </row>
    <row r="17" spans="1:15" ht="17.25" x14ac:dyDescent="0.3">
      <c r="A17" s="93"/>
      <c r="B17" s="94"/>
      <c r="C17" s="12"/>
      <c r="D17" s="1"/>
      <c r="E17" s="2"/>
      <c r="F17" s="3"/>
      <c r="G17" s="3"/>
      <c r="H17" s="122">
        <f t="shared" si="0"/>
        <v>0</v>
      </c>
      <c r="I17" s="1"/>
      <c r="J17" s="51"/>
      <c r="K17" s="120">
        <v>0</v>
      </c>
      <c r="L17" s="7"/>
      <c r="M17" s="7"/>
      <c r="N17" s="120">
        <f t="shared" si="1"/>
        <v>0</v>
      </c>
      <c r="O17" s="121">
        <f t="shared" si="2"/>
        <v>0</v>
      </c>
    </row>
    <row r="18" spans="1:15" ht="17.25" x14ac:dyDescent="0.3">
      <c r="A18" s="93"/>
      <c r="B18" s="94"/>
      <c r="C18" s="12"/>
      <c r="D18" s="1"/>
      <c r="E18" s="2"/>
      <c r="F18" s="3"/>
      <c r="G18" s="3"/>
      <c r="H18" s="122">
        <f t="shared" si="0"/>
        <v>0</v>
      </c>
      <c r="I18" s="1"/>
      <c r="J18" s="51"/>
      <c r="K18" s="120">
        <v>0</v>
      </c>
      <c r="L18" s="7"/>
      <c r="M18" s="7"/>
      <c r="N18" s="120">
        <f t="shared" si="1"/>
        <v>0</v>
      </c>
      <c r="O18" s="121">
        <f t="shared" si="2"/>
        <v>0</v>
      </c>
    </row>
    <row r="19" spans="1:15" ht="17.25" x14ac:dyDescent="0.3">
      <c r="A19" s="93"/>
      <c r="B19" s="94"/>
      <c r="C19" s="12"/>
      <c r="D19" s="1"/>
      <c r="E19" s="2"/>
      <c r="F19" s="3"/>
      <c r="G19" s="3"/>
      <c r="H19" s="122">
        <f t="shared" si="0"/>
        <v>0</v>
      </c>
      <c r="I19" s="1"/>
      <c r="J19" s="51"/>
      <c r="K19" s="120">
        <v>0</v>
      </c>
      <c r="L19" s="7"/>
      <c r="M19" s="7"/>
      <c r="N19" s="120">
        <f t="shared" si="1"/>
        <v>0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0</v>
      </c>
    </row>
    <row r="20" spans="1:15" ht="17.25" customHeight="1" x14ac:dyDescent="0.3">
      <c r="A20" s="93"/>
      <c r="B20" s="94"/>
      <c r="C20" s="12"/>
      <c r="D20" s="1"/>
      <c r="E20" s="2"/>
      <c r="F20" s="3"/>
      <c r="G20" s="3"/>
      <c r="H20" s="122">
        <f t="shared" si="0"/>
        <v>0</v>
      </c>
      <c r="I20" s="1"/>
      <c r="J20" s="51"/>
      <c r="K20" s="120">
        <v>0</v>
      </c>
      <c r="L20" s="7"/>
      <c r="M20" s="7"/>
      <c r="N20" s="120">
        <f t="shared" si="1"/>
        <v>0</v>
      </c>
      <c r="O20" s="121">
        <f t="shared" si="2"/>
        <v>0</v>
      </c>
    </row>
    <row r="21" spans="1:15" ht="17.25" x14ac:dyDescent="0.3">
      <c r="A21" s="93"/>
      <c r="B21" s="94"/>
      <c r="C21" s="12"/>
      <c r="D21" s="1"/>
      <c r="E21" s="2"/>
      <c r="F21" s="3"/>
      <c r="G21" s="3"/>
      <c r="H21" s="122">
        <f t="shared" si="0"/>
        <v>0</v>
      </c>
      <c r="I21" s="1"/>
      <c r="J21" s="48"/>
      <c r="K21" s="120">
        <v>0</v>
      </c>
      <c r="L21" s="1"/>
      <c r="M21" s="1"/>
      <c r="N21" s="120">
        <f t="shared" si="1"/>
        <v>0</v>
      </c>
      <c r="O21" s="121">
        <f t="shared" si="2"/>
        <v>0</v>
      </c>
    </row>
    <row r="22" spans="1:15" ht="17.25" x14ac:dyDescent="0.3">
      <c r="A22" s="93"/>
      <c r="B22" s="94"/>
      <c r="C22" s="12"/>
      <c r="D22" s="1"/>
      <c r="E22" s="2"/>
      <c r="F22" s="3"/>
      <c r="G22" s="3"/>
      <c r="H22" s="122">
        <f t="shared" si="0"/>
        <v>0</v>
      </c>
      <c r="I22" s="1"/>
      <c r="J22" s="51"/>
      <c r="K22" s="120">
        <v>0</v>
      </c>
      <c r="L22" s="7"/>
      <c r="M22" s="7"/>
      <c r="N22" s="120">
        <f t="shared" si="1"/>
        <v>0</v>
      </c>
      <c r="O22" s="121">
        <f t="shared" si="2"/>
        <v>0</v>
      </c>
    </row>
    <row r="23" spans="1:15" ht="17.25" x14ac:dyDescent="0.3">
      <c r="A23" s="93"/>
      <c r="B23" s="94"/>
      <c r="C23" s="12"/>
      <c r="D23" s="1"/>
      <c r="E23" s="2"/>
      <c r="F23" s="3"/>
      <c r="G23" s="3"/>
      <c r="H23" s="122">
        <f t="shared" si="0"/>
        <v>0</v>
      </c>
      <c r="I23" s="1"/>
      <c r="J23" s="51"/>
      <c r="K23" s="120">
        <v>0</v>
      </c>
      <c r="L23" s="7"/>
      <c r="M23" s="6"/>
      <c r="N23" s="120">
        <f t="shared" si="1"/>
        <v>0</v>
      </c>
      <c r="O23" s="121">
        <f t="shared" si="2"/>
        <v>0</v>
      </c>
    </row>
    <row r="24" spans="1:15" ht="17.25" x14ac:dyDescent="0.3">
      <c r="A24" s="93"/>
      <c r="B24" s="94"/>
      <c r="C24" s="12"/>
      <c r="D24" s="1"/>
      <c r="E24" s="2"/>
      <c r="F24" s="3"/>
      <c r="G24" s="3"/>
      <c r="H24" s="122">
        <f t="shared" si="0"/>
        <v>0</v>
      </c>
      <c r="I24" s="1"/>
      <c r="J24" s="48"/>
      <c r="K24" s="120">
        <v>0</v>
      </c>
      <c r="L24" s="1"/>
      <c r="M24" s="5"/>
      <c r="N24" s="120">
        <f t="shared" si="1"/>
        <v>0</v>
      </c>
      <c r="O24" s="121">
        <f t="shared" si="2"/>
        <v>0</v>
      </c>
    </row>
    <row r="25" spans="1:15" ht="17.25" x14ac:dyDescent="0.3">
      <c r="A25" s="93"/>
      <c r="B25" s="94"/>
      <c r="C25" s="12"/>
      <c r="D25" s="1"/>
      <c r="E25" s="2"/>
      <c r="F25" s="3"/>
      <c r="G25" s="3"/>
      <c r="H25" s="122">
        <f t="shared" si="0"/>
        <v>0</v>
      </c>
      <c r="I25" s="1"/>
      <c r="J25" s="51"/>
      <c r="K25" s="120">
        <v>0</v>
      </c>
      <c r="L25" s="7"/>
      <c r="M25" s="6"/>
      <c r="N25" s="120">
        <f t="shared" si="1"/>
        <v>0</v>
      </c>
      <c r="O25" s="121">
        <f t="shared" si="2"/>
        <v>0</v>
      </c>
    </row>
    <row r="26" spans="1:15" ht="17.25" x14ac:dyDescent="0.3">
      <c r="A26" s="93"/>
      <c r="B26" s="94"/>
      <c r="C26" s="12"/>
      <c r="D26" s="1"/>
      <c r="E26" s="2"/>
      <c r="F26" s="3"/>
      <c r="G26" s="3"/>
      <c r="H26" s="122">
        <f t="shared" si="0"/>
        <v>0</v>
      </c>
      <c r="I26" s="1"/>
      <c r="J26" s="51"/>
      <c r="K26" s="120">
        <v>0</v>
      </c>
      <c r="L26" s="1"/>
      <c r="M26" s="5"/>
      <c r="N26" s="120">
        <f t="shared" si="1"/>
        <v>0</v>
      </c>
      <c r="O26" s="121">
        <f t="shared" si="2"/>
        <v>0</v>
      </c>
    </row>
    <row r="27" spans="1:15" ht="17.25" x14ac:dyDescent="0.3">
      <c r="A27" s="93"/>
      <c r="B27" s="94"/>
      <c r="C27" s="12"/>
      <c r="D27" s="1"/>
      <c r="E27" s="2"/>
      <c r="F27" s="3"/>
      <c r="G27" s="3"/>
      <c r="H27" s="122">
        <f t="shared" si="0"/>
        <v>0</v>
      </c>
      <c r="I27" s="1"/>
      <c r="J27" s="51"/>
      <c r="K27" s="120">
        <v>0</v>
      </c>
      <c r="L27" s="7"/>
      <c r="M27" s="6"/>
      <c r="N27" s="120">
        <f t="shared" si="1"/>
        <v>0</v>
      </c>
      <c r="O27" s="121">
        <f t="shared" si="2"/>
        <v>0</v>
      </c>
    </row>
    <row r="28" spans="1:15" ht="17.25" x14ac:dyDescent="0.3">
      <c r="A28" s="93"/>
      <c r="B28" s="94"/>
      <c r="C28" s="12"/>
      <c r="D28" s="1"/>
      <c r="E28" s="2"/>
      <c r="F28" s="3"/>
      <c r="G28" s="3"/>
      <c r="H28" s="122">
        <f t="shared" si="0"/>
        <v>0</v>
      </c>
      <c r="I28" s="1"/>
      <c r="J28" s="51"/>
      <c r="K28" s="120">
        <v>0</v>
      </c>
      <c r="L28" s="7"/>
      <c r="M28" s="6"/>
      <c r="N28" s="120">
        <f t="shared" si="1"/>
        <v>0</v>
      </c>
      <c r="O28" s="121">
        <f t="shared" si="2"/>
        <v>0</v>
      </c>
    </row>
    <row r="29" spans="1:15" ht="17.25" x14ac:dyDescent="0.3">
      <c r="A29" s="93"/>
      <c r="B29" s="94"/>
      <c r="C29" s="12"/>
      <c r="D29" s="1"/>
      <c r="E29" s="2"/>
      <c r="F29" s="3"/>
      <c r="G29" s="3"/>
      <c r="H29" s="122">
        <f t="shared" si="0"/>
        <v>0</v>
      </c>
      <c r="I29" s="1"/>
      <c r="J29" s="51"/>
      <c r="K29" s="120">
        <v>0</v>
      </c>
      <c r="L29" s="7"/>
      <c r="M29" s="6"/>
      <c r="N29" s="120">
        <f t="shared" si="1"/>
        <v>0</v>
      </c>
      <c r="O29" s="121">
        <f t="shared" si="2"/>
        <v>0</v>
      </c>
    </row>
    <row r="30" spans="1:15" ht="17.25" x14ac:dyDescent="0.3">
      <c r="A30" s="93"/>
      <c r="B30" s="94"/>
      <c r="C30" s="12"/>
      <c r="D30" s="1"/>
      <c r="E30" s="2"/>
      <c r="F30" s="3"/>
      <c r="G30" s="3"/>
      <c r="H30" s="122">
        <f t="shared" si="0"/>
        <v>0</v>
      </c>
      <c r="I30" s="1"/>
      <c r="J30" s="51"/>
      <c r="K30" s="120">
        <v>0</v>
      </c>
      <c r="L30" s="7"/>
      <c r="M30" s="6"/>
      <c r="N30" s="120">
        <f t="shared" si="1"/>
        <v>0</v>
      </c>
      <c r="O30" s="121">
        <f t="shared" si="2"/>
        <v>0</v>
      </c>
    </row>
    <row r="31" spans="1:15" ht="17.25" x14ac:dyDescent="0.3">
      <c r="A31" s="93"/>
      <c r="B31" s="94"/>
      <c r="C31" s="12"/>
      <c r="D31" s="1"/>
      <c r="E31" s="2"/>
      <c r="F31" s="3"/>
      <c r="G31" s="3"/>
      <c r="H31" s="122">
        <f t="shared" si="0"/>
        <v>0</v>
      </c>
      <c r="I31" s="1"/>
      <c r="J31" s="51"/>
      <c r="K31" s="120">
        <v>0</v>
      </c>
      <c r="L31" s="7"/>
      <c r="M31" s="6"/>
      <c r="N31" s="120">
        <f t="shared" si="1"/>
        <v>0</v>
      </c>
      <c r="O31" s="121">
        <f t="shared" si="2"/>
        <v>0</v>
      </c>
    </row>
    <row r="32" spans="1:15" ht="17.25" x14ac:dyDescent="0.3">
      <c r="A32" s="93"/>
      <c r="B32" s="94"/>
      <c r="C32" s="12"/>
      <c r="D32" s="1"/>
      <c r="E32" s="2"/>
      <c r="F32" s="3"/>
      <c r="G32" s="3"/>
      <c r="H32" s="122">
        <f t="shared" si="0"/>
        <v>0</v>
      </c>
      <c r="I32" s="1"/>
      <c r="J32" s="51"/>
      <c r="K32" s="120">
        <v>0</v>
      </c>
      <c r="L32" s="7"/>
      <c r="M32" s="6"/>
      <c r="N32" s="120">
        <f t="shared" si="1"/>
        <v>0</v>
      </c>
      <c r="O32" s="121">
        <f t="shared" si="2"/>
        <v>0</v>
      </c>
    </row>
    <row r="33" spans="1:15" ht="17.25" x14ac:dyDescent="0.3">
      <c r="A33" s="93"/>
      <c r="B33" s="94"/>
      <c r="C33" s="12"/>
      <c r="D33" s="1"/>
      <c r="E33" s="2"/>
      <c r="F33" s="3"/>
      <c r="G33" s="3"/>
      <c r="H33" s="122">
        <f t="shared" si="0"/>
        <v>0</v>
      </c>
      <c r="I33" s="1"/>
      <c r="J33" s="51"/>
      <c r="K33" s="120">
        <v>0</v>
      </c>
      <c r="L33" s="7"/>
      <c r="M33" s="6"/>
      <c r="N33" s="120">
        <f t="shared" si="1"/>
        <v>0</v>
      </c>
      <c r="O33" s="121">
        <f t="shared" si="2"/>
        <v>0</v>
      </c>
    </row>
    <row r="34" spans="1:15" ht="17.25" x14ac:dyDescent="0.3">
      <c r="A34" s="93"/>
      <c r="B34" s="94"/>
      <c r="C34" s="12"/>
      <c r="D34" s="1"/>
      <c r="E34" s="2"/>
      <c r="F34" s="3"/>
      <c r="G34" s="3"/>
      <c r="H34" s="122">
        <f t="shared" si="0"/>
        <v>0</v>
      </c>
      <c r="I34" s="1"/>
      <c r="J34" s="51"/>
      <c r="K34" s="120">
        <v>0</v>
      </c>
      <c r="L34" s="7"/>
      <c r="M34" s="6"/>
      <c r="N34" s="120">
        <f t="shared" si="1"/>
        <v>0</v>
      </c>
      <c r="O34" s="121">
        <f t="shared" si="2"/>
        <v>0</v>
      </c>
    </row>
    <row r="35" spans="1:15" ht="17.25" x14ac:dyDescent="0.3">
      <c r="A35" s="93"/>
      <c r="B35" s="94"/>
      <c r="C35" s="12"/>
      <c r="D35" s="1"/>
      <c r="E35" s="2"/>
      <c r="F35" s="3"/>
      <c r="G35" s="3"/>
      <c r="H35" s="122">
        <f t="shared" si="0"/>
        <v>0</v>
      </c>
      <c r="I35" s="1"/>
      <c r="J35" s="51"/>
      <c r="K35" s="120">
        <v>0</v>
      </c>
      <c r="L35" s="7"/>
      <c r="M35" s="6"/>
      <c r="N35" s="120">
        <f t="shared" si="1"/>
        <v>0</v>
      </c>
      <c r="O35" s="121">
        <f t="shared" si="2"/>
        <v>0</v>
      </c>
    </row>
    <row r="36" spans="1:15" ht="17.25" x14ac:dyDescent="0.3">
      <c r="A36" s="93"/>
      <c r="B36" s="94"/>
      <c r="C36" s="12"/>
      <c r="D36" s="1"/>
      <c r="E36" s="2"/>
      <c r="F36" s="3"/>
      <c r="G36" s="3"/>
      <c r="H36" s="122">
        <f t="shared" si="0"/>
        <v>0</v>
      </c>
      <c r="I36" s="1"/>
      <c r="J36" s="51"/>
      <c r="K36" s="120">
        <v>0</v>
      </c>
      <c r="L36" s="7"/>
      <c r="M36" s="6"/>
      <c r="N36" s="120">
        <f t="shared" si="1"/>
        <v>0</v>
      </c>
      <c r="O36" s="121">
        <f t="shared" si="2"/>
        <v>0</v>
      </c>
    </row>
    <row r="37" spans="1:15" ht="17.25" x14ac:dyDescent="0.3">
      <c r="A37" s="93"/>
      <c r="B37" s="94"/>
      <c r="C37" s="12"/>
      <c r="D37" s="1"/>
      <c r="E37" s="2"/>
      <c r="F37" s="3"/>
      <c r="G37" s="3"/>
      <c r="H37" s="122">
        <f t="shared" si="0"/>
        <v>0</v>
      </c>
      <c r="I37" s="1"/>
      <c r="J37" s="51"/>
      <c r="K37" s="120">
        <v>0</v>
      </c>
      <c r="L37" s="7"/>
      <c r="M37" s="6"/>
      <c r="N37" s="120">
        <f t="shared" si="1"/>
        <v>0</v>
      </c>
      <c r="O37" s="121">
        <f t="shared" si="2"/>
        <v>0</v>
      </c>
    </row>
    <row r="38" spans="1:15" ht="17.25" x14ac:dyDescent="0.3">
      <c r="A38" s="93"/>
      <c r="B38" s="94"/>
      <c r="C38" s="12"/>
      <c r="D38" s="1"/>
      <c r="E38" s="2"/>
      <c r="F38" s="3"/>
      <c r="G38" s="3"/>
      <c r="H38" s="122">
        <f t="shared" si="0"/>
        <v>0</v>
      </c>
      <c r="I38" s="1"/>
      <c r="J38" s="51"/>
      <c r="K38" s="120">
        <v>0</v>
      </c>
      <c r="L38" s="7"/>
      <c r="M38" s="6"/>
      <c r="N38" s="120">
        <f t="shared" si="1"/>
        <v>0</v>
      </c>
      <c r="O38" s="121">
        <f t="shared" si="2"/>
        <v>0</v>
      </c>
    </row>
    <row r="39" spans="1:15" ht="17.25" x14ac:dyDescent="0.3">
      <c r="A39" s="93"/>
      <c r="B39" s="94"/>
      <c r="C39" s="12"/>
      <c r="D39" s="1"/>
      <c r="E39" s="2"/>
      <c r="F39" s="3"/>
      <c r="G39" s="3"/>
      <c r="H39" s="122">
        <f t="shared" si="0"/>
        <v>0</v>
      </c>
      <c r="I39" s="1"/>
      <c r="J39" s="51"/>
      <c r="K39" s="120">
        <v>0</v>
      </c>
      <c r="L39" s="7"/>
      <c r="M39" s="6"/>
      <c r="N39" s="120">
        <f t="shared" si="1"/>
        <v>0</v>
      </c>
      <c r="O39" s="121">
        <f t="shared" si="2"/>
        <v>0</v>
      </c>
    </row>
    <row r="40" spans="1:15" ht="17.25" x14ac:dyDescent="0.3">
      <c r="A40" s="93"/>
      <c r="B40" s="94"/>
      <c r="C40" s="12"/>
      <c r="D40" s="1"/>
      <c r="E40" s="2"/>
      <c r="F40" s="3"/>
      <c r="G40" s="3"/>
      <c r="H40" s="122">
        <f t="shared" si="0"/>
        <v>0</v>
      </c>
      <c r="I40" s="1"/>
      <c r="J40" s="51"/>
      <c r="K40" s="120">
        <v>0</v>
      </c>
      <c r="L40" s="1"/>
      <c r="M40" s="1"/>
      <c r="N40" s="120">
        <f t="shared" si="1"/>
        <v>0</v>
      </c>
      <c r="O40" s="121">
        <f t="shared" si="2"/>
        <v>0</v>
      </c>
    </row>
    <row r="41" spans="1:15" ht="17.25" x14ac:dyDescent="0.3">
      <c r="A41" s="93"/>
      <c r="B41" s="94"/>
      <c r="C41" s="12"/>
      <c r="D41" s="1"/>
      <c r="E41" s="2"/>
      <c r="F41" s="3"/>
      <c r="G41" s="3"/>
      <c r="H41" s="122">
        <f t="shared" si="0"/>
        <v>0</v>
      </c>
      <c r="I41" s="1"/>
      <c r="J41" s="51"/>
      <c r="K41" s="120">
        <v>0</v>
      </c>
      <c r="L41" s="9"/>
      <c r="M41" s="9"/>
      <c r="N41" s="120">
        <f t="shared" si="1"/>
        <v>0</v>
      </c>
      <c r="O41" s="121">
        <f t="shared" si="2"/>
        <v>0</v>
      </c>
    </row>
    <row r="42" spans="1:15" ht="17.25" x14ac:dyDescent="0.3">
      <c r="A42" s="93"/>
      <c r="B42" s="94"/>
      <c r="C42" s="12"/>
      <c r="D42" s="1"/>
      <c r="E42" s="2"/>
      <c r="F42" s="3"/>
      <c r="G42" s="3"/>
      <c r="H42" s="122">
        <f t="shared" si="0"/>
        <v>0</v>
      </c>
      <c r="I42" s="1"/>
      <c r="J42" s="51"/>
      <c r="K42" s="120">
        <v>0</v>
      </c>
      <c r="L42" s="1"/>
      <c r="M42" s="1"/>
      <c r="N42" s="120">
        <f t="shared" si="1"/>
        <v>0</v>
      </c>
      <c r="O42" s="121">
        <f t="shared" si="2"/>
        <v>0</v>
      </c>
    </row>
    <row r="43" spans="1:15" ht="17.25" x14ac:dyDescent="0.3">
      <c r="A43" s="93"/>
      <c r="B43" s="94"/>
      <c r="C43" s="12"/>
      <c r="D43" s="1"/>
      <c r="E43" s="2"/>
      <c r="F43" s="3"/>
      <c r="G43" s="63"/>
      <c r="H43" s="122">
        <f t="shared" si="0"/>
        <v>0</v>
      </c>
      <c r="I43" s="1"/>
      <c r="J43" s="51"/>
      <c r="K43" s="120">
        <v>0</v>
      </c>
      <c r="L43" s="7"/>
      <c r="M43" s="7"/>
      <c r="N43" s="120">
        <f t="shared" si="1"/>
        <v>0</v>
      </c>
      <c r="O43" s="121">
        <f t="shared" si="2"/>
        <v>0</v>
      </c>
    </row>
    <row r="44" spans="1:15" ht="17.25" x14ac:dyDescent="0.3">
      <c r="A44" s="93"/>
      <c r="B44" s="94"/>
      <c r="C44" s="12"/>
      <c r="D44" s="1"/>
      <c r="E44" s="2"/>
      <c r="F44" s="3"/>
      <c r="G44" s="3"/>
      <c r="H44" s="122">
        <f t="shared" si="0"/>
        <v>0</v>
      </c>
      <c r="I44" s="1"/>
      <c r="J44" s="50"/>
      <c r="K44" s="120">
        <v>0</v>
      </c>
      <c r="L44" s="9"/>
      <c r="M44" s="9"/>
      <c r="N44" s="120">
        <f t="shared" si="1"/>
        <v>0</v>
      </c>
      <c r="O44" s="121">
        <f t="shared" si="2"/>
        <v>0</v>
      </c>
    </row>
    <row r="45" spans="1:15" ht="17.25" x14ac:dyDescent="0.3">
      <c r="A45" s="93"/>
      <c r="B45" s="94"/>
      <c r="C45" s="12"/>
      <c r="D45" s="1"/>
      <c r="E45" s="2"/>
      <c r="F45" s="3"/>
      <c r="G45" s="3"/>
      <c r="H45" s="122">
        <f t="shared" si="0"/>
        <v>0</v>
      </c>
      <c r="I45" s="1"/>
      <c r="J45" s="56"/>
      <c r="K45" s="120">
        <v>0</v>
      </c>
      <c r="L45" s="1"/>
      <c r="M45" s="1"/>
      <c r="N45" s="120">
        <f t="shared" si="1"/>
        <v>0</v>
      </c>
      <c r="O45" s="121">
        <f t="shared" si="2"/>
        <v>0</v>
      </c>
    </row>
    <row r="46" spans="1:15" ht="17.25" x14ac:dyDescent="0.3">
      <c r="A46" s="93"/>
      <c r="B46" s="94"/>
      <c r="C46" s="12"/>
      <c r="D46" s="1"/>
      <c r="E46" s="2"/>
      <c r="F46" s="3"/>
      <c r="G46" s="3"/>
      <c r="H46" s="122">
        <f t="shared" si="0"/>
        <v>0</v>
      </c>
      <c r="I46" s="1"/>
      <c r="J46" s="50"/>
      <c r="K46" s="120">
        <v>0</v>
      </c>
      <c r="L46" s="1"/>
      <c r="M46" s="1"/>
      <c r="N46" s="120">
        <f t="shared" si="1"/>
        <v>0</v>
      </c>
      <c r="O46" s="121">
        <f t="shared" si="2"/>
        <v>0</v>
      </c>
    </row>
    <row r="47" spans="1:15" ht="17.25" x14ac:dyDescent="0.3">
      <c r="A47" s="93"/>
      <c r="B47" s="94"/>
      <c r="C47" s="12"/>
      <c r="D47" s="1"/>
      <c r="E47" s="2"/>
      <c r="F47" s="3"/>
      <c r="G47" s="3"/>
      <c r="H47" s="122">
        <f t="shared" si="0"/>
        <v>0</v>
      </c>
      <c r="I47" s="1"/>
      <c r="J47" s="50"/>
      <c r="K47" s="120">
        <v>0</v>
      </c>
      <c r="L47" s="1"/>
      <c r="M47" s="1"/>
      <c r="N47" s="120">
        <f t="shared" si="1"/>
        <v>0</v>
      </c>
      <c r="O47" s="121">
        <f t="shared" si="2"/>
        <v>0</v>
      </c>
    </row>
    <row r="48" spans="1:15" ht="17.25" x14ac:dyDescent="0.3">
      <c r="A48" s="93"/>
      <c r="B48" s="94"/>
      <c r="C48" s="12"/>
      <c r="D48" s="1"/>
      <c r="E48" s="2"/>
      <c r="F48" s="3"/>
      <c r="G48" s="3"/>
      <c r="H48" s="122">
        <f t="shared" si="0"/>
        <v>0</v>
      </c>
      <c r="I48" s="1"/>
      <c r="J48" s="50"/>
      <c r="K48" s="120">
        <v>0</v>
      </c>
      <c r="L48" s="1"/>
      <c r="M48" s="1"/>
      <c r="N48" s="120">
        <f t="shared" si="1"/>
        <v>0</v>
      </c>
      <c r="O48" s="121">
        <f t="shared" si="2"/>
        <v>0</v>
      </c>
    </row>
    <row r="49" spans="1:15" ht="17.25" x14ac:dyDescent="0.3">
      <c r="A49" s="93"/>
      <c r="B49" s="94"/>
      <c r="C49" s="12"/>
      <c r="D49" s="1"/>
      <c r="E49" s="2"/>
      <c r="F49" s="3"/>
      <c r="G49" s="3"/>
      <c r="H49" s="122">
        <f t="shared" si="0"/>
        <v>0</v>
      </c>
      <c r="I49" s="1"/>
      <c r="J49" s="54"/>
      <c r="K49" s="120">
        <v>0</v>
      </c>
      <c r="L49" s="7"/>
      <c r="M49" s="7"/>
      <c r="N49" s="120">
        <f t="shared" si="1"/>
        <v>0</v>
      </c>
      <c r="O49" s="121">
        <f t="shared" si="2"/>
        <v>0</v>
      </c>
    </row>
    <row r="50" spans="1:15" ht="17.25" x14ac:dyDescent="0.3">
      <c r="A50" s="93"/>
      <c r="B50" s="94"/>
      <c r="C50" s="12"/>
      <c r="D50" s="1"/>
      <c r="E50" s="2"/>
      <c r="F50" s="3"/>
      <c r="G50" s="3"/>
      <c r="H50" s="122">
        <f t="shared" si="0"/>
        <v>0</v>
      </c>
      <c r="I50" s="1"/>
      <c r="J50" s="50"/>
      <c r="K50" s="120">
        <v>0</v>
      </c>
      <c r="L50" s="1"/>
      <c r="M50" s="1"/>
      <c r="N50" s="120">
        <f t="shared" si="1"/>
        <v>0</v>
      </c>
      <c r="O50" s="121">
        <f t="shared" si="2"/>
        <v>0</v>
      </c>
    </row>
    <row r="51" spans="1:15" ht="17.25" x14ac:dyDescent="0.3">
      <c r="A51" s="93"/>
      <c r="B51" s="94"/>
      <c r="C51" s="12"/>
      <c r="D51" s="1"/>
      <c r="E51" s="2"/>
      <c r="F51" s="3"/>
      <c r="G51" s="3"/>
      <c r="H51" s="122">
        <f t="shared" si="0"/>
        <v>0</v>
      </c>
      <c r="I51" s="1"/>
      <c r="J51" s="56"/>
      <c r="K51" s="120">
        <v>0</v>
      </c>
      <c r="L51" s="7"/>
      <c r="M51" s="7"/>
      <c r="N51" s="120">
        <f t="shared" si="1"/>
        <v>0</v>
      </c>
      <c r="O51" s="121">
        <f t="shared" si="2"/>
        <v>0</v>
      </c>
    </row>
    <row r="52" spans="1:15" ht="17.25" x14ac:dyDescent="0.3">
      <c r="A52" s="93"/>
      <c r="B52" s="94"/>
      <c r="C52" s="12"/>
      <c r="D52" s="50"/>
      <c r="E52" s="2"/>
      <c r="F52" s="3"/>
      <c r="G52" s="3"/>
      <c r="H52" s="122">
        <f t="shared" si="0"/>
        <v>0</v>
      </c>
      <c r="I52" s="1"/>
      <c r="J52" s="50"/>
      <c r="K52" s="120">
        <v>0</v>
      </c>
      <c r="L52" s="7"/>
      <c r="M52" s="7"/>
      <c r="N52" s="120">
        <f t="shared" si="1"/>
        <v>0</v>
      </c>
      <c r="O52" s="121">
        <f t="shared" si="2"/>
        <v>0</v>
      </c>
    </row>
    <row r="53" spans="1:15" ht="17.25" x14ac:dyDescent="0.3">
      <c r="A53" s="93"/>
      <c r="B53" s="94"/>
      <c r="C53" s="12"/>
      <c r="D53" s="1"/>
      <c r="E53" s="2"/>
      <c r="F53" s="3"/>
      <c r="G53" s="3"/>
      <c r="H53" s="122">
        <f t="shared" si="0"/>
        <v>0</v>
      </c>
      <c r="I53" s="1"/>
      <c r="J53" s="50"/>
      <c r="K53" s="120">
        <v>0</v>
      </c>
      <c r="L53" s="7"/>
      <c r="M53" s="7"/>
      <c r="N53" s="120">
        <f t="shared" si="1"/>
        <v>0</v>
      </c>
      <c r="O53" s="121">
        <f t="shared" si="2"/>
        <v>0</v>
      </c>
    </row>
    <row r="54" spans="1:15" ht="17.25" x14ac:dyDescent="0.3">
      <c r="A54" s="93"/>
      <c r="B54" s="94"/>
      <c r="C54" s="12"/>
      <c r="D54" s="1"/>
      <c r="E54" s="2"/>
      <c r="F54" s="3"/>
      <c r="G54" s="3"/>
      <c r="H54" s="122">
        <f t="shared" si="0"/>
        <v>0</v>
      </c>
      <c r="I54" s="1"/>
      <c r="J54" s="50"/>
      <c r="K54" s="120">
        <v>0</v>
      </c>
      <c r="L54" s="1"/>
      <c r="M54" s="1"/>
      <c r="N54" s="120">
        <f t="shared" si="1"/>
        <v>0</v>
      </c>
      <c r="O54" s="121">
        <f t="shared" si="2"/>
        <v>0</v>
      </c>
    </row>
    <row r="55" spans="1:15" ht="17.25" x14ac:dyDescent="0.3">
      <c r="A55" s="93"/>
      <c r="B55" s="94"/>
      <c r="C55" s="12"/>
      <c r="D55" s="1"/>
      <c r="E55" s="2"/>
      <c r="F55" s="3"/>
      <c r="G55" s="3"/>
      <c r="H55" s="122">
        <f t="shared" si="0"/>
        <v>0</v>
      </c>
      <c r="I55" s="1"/>
      <c r="J55" s="50"/>
      <c r="K55" s="120">
        <v>0</v>
      </c>
      <c r="L55" s="1"/>
      <c r="M55" s="1"/>
      <c r="N55" s="120">
        <f t="shared" si="1"/>
        <v>0</v>
      </c>
      <c r="O55" s="121">
        <f t="shared" si="2"/>
        <v>0</v>
      </c>
    </row>
    <row r="56" spans="1:15" ht="17.25" x14ac:dyDescent="0.3">
      <c r="A56" s="93"/>
      <c r="B56" s="94"/>
      <c r="C56" s="12"/>
      <c r="D56" s="1"/>
      <c r="E56" s="2"/>
      <c r="F56" s="3"/>
      <c r="G56" s="3"/>
      <c r="H56" s="122">
        <f t="shared" si="0"/>
        <v>0</v>
      </c>
      <c r="I56" s="1"/>
      <c r="J56" s="50"/>
      <c r="K56" s="120">
        <v>0</v>
      </c>
      <c r="L56" s="1"/>
      <c r="M56" s="1"/>
      <c r="N56" s="120">
        <f t="shared" si="1"/>
        <v>0</v>
      </c>
      <c r="O56" s="121">
        <f t="shared" si="2"/>
        <v>0</v>
      </c>
    </row>
    <row r="57" spans="1:15" ht="17.25" x14ac:dyDescent="0.3">
      <c r="A57" s="93"/>
      <c r="B57" s="94"/>
      <c r="C57" s="12"/>
      <c r="D57" s="1"/>
      <c r="E57" s="2"/>
      <c r="F57" s="3"/>
      <c r="G57" s="3"/>
      <c r="H57" s="122">
        <f t="shared" si="0"/>
        <v>0</v>
      </c>
      <c r="I57" s="1"/>
      <c r="J57" s="50"/>
      <c r="K57" s="120">
        <v>0</v>
      </c>
      <c r="L57" s="1"/>
      <c r="M57" s="1"/>
      <c r="N57" s="120">
        <f t="shared" si="1"/>
        <v>0</v>
      </c>
      <c r="O57" s="121">
        <f t="shared" si="2"/>
        <v>0</v>
      </c>
    </row>
    <row r="58" spans="1:15" ht="17.25" x14ac:dyDescent="0.3">
      <c r="A58" s="93"/>
      <c r="B58" s="94"/>
      <c r="C58" s="12"/>
      <c r="D58" s="1"/>
      <c r="E58" s="2"/>
      <c r="F58" s="3"/>
      <c r="G58" s="3"/>
      <c r="H58" s="122">
        <f t="shared" si="0"/>
        <v>0</v>
      </c>
      <c r="I58" s="1"/>
      <c r="J58" s="50"/>
      <c r="K58" s="120">
        <v>0</v>
      </c>
      <c r="L58" s="1"/>
      <c r="M58" s="1"/>
      <c r="N58" s="120">
        <f t="shared" si="1"/>
        <v>0</v>
      </c>
      <c r="O58" s="121">
        <f t="shared" si="2"/>
        <v>0</v>
      </c>
    </row>
    <row r="59" spans="1:15" ht="17.25" x14ac:dyDescent="0.3">
      <c r="A59" s="93"/>
      <c r="B59" s="94"/>
      <c r="C59" s="12"/>
      <c r="D59" s="1"/>
      <c r="E59" s="2"/>
      <c r="F59" s="3"/>
      <c r="G59" s="3"/>
      <c r="H59" s="122">
        <f t="shared" si="0"/>
        <v>0</v>
      </c>
      <c r="I59" s="1"/>
      <c r="J59" s="50"/>
      <c r="K59" s="120">
        <v>0</v>
      </c>
      <c r="L59" s="1"/>
      <c r="M59" s="1"/>
      <c r="N59" s="120">
        <f t="shared" si="1"/>
        <v>0</v>
      </c>
      <c r="O59" s="121">
        <f t="shared" si="2"/>
        <v>0</v>
      </c>
    </row>
    <row r="60" spans="1:15" ht="17.25" x14ac:dyDescent="0.3">
      <c r="A60" s="93"/>
      <c r="B60" s="94"/>
      <c r="C60" s="12"/>
      <c r="D60" s="1"/>
      <c r="E60" s="2"/>
      <c r="F60" s="3"/>
      <c r="G60" s="3"/>
      <c r="H60" s="122">
        <f t="shared" si="0"/>
        <v>0</v>
      </c>
      <c r="I60" s="1"/>
      <c r="J60" s="50"/>
      <c r="K60" s="120">
        <v>0</v>
      </c>
      <c r="L60" s="1"/>
      <c r="M60" s="1"/>
      <c r="N60" s="120">
        <f t="shared" si="1"/>
        <v>0</v>
      </c>
      <c r="O60" s="121">
        <f t="shared" si="2"/>
        <v>0</v>
      </c>
    </row>
    <row r="61" spans="1:15" ht="17.25" x14ac:dyDescent="0.3">
      <c r="A61" s="93"/>
      <c r="B61" s="94"/>
      <c r="C61" s="12"/>
      <c r="D61" s="1"/>
      <c r="E61" s="2"/>
      <c r="F61" s="3"/>
      <c r="G61" s="3"/>
      <c r="H61" s="122">
        <f t="shared" si="0"/>
        <v>0</v>
      </c>
      <c r="I61" s="1"/>
      <c r="J61" s="50"/>
      <c r="K61" s="120">
        <v>0</v>
      </c>
      <c r="L61" s="1"/>
      <c r="M61" s="1"/>
      <c r="N61" s="120">
        <f t="shared" si="1"/>
        <v>0</v>
      </c>
      <c r="O61" s="121">
        <f t="shared" si="2"/>
        <v>0</v>
      </c>
    </row>
    <row r="62" spans="1:15" ht="17.25" x14ac:dyDescent="0.3">
      <c r="A62" s="93"/>
      <c r="B62" s="94"/>
      <c r="C62" s="12"/>
      <c r="D62" s="1"/>
      <c r="E62" s="2"/>
      <c r="F62" s="3"/>
      <c r="G62" s="3"/>
      <c r="H62" s="122">
        <f t="shared" si="0"/>
        <v>0</v>
      </c>
      <c r="I62" s="1"/>
      <c r="J62" s="50"/>
      <c r="K62" s="120">
        <v>0</v>
      </c>
      <c r="L62" s="1"/>
      <c r="M62" s="1"/>
      <c r="N62" s="120">
        <f t="shared" si="1"/>
        <v>0</v>
      </c>
      <c r="O62" s="121">
        <f t="shared" si="2"/>
        <v>0</v>
      </c>
    </row>
    <row r="63" spans="1:15" ht="17.25" x14ac:dyDescent="0.3">
      <c r="A63" s="93"/>
      <c r="B63" s="94"/>
      <c r="C63" s="12"/>
      <c r="D63" s="1"/>
      <c r="E63" s="2"/>
      <c r="F63" s="3"/>
      <c r="G63" s="3"/>
      <c r="H63" s="122">
        <f t="shared" si="0"/>
        <v>0</v>
      </c>
      <c r="I63" s="1"/>
      <c r="J63" s="50"/>
      <c r="K63" s="120">
        <v>0</v>
      </c>
      <c r="L63" s="1"/>
      <c r="M63" s="1"/>
      <c r="N63" s="120">
        <f t="shared" si="1"/>
        <v>0</v>
      </c>
      <c r="O63" s="121">
        <f t="shared" si="2"/>
        <v>0</v>
      </c>
    </row>
    <row r="64" spans="1:15" ht="17.25" x14ac:dyDescent="0.3">
      <c r="A64" s="93"/>
      <c r="B64" s="94"/>
      <c r="C64" s="12"/>
      <c r="D64" s="1"/>
      <c r="E64" s="2"/>
      <c r="F64" s="3"/>
      <c r="G64" s="3"/>
      <c r="H64" s="122">
        <f t="shared" si="0"/>
        <v>0</v>
      </c>
      <c r="I64" s="1"/>
      <c r="J64" s="50"/>
      <c r="K64" s="120">
        <v>0</v>
      </c>
      <c r="L64" s="1"/>
      <c r="M64" s="1"/>
      <c r="N64" s="120">
        <f t="shared" si="1"/>
        <v>0</v>
      </c>
      <c r="O64" s="121">
        <f t="shared" si="2"/>
        <v>0</v>
      </c>
    </row>
    <row r="65" spans="1:15" ht="17.25" x14ac:dyDescent="0.3">
      <c r="A65" s="93"/>
      <c r="B65" s="94"/>
      <c r="C65" s="12"/>
      <c r="D65" s="1"/>
      <c r="E65" s="2"/>
      <c r="F65" s="3"/>
      <c r="G65" s="3"/>
      <c r="H65" s="122">
        <f t="shared" si="0"/>
        <v>0</v>
      </c>
      <c r="I65" s="1"/>
      <c r="J65" s="50"/>
      <c r="K65" s="120">
        <v>0</v>
      </c>
      <c r="L65" s="1"/>
      <c r="M65" s="1"/>
      <c r="N65" s="120">
        <f t="shared" si="1"/>
        <v>0</v>
      </c>
      <c r="O65" s="121">
        <f t="shared" si="2"/>
        <v>0</v>
      </c>
    </row>
    <row r="66" spans="1:15" ht="17.25" x14ac:dyDescent="0.3">
      <c r="A66" s="93"/>
      <c r="B66" s="94"/>
      <c r="C66" s="12"/>
      <c r="D66" s="1"/>
      <c r="E66" s="2"/>
      <c r="F66" s="3"/>
      <c r="G66" s="3"/>
      <c r="H66" s="122">
        <f t="shared" si="0"/>
        <v>0</v>
      </c>
      <c r="I66" s="1"/>
      <c r="J66" s="50"/>
      <c r="K66" s="120">
        <v>0</v>
      </c>
      <c r="L66" s="1"/>
      <c r="M66" s="1"/>
      <c r="N66" s="120">
        <f t="shared" si="1"/>
        <v>0</v>
      </c>
      <c r="O66" s="121">
        <f t="shared" si="2"/>
        <v>0</v>
      </c>
    </row>
    <row r="67" spans="1:15" ht="17.25" x14ac:dyDescent="0.3">
      <c r="A67" s="93"/>
      <c r="B67" s="94"/>
      <c r="C67" s="12"/>
      <c r="D67" s="1"/>
      <c r="E67" s="2"/>
      <c r="F67" s="3"/>
      <c r="G67" s="3"/>
      <c r="H67" s="122">
        <f t="shared" ref="H67:H130" si="3">IF(AND(F67&lt;&gt;"",G67&lt;&gt;""),G67-F67,0)</f>
        <v>0</v>
      </c>
      <c r="I67" s="1"/>
      <c r="J67" s="50"/>
      <c r="K67" s="120">
        <v>0</v>
      </c>
      <c r="L67" s="1"/>
      <c r="M67" s="1"/>
      <c r="N67" s="120">
        <f t="shared" ref="N67:N130" si="4">IF(ROUND(H67*1440,0)=0,0,H67*1440*32)</f>
        <v>0</v>
      </c>
      <c r="O67" s="121">
        <f t="shared" ref="O67:O130" si="5">IF(ROUND(H67*1440,0)=0,0,
IF(ROUND(H67*1440,0)&lt;=15,480,
IF(ROUND(H67*1440,0)&lt;=30,960,
IF(ROUND(H67*1440,0)&lt;=45,1440,
IF(ROUND(H67*1440,0)&lt;=60,1920,
1920*INT(ROUND(H67*1440,0)/60)+
IF(MOD(ROUND(H67*1440,0),60)&lt;=15,480,
IF(MOD(ROUND(H67*1440,0),60)&lt;=30,960,
IF(MOD(ROUND(H67*1440,0),60)&lt;=45,1440,1920)))
)))))</f>
        <v>0</v>
      </c>
    </row>
    <row r="68" spans="1:15" ht="17.25" x14ac:dyDescent="0.3">
      <c r="A68" s="93"/>
      <c r="B68" s="94"/>
      <c r="C68" s="12"/>
      <c r="D68" s="1"/>
      <c r="E68" s="2"/>
      <c r="F68" s="3"/>
      <c r="G68" s="3"/>
      <c r="H68" s="122">
        <f t="shared" si="3"/>
        <v>0</v>
      </c>
      <c r="I68" s="1"/>
      <c r="J68" s="50"/>
      <c r="K68" s="120">
        <v>0</v>
      </c>
      <c r="L68" s="1"/>
      <c r="M68" s="1"/>
      <c r="N68" s="120">
        <f t="shared" si="4"/>
        <v>0</v>
      </c>
      <c r="O68" s="121">
        <f t="shared" si="5"/>
        <v>0</v>
      </c>
    </row>
    <row r="69" spans="1:15" ht="17.25" x14ac:dyDescent="0.3">
      <c r="A69" s="93"/>
      <c r="B69" s="94"/>
      <c r="C69" s="12"/>
      <c r="D69" s="1"/>
      <c r="E69" s="2"/>
      <c r="F69" s="3"/>
      <c r="G69" s="3"/>
      <c r="H69" s="122">
        <f t="shared" si="3"/>
        <v>0</v>
      </c>
      <c r="I69" s="1"/>
      <c r="J69" s="50"/>
      <c r="K69" s="120">
        <v>0</v>
      </c>
      <c r="L69" s="1"/>
      <c r="M69" s="1"/>
      <c r="N69" s="120">
        <f t="shared" si="4"/>
        <v>0</v>
      </c>
      <c r="O69" s="121">
        <f t="shared" si="5"/>
        <v>0</v>
      </c>
    </row>
    <row r="70" spans="1:15" ht="17.25" x14ac:dyDescent="0.3">
      <c r="A70" s="93"/>
      <c r="B70" s="94"/>
      <c r="C70" s="12"/>
      <c r="D70" s="1"/>
      <c r="E70" s="2"/>
      <c r="F70" s="3"/>
      <c r="G70" s="3"/>
      <c r="H70" s="122">
        <f t="shared" si="3"/>
        <v>0</v>
      </c>
      <c r="I70" s="1"/>
      <c r="J70" s="50"/>
      <c r="K70" s="120">
        <v>0</v>
      </c>
      <c r="L70" s="1"/>
      <c r="M70" s="1"/>
      <c r="N70" s="120">
        <f t="shared" si="4"/>
        <v>0</v>
      </c>
      <c r="O70" s="121">
        <f t="shared" si="5"/>
        <v>0</v>
      </c>
    </row>
    <row r="71" spans="1:15" ht="17.25" x14ac:dyDescent="0.3">
      <c r="A71" s="93"/>
      <c r="B71" s="94"/>
      <c r="C71" s="12"/>
      <c r="D71" s="1"/>
      <c r="E71" s="2"/>
      <c r="F71" s="3"/>
      <c r="G71" s="3"/>
      <c r="H71" s="122">
        <f t="shared" si="3"/>
        <v>0</v>
      </c>
      <c r="I71" s="1"/>
      <c r="J71" s="50"/>
      <c r="K71" s="120">
        <v>0</v>
      </c>
      <c r="L71" s="1"/>
      <c r="M71" s="1"/>
      <c r="N71" s="120">
        <f t="shared" si="4"/>
        <v>0</v>
      </c>
      <c r="O71" s="121">
        <f t="shared" si="5"/>
        <v>0</v>
      </c>
    </row>
    <row r="72" spans="1:15" ht="17.25" x14ac:dyDescent="0.3">
      <c r="A72" s="93"/>
      <c r="B72" s="94"/>
      <c r="C72" s="12"/>
      <c r="D72" s="1"/>
      <c r="E72" s="2"/>
      <c r="F72" s="3"/>
      <c r="G72" s="3"/>
      <c r="H72" s="122">
        <f t="shared" si="3"/>
        <v>0</v>
      </c>
      <c r="I72" s="1"/>
      <c r="J72" s="50"/>
      <c r="K72" s="120">
        <v>0</v>
      </c>
      <c r="L72" s="1"/>
      <c r="M72" s="1"/>
      <c r="N72" s="120">
        <f t="shared" si="4"/>
        <v>0</v>
      </c>
      <c r="O72" s="121">
        <f t="shared" si="5"/>
        <v>0</v>
      </c>
    </row>
    <row r="73" spans="1:15" ht="17.25" x14ac:dyDescent="0.3">
      <c r="A73" s="93"/>
      <c r="B73" s="94"/>
      <c r="C73" s="12"/>
      <c r="D73" s="1"/>
      <c r="E73" s="2"/>
      <c r="F73" s="3"/>
      <c r="G73" s="3"/>
      <c r="H73" s="122">
        <f t="shared" si="3"/>
        <v>0</v>
      </c>
      <c r="I73" s="1"/>
      <c r="J73" s="50"/>
      <c r="K73" s="120">
        <v>0</v>
      </c>
      <c r="L73" s="1"/>
      <c r="M73" s="1"/>
      <c r="N73" s="120">
        <f t="shared" si="4"/>
        <v>0</v>
      </c>
      <c r="O73" s="121">
        <f t="shared" si="5"/>
        <v>0</v>
      </c>
    </row>
    <row r="74" spans="1:15" ht="17.25" x14ac:dyDescent="0.3">
      <c r="A74" s="93"/>
      <c r="B74" s="94"/>
      <c r="C74" s="12"/>
      <c r="D74" s="1"/>
      <c r="E74" s="2"/>
      <c r="F74" s="3"/>
      <c r="G74" s="3"/>
      <c r="H74" s="122">
        <f t="shared" si="3"/>
        <v>0</v>
      </c>
      <c r="I74" s="1"/>
      <c r="J74" s="50"/>
      <c r="K74" s="120">
        <v>0</v>
      </c>
      <c r="L74" s="1"/>
      <c r="M74" s="1"/>
      <c r="N74" s="120">
        <f t="shared" si="4"/>
        <v>0</v>
      </c>
      <c r="O74" s="121">
        <f t="shared" si="5"/>
        <v>0</v>
      </c>
    </row>
    <row r="75" spans="1:15" ht="17.25" x14ac:dyDescent="0.3">
      <c r="A75" s="93"/>
      <c r="B75" s="94"/>
      <c r="C75" s="12"/>
      <c r="D75" s="1"/>
      <c r="E75" s="2"/>
      <c r="F75" s="3"/>
      <c r="G75" s="3"/>
      <c r="H75" s="122">
        <f t="shared" si="3"/>
        <v>0</v>
      </c>
      <c r="I75" s="1"/>
      <c r="J75" s="50"/>
      <c r="K75" s="120">
        <v>0</v>
      </c>
      <c r="L75" s="1"/>
      <c r="M75" s="1"/>
      <c r="N75" s="120">
        <f t="shared" si="4"/>
        <v>0</v>
      </c>
      <c r="O75" s="121">
        <f t="shared" si="5"/>
        <v>0</v>
      </c>
    </row>
    <row r="76" spans="1:15" ht="17.25" x14ac:dyDescent="0.3">
      <c r="A76" s="93"/>
      <c r="B76" s="94"/>
      <c r="C76" s="12"/>
      <c r="D76" s="1"/>
      <c r="E76" s="2"/>
      <c r="F76" s="3"/>
      <c r="G76" s="3"/>
      <c r="H76" s="122">
        <f t="shared" si="3"/>
        <v>0</v>
      </c>
      <c r="I76" s="1"/>
      <c r="J76" s="50"/>
      <c r="K76" s="120">
        <v>0</v>
      </c>
      <c r="L76" s="1"/>
      <c r="M76" s="1"/>
      <c r="N76" s="120">
        <f t="shared" si="4"/>
        <v>0</v>
      </c>
      <c r="O76" s="121">
        <f t="shared" si="5"/>
        <v>0</v>
      </c>
    </row>
    <row r="77" spans="1:15" ht="17.25" x14ac:dyDescent="0.3">
      <c r="A77" s="93"/>
      <c r="B77" s="94"/>
      <c r="C77" s="12"/>
      <c r="D77" s="1"/>
      <c r="E77" s="2"/>
      <c r="F77" s="3"/>
      <c r="G77" s="3"/>
      <c r="H77" s="122">
        <f t="shared" si="3"/>
        <v>0</v>
      </c>
      <c r="I77" s="1"/>
      <c r="J77" s="50"/>
      <c r="K77" s="120">
        <v>0</v>
      </c>
      <c r="L77" s="1"/>
      <c r="M77" s="1"/>
      <c r="N77" s="120">
        <f t="shared" si="4"/>
        <v>0</v>
      </c>
      <c r="O77" s="121">
        <f t="shared" si="5"/>
        <v>0</v>
      </c>
    </row>
    <row r="78" spans="1:15" ht="17.25" x14ac:dyDescent="0.3">
      <c r="A78" s="93"/>
      <c r="B78" s="94"/>
      <c r="C78" s="12"/>
      <c r="D78" s="1"/>
      <c r="E78" s="2"/>
      <c r="F78" s="3"/>
      <c r="G78" s="3"/>
      <c r="H78" s="122">
        <f t="shared" si="3"/>
        <v>0</v>
      </c>
      <c r="I78" s="1"/>
      <c r="J78" s="50"/>
      <c r="K78" s="120">
        <v>0</v>
      </c>
      <c r="L78" s="1"/>
      <c r="M78" s="1"/>
      <c r="N78" s="120">
        <f t="shared" si="4"/>
        <v>0</v>
      </c>
      <c r="O78" s="121">
        <f t="shared" si="5"/>
        <v>0</v>
      </c>
    </row>
    <row r="79" spans="1:15" ht="17.25" x14ac:dyDescent="0.3">
      <c r="A79" s="93"/>
      <c r="B79" s="94"/>
      <c r="C79" s="12"/>
      <c r="D79" s="1"/>
      <c r="E79" s="2"/>
      <c r="F79" s="3"/>
      <c r="G79" s="3"/>
      <c r="H79" s="122">
        <f t="shared" si="3"/>
        <v>0</v>
      </c>
      <c r="I79" s="1"/>
      <c r="J79" s="50"/>
      <c r="K79" s="120">
        <v>0</v>
      </c>
      <c r="L79" s="1"/>
      <c r="M79" s="1"/>
      <c r="N79" s="120">
        <f t="shared" si="4"/>
        <v>0</v>
      </c>
      <c r="O79" s="121">
        <f t="shared" si="5"/>
        <v>0</v>
      </c>
    </row>
    <row r="80" spans="1:15" ht="17.25" x14ac:dyDescent="0.3">
      <c r="A80" s="93"/>
      <c r="B80" s="94"/>
      <c r="C80" s="12"/>
      <c r="D80" s="1"/>
      <c r="E80" s="2"/>
      <c r="F80" s="3"/>
      <c r="G80" s="3"/>
      <c r="H80" s="122">
        <f t="shared" si="3"/>
        <v>0</v>
      </c>
      <c r="I80" s="1"/>
      <c r="J80" s="50"/>
      <c r="K80" s="120">
        <v>0</v>
      </c>
      <c r="L80" s="1"/>
      <c r="M80" s="1"/>
      <c r="N80" s="120">
        <f t="shared" si="4"/>
        <v>0</v>
      </c>
      <c r="O80" s="121">
        <f t="shared" si="5"/>
        <v>0</v>
      </c>
    </row>
    <row r="81" spans="1:15" ht="17.25" x14ac:dyDescent="0.3">
      <c r="A81" s="93"/>
      <c r="B81" s="94"/>
      <c r="C81" s="12"/>
      <c r="D81" s="1"/>
      <c r="E81" s="2"/>
      <c r="F81" s="3"/>
      <c r="G81" s="3"/>
      <c r="H81" s="122">
        <f t="shared" si="3"/>
        <v>0</v>
      </c>
      <c r="I81" s="1"/>
      <c r="J81" s="50"/>
      <c r="K81" s="120">
        <v>0</v>
      </c>
      <c r="L81" s="1"/>
      <c r="M81" s="1"/>
      <c r="N81" s="120">
        <f t="shared" si="4"/>
        <v>0</v>
      </c>
      <c r="O81" s="121">
        <f t="shared" si="5"/>
        <v>0</v>
      </c>
    </row>
    <row r="82" spans="1:15" ht="17.25" x14ac:dyDescent="0.3">
      <c r="A82" s="93"/>
      <c r="B82" s="94"/>
      <c r="C82" s="12"/>
      <c r="D82" s="1"/>
      <c r="E82" s="2"/>
      <c r="F82" s="3"/>
      <c r="G82" s="3"/>
      <c r="H82" s="122">
        <f t="shared" si="3"/>
        <v>0</v>
      </c>
      <c r="I82" s="1"/>
      <c r="J82" s="50"/>
      <c r="K82" s="120">
        <v>0</v>
      </c>
      <c r="L82" s="1"/>
      <c r="M82" s="1"/>
      <c r="N82" s="120">
        <f t="shared" si="4"/>
        <v>0</v>
      </c>
      <c r="O82" s="121">
        <f t="shared" si="5"/>
        <v>0</v>
      </c>
    </row>
    <row r="83" spans="1:15" ht="17.25" x14ac:dyDescent="0.3">
      <c r="A83" s="93"/>
      <c r="B83" s="94"/>
      <c r="C83" s="12"/>
      <c r="D83" s="1"/>
      <c r="E83" s="2"/>
      <c r="F83" s="3"/>
      <c r="G83" s="3"/>
      <c r="H83" s="122">
        <f t="shared" si="3"/>
        <v>0</v>
      </c>
      <c r="I83" s="1"/>
      <c r="J83" s="50"/>
      <c r="K83" s="120">
        <v>0</v>
      </c>
      <c r="L83" s="1"/>
      <c r="M83" s="1"/>
      <c r="N83" s="120">
        <f t="shared" si="4"/>
        <v>0</v>
      </c>
      <c r="O83" s="121">
        <f t="shared" si="5"/>
        <v>0</v>
      </c>
    </row>
    <row r="84" spans="1:15" ht="17.25" x14ac:dyDescent="0.3">
      <c r="A84" s="93"/>
      <c r="B84" s="94"/>
      <c r="C84" s="12"/>
      <c r="D84" s="1"/>
      <c r="E84" s="2"/>
      <c r="F84" s="3"/>
      <c r="G84" s="3"/>
      <c r="H84" s="122">
        <f t="shared" si="3"/>
        <v>0</v>
      </c>
      <c r="I84" s="1"/>
      <c r="J84" s="50"/>
      <c r="K84" s="120">
        <v>0</v>
      </c>
      <c r="L84" s="1"/>
      <c r="M84" s="1"/>
      <c r="N84" s="120">
        <f t="shared" si="4"/>
        <v>0</v>
      </c>
      <c r="O84" s="121">
        <f t="shared" si="5"/>
        <v>0</v>
      </c>
    </row>
    <row r="85" spans="1:15" ht="17.25" x14ac:dyDescent="0.3">
      <c r="A85" s="93"/>
      <c r="B85" s="94"/>
      <c r="C85" s="12"/>
      <c r="D85" s="1"/>
      <c r="E85" s="2"/>
      <c r="F85" s="3"/>
      <c r="G85" s="3"/>
      <c r="H85" s="122">
        <f t="shared" si="3"/>
        <v>0</v>
      </c>
      <c r="I85" s="1"/>
      <c r="J85" s="50"/>
      <c r="K85" s="120">
        <v>0</v>
      </c>
      <c r="L85" s="1"/>
      <c r="M85" s="1"/>
      <c r="N85" s="120">
        <f t="shared" si="4"/>
        <v>0</v>
      </c>
      <c r="O85" s="121">
        <f t="shared" si="5"/>
        <v>0</v>
      </c>
    </row>
    <row r="86" spans="1:15" ht="17.25" x14ac:dyDescent="0.3">
      <c r="A86" s="93"/>
      <c r="B86" s="94"/>
      <c r="C86" s="12"/>
      <c r="D86" s="1"/>
      <c r="E86" s="2"/>
      <c r="F86" s="3"/>
      <c r="G86" s="3"/>
      <c r="H86" s="122">
        <f t="shared" si="3"/>
        <v>0</v>
      </c>
      <c r="I86" s="1"/>
      <c r="J86" s="50"/>
      <c r="K86" s="120">
        <v>0</v>
      </c>
      <c r="L86" s="1"/>
      <c r="M86" s="1"/>
      <c r="N86" s="120">
        <f t="shared" si="4"/>
        <v>0</v>
      </c>
      <c r="O86" s="121">
        <f t="shared" si="5"/>
        <v>0</v>
      </c>
    </row>
    <row r="87" spans="1:15" ht="17.25" x14ac:dyDescent="0.3">
      <c r="A87" s="93"/>
      <c r="B87" s="94"/>
      <c r="C87" s="12"/>
      <c r="D87" s="1"/>
      <c r="E87" s="2"/>
      <c r="F87" s="3"/>
      <c r="G87" s="3"/>
      <c r="H87" s="122">
        <f t="shared" si="3"/>
        <v>0</v>
      </c>
      <c r="I87" s="1"/>
      <c r="J87" s="50"/>
      <c r="K87" s="120">
        <v>0</v>
      </c>
      <c r="L87" s="1"/>
      <c r="M87" s="1"/>
      <c r="N87" s="120">
        <f t="shared" si="4"/>
        <v>0</v>
      </c>
      <c r="O87" s="121">
        <f t="shared" si="5"/>
        <v>0</v>
      </c>
    </row>
    <row r="88" spans="1:15" ht="17.25" x14ac:dyDescent="0.3">
      <c r="A88" s="93"/>
      <c r="B88" s="94"/>
      <c r="C88" s="12"/>
      <c r="D88" s="1"/>
      <c r="E88" s="2"/>
      <c r="F88" s="3"/>
      <c r="G88" s="3"/>
      <c r="H88" s="122">
        <f t="shared" si="3"/>
        <v>0</v>
      </c>
      <c r="I88" s="1"/>
      <c r="J88" s="50"/>
      <c r="K88" s="120">
        <v>0</v>
      </c>
      <c r="L88" s="1"/>
      <c r="M88" s="1"/>
      <c r="N88" s="120">
        <f t="shared" si="4"/>
        <v>0</v>
      </c>
      <c r="O88" s="121">
        <f t="shared" si="5"/>
        <v>0</v>
      </c>
    </row>
    <row r="89" spans="1:15" ht="17.25" x14ac:dyDescent="0.3">
      <c r="A89" s="93"/>
      <c r="B89" s="94"/>
      <c r="C89" s="12"/>
      <c r="D89" s="1"/>
      <c r="E89" s="2"/>
      <c r="F89" s="3"/>
      <c r="G89" s="3"/>
      <c r="H89" s="122">
        <f t="shared" si="3"/>
        <v>0</v>
      </c>
      <c r="I89" s="1"/>
      <c r="J89" s="50"/>
      <c r="K89" s="120">
        <v>0</v>
      </c>
      <c r="L89" s="1"/>
      <c r="M89" s="1"/>
      <c r="N89" s="120">
        <f t="shared" si="4"/>
        <v>0</v>
      </c>
      <c r="O89" s="121">
        <f t="shared" si="5"/>
        <v>0</v>
      </c>
    </row>
    <row r="90" spans="1:15" ht="17.25" x14ac:dyDescent="0.3">
      <c r="A90" s="93"/>
      <c r="B90" s="94"/>
      <c r="C90" s="12"/>
      <c r="D90" s="1"/>
      <c r="E90" s="2"/>
      <c r="F90" s="3"/>
      <c r="G90" s="3"/>
      <c r="H90" s="122">
        <f t="shared" si="3"/>
        <v>0</v>
      </c>
      <c r="I90" s="1"/>
      <c r="J90" s="50"/>
      <c r="K90" s="120">
        <v>0</v>
      </c>
      <c r="L90" s="1"/>
      <c r="M90" s="1"/>
      <c r="N90" s="120">
        <f t="shared" si="4"/>
        <v>0</v>
      </c>
      <c r="O90" s="121">
        <f t="shared" si="5"/>
        <v>0</v>
      </c>
    </row>
    <row r="91" spans="1:15" ht="17.25" x14ac:dyDescent="0.3">
      <c r="A91" s="93"/>
      <c r="B91" s="94"/>
      <c r="C91" s="12"/>
      <c r="D91" s="1"/>
      <c r="E91" s="2"/>
      <c r="F91" s="3"/>
      <c r="G91" s="3"/>
      <c r="H91" s="122">
        <f t="shared" si="3"/>
        <v>0</v>
      </c>
      <c r="I91" s="1"/>
      <c r="J91" s="50"/>
      <c r="K91" s="120">
        <v>0</v>
      </c>
      <c r="L91" s="1"/>
      <c r="M91" s="1"/>
      <c r="N91" s="120">
        <f t="shared" si="4"/>
        <v>0</v>
      </c>
      <c r="O91" s="121">
        <f t="shared" si="5"/>
        <v>0</v>
      </c>
    </row>
    <row r="92" spans="1:15" ht="17.25" x14ac:dyDescent="0.3">
      <c r="A92" s="93"/>
      <c r="B92" s="94"/>
      <c r="C92" s="12"/>
      <c r="D92" s="1"/>
      <c r="E92" s="2"/>
      <c r="F92" s="3"/>
      <c r="G92" s="3"/>
      <c r="H92" s="122">
        <f t="shared" si="3"/>
        <v>0</v>
      </c>
      <c r="I92" s="1"/>
      <c r="J92" s="50"/>
      <c r="K92" s="120">
        <v>0</v>
      </c>
      <c r="L92" s="1"/>
      <c r="M92" s="1"/>
      <c r="N92" s="120">
        <f t="shared" si="4"/>
        <v>0</v>
      </c>
      <c r="O92" s="121">
        <f t="shared" si="5"/>
        <v>0</v>
      </c>
    </row>
    <row r="93" spans="1:15" ht="17.25" x14ac:dyDescent="0.3">
      <c r="A93" s="93"/>
      <c r="B93" s="94"/>
      <c r="C93" s="12"/>
      <c r="D93" s="1"/>
      <c r="E93" s="2"/>
      <c r="F93" s="3"/>
      <c r="G93" s="3"/>
      <c r="H93" s="122">
        <f t="shared" si="3"/>
        <v>0</v>
      </c>
      <c r="I93" s="1"/>
      <c r="J93" s="50"/>
      <c r="K93" s="120">
        <v>0</v>
      </c>
      <c r="L93" s="1"/>
      <c r="M93" s="1"/>
      <c r="N93" s="120">
        <f t="shared" si="4"/>
        <v>0</v>
      </c>
      <c r="O93" s="121">
        <f t="shared" si="5"/>
        <v>0</v>
      </c>
    </row>
    <row r="94" spans="1:15" ht="17.25" x14ac:dyDescent="0.3">
      <c r="A94" s="93"/>
      <c r="B94" s="94"/>
      <c r="C94" s="12"/>
      <c r="D94" s="1"/>
      <c r="E94" s="2"/>
      <c r="F94" s="3"/>
      <c r="G94" s="3"/>
      <c r="H94" s="122">
        <f t="shared" si="3"/>
        <v>0</v>
      </c>
      <c r="I94" s="1"/>
      <c r="J94" s="50"/>
      <c r="K94" s="120">
        <v>0</v>
      </c>
      <c r="L94" s="1"/>
      <c r="M94" s="1"/>
      <c r="N94" s="120">
        <f t="shared" si="4"/>
        <v>0</v>
      </c>
      <c r="O94" s="121">
        <f t="shared" si="5"/>
        <v>0</v>
      </c>
    </row>
    <row r="95" spans="1:15" ht="17.25" x14ac:dyDescent="0.3">
      <c r="A95" s="93"/>
      <c r="B95" s="94"/>
      <c r="C95" s="12"/>
      <c r="D95" s="1"/>
      <c r="E95" s="2"/>
      <c r="F95" s="3"/>
      <c r="G95" s="3"/>
      <c r="H95" s="122">
        <f t="shared" si="3"/>
        <v>0</v>
      </c>
      <c r="I95" s="1"/>
      <c r="J95" s="50"/>
      <c r="K95" s="120">
        <v>0</v>
      </c>
      <c r="L95" s="1"/>
      <c r="M95" s="1"/>
      <c r="N95" s="120">
        <f t="shared" si="4"/>
        <v>0</v>
      </c>
      <c r="O95" s="121">
        <f t="shared" si="5"/>
        <v>0</v>
      </c>
    </row>
    <row r="96" spans="1:15" ht="17.25" x14ac:dyDescent="0.3">
      <c r="A96" s="93"/>
      <c r="B96" s="94"/>
      <c r="C96" s="12"/>
      <c r="D96" s="1"/>
      <c r="E96" s="2"/>
      <c r="F96" s="3"/>
      <c r="G96" s="3"/>
      <c r="H96" s="122">
        <f t="shared" si="3"/>
        <v>0</v>
      </c>
      <c r="I96" s="1"/>
      <c r="J96" s="50"/>
      <c r="K96" s="120">
        <v>0</v>
      </c>
      <c r="L96" s="1"/>
      <c r="M96" s="1"/>
      <c r="N96" s="120">
        <f t="shared" si="4"/>
        <v>0</v>
      </c>
      <c r="O96" s="121">
        <f t="shared" si="5"/>
        <v>0</v>
      </c>
    </row>
    <row r="97" spans="1:15" ht="17.25" x14ac:dyDescent="0.3">
      <c r="A97" s="93"/>
      <c r="B97" s="94"/>
      <c r="C97" s="12"/>
      <c r="D97" s="1"/>
      <c r="E97" s="2"/>
      <c r="F97" s="3"/>
      <c r="G97" s="3"/>
      <c r="H97" s="122">
        <f t="shared" si="3"/>
        <v>0</v>
      </c>
      <c r="I97" s="1"/>
      <c r="J97" s="50"/>
      <c r="K97" s="120">
        <v>0</v>
      </c>
      <c r="L97" s="1"/>
      <c r="M97" s="1"/>
      <c r="N97" s="120">
        <f t="shared" si="4"/>
        <v>0</v>
      </c>
      <c r="O97" s="121">
        <f t="shared" si="5"/>
        <v>0</v>
      </c>
    </row>
    <row r="98" spans="1:15" ht="17.25" x14ac:dyDescent="0.3">
      <c r="A98" s="93"/>
      <c r="B98" s="94"/>
      <c r="C98" s="12"/>
      <c r="D98" s="1"/>
      <c r="E98" s="2"/>
      <c r="F98" s="3"/>
      <c r="G98" s="3"/>
      <c r="H98" s="122">
        <f t="shared" si="3"/>
        <v>0</v>
      </c>
      <c r="I98" s="1"/>
      <c r="J98" s="50"/>
      <c r="K98" s="120">
        <v>0</v>
      </c>
      <c r="L98" s="1"/>
      <c r="M98" s="1"/>
      <c r="N98" s="120">
        <f t="shared" si="4"/>
        <v>0</v>
      </c>
      <c r="O98" s="121">
        <f t="shared" si="5"/>
        <v>0</v>
      </c>
    </row>
    <row r="99" spans="1:15" ht="17.25" x14ac:dyDescent="0.3">
      <c r="A99" s="93"/>
      <c r="B99" s="94"/>
      <c r="C99" s="12"/>
      <c r="D99" s="1"/>
      <c r="E99" s="2"/>
      <c r="F99" s="3"/>
      <c r="G99" s="3"/>
      <c r="H99" s="122">
        <f t="shared" si="3"/>
        <v>0</v>
      </c>
      <c r="I99" s="1"/>
      <c r="J99" s="50"/>
      <c r="K99" s="120">
        <v>0</v>
      </c>
      <c r="L99" s="1"/>
      <c r="M99" s="1"/>
      <c r="N99" s="120">
        <f t="shared" si="4"/>
        <v>0</v>
      </c>
      <c r="O99" s="121">
        <f t="shared" si="5"/>
        <v>0</v>
      </c>
    </row>
    <row r="100" spans="1:15" ht="17.25" x14ac:dyDescent="0.3">
      <c r="A100" s="93"/>
      <c r="B100" s="94"/>
      <c r="C100" s="12"/>
      <c r="D100" s="1"/>
      <c r="E100" s="2"/>
      <c r="F100" s="3"/>
      <c r="G100" s="3"/>
      <c r="H100" s="122">
        <f t="shared" si="3"/>
        <v>0</v>
      </c>
      <c r="I100" s="1"/>
      <c r="J100" s="50"/>
      <c r="K100" s="120">
        <v>0</v>
      </c>
      <c r="L100" s="1"/>
      <c r="M100" s="1"/>
      <c r="N100" s="120">
        <f t="shared" si="4"/>
        <v>0</v>
      </c>
      <c r="O100" s="121">
        <f t="shared" si="5"/>
        <v>0</v>
      </c>
    </row>
    <row r="101" spans="1:15" ht="17.25" x14ac:dyDescent="0.3">
      <c r="A101" s="93"/>
      <c r="B101" s="94"/>
      <c r="C101" s="12"/>
      <c r="D101" s="1"/>
      <c r="E101" s="2"/>
      <c r="F101" s="3"/>
      <c r="G101" s="3"/>
      <c r="H101" s="122">
        <f t="shared" si="3"/>
        <v>0</v>
      </c>
      <c r="I101" s="1"/>
      <c r="J101" s="48"/>
      <c r="K101" s="120">
        <v>0</v>
      </c>
      <c r="L101" s="1"/>
      <c r="M101" s="1"/>
      <c r="N101" s="120">
        <f t="shared" si="4"/>
        <v>0</v>
      </c>
      <c r="O101" s="121">
        <f t="shared" si="5"/>
        <v>0</v>
      </c>
    </row>
    <row r="102" spans="1:15" ht="17.25" x14ac:dyDescent="0.3">
      <c r="A102" s="93"/>
      <c r="B102" s="94"/>
      <c r="C102" s="12"/>
      <c r="D102" s="1"/>
      <c r="E102" s="2"/>
      <c r="F102" s="3"/>
      <c r="G102" s="3"/>
      <c r="H102" s="122">
        <f t="shared" si="3"/>
        <v>0</v>
      </c>
      <c r="I102" s="1"/>
      <c r="J102" s="48"/>
      <c r="K102" s="120">
        <v>0</v>
      </c>
      <c r="L102" s="1"/>
      <c r="M102" s="1"/>
      <c r="N102" s="120">
        <f t="shared" si="4"/>
        <v>0</v>
      </c>
      <c r="O102" s="121">
        <f t="shared" si="5"/>
        <v>0</v>
      </c>
    </row>
    <row r="103" spans="1:15" ht="17.25" x14ac:dyDescent="0.3">
      <c r="A103" s="93"/>
      <c r="B103" s="94"/>
      <c r="C103" s="12"/>
      <c r="D103" s="1"/>
      <c r="E103" s="2"/>
      <c r="F103" s="3"/>
      <c r="G103" s="3"/>
      <c r="H103" s="122">
        <f t="shared" si="3"/>
        <v>0</v>
      </c>
      <c r="I103" s="1"/>
      <c r="J103" s="48"/>
      <c r="K103" s="120">
        <v>0</v>
      </c>
      <c r="L103" s="1"/>
      <c r="M103" s="1"/>
      <c r="N103" s="120">
        <f t="shared" si="4"/>
        <v>0</v>
      </c>
      <c r="O103" s="121">
        <f t="shared" si="5"/>
        <v>0</v>
      </c>
    </row>
    <row r="104" spans="1:15" ht="17.25" x14ac:dyDescent="0.3">
      <c r="A104" s="93"/>
      <c r="B104" s="94"/>
      <c r="C104" s="12"/>
      <c r="D104" s="1"/>
      <c r="E104" s="2"/>
      <c r="F104" s="3"/>
      <c r="G104" s="3"/>
      <c r="H104" s="122">
        <f t="shared" si="3"/>
        <v>0</v>
      </c>
      <c r="I104" s="1"/>
      <c r="J104" s="48"/>
      <c r="K104" s="120">
        <v>0</v>
      </c>
      <c r="L104" s="1"/>
      <c r="M104" s="1"/>
      <c r="N104" s="120">
        <f t="shared" si="4"/>
        <v>0</v>
      </c>
      <c r="O104" s="121">
        <f t="shared" si="5"/>
        <v>0</v>
      </c>
    </row>
    <row r="105" spans="1:15" ht="17.25" x14ac:dyDescent="0.3">
      <c r="A105" s="93"/>
      <c r="B105" s="94"/>
      <c r="C105" s="12"/>
      <c r="D105" s="1"/>
      <c r="E105" s="2"/>
      <c r="F105" s="3"/>
      <c r="G105" s="3"/>
      <c r="H105" s="122">
        <f t="shared" si="3"/>
        <v>0</v>
      </c>
      <c r="I105" s="1"/>
      <c r="J105" s="48"/>
      <c r="K105" s="120">
        <v>0</v>
      </c>
      <c r="L105" s="1"/>
      <c r="M105" s="1"/>
      <c r="N105" s="120">
        <f t="shared" si="4"/>
        <v>0</v>
      </c>
      <c r="O105" s="121">
        <f t="shared" si="5"/>
        <v>0</v>
      </c>
    </row>
    <row r="106" spans="1:15" ht="17.25" x14ac:dyDescent="0.3">
      <c r="A106" s="93"/>
      <c r="B106" s="94"/>
      <c r="C106" s="12"/>
      <c r="D106" s="1"/>
      <c r="E106" s="2"/>
      <c r="F106" s="3"/>
      <c r="G106" s="3"/>
      <c r="H106" s="122">
        <f t="shared" si="3"/>
        <v>0</v>
      </c>
      <c r="I106" s="1"/>
      <c r="J106" s="48"/>
      <c r="K106" s="120">
        <v>0</v>
      </c>
      <c r="L106" s="1"/>
      <c r="M106" s="1"/>
      <c r="N106" s="120">
        <f t="shared" si="4"/>
        <v>0</v>
      </c>
      <c r="O106" s="121">
        <f t="shared" si="5"/>
        <v>0</v>
      </c>
    </row>
    <row r="107" spans="1:15" ht="17.25" x14ac:dyDescent="0.3">
      <c r="A107" s="93"/>
      <c r="B107" s="94"/>
      <c r="C107" s="12"/>
      <c r="D107" s="1"/>
      <c r="E107" s="2"/>
      <c r="F107" s="3"/>
      <c r="G107" s="3"/>
      <c r="H107" s="122">
        <f t="shared" si="3"/>
        <v>0</v>
      </c>
      <c r="I107" s="1"/>
      <c r="J107" s="48"/>
      <c r="K107" s="120">
        <v>0</v>
      </c>
      <c r="L107" s="1"/>
      <c r="M107" s="1"/>
      <c r="N107" s="120">
        <f t="shared" si="4"/>
        <v>0</v>
      </c>
      <c r="O107" s="121">
        <f t="shared" si="5"/>
        <v>0</v>
      </c>
    </row>
    <row r="108" spans="1:15" ht="17.25" x14ac:dyDescent="0.3">
      <c r="A108" s="93"/>
      <c r="B108" s="94"/>
      <c r="C108" s="12"/>
      <c r="D108" s="1"/>
      <c r="E108" s="2"/>
      <c r="F108" s="3"/>
      <c r="G108" s="3"/>
      <c r="H108" s="122">
        <f t="shared" si="3"/>
        <v>0</v>
      </c>
      <c r="I108" s="1"/>
      <c r="J108" s="48"/>
      <c r="K108" s="120">
        <v>0</v>
      </c>
      <c r="L108" s="1"/>
      <c r="M108" s="1"/>
      <c r="N108" s="120">
        <f t="shared" si="4"/>
        <v>0</v>
      </c>
      <c r="O108" s="121">
        <f t="shared" si="5"/>
        <v>0</v>
      </c>
    </row>
    <row r="109" spans="1:15" ht="17.25" x14ac:dyDescent="0.3">
      <c r="A109" s="93"/>
      <c r="B109" s="94"/>
      <c r="C109" s="12"/>
      <c r="D109" s="1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"/>
      <c r="E110" s="2"/>
      <c r="F110" s="3"/>
      <c r="G110" s="3"/>
      <c r="H110" s="122">
        <f t="shared" si="3"/>
        <v>0</v>
      </c>
      <c r="I110" s="1"/>
      <c r="J110" s="48"/>
      <c r="K110" s="120">
        <v>0</v>
      </c>
      <c r="L110" s="1"/>
      <c r="M110" s="1"/>
      <c r="N110" s="120">
        <f t="shared" si="4"/>
        <v>0</v>
      </c>
      <c r="O110" s="121">
        <f t="shared" si="5"/>
        <v>0</v>
      </c>
    </row>
    <row r="111" spans="1:15" ht="17.25" x14ac:dyDescent="0.3">
      <c r="A111" s="93"/>
      <c r="B111" s="94"/>
      <c r="C111" s="12"/>
      <c r="D111" s="1"/>
      <c r="E111" s="2"/>
      <c r="F111" s="3"/>
      <c r="G111" s="3"/>
      <c r="H111" s="122">
        <f t="shared" si="3"/>
        <v>0</v>
      </c>
      <c r="I111" s="1"/>
      <c r="J111" s="48"/>
      <c r="K111" s="120">
        <v>0</v>
      </c>
      <c r="L111" s="1"/>
      <c r="M111" s="1"/>
      <c r="N111" s="120">
        <f t="shared" si="4"/>
        <v>0</v>
      </c>
      <c r="O111" s="121">
        <f t="shared" si="5"/>
        <v>0</v>
      </c>
    </row>
    <row r="112" spans="1:15" ht="17.25" x14ac:dyDescent="0.3">
      <c r="A112" s="93"/>
      <c r="B112" s="94"/>
      <c r="C112" s="12"/>
      <c r="D112" s="1"/>
      <c r="E112" s="2"/>
      <c r="F112" s="3"/>
      <c r="G112" s="3"/>
      <c r="H112" s="122">
        <f t="shared" si="3"/>
        <v>0</v>
      </c>
      <c r="I112" s="1"/>
      <c r="J112" s="48"/>
      <c r="K112" s="120">
        <v>0</v>
      </c>
      <c r="L112" s="1"/>
      <c r="M112" s="1"/>
      <c r="N112" s="120">
        <f t="shared" si="4"/>
        <v>0</v>
      </c>
      <c r="O112" s="121">
        <f t="shared" si="5"/>
        <v>0</v>
      </c>
    </row>
    <row r="113" spans="1:15" ht="17.25" x14ac:dyDescent="0.3">
      <c r="A113" s="93"/>
      <c r="B113" s="94"/>
      <c r="C113" s="12"/>
      <c r="D113" s="1"/>
      <c r="E113" s="2"/>
      <c r="F113" s="3"/>
      <c r="G113" s="3"/>
      <c r="H113" s="122">
        <f t="shared" si="3"/>
        <v>0</v>
      </c>
      <c r="I113" s="1"/>
      <c r="J113" s="48"/>
      <c r="K113" s="120">
        <v>0</v>
      </c>
      <c r="L113" s="1"/>
      <c r="M113" s="1"/>
      <c r="N113" s="120">
        <f t="shared" si="4"/>
        <v>0</v>
      </c>
      <c r="O113" s="121">
        <f t="shared" si="5"/>
        <v>0</v>
      </c>
    </row>
    <row r="114" spans="1:15" ht="17.25" x14ac:dyDescent="0.3">
      <c r="A114" s="93"/>
      <c r="B114" s="94"/>
      <c r="C114" s="12"/>
      <c r="D114" s="1"/>
      <c r="E114" s="2"/>
      <c r="F114" s="3"/>
      <c r="G114" s="3"/>
      <c r="H114" s="122">
        <f t="shared" si="3"/>
        <v>0</v>
      </c>
      <c r="I114" s="1"/>
      <c r="J114" s="48"/>
      <c r="K114" s="120">
        <v>0</v>
      </c>
      <c r="L114" s="1"/>
      <c r="M114" s="1"/>
      <c r="N114" s="120">
        <f t="shared" si="4"/>
        <v>0</v>
      </c>
      <c r="O114" s="121">
        <f t="shared" si="5"/>
        <v>0</v>
      </c>
    </row>
    <row r="115" spans="1:15" ht="17.25" x14ac:dyDescent="0.3">
      <c r="A115" s="93"/>
      <c r="B115" s="94"/>
      <c r="C115" s="12"/>
      <c r="D115" s="1"/>
      <c r="E115" s="2"/>
      <c r="F115" s="3"/>
      <c r="G115" s="3"/>
      <c r="H115" s="122">
        <f t="shared" si="3"/>
        <v>0</v>
      </c>
      <c r="I115" s="1"/>
      <c r="J115" s="48"/>
      <c r="K115" s="120">
        <v>0</v>
      </c>
      <c r="L115" s="1"/>
      <c r="M115" s="1"/>
      <c r="N115" s="120">
        <f t="shared" si="4"/>
        <v>0</v>
      </c>
      <c r="O115" s="121">
        <f t="shared" si="5"/>
        <v>0</v>
      </c>
    </row>
    <row r="116" spans="1:15" ht="17.25" x14ac:dyDescent="0.3">
      <c r="A116" s="93"/>
      <c r="B116" s="94"/>
      <c r="C116" s="12"/>
      <c r="D116" s="1"/>
      <c r="E116" s="2"/>
      <c r="F116" s="3"/>
      <c r="G116" s="3"/>
      <c r="H116" s="122">
        <f t="shared" si="3"/>
        <v>0</v>
      </c>
      <c r="I116" s="1"/>
      <c r="J116" s="48"/>
      <c r="K116" s="120">
        <v>0</v>
      </c>
      <c r="L116" s="1"/>
      <c r="M116" s="1"/>
      <c r="N116" s="120">
        <f t="shared" si="4"/>
        <v>0</v>
      </c>
      <c r="O116" s="121">
        <f t="shared" si="5"/>
        <v>0</v>
      </c>
    </row>
    <row r="117" spans="1:15" ht="17.25" x14ac:dyDescent="0.3">
      <c r="A117" s="93"/>
      <c r="B117" s="94"/>
      <c r="C117" s="12"/>
      <c r="D117" s="1"/>
      <c r="E117" s="2"/>
      <c r="F117" s="3"/>
      <c r="G117" s="3"/>
      <c r="H117" s="122">
        <f t="shared" si="3"/>
        <v>0</v>
      </c>
      <c r="I117" s="1"/>
      <c r="J117" s="48"/>
      <c r="K117" s="120">
        <v>0</v>
      </c>
      <c r="L117" s="1"/>
      <c r="M117" s="1"/>
      <c r="N117" s="120">
        <f t="shared" si="4"/>
        <v>0</v>
      </c>
      <c r="O117" s="121">
        <f t="shared" si="5"/>
        <v>0</v>
      </c>
    </row>
    <row r="118" spans="1:15" ht="17.25" x14ac:dyDescent="0.3">
      <c r="A118" s="93"/>
      <c r="B118" s="94"/>
      <c r="C118" s="12"/>
      <c r="D118" s="1"/>
      <c r="E118" s="2"/>
      <c r="F118" s="3"/>
      <c r="G118" s="3"/>
      <c r="H118" s="122">
        <f t="shared" si="3"/>
        <v>0</v>
      </c>
      <c r="I118" s="1"/>
      <c r="J118" s="48"/>
      <c r="K118" s="120">
        <v>0</v>
      </c>
      <c r="L118" s="1"/>
      <c r="M118" s="1"/>
      <c r="N118" s="120">
        <f t="shared" si="4"/>
        <v>0</v>
      </c>
      <c r="O118" s="121">
        <f t="shared" si="5"/>
        <v>0</v>
      </c>
    </row>
    <row r="119" spans="1:15" ht="17.25" x14ac:dyDescent="0.3">
      <c r="A119" s="93"/>
      <c r="B119" s="94"/>
      <c r="C119" s="12"/>
      <c r="D119" s="1"/>
      <c r="E119" s="2"/>
      <c r="F119" s="3"/>
      <c r="G119" s="3"/>
      <c r="H119" s="122">
        <f t="shared" si="3"/>
        <v>0</v>
      </c>
      <c r="I119" s="1"/>
      <c r="J119" s="52"/>
      <c r="K119" s="120">
        <v>0</v>
      </c>
      <c r="L119" s="9"/>
      <c r="M119" s="9"/>
      <c r="N119" s="120">
        <f t="shared" si="4"/>
        <v>0</v>
      </c>
      <c r="O119" s="121">
        <f t="shared" si="5"/>
        <v>0</v>
      </c>
    </row>
    <row r="120" spans="1:15" ht="17.25" x14ac:dyDescent="0.3">
      <c r="A120" s="93"/>
      <c r="B120" s="94"/>
      <c r="C120" s="12"/>
      <c r="D120" s="1"/>
      <c r="E120" s="2"/>
      <c r="F120" s="3"/>
      <c r="G120" s="3"/>
      <c r="H120" s="122">
        <f t="shared" si="3"/>
        <v>0</v>
      </c>
      <c r="I120" s="1"/>
      <c r="J120" s="50"/>
      <c r="K120" s="120">
        <v>0</v>
      </c>
      <c r="L120" s="1"/>
      <c r="M120" s="1"/>
      <c r="N120" s="120">
        <f t="shared" si="4"/>
        <v>0</v>
      </c>
      <c r="O120" s="121">
        <f t="shared" si="5"/>
        <v>0</v>
      </c>
    </row>
    <row r="121" spans="1:15" ht="17.25" x14ac:dyDescent="0.3">
      <c r="A121" s="93"/>
      <c r="B121" s="94"/>
      <c r="C121" s="12"/>
      <c r="D121" s="1"/>
      <c r="E121" s="2"/>
      <c r="F121" s="3"/>
      <c r="G121" s="3"/>
      <c r="H121" s="122">
        <f t="shared" si="3"/>
        <v>0</v>
      </c>
      <c r="I121" s="1"/>
      <c r="J121" s="55"/>
      <c r="K121" s="120">
        <v>0</v>
      </c>
      <c r="L121" s="7"/>
      <c r="M121" s="7"/>
      <c r="N121" s="120">
        <f t="shared" si="4"/>
        <v>0</v>
      </c>
      <c r="O121" s="121">
        <f t="shared" si="5"/>
        <v>0</v>
      </c>
    </row>
    <row r="122" spans="1:15" ht="17.25" x14ac:dyDescent="0.3">
      <c r="A122" s="93"/>
      <c r="B122" s="94"/>
      <c r="C122" s="12"/>
      <c r="D122" s="1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1"/>
      <c r="M122" s="1"/>
      <c r="N122" s="120">
        <f t="shared" si="4"/>
        <v>0</v>
      </c>
      <c r="O122" s="121">
        <f t="shared" si="5"/>
        <v>0</v>
      </c>
    </row>
    <row r="123" spans="1:15" ht="17.25" x14ac:dyDescent="0.3">
      <c r="A123" s="93"/>
      <c r="B123" s="94"/>
      <c r="C123" s="12"/>
      <c r="D123" s="1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7"/>
      <c r="M123" s="7"/>
      <c r="N123" s="120">
        <f t="shared" si="4"/>
        <v>0</v>
      </c>
      <c r="O123" s="121">
        <f t="shared" si="5"/>
        <v>0</v>
      </c>
    </row>
    <row r="124" spans="1:15" ht="17.25" x14ac:dyDescent="0.3">
      <c r="A124" s="93"/>
      <c r="B124" s="94"/>
      <c r="C124" s="12"/>
      <c r="D124" s="1"/>
      <c r="E124" s="2"/>
      <c r="F124" s="3"/>
      <c r="G124" s="3"/>
      <c r="H124" s="122">
        <f t="shared" si="3"/>
        <v>0</v>
      </c>
      <c r="I124" s="1"/>
      <c r="J124" s="50"/>
      <c r="K124" s="120">
        <v>0</v>
      </c>
      <c r="L124" s="1"/>
      <c r="M124" s="1"/>
      <c r="N124" s="120">
        <f t="shared" si="4"/>
        <v>0</v>
      </c>
      <c r="O124" s="121">
        <f t="shared" si="5"/>
        <v>0</v>
      </c>
    </row>
    <row r="125" spans="1:15" ht="17.25" x14ac:dyDescent="0.3">
      <c r="A125" s="93"/>
      <c r="B125" s="94"/>
      <c r="C125" s="12"/>
      <c r="D125" s="1"/>
      <c r="E125" s="2"/>
      <c r="F125" s="3"/>
      <c r="G125" s="3"/>
      <c r="H125" s="122">
        <f t="shared" si="3"/>
        <v>0</v>
      </c>
      <c r="I125" s="1"/>
      <c r="J125" s="55"/>
      <c r="K125" s="120">
        <v>0</v>
      </c>
      <c r="L125" s="1"/>
      <c r="M125" s="1"/>
      <c r="N125" s="120">
        <f t="shared" si="4"/>
        <v>0</v>
      </c>
      <c r="O125" s="121">
        <f t="shared" si="5"/>
        <v>0</v>
      </c>
    </row>
    <row r="126" spans="1:15" ht="17.25" x14ac:dyDescent="0.3">
      <c r="A126" s="93"/>
      <c r="B126" s="94"/>
      <c r="C126" s="12"/>
      <c r="D126" s="1"/>
      <c r="E126" s="2"/>
      <c r="F126" s="3"/>
      <c r="G126" s="3"/>
      <c r="H126" s="122">
        <f t="shared" si="3"/>
        <v>0</v>
      </c>
      <c r="I126" s="1"/>
      <c r="J126" s="55"/>
      <c r="K126" s="120">
        <v>0</v>
      </c>
      <c r="L126" s="9"/>
      <c r="M126" s="9"/>
      <c r="N126" s="120">
        <f t="shared" si="4"/>
        <v>0</v>
      </c>
      <c r="O126" s="121">
        <f t="shared" si="5"/>
        <v>0</v>
      </c>
    </row>
    <row r="127" spans="1:15" ht="17.25" x14ac:dyDescent="0.3">
      <c r="A127" s="93"/>
      <c r="B127" s="94"/>
      <c r="C127" s="12"/>
      <c r="D127" s="1"/>
      <c r="E127" s="2"/>
      <c r="F127" s="3"/>
      <c r="G127" s="3"/>
      <c r="H127" s="122">
        <f t="shared" si="3"/>
        <v>0</v>
      </c>
      <c r="I127" s="1"/>
      <c r="J127" s="50"/>
      <c r="K127" s="120">
        <v>0</v>
      </c>
      <c r="L127" s="1"/>
      <c r="M127" s="1"/>
      <c r="N127" s="120">
        <f t="shared" si="4"/>
        <v>0</v>
      </c>
      <c r="O127" s="121">
        <f t="shared" si="5"/>
        <v>0</v>
      </c>
    </row>
    <row r="128" spans="1:15" ht="17.25" x14ac:dyDescent="0.3">
      <c r="A128" s="93"/>
      <c r="B128" s="94"/>
      <c r="C128" s="12"/>
      <c r="D128" s="1"/>
      <c r="E128" s="2"/>
      <c r="F128" s="3"/>
      <c r="G128" s="3"/>
      <c r="H128" s="122">
        <f t="shared" si="3"/>
        <v>0</v>
      </c>
      <c r="I128" s="1"/>
      <c r="J128" s="55"/>
      <c r="K128" s="120">
        <v>0</v>
      </c>
      <c r="L128" s="1"/>
      <c r="M128" s="1"/>
      <c r="N128" s="120">
        <f t="shared" si="4"/>
        <v>0</v>
      </c>
      <c r="O128" s="121">
        <f t="shared" si="5"/>
        <v>0</v>
      </c>
    </row>
    <row r="129" spans="1:15" ht="17.25" x14ac:dyDescent="0.3">
      <c r="A129" s="93"/>
      <c r="B129" s="94"/>
      <c r="C129" s="12"/>
      <c r="D129" s="1"/>
      <c r="E129" s="2"/>
      <c r="F129" s="3"/>
      <c r="G129" s="3"/>
      <c r="H129" s="122">
        <f t="shared" si="3"/>
        <v>0</v>
      </c>
      <c r="I129" s="1"/>
      <c r="J129" s="50"/>
      <c r="K129" s="120">
        <v>0</v>
      </c>
      <c r="L129" s="9"/>
      <c r="M129" s="9"/>
      <c r="N129" s="120">
        <f t="shared" si="4"/>
        <v>0</v>
      </c>
      <c r="O129" s="121">
        <f t="shared" si="5"/>
        <v>0</v>
      </c>
    </row>
    <row r="130" spans="1:15" ht="17.25" x14ac:dyDescent="0.3">
      <c r="A130" s="93"/>
      <c r="B130" s="94"/>
      <c r="C130" s="12"/>
      <c r="D130" s="1"/>
      <c r="E130" s="2"/>
      <c r="F130" s="3"/>
      <c r="G130" s="3"/>
      <c r="H130" s="122">
        <f t="shared" si="3"/>
        <v>0</v>
      </c>
      <c r="I130" s="1"/>
      <c r="J130" s="54"/>
      <c r="K130" s="120">
        <v>0</v>
      </c>
      <c r="L130" s="1"/>
      <c r="M130" s="1"/>
      <c r="N130" s="120">
        <f t="shared" si="4"/>
        <v>0</v>
      </c>
      <c r="O130" s="121">
        <f t="shared" si="5"/>
        <v>0</v>
      </c>
    </row>
    <row r="131" spans="1:15" ht="17.25" x14ac:dyDescent="0.3">
      <c r="A131" s="93"/>
      <c r="B131" s="94"/>
      <c r="C131" s="12"/>
      <c r="D131" s="1"/>
      <c r="E131" s="2"/>
      <c r="F131" s="3"/>
      <c r="G131" s="3"/>
      <c r="H131" s="122">
        <f t="shared" ref="H131:H194" si="6">IF(AND(F131&lt;&gt;"",G131&lt;&gt;""),G131-F131,0)</f>
        <v>0</v>
      </c>
      <c r="I131" s="1"/>
      <c r="J131" s="55"/>
      <c r="K131" s="120">
        <v>0</v>
      </c>
      <c r="L131" s="7"/>
      <c r="M131" s="7"/>
      <c r="N131" s="120">
        <f t="shared" ref="N131:N194" si="7">IF(ROUND(H131*1440,0)=0,0,H131*1440*32)</f>
        <v>0</v>
      </c>
      <c r="O131" s="121">
        <f t="shared" ref="O131:O194" si="8">IF(ROUND(H131*1440,0)=0,0,
IF(ROUND(H131*1440,0)&lt;=15,480,
IF(ROUND(H131*1440,0)&lt;=30,960,
IF(ROUND(H131*1440,0)&lt;=45,1440,
IF(ROUND(H131*1440,0)&lt;=60,1920,
1920*INT(ROUND(H131*1440,0)/60)+
IF(MOD(ROUND(H131*1440,0),60)&lt;=15,480,
IF(MOD(ROUND(H131*1440,0),60)&lt;=30,960,
IF(MOD(ROUND(H131*1440,0),60)&lt;=45,1440,1920)))
)))))</f>
        <v>0</v>
      </c>
    </row>
    <row r="132" spans="1:15" ht="17.25" x14ac:dyDescent="0.3">
      <c r="A132" s="93"/>
      <c r="B132" s="94"/>
      <c r="C132" s="12"/>
      <c r="D132" s="1"/>
      <c r="E132" s="2"/>
      <c r="F132" s="3"/>
      <c r="G132" s="3"/>
      <c r="H132" s="122">
        <f t="shared" si="6"/>
        <v>0</v>
      </c>
      <c r="I132" s="1"/>
      <c r="J132" s="50"/>
      <c r="K132" s="120">
        <v>0</v>
      </c>
      <c r="L132" s="11"/>
      <c r="M132" s="11"/>
      <c r="N132" s="120">
        <f t="shared" si="7"/>
        <v>0</v>
      </c>
      <c r="O132" s="121">
        <f t="shared" si="8"/>
        <v>0</v>
      </c>
    </row>
    <row r="133" spans="1:15" ht="17.25" x14ac:dyDescent="0.3">
      <c r="A133" s="93"/>
      <c r="B133" s="94"/>
      <c r="C133" s="12"/>
      <c r="D133" s="1"/>
      <c r="E133" s="2"/>
      <c r="F133" s="3"/>
      <c r="G133" s="3"/>
      <c r="H133" s="122">
        <f t="shared" si="6"/>
        <v>0</v>
      </c>
      <c r="I133" s="1"/>
      <c r="J133" s="56"/>
      <c r="K133" s="120">
        <v>0</v>
      </c>
      <c r="L133" s="1"/>
      <c r="M133" s="1"/>
      <c r="N133" s="120">
        <f t="shared" si="7"/>
        <v>0</v>
      </c>
      <c r="O133" s="121">
        <f t="shared" si="8"/>
        <v>0</v>
      </c>
    </row>
    <row r="134" spans="1:15" ht="17.25" x14ac:dyDescent="0.3">
      <c r="A134" s="93"/>
      <c r="B134" s="94"/>
      <c r="C134" s="12"/>
      <c r="D134" s="1"/>
      <c r="E134" s="2"/>
      <c r="F134" s="3"/>
      <c r="G134" s="3"/>
      <c r="H134" s="122">
        <f t="shared" si="6"/>
        <v>0</v>
      </c>
      <c r="I134" s="1"/>
      <c r="J134" s="50"/>
      <c r="K134" s="120">
        <v>0</v>
      </c>
      <c r="L134" s="1"/>
      <c r="M134" s="1"/>
      <c r="N134" s="120">
        <f t="shared" si="7"/>
        <v>0</v>
      </c>
      <c r="O134" s="121">
        <f t="shared" si="8"/>
        <v>0</v>
      </c>
    </row>
    <row r="135" spans="1:15" ht="17.25" x14ac:dyDescent="0.3">
      <c r="A135" s="93"/>
      <c r="B135" s="94"/>
      <c r="C135" s="12"/>
      <c r="D135" s="1"/>
      <c r="E135" s="2"/>
      <c r="F135" s="3"/>
      <c r="G135" s="3"/>
      <c r="H135" s="122">
        <f t="shared" si="6"/>
        <v>0</v>
      </c>
      <c r="I135" s="1"/>
      <c r="J135" s="50"/>
      <c r="K135" s="120">
        <v>0</v>
      </c>
      <c r="L135" s="1"/>
      <c r="M135" s="1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2"/>
      <c r="D136" s="1"/>
      <c r="E136" s="2"/>
      <c r="F136" s="3"/>
      <c r="G136" s="3"/>
      <c r="H136" s="122">
        <f t="shared" si="6"/>
        <v>0</v>
      </c>
      <c r="I136" s="1"/>
      <c r="J136" s="54"/>
      <c r="K136" s="120">
        <v>0</v>
      </c>
      <c r="L136" s="9"/>
      <c r="M136" s="9"/>
      <c r="N136" s="120">
        <f t="shared" si="7"/>
        <v>0</v>
      </c>
      <c r="O136" s="121">
        <f t="shared" si="8"/>
        <v>0</v>
      </c>
    </row>
    <row r="137" spans="1:15" ht="17.25" x14ac:dyDescent="0.3">
      <c r="A137" s="93"/>
      <c r="B137" s="94"/>
      <c r="C137" s="12"/>
      <c r="D137" s="1"/>
      <c r="E137" s="2"/>
      <c r="F137" s="3"/>
      <c r="G137" s="3"/>
      <c r="H137" s="122">
        <f t="shared" si="6"/>
        <v>0</v>
      </c>
      <c r="I137" s="1"/>
      <c r="J137" s="50"/>
      <c r="K137" s="120">
        <v>0</v>
      </c>
      <c r="L137" s="1"/>
      <c r="M137" s="1"/>
      <c r="N137" s="120">
        <f t="shared" si="7"/>
        <v>0</v>
      </c>
      <c r="O137" s="121">
        <f t="shared" si="8"/>
        <v>0</v>
      </c>
    </row>
    <row r="138" spans="1:15" ht="17.25" x14ac:dyDescent="0.3">
      <c r="A138" s="93"/>
      <c r="B138" s="94"/>
      <c r="C138" s="12"/>
      <c r="D138" s="1"/>
      <c r="E138" s="2"/>
      <c r="F138" s="3"/>
      <c r="G138" s="3"/>
      <c r="H138" s="122">
        <f t="shared" si="6"/>
        <v>0</v>
      </c>
      <c r="I138" s="1"/>
      <c r="J138" s="54"/>
      <c r="K138" s="120">
        <v>0</v>
      </c>
      <c r="L138" s="1"/>
      <c r="M138" s="1"/>
      <c r="N138" s="120">
        <f t="shared" si="7"/>
        <v>0</v>
      </c>
      <c r="O138" s="121">
        <f t="shared" si="8"/>
        <v>0</v>
      </c>
    </row>
    <row r="139" spans="1:15" ht="17.25" x14ac:dyDescent="0.3">
      <c r="A139" s="93"/>
      <c r="B139" s="94"/>
      <c r="C139" s="12"/>
      <c r="D139" s="1"/>
      <c r="E139" s="2"/>
      <c r="F139" s="3"/>
      <c r="G139" s="3"/>
      <c r="H139" s="122">
        <f t="shared" si="6"/>
        <v>0</v>
      </c>
      <c r="I139" s="1"/>
      <c r="J139" s="50"/>
      <c r="K139" s="120">
        <v>0</v>
      </c>
      <c r="L139" s="9"/>
      <c r="M139" s="9"/>
      <c r="N139" s="120">
        <f t="shared" si="7"/>
        <v>0</v>
      </c>
      <c r="O139" s="121">
        <f t="shared" si="8"/>
        <v>0</v>
      </c>
    </row>
    <row r="140" spans="1:15" ht="17.25" x14ac:dyDescent="0.3">
      <c r="A140" s="93"/>
      <c r="B140" s="94"/>
      <c r="C140" s="12"/>
      <c r="D140" s="1"/>
      <c r="E140" s="2"/>
      <c r="F140" s="3"/>
      <c r="G140" s="3"/>
      <c r="H140" s="122">
        <f t="shared" si="6"/>
        <v>0</v>
      </c>
      <c r="I140" s="1"/>
      <c r="J140" s="54"/>
      <c r="K140" s="120">
        <v>0</v>
      </c>
      <c r="L140" s="1"/>
      <c r="M140" s="1"/>
      <c r="N140" s="120">
        <f t="shared" si="7"/>
        <v>0</v>
      </c>
      <c r="O140" s="121">
        <f t="shared" si="8"/>
        <v>0</v>
      </c>
    </row>
    <row r="141" spans="1:15" ht="17.25" x14ac:dyDescent="0.3">
      <c r="A141" s="93"/>
      <c r="B141" s="94"/>
      <c r="C141" s="12"/>
      <c r="D141" s="1"/>
      <c r="E141" s="2"/>
      <c r="F141" s="3"/>
      <c r="G141" s="3"/>
      <c r="H141" s="122">
        <f t="shared" si="6"/>
        <v>0</v>
      </c>
      <c r="I141" s="1"/>
      <c r="J141" s="50"/>
      <c r="K141" s="120">
        <v>0</v>
      </c>
      <c r="L141" s="7"/>
      <c r="M141" s="7"/>
      <c r="N141" s="120">
        <f t="shared" si="7"/>
        <v>0</v>
      </c>
      <c r="O141" s="121">
        <f t="shared" si="8"/>
        <v>0</v>
      </c>
    </row>
    <row r="142" spans="1:15" ht="17.25" x14ac:dyDescent="0.3">
      <c r="A142" s="93"/>
      <c r="B142" s="94"/>
      <c r="C142" s="12"/>
      <c r="D142" s="1"/>
      <c r="E142" s="2"/>
      <c r="F142" s="3"/>
      <c r="G142" s="3"/>
      <c r="H142" s="122">
        <f t="shared" si="6"/>
        <v>0</v>
      </c>
      <c r="I142" s="1"/>
      <c r="J142" s="50"/>
      <c r="K142" s="120">
        <v>0</v>
      </c>
      <c r="L142" s="1"/>
      <c r="M142" s="1"/>
      <c r="N142" s="120">
        <f t="shared" si="7"/>
        <v>0</v>
      </c>
      <c r="O142" s="121">
        <f t="shared" si="8"/>
        <v>0</v>
      </c>
    </row>
    <row r="143" spans="1:15" ht="17.25" x14ac:dyDescent="0.3">
      <c r="A143" s="93"/>
      <c r="B143" s="94"/>
      <c r="C143" s="12"/>
      <c r="D143" s="1"/>
      <c r="E143" s="2"/>
      <c r="F143" s="3"/>
      <c r="G143" s="3"/>
      <c r="H143" s="122">
        <f t="shared" si="6"/>
        <v>0</v>
      </c>
      <c r="I143" s="1"/>
      <c r="J143" s="50"/>
      <c r="K143" s="120">
        <v>0</v>
      </c>
      <c r="L143" s="1"/>
      <c r="M143" s="1"/>
      <c r="N143" s="120">
        <f t="shared" si="7"/>
        <v>0</v>
      </c>
      <c r="O143" s="121">
        <f t="shared" si="8"/>
        <v>0</v>
      </c>
    </row>
    <row r="144" spans="1:15" ht="17.25" x14ac:dyDescent="0.3">
      <c r="A144" s="93"/>
      <c r="B144" s="94"/>
      <c r="C144" s="12"/>
      <c r="D144" s="1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2"/>
      <c r="D145" s="1"/>
      <c r="E145" s="2"/>
      <c r="F145" s="3"/>
      <c r="G145" s="3"/>
      <c r="H145" s="122">
        <f t="shared" si="6"/>
        <v>0</v>
      </c>
      <c r="I145" s="1"/>
      <c r="J145" s="54"/>
      <c r="K145" s="120">
        <v>0</v>
      </c>
      <c r="L145" s="7"/>
      <c r="M145" s="7"/>
      <c r="N145" s="120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1"/>
      <c r="E146" s="2"/>
      <c r="F146" s="3"/>
      <c r="G146" s="3"/>
      <c r="H146" s="122">
        <f t="shared" si="6"/>
        <v>0</v>
      </c>
      <c r="I146" s="1"/>
      <c r="J146" s="56"/>
      <c r="K146" s="120">
        <v>0</v>
      </c>
      <c r="L146" s="9"/>
      <c r="M146" s="9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1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17.25" x14ac:dyDescent="0.3">
      <c r="A148" s="93"/>
      <c r="B148" s="94"/>
      <c r="C148" s="12"/>
      <c r="D148" s="1"/>
      <c r="E148" s="2"/>
      <c r="F148" s="3"/>
      <c r="G148" s="3"/>
      <c r="H148" s="122">
        <f t="shared" si="6"/>
        <v>0</v>
      </c>
      <c r="I148" s="1"/>
      <c r="J148" s="55"/>
      <c r="K148" s="120">
        <v>0</v>
      </c>
      <c r="L148" s="11"/>
      <c r="M148" s="11"/>
      <c r="N148" s="120">
        <f t="shared" si="7"/>
        <v>0</v>
      </c>
      <c r="O148" s="121">
        <f t="shared" si="8"/>
        <v>0</v>
      </c>
    </row>
    <row r="149" spans="1:15" ht="17.25" x14ac:dyDescent="0.3">
      <c r="A149" s="93"/>
      <c r="B149" s="94"/>
      <c r="C149" s="12"/>
      <c r="D149" s="1"/>
      <c r="E149" s="2"/>
      <c r="F149" s="3"/>
      <c r="G149" s="3"/>
      <c r="H149" s="122">
        <f t="shared" si="6"/>
        <v>0</v>
      </c>
      <c r="I149" s="1"/>
      <c r="J149" s="50"/>
      <c r="K149" s="120">
        <v>0</v>
      </c>
      <c r="L149" s="1"/>
      <c r="M149" s="1"/>
      <c r="N149" s="120">
        <f t="shared" si="7"/>
        <v>0</v>
      </c>
      <c r="O149" s="121">
        <f t="shared" si="8"/>
        <v>0</v>
      </c>
    </row>
    <row r="150" spans="1:15" ht="17.25" x14ac:dyDescent="0.3">
      <c r="A150" s="93"/>
      <c r="B150" s="94"/>
      <c r="C150" s="12"/>
      <c r="D150" s="1"/>
      <c r="E150" s="2"/>
      <c r="F150" s="3"/>
      <c r="G150" s="3"/>
      <c r="H150" s="122">
        <f t="shared" si="6"/>
        <v>0</v>
      </c>
      <c r="I150" s="1"/>
      <c r="J150" s="54"/>
      <c r="K150" s="120">
        <v>0</v>
      </c>
      <c r="L150" s="7"/>
      <c r="M150" s="7"/>
      <c r="N150" s="120">
        <f t="shared" si="7"/>
        <v>0</v>
      </c>
      <c r="O150" s="121">
        <f t="shared" si="8"/>
        <v>0</v>
      </c>
    </row>
    <row r="151" spans="1:15" ht="17.25" x14ac:dyDescent="0.3">
      <c r="A151" s="93"/>
      <c r="B151" s="94"/>
      <c r="C151" s="12"/>
      <c r="D151" s="1"/>
      <c r="E151" s="2"/>
      <c r="F151" s="3"/>
      <c r="G151" s="3"/>
      <c r="H151" s="122">
        <f t="shared" si="6"/>
        <v>0</v>
      </c>
      <c r="I151" s="1"/>
      <c r="J151" s="50"/>
      <c r="K151" s="120">
        <v>0</v>
      </c>
      <c r="L151" s="1"/>
      <c r="M151" s="1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1"/>
      <c r="E152" s="2"/>
      <c r="F152" s="3"/>
      <c r="G152" s="3"/>
      <c r="H152" s="122">
        <f t="shared" si="6"/>
        <v>0</v>
      </c>
      <c r="I152" s="1"/>
      <c r="J152" s="54"/>
      <c r="K152" s="120">
        <v>0</v>
      </c>
      <c r="L152" s="7"/>
      <c r="M152" s="7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2"/>
      <c r="D153" s="1"/>
      <c r="E153" s="2"/>
      <c r="F153" s="3"/>
      <c r="G153" s="3"/>
      <c r="H153" s="122">
        <f t="shared" si="6"/>
        <v>0</v>
      </c>
      <c r="I153" s="1"/>
      <c r="J153" s="50"/>
      <c r="K153" s="120">
        <v>0</v>
      </c>
      <c r="L153" s="1"/>
      <c r="M153" s="1"/>
      <c r="N153" s="120">
        <f t="shared" si="7"/>
        <v>0</v>
      </c>
      <c r="O153" s="121">
        <f t="shared" si="8"/>
        <v>0</v>
      </c>
    </row>
    <row r="154" spans="1:15" ht="17.25" x14ac:dyDescent="0.3">
      <c r="A154" s="93"/>
      <c r="B154" s="94"/>
      <c r="C154" s="12"/>
      <c r="D154" s="1"/>
      <c r="E154" s="2"/>
      <c r="F154" s="3"/>
      <c r="G154" s="3"/>
      <c r="H154" s="122">
        <f t="shared" si="6"/>
        <v>0</v>
      </c>
      <c r="I154" s="1"/>
      <c r="J154" s="54"/>
      <c r="K154" s="120">
        <v>0</v>
      </c>
      <c r="L154" s="7"/>
      <c r="M154" s="7"/>
      <c r="N154" s="120">
        <f t="shared" si="7"/>
        <v>0</v>
      </c>
      <c r="O154" s="121">
        <f t="shared" si="8"/>
        <v>0</v>
      </c>
    </row>
    <row r="155" spans="1:15" ht="17.25" x14ac:dyDescent="0.3">
      <c r="A155" s="93"/>
      <c r="B155" s="94"/>
      <c r="C155" s="12"/>
      <c r="D155" s="1"/>
      <c r="E155" s="2"/>
      <c r="F155" s="3"/>
      <c r="G155" s="3"/>
      <c r="H155" s="122">
        <f t="shared" si="6"/>
        <v>0</v>
      </c>
      <c r="I155" s="1"/>
      <c r="J155" s="54"/>
      <c r="K155" s="120">
        <v>0</v>
      </c>
      <c r="L155" s="9"/>
      <c r="M155" s="9"/>
      <c r="N155" s="120">
        <f t="shared" si="7"/>
        <v>0</v>
      </c>
      <c r="O155" s="121">
        <f t="shared" si="8"/>
        <v>0</v>
      </c>
    </row>
    <row r="156" spans="1:15" ht="17.25" x14ac:dyDescent="0.3">
      <c r="A156" s="93"/>
      <c r="B156" s="94"/>
      <c r="C156" s="12"/>
      <c r="D156" s="1"/>
      <c r="E156" s="2"/>
      <c r="F156" s="3"/>
      <c r="G156" s="3"/>
      <c r="H156" s="122">
        <f t="shared" si="6"/>
        <v>0</v>
      </c>
      <c r="I156" s="1"/>
      <c r="J156" s="55"/>
      <c r="K156" s="120">
        <v>0</v>
      </c>
      <c r="L156" s="11"/>
      <c r="M156" s="11"/>
      <c r="N156" s="120">
        <f t="shared" si="7"/>
        <v>0</v>
      </c>
      <c r="O156" s="121">
        <f t="shared" si="8"/>
        <v>0</v>
      </c>
    </row>
    <row r="157" spans="1:15" ht="17.25" x14ac:dyDescent="0.3">
      <c r="A157" s="93"/>
      <c r="B157" s="94"/>
      <c r="C157" s="12"/>
      <c r="D157" s="1"/>
      <c r="E157" s="2"/>
      <c r="F157" s="3"/>
      <c r="G157" s="3"/>
      <c r="H157" s="122">
        <f t="shared" si="6"/>
        <v>0</v>
      </c>
      <c r="I157" s="1"/>
      <c r="J157" s="50"/>
      <c r="K157" s="120">
        <v>0</v>
      </c>
      <c r="L157" s="1"/>
      <c r="M157" s="1"/>
      <c r="N157" s="120">
        <f t="shared" si="7"/>
        <v>0</v>
      </c>
      <c r="O157" s="121">
        <f t="shared" si="8"/>
        <v>0</v>
      </c>
    </row>
    <row r="158" spans="1:15" ht="17.25" x14ac:dyDescent="0.3">
      <c r="A158" s="93"/>
      <c r="B158" s="94"/>
      <c r="C158" s="12"/>
      <c r="D158" s="1"/>
      <c r="E158" s="2"/>
      <c r="F158" s="3"/>
      <c r="G158" s="3"/>
      <c r="H158" s="122">
        <f t="shared" si="6"/>
        <v>0</v>
      </c>
      <c r="I158" s="1"/>
      <c r="J158" s="56"/>
      <c r="K158" s="120">
        <v>0</v>
      </c>
      <c r="L158" s="9"/>
      <c r="M158" s="9"/>
      <c r="N158" s="120">
        <f t="shared" si="7"/>
        <v>0</v>
      </c>
      <c r="O158" s="121">
        <f t="shared" si="8"/>
        <v>0</v>
      </c>
    </row>
    <row r="159" spans="1:15" ht="17.25" x14ac:dyDescent="0.3">
      <c r="A159" s="93"/>
      <c r="B159" s="94"/>
      <c r="C159" s="12"/>
      <c r="D159" s="1"/>
      <c r="E159" s="2"/>
      <c r="F159" s="3"/>
      <c r="G159" s="3"/>
      <c r="H159" s="122">
        <f t="shared" si="6"/>
        <v>0</v>
      </c>
      <c r="I159" s="1"/>
      <c r="J159" s="50"/>
      <c r="K159" s="120">
        <v>0</v>
      </c>
      <c r="L159" s="1"/>
      <c r="M159" s="1"/>
      <c r="N159" s="120">
        <f t="shared" si="7"/>
        <v>0</v>
      </c>
      <c r="O159" s="121">
        <f t="shared" si="8"/>
        <v>0</v>
      </c>
    </row>
    <row r="160" spans="1:15" ht="17.25" x14ac:dyDescent="0.3">
      <c r="A160" s="93"/>
      <c r="B160" s="94"/>
      <c r="C160" s="12"/>
      <c r="D160" s="1"/>
      <c r="E160" s="2"/>
      <c r="F160" s="3"/>
      <c r="G160" s="3"/>
      <c r="H160" s="122">
        <f t="shared" si="6"/>
        <v>0</v>
      </c>
      <c r="I160" s="1"/>
      <c r="J160" s="50"/>
      <c r="K160" s="120">
        <v>0</v>
      </c>
      <c r="L160" s="1"/>
      <c r="M160" s="1"/>
      <c r="N160" s="120">
        <f t="shared" si="7"/>
        <v>0</v>
      </c>
      <c r="O160" s="121">
        <f t="shared" si="8"/>
        <v>0</v>
      </c>
    </row>
    <row r="161" spans="1:15" ht="17.25" x14ac:dyDescent="0.3">
      <c r="A161" s="93"/>
      <c r="B161" s="94"/>
      <c r="C161" s="12"/>
      <c r="D161" s="1"/>
      <c r="E161" s="2"/>
      <c r="F161" s="3"/>
      <c r="G161" s="3"/>
      <c r="H161" s="122">
        <f t="shared" si="6"/>
        <v>0</v>
      </c>
      <c r="I161" s="1"/>
      <c r="J161" s="50"/>
      <c r="K161" s="120">
        <v>0</v>
      </c>
      <c r="L161" s="1"/>
      <c r="M161" s="1"/>
      <c r="N161" s="120">
        <f t="shared" si="7"/>
        <v>0</v>
      </c>
      <c r="O161" s="121">
        <f t="shared" si="8"/>
        <v>0</v>
      </c>
    </row>
    <row r="162" spans="1:15" ht="17.25" x14ac:dyDescent="0.3">
      <c r="A162" s="93"/>
      <c r="B162" s="94"/>
      <c r="C162" s="12"/>
      <c r="D162" s="1"/>
      <c r="E162" s="2"/>
      <c r="F162" s="3"/>
      <c r="G162" s="3"/>
      <c r="H162" s="122">
        <f t="shared" si="6"/>
        <v>0</v>
      </c>
      <c r="I162" s="1"/>
      <c r="J162" s="50"/>
      <c r="K162" s="120">
        <v>0</v>
      </c>
      <c r="L162" s="1"/>
      <c r="M162" s="1"/>
      <c r="N162" s="120">
        <f t="shared" si="7"/>
        <v>0</v>
      </c>
      <c r="O162" s="121">
        <f t="shared" si="8"/>
        <v>0</v>
      </c>
    </row>
    <row r="163" spans="1:15" ht="17.25" x14ac:dyDescent="0.3">
      <c r="A163" s="93"/>
      <c r="B163" s="94"/>
      <c r="C163" s="12"/>
      <c r="D163" s="1"/>
      <c r="E163" s="2"/>
      <c r="F163" s="3"/>
      <c r="G163" s="3"/>
      <c r="H163" s="122">
        <f t="shared" si="6"/>
        <v>0</v>
      </c>
      <c r="I163" s="1"/>
      <c r="J163" s="50"/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/>
      <c r="D164" s="1"/>
      <c r="E164" s="2"/>
      <c r="F164" s="3"/>
      <c r="G164" s="3"/>
      <c r="H164" s="122">
        <f t="shared" si="6"/>
        <v>0</v>
      </c>
      <c r="I164" s="1"/>
      <c r="J164" s="50"/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17.25" x14ac:dyDescent="0.3">
      <c r="A165" s="93"/>
      <c r="B165" s="94"/>
      <c r="C165" s="12"/>
      <c r="D165" s="1"/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17.25" x14ac:dyDescent="0.3">
      <c r="A166" s="93"/>
      <c r="B166" s="94"/>
      <c r="C166" s="12"/>
      <c r="D166" s="1"/>
      <c r="E166" s="2"/>
      <c r="F166" s="3"/>
      <c r="G166" s="3"/>
      <c r="H166" s="122">
        <f t="shared" si="6"/>
        <v>0</v>
      </c>
      <c r="I166" s="1"/>
      <c r="J166" s="50"/>
      <c r="K166" s="120">
        <v>0</v>
      </c>
      <c r="L166" s="1"/>
      <c r="M166" s="1"/>
      <c r="N166" s="120">
        <f t="shared" si="7"/>
        <v>0</v>
      </c>
      <c r="O166" s="121">
        <f t="shared" si="8"/>
        <v>0</v>
      </c>
    </row>
    <row r="167" spans="1:15" ht="17.25" x14ac:dyDescent="0.3">
      <c r="A167" s="93"/>
      <c r="B167" s="94"/>
      <c r="C167" s="12"/>
      <c r="D167" s="1"/>
      <c r="E167" s="2"/>
      <c r="F167" s="3"/>
      <c r="G167" s="3"/>
      <c r="H167" s="122">
        <f t="shared" si="6"/>
        <v>0</v>
      </c>
      <c r="I167" s="1"/>
      <c r="J167" s="54"/>
      <c r="K167" s="120">
        <v>0</v>
      </c>
      <c r="L167" s="7"/>
      <c r="M167" s="7"/>
      <c r="N167" s="120">
        <f t="shared" si="7"/>
        <v>0</v>
      </c>
      <c r="O167" s="121">
        <f t="shared" si="8"/>
        <v>0</v>
      </c>
    </row>
    <row r="168" spans="1:15" ht="17.25" x14ac:dyDescent="0.3">
      <c r="A168" s="93"/>
      <c r="B168" s="94"/>
      <c r="C168" s="12"/>
      <c r="D168" s="1"/>
      <c r="E168" s="2"/>
      <c r="F168" s="3"/>
      <c r="G168" s="3"/>
      <c r="H168" s="122">
        <f t="shared" si="6"/>
        <v>0</v>
      </c>
      <c r="I168" s="1"/>
      <c r="J168" s="56"/>
      <c r="K168" s="120">
        <v>0</v>
      </c>
      <c r="L168" s="9"/>
      <c r="M168" s="9"/>
      <c r="N168" s="120">
        <f t="shared" si="7"/>
        <v>0</v>
      </c>
      <c r="O168" s="121">
        <f t="shared" si="8"/>
        <v>0</v>
      </c>
    </row>
    <row r="169" spans="1:15" ht="17.25" x14ac:dyDescent="0.3">
      <c r="A169" s="93"/>
      <c r="B169" s="94"/>
      <c r="C169" s="12"/>
      <c r="D169" s="1"/>
      <c r="E169" s="2"/>
      <c r="F169" s="3"/>
      <c r="G169" s="3"/>
      <c r="H169" s="122">
        <f t="shared" si="6"/>
        <v>0</v>
      </c>
      <c r="I169" s="1"/>
      <c r="J169" s="50"/>
      <c r="K169" s="120">
        <v>0</v>
      </c>
      <c r="L169" s="1"/>
      <c r="M169" s="1"/>
      <c r="N169" s="120">
        <f t="shared" si="7"/>
        <v>0</v>
      </c>
      <c r="O169" s="121">
        <f t="shared" si="8"/>
        <v>0</v>
      </c>
    </row>
    <row r="170" spans="1:15" ht="17.25" x14ac:dyDescent="0.3">
      <c r="A170" s="93"/>
      <c r="B170" s="94"/>
      <c r="C170" s="12"/>
      <c r="D170" s="1"/>
      <c r="E170" s="2"/>
      <c r="F170" s="3"/>
      <c r="G170" s="3"/>
      <c r="H170" s="122">
        <f t="shared" si="6"/>
        <v>0</v>
      </c>
      <c r="I170" s="1"/>
      <c r="J170" s="56"/>
      <c r="K170" s="120">
        <v>0</v>
      </c>
      <c r="L170" s="9"/>
      <c r="M170" s="9"/>
      <c r="N170" s="120">
        <f t="shared" si="7"/>
        <v>0</v>
      </c>
      <c r="O170" s="121">
        <f t="shared" si="8"/>
        <v>0</v>
      </c>
    </row>
    <row r="171" spans="1:15" ht="17.25" x14ac:dyDescent="0.3">
      <c r="A171" s="93"/>
      <c r="B171" s="94"/>
      <c r="C171" s="12"/>
      <c r="D171" s="1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2"/>
      <c r="D172" s="1"/>
      <c r="E172" s="2"/>
      <c r="F172" s="3"/>
      <c r="G172" s="3"/>
      <c r="H172" s="122">
        <f t="shared" si="6"/>
        <v>0</v>
      </c>
      <c r="I172" s="1"/>
      <c r="J172" s="50"/>
      <c r="K172" s="120">
        <v>0</v>
      </c>
      <c r="L172" s="1"/>
      <c r="M172" s="1"/>
      <c r="N172" s="120">
        <f t="shared" si="7"/>
        <v>0</v>
      </c>
      <c r="O172" s="121">
        <f t="shared" si="8"/>
        <v>0</v>
      </c>
    </row>
    <row r="173" spans="1:15" ht="17.25" x14ac:dyDescent="0.3">
      <c r="A173" s="93"/>
      <c r="B173" s="94"/>
      <c r="C173" s="12"/>
      <c r="D173" s="1"/>
      <c r="E173" s="2"/>
      <c r="F173" s="3"/>
      <c r="G173" s="3"/>
      <c r="H173" s="122">
        <f t="shared" si="6"/>
        <v>0</v>
      </c>
      <c r="I173" s="1"/>
      <c r="J173" s="54"/>
      <c r="K173" s="120">
        <v>0</v>
      </c>
      <c r="L173" s="7"/>
      <c r="M173" s="7"/>
      <c r="N173" s="120">
        <f t="shared" si="7"/>
        <v>0</v>
      </c>
      <c r="O173" s="121">
        <f t="shared" si="8"/>
        <v>0</v>
      </c>
    </row>
    <row r="174" spans="1:15" ht="17.25" x14ac:dyDescent="0.3">
      <c r="A174" s="93"/>
      <c r="B174" s="94"/>
      <c r="C174" s="12"/>
      <c r="D174" s="1"/>
      <c r="E174" s="2"/>
      <c r="F174" s="3"/>
      <c r="G174" s="3"/>
      <c r="H174" s="122">
        <f t="shared" si="6"/>
        <v>0</v>
      </c>
      <c r="I174" s="1"/>
      <c r="J174" s="48"/>
      <c r="K174" s="120">
        <v>0</v>
      </c>
      <c r="L174" s="1"/>
      <c r="M174" s="1"/>
      <c r="N174" s="120">
        <f t="shared" si="7"/>
        <v>0</v>
      </c>
      <c r="O174" s="121">
        <f t="shared" si="8"/>
        <v>0</v>
      </c>
    </row>
    <row r="175" spans="1:15" ht="17.25" x14ac:dyDescent="0.3">
      <c r="A175" s="93"/>
      <c r="B175" s="94"/>
      <c r="C175" s="12"/>
      <c r="D175" s="1"/>
      <c r="E175" s="2"/>
      <c r="F175" s="3"/>
      <c r="G175" s="3"/>
      <c r="H175" s="122">
        <f t="shared" si="6"/>
        <v>0</v>
      </c>
      <c r="I175" s="1"/>
      <c r="J175" s="53"/>
      <c r="K175" s="120">
        <v>0</v>
      </c>
      <c r="L175" s="1"/>
      <c r="M175" s="1"/>
      <c r="N175" s="120">
        <f t="shared" si="7"/>
        <v>0</v>
      </c>
      <c r="O175" s="121">
        <f t="shared" si="8"/>
        <v>0</v>
      </c>
    </row>
    <row r="176" spans="1:15" ht="17.25" x14ac:dyDescent="0.3">
      <c r="A176" s="93"/>
      <c r="B176" s="94"/>
      <c r="C176" s="12"/>
      <c r="D176" s="1"/>
      <c r="E176" s="2"/>
      <c r="F176" s="3"/>
      <c r="G176" s="3"/>
      <c r="H176" s="122">
        <f t="shared" si="6"/>
        <v>0</v>
      </c>
      <c r="I176" s="1"/>
      <c r="J176" s="55"/>
      <c r="K176" s="120">
        <v>0</v>
      </c>
      <c r="L176" s="1"/>
      <c r="M176" s="1"/>
      <c r="N176" s="120">
        <f t="shared" si="7"/>
        <v>0</v>
      </c>
      <c r="O176" s="121">
        <f t="shared" si="8"/>
        <v>0</v>
      </c>
    </row>
    <row r="177" spans="1:15" ht="17.25" x14ac:dyDescent="0.3">
      <c r="A177" s="93"/>
      <c r="B177" s="94"/>
      <c r="C177" s="12"/>
      <c r="D177" s="1"/>
      <c r="E177" s="2"/>
      <c r="F177" s="3"/>
      <c r="G177" s="3"/>
      <c r="H177" s="122">
        <f t="shared" si="6"/>
        <v>0</v>
      </c>
      <c r="I177" s="1"/>
      <c r="J177" s="50"/>
      <c r="K177" s="120">
        <v>0</v>
      </c>
      <c r="L177" s="1"/>
      <c r="M177" s="1"/>
      <c r="N177" s="120">
        <f t="shared" si="7"/>
        <v>0</v>
      </c>
      <c r="O177" s="121">
        <f t="shared" si="8"/>
        <v>0</v>
      </c>
    </row>
    <row r="178" spans="1:15" ht="17.25" x14ac:dyDescent="0.3">
      <c r="A178" s="93"/>
      <c r="B178" s="94"/>
      <c r="C178" s="12"/>
      <c r="D178" s="1"/>
      <c r="E178" s="2"/>
      <c r="F178" s="3"/>
      <c r="G178" s="3"/>
      <c r="H178" s="122">
        <f t="shared" si="6"/>
        <v>0</v>
      </c>
      <c r="I178" s="1"/>
      <c r="J178" s="54"/>
      <c r="K178" s="120">
        <v>0</v>
      </c>
      <c r="L178" s="7"/>
      <c r="M178" s="7"/>
      <c r="N178" s="120">
        <f t="shared" si="7"/>
        <v>0</v>
      </c>
      <c r="O178" s="121">
        <f t="shared" si="8"/>
        <v>0</v>
      </c>
    </row>
    <row r="179" spans="1:15" ht="17.25" x14ac:dyDescent="0.3">
      <c r="A179" s="93"/>
      <c r="B179" s="94"/>
      <c r="C179" s="12"/>
      <c r="D179" s="1"/>
      <c r="E179" s="2"/>
      <c r="F179" s="3"/>
      <c r="G179" s="3"/>
      <c r="H179" s="122">
        <f t="shared" si="6"/>
        <v>0</v>
      </c>
      <c r="I179" s="1"/>
      <c r="J179" s="54"/>
      <c r="K179" s="120">
        <v>0</v>
      </c>
      <c r="L179" s="1"/>
      <c r="M179" s="1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2"/>
      <c r="D180" s="1"/>
      <c r="E180" s="2"/>
      <c r="F180" s="3"/>
      <c r="G180" s="3"/>
      <c r="H180" s="122">
        <f t="shared" si="6"/>
        <v>0</v>
      </c>
      <c r="I180" s="1"/>
      <c r="J180" s="50"/>
      <c r="K180" s="120">
        <v>0</v>
      </c>
      <c r="L180" s="7"/>
      <c r="M180" s="7"/>
      <c r="N180" s="120">
        <f t="shared" si="7"/>
        <v>0</v>
      </c>
      <c r="O180" s="121">
        <f t="shared" si="8"/>
        <v>0</v>
      </c>
    </row>
    <row r="181" spans="1:15" ht="17.25" x14ac:dyDescent="0.3">
      <c r="A181" s="93"/>
      <c r="B181" s="94"/>
      <c r="C181" s="12"/>
      <c r="D181" s="1"/>
      <c r="E181" s="2"/>
      <c r="F181" s="3"/>
      <c r="G181" s="3"/>
      <c r="H181" s="122">
        <f t="shared" si="6"/>
        <v>0</v>
      </c>
      <c r="I181" s="1"/>
      <c r="J181" s="54"/>
      <c r="K181" s="120">
        <v>0</v>
      </c>
      <c r="L181" s="1"/>
      <c r="M181" s="1"/>
      <c r="N181" s="120">
        <f t="shared" si="7"/>
        <v>0</v>
      </c>
      <c r="O181" s="121">
        <f t="shared" si="8"/>
        <v>0</v>
      </c>
    </row>
    <row r="182" spans="1:15" ht="17.25" x14ac:dyDescent="0.3">
      <c r="A182" s="93"/>
      <c r="B182" s="94"/>
      <c r="C182" s="12"/>
      <c r="D182" s="1"/>
      <c r="E182" s="2"/>
      <c r="F182" s="3"/>
      <c r="G182" s="3"/>
      <c r="H182" s="122">
        <f t="shared" si="6"/>
        <v>0</v>
      </c>
      <c r="I182" s="1"/>
      <c r="J182" s="51"/>
      <c r="K182" s="120">
        <v>0</v>
      </c>
      <c r="L182" s="7"/>
      <c r="M182" s="7"/>
      <c r="N182" s="120">
        <f t="shared" si="7"/>
        <v>0</v>
      </c>
      <c r="O182" s="121">
        <f t="shared" si="8"/>
        <v>0</v>
      </c>
    </row>
    <row r="183" spans="1:15" ht="17.25" x14ac:dyDescent="0.3">
      <c r="A183" s="93"/>
      <c r="B183" s="94"/>
      <c r="C183" s="12"/>
      <c r="D183" s="1"/>
      <c r="E183" s="2"/>
      <c r="F183" s="3"/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/>
      <c r="D184" s="1"/>
      <c r="E184" s="2"/>
      <c r="F184" s="3"/>
      <c r="G184" s="3"/>
      <c r="H184" s="122">
        <f t="shared" si="6"/>
        <v>0</v>
      </c>
      <c r="I184" s="1"/>
      <c r="J184" s="48"/>
      <c r="K184" s="120">
        <v>0</v>
      </c>
      <c r="L184" s="1"/>
      <c r="M184" s="1"/>
      <c r="N184" s="120">
        <f t="shared" si="7"/>
        <v>0</v>
      </c>
      <c r="O184" s="121">
        <f t="shared" si="8"/>
        <v>0</v>
      </c>
    </row>
    <row r="185" spans="1:15" ht="17.25" x14ac:dyDescent="0.3">
      <c r="A185" s="93"/>
      <c r="B185" s="94"/>
      <c r="C185" s="12"/>
      <c r="D185" s="1"/>
      <c r="E185" s="2"/>
      <c r="F185" s="3"/>
      <c r="G185" s="3"/>
      <c r="H185" s="122">
        <f t="shared" si="6"/>
        <v>0</v>
      </c>
      <c r="I185" s="1"/>
      <c r="J185" s="48"/>
      <c r="K185" s="120">
        <v>0</v>
      </c>
      <c r="L185" s="1"/>
      <c r="M185" s="1"/>
      <c r="N185" s="120">
        <f t="shared" si="7"/>
        <v>0</v>
      </c>
      <c r="O185" s="121">
        <f t="shared" si="8"/>
        <v>0</v>
      </c>
    </row>
    <row r="186" spans="1:15" ht="17.25" x14ac:dyDescent="0.3">
      <c r="A186" s="93"/>
      <c r="B186" s="94"/>
      <c r="C186" s="12"/>
      <c r="D186" s="1"/>
      <c r="E186" s="2"/>
      <c r="F186" s="3"/>
      <c r="G186" s="3"/>
      <c r="H186" s="122">
        <f t="shared" si="6"/>
        <v>0</v>
      </c>
      <c r="I186" s="1"/>
      <c r="J186" s="48"/>
      <c r="K186" s="120">
        <v>0</v>
      </c>
      <c r="L186" s="1"/>
      <c r="M186" s="1"/>
      <c r="N186" s="120">
        <f t="shared" si="7"/>
        <v>0</v>
      </c>
      <c r="O186" s="121">
        <f t="shared" si="8"/>
        <v>0</v>
      </c>
    </row>
    <row r="187" spans="1:15" ht="17.25" x14ac:dyDescent="0.3">
      <c r="A187" s="93"/>
      <c r="B187" s="94"/>
      <c r="C187" s="12"/>
      <c r="D187" s="1"/>
      <c r="E187" s="2"/>
      <c r="F187" s="3"/>
      <c r="G187" s="3"/>
      <c r="H187" s="122">
        <f t="shared" si="6"/>
        <v>0</v>
      </c>
      <c r="I187" s="1"/>
      <c r="J187" s="48"/>
      <c r="K187" s="120">
        <v>0</v>
      </c>
      <c r="L187" s="1"/>
      <c r="M187" s="1"/>
      <c r="N187" s="120">
        <f t="shared" si="7"/>
        <v>0</v>
      </c>
      <c r="O187" s="121">
        <f t="shared" si="8"/>
        <v>0</v>
      </c>
    </row>
    <row r="188" spans="1:15" ht="17.25" x14ac:dyDescent="0.3">
      <c r="A188" s="93"/>
      <c r="B188" s="94"/>
      <c r="C188" s="12"/>
      <c r="D188" s="1"/>
      <c r="E188" s="2"/>
      <c r="F188" s="3"/>
      <c r="G188" s="3"/>
      <c r="H188" s="122">
        <f t="shared" si="6"/>
        <v>0</v>
      </c>
      <c r="I188" s="1"/>
      <c r="J188" s="52"/>
      <c r="K188" s="120">
        <v>0</v>
      </c>
      <c r="L188" s="11"/>
      <c r="M188" s="11"/>
      <c r="N188" s="120">
        <f t="shared" si="7"/>
        <v>0</v>
      </c>
      <c r="O188" s="121">
        <f t="shared" si="8"/>
        <v>0</v>
      </c>
    </row>
    <row r="189" spans="1:15" ht="17.25" x14ac:dyDescent="0.3">
      <c r="A189" s="93"/>
      <c r="B189" s="94"/>
      <c r="C189" s="12"/>
      <c r="D189" s="1"/>
      <c r="E189" s="2"/>
      <c r="F189" s="3"/>
      <c r="G189" s="3"/>
      <c r="H189" s="122">
        <f t="shared" si="6"/>
        <v>0</v>
      </c>
      <c r="I189" s="1"/>
      <c r="J189" s="48"/>
      <c r="K189" s="120">
        <v>0</v>
      </c>
      <c r="L189" s="1"/>
      <c r="M189" s="1"/>
      <c r="N189" s="120">
        <f t="shared" si="7"/>
        <v>0</v>
      </c>
      <c r="O189" s="121">
        <f t="shared" si="8"/>
        <v>0</v>
      </c>
    </row>
    <row r="190" spans="1:15" ht="17.25" x14ac:dyDescent="0.3">
      <c r="A190" s="93"/>
      <c r="B190" s="94"/>
      <c r="C190" s="12"/>
      <c r="D190" s="1"/>
      <c r="E190" s="2"/>
      <c r="F190" s="3"/>
      <c r="G190" s="3"/>
      <c r="H190" s="122">
        <f t="shared" si="6"/>
        <v>0</v>
      </c>
      <c r="I190" s="1"/>
      <c r="J190" s="52"/>
      <c r="K190" s="120">
        <v>0</v>
      </c>
      <c r="L190" s="9"/>
      <c r="M190" s="9"/>
      <c r="N190" s="120">
        <f t="shared" si="7"/>
        <v>0</v>
      </c>
      <c r="O190" s="121">
        <f t="shared" si="8"/>
        <v>0</v>
      </c>
    </row>
    <row r="191" spans="1:15" ht="17.25" x14ac:dyDescent="0.3">
      <c r="A191" s="93"/>
      <c r="B191" s="94"/>
      <c r="C191" s="12"/>
      <c r="D191" s="1"/>
      <c r="E191" s="2"/>
      <c r="F191" s="3"/>
      <c r="G191" s="3"/>
      <c r="H191" s="122">
        <f t="shared" si="6"/>
        <v>0</v>
      </c>
      <c r="I191" s="1"/>
      <c r="J191" s="48"/>
      <c r="K191" s="120">
        <v>0</v>
      </c>
      <c r="L191" s="1"/>
      <c r="M191" s="1"/>
      <c r="N191" s="120">
        <f t="shared" si="7"/>
        <v>0</v>
      </c>
      <c r="O191" s="121">
        <f t="shared" si="8"/>
        <v>0</v>
      </c>
    </row>
    <row r="192" spans="1:15" ht="17.25" x14ac:dyDescent="0.3">
      <c r="A192" s="93"/>
      <c r="B192" s="94"/>
      <c r="C192" s="12"/>
      <c r="D192" s="1"/>
      <c r="E192" s="2"/>
      <c r="F192" s="3"/>
      <c r="G192" s="3"/>
      <c r="H192" s="122">
        <f t="shared" si="6"/>
        <v>0</v>
      </c>
      <c r="I192" s="1"/>
      <c r="J192" s="52"/>
      <c r="K192" s="120">
        <v>0</v>
      </c>
      <c r="L192" s="9"/>
      <c r="M192" s="9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2"/>
      <c r="D193" s="1"/>
      <c r="E193" s="2"/>
      <c r="F193" s="3"/>
      <c r="G193" s="3"/>
      <c r="H193" s="122">
        <f t="shared" si="6"/>
        <v>0</v>
      </c>
      <c r="I193" s="1"/>
      <c r="J193" s="48"/>
      <c r="K193" s="120">
        <v>0</v>
      </c>
      <c r="L193" s="1"/>
      <c r="M193" s="1"/>
      <c r="N193" s="120">
        <f t="shared" si="7"/>
        <v>0</v>
      </c>
      <c r="O193" s="121">
        <f t="shared" si="8"/>
        <v>0</v>
      </c>
    </row>
    <row r="194" spans="1:15" ht="17.25" x14ac:dyDescent="0.3">
      <c r="A194" s="93"/>
      <c r="B194" s="94"/>
      <c r="C194" s="12"/>
      <c r="D194" s="1"/>
      <c r="E194" s="2"/>
      <c r="F194" s="3"/>
      <c r="G194" s="3"/>
      <c r="H194" s="122">
        <f t="shared" si="6"/>
        <v>0</v>
      </c>
      <c r="I194" s="1"/>
      <c r="J194" s="52"/>
      <c r="K194" s="120">
        <v>0</v>
      </c>
      <c r="L194" s="9"/>
      <c r="M194" s="9"/>
      <c r="N194" s="120">
        <f t="shared" si="7"/>
        <v>0</v>
      </c>
      <c r="O194" s="121">
        <f t="shared" si="8"/>
        <v>0</v>
      </c>
    </row>
    <row r="195" spans="1:15" ht="17.25" x14ac:dyDescent="0.3">
      <c r="A195" s="93"/>
      <c r="B195" s="94"/>
      <c r="C195" s="12"/>
      <c r="D195" s="1"/>
      <c r="E195" s="2"/>
      <c r="F195" s="3"/>
      <c r="G195" s="3"/>
      <c r="H195" s="122">
        <f t="shared" ref="H195:H258" si="9">IF(AND(F195&lt;&gt;"",G195&lt;&gt;""),G195-F195,0)</f>
        <v>0</v>
      </c>
      <c r="I195" s="1"/>
      <c r="J195" s="48"/>
      <c r="K195" s="120">
        <v>0</v>
      </c>
      <c r="L195" s="1"/>
      <c r="M195" s="1"/>
      <c r="N195" s="120">
        <f t="shared" ref="N195:N258" si="10">IF(ROUND(H195*1440,0)=0,0,H195*1440*32)</f>
        <v>0</v>
      </c>
      <c r="O195" s="121">
        <f t="shared" ref="O195:O258" si="11">IF(ROUND(H195*1440,0)=0,0,
IF(ROUND(H195*1440,0)&lt;=15,480,
IF(ROUND(H195*1440,0)&lt;=30,960,
IF(ROUND(H195*1440,0)&lt;=45,1440,
IF(ROUND(H195*1440,0)&lt;=60,1920,
1920*INT(ROUND(H195*1440,0)/60)+
IF(MOD(ROUND(H195*1440,0),60)&lt;=15,480,
IF(MOD(ROUND(H195*1440,0),60)&lt;=30,960,
IF(MOD(ROUND(H195*1440,0),60)&lt;=45,1440,1920)))
)))))</f>
        <v>0</v>
      </c>
    </row>
    <row r="196" spans="1:15" ht="17.25" x14ac:dyDescent="0.3">
      <c r="A196" s="93"/>
      <c r="B196" s="94"/>
      <c r="C196" s="12"/>
      <c r="D196" s="1"/>
      <c r="E196" s="2"/>
      <c r="F196" s="3"/>
      <c r="G196" s="3"/>
      <c r="H196" s="122">
        <f t="shared" si="9"/>
        <v>0</v>
      </c>
      <c r="I196" s="1"/>
      <c r="J196" s="51"/>
      <c r="K196" s="120">
        <v>0</v>
      </c>
      <c r="L196" s="7"/>
      <c r="M196" s="7"/>
      <c r="N196" s="120">
        <f t="shared" si="10"/>
        <v>0</v>
      </c>
      <c r="O196" s="121">
        <f t="shared" si="11"/>
        <v>0</v>
      </c>
    </row>
    <row r="197" spans="1:15" ht="17.25" x14ac:dyDescent="0.3">
      <c r="A197" s="93"/>
      <c r="B197" s="94"/>
      <c r="C197" s="12"/>
      <c r="D197" s="1"/>
      <c r="E197" s="2"/>
      <c r="F197" s="3"/>
      <c r="G197" s="3"/>
      <c r="H197" s="122">
        <f t="shared" si="9"/>
        <v>0</v>
      </c>
      <c r="I197" s="1"/>
      <c r="J197" s="53"/>
      <c r="K197" s="120">
        <v>0</v>
      </c>
      <c r="L197" s="11"/>
      <c r="M197" s="11"/>
      <c r="N197" s="120">
        <f t="shared" si="10"/>
        <v>0</v>
      </c>
      <c r="O197" s="121">
        <f t="shared" si="11"/>
        <v>0</v>
      </c>
    </row>
    <row r="198" spans="1:15" ht="17.25" x14ac:dyDescent="0.3">
      <c r="A198" s="93"/>
      <c r="B198" s="94"/>
      <c r="C198" s="12"/>
      <c r="D198" s="1"/>
      <c r="E198" s="2"/>
      <c r="F198" s="3"/>
      <c r="G198" s="3"/>
      <c r="H198" s="122">
        <f t="shared" si="9"/>
        <v>0</v>
      </c>
      <c r="I198" s="1"/>
      <c r="J198" s="48"/>
      <c r="K198" s="120">
        <v>0</v>
      </c>
      <c r="L198" s="1"/>
      <c r="M198" s="1"/>
      <c r="N198" s="120">
        <f t="shared" si="10"/>
        <v>0</v>
      </c>
      <c r="O198" s="121">
        <f t="shared" si="11"/>
        <v>0</v>
      </c>
    </row>
    <row r="199" spans="1:15" ht="17.25" x14ac:dyDescent="0.3">
      <c r="A199" s="93"/>
      <c r="B199" s="94"/>
      <c r="C199" s="12"/>
      <c r="D199" s="1"/>
      <c r="E199" s="2"/>
      <c r="F199" s="3"/>
      <c r="G199" s="3"/>
      <c r="H199" s="122">
        <f t="shared" si="9"/>
        <v>0</v>
      </c>
      <c r="I199" s="1"/>
      <c r="J199" s="51"/>
      <c r="K199" s="120">
        <v>0</v>
      </c>
      <c r="L199" s="7"/>
      <c r="M199" s="7"/>
      <c r="N199" s="120">
        <f t="shared" si="10"/>
        <v>0</v>
      </c>
      <c r="O199" s="121">
        <f t="shared" si="11"/>
        <v>0</v>
      </c>
    </row>
    <row r="200" spans="1:15" ht="17.25" x14ac:dyDescent="0.3">
      <c r="A200" s="93"/>
      <c r="B200" s="94"/>
      <c r="C200" s="12"/>
      <c r="D200" s="1"/>
      <c r="E200" s="2"/>
      <c r="F200" s="3"/>
      <c r="G200" s="3"/>
      <c r="H200" s="122">
        <f t="shared" si="9"/>
        <v>0</v>
      </c>
      <c r="I200" s="1"/>
      <c r="J200" s="48"/>
      <c r="K200" s="120">
        <v>0</v>
      </c>
      <c r="L200" s="1"/>
      <c r="M200" s="1"/>
      <c r="N200" s="120">
        <f t="shared" si="10"/>
        <v>0</v>
      </c>
      <c r="O200" s="121">
        <f t="shared" si="11"/>
        <v>0</v>
      </c>
    </row>
    <row r="201" spans="1:15" ht="17.25" x14ac:dyDescent="0.3">
      <c r="A201" s="93"/>
      <c r="B201" s="94"/>
      <c r="C201" s="12"/>
      <c r="D201" s="1"/>
      <c r="E201" s="2"/>
      <c r="F201" s="3"/>
      <c r="G201" s="3"/>
      <c r="H201" s="122">
        <f t="shared" si="9"/>
        <v>0</v>
      </c>
      <c r="I201" s="1"/>
      <c r="J201" s="51"/>
      <c r="K201" s="120">
        <v>0</v>
      </c>
      <c r="L201" s="7"/>
      <c r="M201" s="7"/>
      <c r="N201" s="120">
        <f t="shared" si="10"/>
        <v>0</v>
      </c>
      <c r="O201" s="121">
        <f t="shared" si="11"/>
        <v>0</v>
      </c>
    </row>
    <row r="202" spans="1:15" ht="17.25" x14ac:dyDescent="0.3">
      <c r="A202" s="93"/>
      <c r="B202" s="94"/>
      <c r="C202" s="12"/>
      <c r="D202" s="1"/>
      <c r="E202" s="2"/>
      <c r="F202" s="3"/>
      <c r="G202" s="3"/>
      <c r="H202" s="122">
        <f t="shared" si="9"/>
        <v>0</v>
      </c>
      <c r="I202" s="1"/>
      <c r="J202" s="51"/>
      <c r="K202" s="120">
        <v>0</v>
      </c>
      <c r="L202" s="7"/>
      <c r="M202" s="7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2"/>
      <c r="D203" s="1"/>
      <c r="E203" s="2"/>
      <c r="F203" s="3"/>
      <c r="G203" s="3"/>
      <c r="H203" s="122">
        <f t="shared" si="9"/>
        <v>0</v>
      </c>
      <c r="I203" s="1"/>
      <c r="J203" s="48"/>
      <c r="K203" s="120">
        <v>0</v>
      </c>
      <c r="L203" s="1"/>
      <c r="M203" s="1"/>
      <c r="N203" s="120">
        <f t="shared" si="10"/>
        <v>0</v>
      </c>
      <c r="O203" s="121">
        <f t="shared" si="11"/>
        <v>0</v>
      </c>
    </row>
    <row r="204" spans="1:15" ht="17.25" x14ac:dyDescent="0.3">
      <c r="A204" s="93"/>
      <c r="B204" s="94"/>
      <c r="C204" s="12"/>
      <c r="D204" s="1"/>
      <c r="E204" s="2"/>
      <c r="F204" s="3"/>
      <c r="G204" s="3"/>
      <c r="H204" s="122">
        <f t="shared" si="9"/>
        <v>0</v>
      </c>
      <c r="I204" s="1"/>
      <c r="J204" s="51"/>
      <c r="K204" s="120">
        <v>0</v>
      </c>
      <c r="L204" s="7"/>
      <c r="M204" s="7"/>
      <c r="N204" s="120">
        <f t="shared" si="10"/>
        <v>0</v>
      </c>
      <c r="O204" s="121">
        <f t="shared" si="11"/>
        <v>0</v>
      </c>
    </row>
    <row r="205" spans="1:15" ht="17.25" x14ac:dyDescent="0.3">
      <c r="A205" s="93"/>
      <c r="B205" s="94"/>
      <c r="C205" s="12"/>
      <c r="D205" s="1"/>
      <c r="E205" s="2"/>
      <c r="F205" s="3"/>
      <c r="G205" s="3"/>
      <c r="H205" s="122">
        <f t="shared" si="9"/>
        <v>0</v>
      </c>
      <c r="I205" s="1"/>
      <c r="J205" s="51"/>
      <c r="K205" s="120">
        <v>0</v>
      </c>
      <c r="L205" s="7"/>
      <c r="M205" s="7"/>
      <c r="N205" s="120">
        <f t="shared" si="10"/>
        <v>0</v>
      </c>
      <c r="O205" s="121">
        <f t="shared" si="11"/>
        <v>0</v>
      </c>
    </row>
    <row r="206" spans="1:15" ht="17.25" x14ac:dyDescent="0.3">
      <c r="A206" s="93"/>
      <c r="B206" s="94"/>
      <c r="C206" s="12"/>
      <c r="D206" s="1"/>
      <c r="E206" s="2"/>
      <c r="F206" s="3"/>
      <c r="G206" s="3"/>
      <c r="H206" s="122">
        <f t="shared" si="9"/>
        <v>0</v>
      </c>
      <c r="I206" s="1"/>
      <c r="J206" s="53"/>
      <c r="K206" s="120">
        <v>0</v>
      </c>
      <c r="L206" s="11"/>
      <c r="M206" s="11"/>
      <c r="N206" s="120">
        <f t="shared" si="10"/>
        <v>0</v>
      </c>
      <c r="O206" s="121">
        <f t="shared" si="11"/>
        <v>0</v>
      </c>
    </row>
    <row r="207" spans="1:15" ht="17.25" x14ac:dyDescent="0.3">
      <c r="A207" s="93"/>
      <c r="B207" s="94"/>
      <c r="C207" s="12"/>
      <c r="D207" s="1"/>
      <c r="E207" s="2"/>
      <c r="F207" s="3"/>
      <c r="G207" s="3"/>
      <c r="H207" s="122">
        <f t="shared" si="9"/>
        <v>0</v>
      </c>
      <c r="I207" s="1"/>
      <c r="J207" s="48"/>
      <c r="K207" s="120">
        <v>0</v>
      </c>
      <c r="L207" s="1"/>
      <c r="M207" s="1"/>
      <c r="N207" s="120">
        <f t="shared" si="10"/>
        <v>0</v>
      </c>
      <c r="O207" s="121">
        <f t="shared" si="11"/>
        <v>0</v>
      </c>
    </row>
    <row r="208" spans="1:15" ht="17.25" x14ac:dyDescent="0.3">
      <c r="A208" s="93"/>
      <c r="B208" s="94"/>
      <c r="C208" s="12"/>
      <c r="D208" s="1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2"/>
      <c r="D209" s="1"/>
      <c r="E209" s="2"/>
      <c r="F209" s="3"/>
      <c r="G209" s="3"/>
      <c r="H209" s="122">
        <f t="shared" si="9"/>
        <v>0</v>
      </c>
      <c r="I209" s="1"/>
      <c r="J209" s="51"/>
      <c r="K209" s="120">
        <v>0</v>
      </c>
      <c r="L209" s="7"/>
      <c r="M209" s="7"/>
      <c r="N209" s="120">
        <f t="shared" si="10"/>
        <v>0</v>
      </c>
      <c r="O209" s="121">
        <f t="shared" si="11"/>
        <v>0</v>
      </c>
    </row>
    <row r="210" spans="1:15" ht="17.25" x14ac:dyDescent="0.3">
      <c r="A210" s="93"/>
      <c r="B210" s="94"/>
      <c r="C210" s="12"/>
      <c r="D210" s="1"/>
      <c r="E210" s="2"/>
      <c r="F210" s="3"/>
      <c r="G210" s="3"/>
      <c r="H210" s="122">
        <f t="shared" si="9"/>
        <v>0</v>
      </c>
      <c r="I210" s="1"/>
      <c r="J210" s="51"/>
      <c r="K210" s="120">
        <v>0</v>
      </c>
      <c r="L210" s="7"/>
      <c r="M210" s="7"/>
      <c r="N210" s="120">
        <f t="shared" si="10"/>
        <v>0</v>
      </c>
      <c r="O210" s="121">
        <f t="shared" si="11"/>
        <v>0</v>
      </c>
    </row>
    <row r="211" spans="1:15" ht="17.25" x14ac:dyDescent="0.3">
      <c r="A211" s="93"/>
      <c r="B211" s="94"/>
      <c r="C211" s="12"/>
      <c r="D211" s="1"/>
      <c r="E211" s="2"/>
      <c r="F211" s="3"/>
      <c r="G211" s="3"/>
      <c r="H211" s="122">
        <f t="shared" si="9"/>
        <v>0</v>
      </c>
      <c r="I211" s="1"/>
      <c r="J211" s="52"/>
      <c r="K211" s="120">
        <v>0</v>
      </c>
      <c r="L211" s="9"/>
      <c r="M211" s="9"/>
      <c r="N211" s="120">
        <f t="shared" si="10"/>
        <v>0</v>
      </c>
      <c r="O211" s="121">
        <f t="shared" si="11"/>
        <v>0</v>
      </c>
    </row>
    <row r="212" spans="1:15" ht="17.25" x14ac:dyDescent="0.3">
      <c r="A212" s="93"/>
      <c r="B212" s="94"/>
      <c r="C212" s="12"/>
      <c r="D212" s="1"/>
      <c r="E212" s="2"/>
      <c r="F212" s="3"/>
      <c r="G212" s="3"/>
      <c r="H212" s="122">
        <f t="shared" si="9"/>
        <v>0</v>
      </c>
      <c r="I212" s="1"/>
      <c r="J212" s="48"/>
      <c r="K212" s="120">
        <v>0</v>
      </c>
      <c r="L212" s="1"/>
      <c r="M212" s="1"/>
      <c r="N212" s="120">
        <f t="shared" si="10"/>
        <v>0</v>
      </c>
      <c r="O212" s="121">
        <f t="shared" si="11"/>
        <v>0</v>
      </c>
    </row>
    <row r="213" spans="1:15" ht="17.25" x14ac:dyDescent="0.3">
      <c r="A213" s="93"/>
      <c r="B213" s="94"/>
      <c r="C213" s="12"/>
      <c r="D213" s="1"/>
      <c r="E213" s="2"/>
      <c r="F213" s="3"/>
      <c r="G213" s="3"/>
      <c r="H213" s="122">
        <f t="shared" si="9"/>
        <v>0</v>
      </c>
      <c r="I213" s="1"/>
      <c r="J213" s="52"/>
      <c r="K213" s="120">
        <v>0</v>
      </c>
      <c r="L213" s="9"/>
      <c r="M213" s="9"/>
      <c r="N213" s="120">
        <f t="shared" si="10"/>
        <v>0</v>
      </c>
      <c r="O213" s="121">
        <f t="shared" si="11"/>
        <v>0</v>
      </c>
    </row>
    <row r="214" spans="1:15" ht="17.25" x14ac:dyDescent="0.3">
      <c r="A214" s="93"/>
      <c r="B214" s="94"/>
      <c r="C214" s="12"/>
      <c r="D214" s="1"/>
      <c r="E214" s="2"/>
      <c r="F214" s="3"/>
      <c r="G214" s="3"/>
      <c r="H214" s="122">
        <f t="shared" si="9"/>
        <v>0</v>
      </c>
      <c r="I214" s="1"/>
      <c r="J214" s="48"/>
      <c r="K214" s="120">
        <v>0</v>
      </c>
      <c r="L214" s="1"/>
      <c r="M214" s="1"/>
      <c r="N214" s="120">
        <f t="shared" si="10"/>
        <v>0</v>
      </c>
      <c r="O214" s="121">
        <f t="shared" si="11"/>
        <v>0</v>
      </c>
    </row>
    <row r="215" spans="1:15" ht="17.25" x14ac:dyDescent="0.3">
      <c r="A215" s="93"/>
      <c r="B215" s="94"/>
      <c r="C215" s="12"/>
      <c r="D215" s="1"/>
      <c r="E215" s="2"/>
      <c r="F215" s="3"/>
      <c r="G215" s="3"/>
      <c r="H215" s="122">
        <f t="shared" si="9"/>
        <v>0</v>
      </c>
      <c r="I215" s="1"/>
      <c r="J215" s="52"/>
      <c r="K215" s="120">
        <v>0</v>
      </c>
      <c r="L215" s="9"/>
      <c r="M215" s="9"/>
      <c r="N215" s="120">
        <f t="shared" si="10"/>
        <v>0</v>
      </c>
      <c r="O215" s="121">
        <f t="shared" si="11"/>
        <v>0</v>
      </c>
    </row>
    <row r="216" spans="1:15" ht="17.25" x14ac:dyDescent="0.3">
      <c r="A216" s="93"/>
      <c r="B216" s="94"/>
      <c r="C216" s="12"/>
      <c r="D216" s="1"/>
      <c r="E216" s="2"/>
      <c r="F216" s="3"/>
      <c r="G216" s="3"/>
      <c r="H216" s="122">
        <f t="shared" si="9"/>
        <v>0</v>
      </c>
      <c r="I216" s="1"/>
      <c r="J216" s="48"/>
      <c r="K216" s="120">
        <v>0</v>
      </c>
      <c r="L216" s="1"/>
      <c r="M216" s="1"/>
      <c r="N216" s="120">
        <f t="shared" si="10"/>
        <v>0</v>
      </c>
      <c r="O216" s="121">
        <f t="shared" si="11"/>
        <v>0</v>
      </c>
    </row>
    <row r="217" spans="1:15" ht="17.25" x14ac:dyDescent="0.3">
      <c r="A217" s="93"/>
      <c r="B217" s="94"/>
      <c r="C217" s="12"/>
      <c r="D217" s="1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"/>
      <c r="E218" s="2"/>
      <c r="F218" s="3"/>
      <c r="G218" s="3"/>
      <c r="H218" s="122">
        <f t="shared" si="9"/>
        <v>0</v>
      </c>
      <c r="I218" s="1"/>
      <c r="J218" s="48"/>
      <c r="K218" s="120">
        <v>0</v>
      </c>
      <c r="L218" s="1"/>
      <c r="M218" s="1"/>
      <c r="N218" s="120">
        <f t="shared" si="10"/>
        <v>0</v>
      </c>
      <c r="O218" s="121">
        <f t="shared" si="11"/>
        <v>0</v>
      </c>
    </row>
    <row r="219" spans="1:15" ht="17.25" x14ac:dyDescent="0.3">
      <c r="A219" s="93"/>
      <c r="B219" s="94"/>
      <c r="C219" s="12"/>
      <c r="D219" s="1"/>
      <c r="E219" s="2"/>
      <c r="F219" s="3"/>
      <c r="G219" s="3"/>
      <c r="H219" s="122">
        <f t="shared" si="9"/>
        <v>0</v>
      </c>
      <c r="I219" s="1"/>
      <c r="J219" s="52"/>
      <c r="K219" s="120">
        <v>0</v>
      </c>
      <c r="L219" s="9"/>
      <c r="M219" s="9"/>
      <c r="N219" s="120">
        <f t="shared" si="10"/>
        <v>0</v>
      </c>
      <c r="O219" s="121">
        <f t="shared" si="11"/>
        <v>0</v>
      </c>
    </row>
    <row r="220" spans="1:15" ht="17.25" x14ac:dyDescent="0.3">
      <c r="A220" s="93"/>
      <c r="B220" s="94"/>
      <c r="C220" s="12"/>
      <c r="D220" s="1"/>
      <c r="E220" s="2"/>
      <c r="F220" s="3"/>
      <c r="G220" s="3"/>
      <c r="H220" s="122">
        <f t="shared" si="9"/>
        <v>0</v>
      </c>
      <c r="I220" s="1"/>
      <c r="J220" s="48"/>
      <c r="K220" s="120">
        <v>0</v>
      </c>
      <c r="L220" s="1"/>
      <c r="M220" s="1"/>
      <c r="N220" s="120">
        <f t="shared" si="10"/>
        <v>0</v>
      </c>
      <c r="O220" s="121">
        <f t="shared" si="11"/>
        <v>0</v>
      </c>
    </row>
    <row r="221" spans="1:15" ht="17.25" x14ac:dyDescent="0.3">
      <c r="A221" s="93"/>
      <c r="B221" s="94"/>
      <c r="C221" s="12"/>
      <c r="D221" s="1"/>
      <c r="E221" s="2"/>
      <c r="F221" s="3"/>
      <c r="G221" s="3"/>
      <c r="H221" s="122">
        <f t="shared" si="9"/>
        <v>0</v>
      </c>
      <c r="I221" s="1"/>
      <c r="J221" s="48"/>
      <c r="K221" s="120">
        <v>0</v>
      </c>
      <c r="L221" s="1"/>
      <c r="M221" s="1"/>
      <c r="N221" s="120">
        <f t="shared" si="10"/>
        <v>0</v>
      </c>
      <c r="O221" s="121">
        <f t="shared" si="11"/>
        <v>0</v>
      </c>
    </row>
    <row r="222" spans="1:15" ht="17.25" x14ac:dyDescent="0.3">
      <c r="A222" s="93"/>
      <c r="B222" s="94"/>
      <c r="C222" s="12"/>
      <c r="D222" s="1"/>
      <c r="E222" s="2"/>
      <c r="F222" s="3"/>
      <c r="G222" s="3"/>
      <c r="H222" s="122">
        <f t="shared" si="9"/>
        <v>0</v>
      </c>
      <c r="I222" s="1"/>
      <c r="J222" s="48"/>
      <c r="K222" s="120">
        <v>0</v>
      </c>
      <c r="L222" s="1"/>
      <c r="M222" s="1"/>
      <c r="N222" s="120">
        <f t="shared" si="10"/>
        <v>0</v>
      </c>
      <c r="O222" s="121">
        <f t="shared" si="11"/>
        <v>0</v>
      </c>
    </row>
    <row r="223" spans="1:15" ht="17.25" x14ac:dyDescent="0.3">
      <c r="A223" s="93"/>
      <c r="B223" s="94"/>
      <c r="C223" s="12"/>
      <c r="D223" s="1"/>
      <c r="E223" s="2"/>
      <c r="F223" s="3"/>
      <c r="G223" s="3"/>
      <c r="H223" s="122">
        <f t="shared" si="9"/>
        <v>0</v>
      </c>
      <c r="I223" s="1"/>
      <c r="J223" s="48"/>
      <c r="K223" s="120">
        <v>0</v>
      </c>
      <c r="L223" s="1"/>
      <c r="M223" s="1"/>
      <c r="N223" s="120">
        <f t="shared" si="10"/>
        <v>0</v>
      </c>
      <c r="O223" s="121">
        <f t="shared" si="11"/>
        <v>0</v>
      </c>
    </row>
    <row r="224" spans="1:15" ht="17.25" x14ac:dyDescent="0.3">
      <c r="A224" s="93"/>
      <c r="B224" s="94"/>
      <c r="C224" s="12"/>
      <c r="D224" s="1"/>
      <c r="E224" s="2"/>
      <c r="F224" s="3"/>
      <c r="G224" s="3"/>
      <c r="H224" s="122">
        <f t="shared" si="9"/>
        <v>0</v>
      </c>
      <c r="I224" s="1"/>
      <c r="J224" s="48"/>
      <c r="K224" s="120">
        <v>0</v>
      </c>
      <c r="L224" s="1"/>
      <c r="M224" s="1"/>
      <c r="N224" s="120">
        <f t="shared" si="10"/>
        <v>0</v>
      </c>
      <c r="O224" s="121">
        <f t="shared" si="11"/>
        <v>0</v>
      </c>
    </row>
    <row r="225" spans="1:15" ht="17.25" x14ac:dyDescent="0.3">
      <c r="A225" s="93"/>
      <c r="B225" s="94"/>
      <c r="C225" s="12"/>
      <c r="D225" s="1"/>
      <c r="E225" s="2"/>
      <c r="F225" s="3"/>
      <c r="G225" s="3"/>
      <c r="H225" s="122">
        <f t="shared" si="9"/>
        <v>0</v>
      </c>
      <c r="I225" s="1"/>
      <c r="J225" s="50"/>
      <c r="K225" s="120">
        <v>0</v>
      </c>
      <c r="L225" s="7"/>
      <c r="M225" s="7"/>
      <c r="N225" s="120">
        <f t="shared" si="10"/>
        <v>0</v>
      </c>
      <c r="O225" s="121">
        <f t="shared" si="11"/>
        <v>0</v>
      </c>
    </row>
    <row r="226" spans="1:15" ht="17.25" x14ac:dyDescent="0.3">
      <c r="A226" s="93"/>
      <c r="B226" s="94"/>
      <c r="C226" s="12"/>
      <c r="D226" s="1"/>
      <c r="E226" s="2"/>
      <c r="F226" s="3"/>
      <c r="G226" s="3"/>
      <c r="H226" s="122">
        <f t="shared" si="9"/>
        <v>0</v>
      </c>
      <c r="I226" s="1"/>
      <c r="J226" s="48"/>
      <c r="K226" s="120">
        <v>0</v>
      </c>
      <c r="L226" s="1"/>
      <c r="M226" s="1"/>
      <c r="N226" s="120">
        <f t="shared" si="10"/>
        <v>0</v>
      </c>
      <c r="O226" s="121">
        <f t="shared" si="11"/>
        <v>0</v>
      </c>
    </row>
    <row r="227" spans="1:15" ht="17.25" x14ac:dyDescent="0.3">
      <c r="A227" s="93"/>
      <c r="B227" s="94"/>
      <c r="C227" s="12"/>
      <c r="D227" s="1"/>
      <c r="E227" s="2"/>
      <c r="F227" s="3"/>
      <c r="G227" s="3"/>
      <c r="H227" s="122">
        <f t="shared" si="9"/>
        <v>0</v>
      </c>
      <c r="I227" s="1"/>
      <c r="J227" s="48"/>
      <c r="K227" s="120">
        <v>0</v>
      </c>
      <c r="L227" s="1"/>
      <c r="M227" s="1"/>
      <c r="N227" s="120">
        <f t="shared" si="10"/>
        <v>0</v>
      </c>
      <c r="O227" s="121">
        <f t="shared" si="11"/>
        <v>0</v>
      </c>
    </row>
    <row r="228" spans="1:15" ht="17.25" x14ac:dyDescent="0.3">
      <c r="A228" s="93"/>
      <c r="B228" s="94"/>
      <c r="C228" s="12"/>
      <c r="D228" s="1"/>
      <c r="E228" s="2"/>
      <c r="F228" s="3"/>
      <c r="G228" s="3"/>
      <c r="H228" s="122">
        <f t="shared" si="9"/>
        <v>0</v>
      </c>
      <c r="I228" s="1"/>
      <c r="J228" s="51"/>
      <c r="K228" s="120">
        <v>0</v>
      </c>
      <c r="L228" s="7"/>
      <c r="M228" s="7"/>
      <c r="N228" s="120">
        <f t="shared" si="10"/>
        <v>0</v>
      </c>
      <c r="O228" s="121">
        <f t="shared" si="11"/>
        <v>0</v>
      </c>
    </row>
    <row r="229" spans="1:15" ht="17.25" x14ac:dyDescent="0.3">
      <c r="A229" s="93"/>
      <c r="B229" s="94"/>
      <c r="C229" s="12"/>
      <c r="D229" s="1"/>
      <c r="E229" s="2"/>
      <c r="F229" s="3"/>
      <c r="G229" s="3"/>
      <c r="H229" s="122">
        <f t="shared" si="9"/>
        <v>0</v>
      </c>
      <c r="I229" s="1"/>
      <c r="J229" s="48"/>
      <c r="K229" s="120">
        <v>0</v>
      </c>
      <c r="L229" s="1"/>
      <c r="M229" s="1"/>
      <c r="N229" s="120">
        <f t="shared" si="10"/>
        <v>0</v>
      </c>
      <c r="O229" s="121">
        <f t="shared" si="11"/>
        <v>0</v>
      </c>
    </row>
    <row r="230" spans="1:15" ht="17.25" x14ac:dyDescent="0.3">
      <c r="A230" s="93"/>
      <c r="B230" s="94"/>
      <c r="C230" s="12"/>
      <c r="D230" s="1"/>
      <c r="E230" s="2"/>
      <c r="F230" s="3"/>
      <c r="G230" s="3"/>
      <c r="H230" s="122">
        <f t="shared" si="9"/>
        <v>0</v>
      </c>
      <c r="I230" s="1"/>
      <c r="J230" s="48"/>
      <c r="K230" s="120">
        <v>0</v>
      </c>
      <c r="L230" s="1"/>
      <c r="M230" s="1"/>
      <c r="N230" s="120">
        <f t="shared" si="10"/>
        <v>0</v>
      </c>
      <c r="O230" s="121">
        <f t="shared" si="11"/>
        <v>0</v>
      </c>
    </row>
    <row r="231" spans="1:15" ht="17.25" x14ac:dyDescent="0.3">
      <c r="A231" s="93"/>
      <c r="B231" s="94"/>
      <c r="C231" s="12"/>
      <c r="D231" s="1"/>
      <c r="E231" s="2"/>
      <c r="F231" s="3"/>
      <c r="G231" s="3"/>
      <c r="H231" s="122">
        <f t="shared" si="9"/>
        <v>0</v>
      </c>
      <c r="I231" s="1"/>
      <c r="J231" s="52"/>
      <c r="K231" s="120">
        <v>0</v>
      </c>
      <c r="L231" s="9"/>
      <c r="M231" s="9"/>
      <c r="N231" s="120">
        <f t="shared" si="10"/>
        <v>0</v>
      </c>
      <c r="O231" s="121">
        <f t="shared" si="11"/>
        <v>0</v>
      </c>
    </row>
    <row r="232" spans="1:15" ht="17.25" x14ac:dyDescent="0.3">
      <c r="A232" s="93"/>
      <c r="B232" s="94"/>
      <c r="C232" s="12"/>
      <c r="D232" s="1"/>
      <c r="E232" s="2"/>
      <c r="F232" s="3"/>
      <c r="G232" s="3"/>
      <c r="H232" s="122">
        <f t="shared" si="9"/>
        <v>0</v>
      </c>
      <c r="I232" s="1"/>
      <c r="J232" s="48"/>
      <c r="K232" s="120">
        <v>0</v>
      </c>
      <c r="L232" s="1"/>
      <c r="M232" s="1"/>
      <c r="N232" s="120">
        <f t="shared" si="10"/>
        <v>0</v>
      </c>
      <c r="O232" s="121">
        <f t="shared" si="11"/>
        <v>0</v>
      </c>
    </row>
    <row r="233" spans="1:15" ht="17.25" x14ac:dyDescent="0.3">
      <c r="A233" s="93"/>
      <c r="B233" s="94"/>
      <c r="C233" s="12"/>
      <c r="D233" s="1"/>
      <c r="E233" s="2"/>
      <c r="F233" s="3"/>
      <c r="G233" s="3"/>
      <c r="H233" s="122">
        <f t="shared" si="9"/>
        <v>0</v>
      </c>
      <c r="I233" s="1"/>
      <c r="J233" s="52"/>
      <c r="K233" s="120">
        <v>0</v>
      </c>
      <c r="L233" s="9"/>
      <c r="M233" s="9"/>
      <c r="N233" s="120">
        <f t="shared" si="10"/>
        <v>0</v>
      </c>
      <c r="O233" s="121">
        <f t="shared" si="11"/>
        <v>0</v>
      </c>
    </row>
    <row r="234" spans="1:15" ht="17.25" x14ac:dyDescent="0.3">
      <c r="A234" s="93"/>
      <c r="B234" s="94"/>
      <c r="C234" s="12"/>
      <c r="D234" s="1"/>
      <c r="E234" s="2"/>
      <c r="F234" s="3"/>
      <c r="G234" s="3"/>
      <c r="H234" s="122">
        <f t="shared" si="9"/>
        <v>0</v>
      </c>
      <c r="I234" s="1"/>
      <c r="J234" s="48"/>
      <c r="K234" s="120">
        <v>0</v>
      </c>
      <c r="L234" s="1"/>
      <c r="M234" s="1"/>
      <c r="N234" s="120">
        <f t="shared" si="10"/>
        <v>0</v>
      </c>
      <c r="O234" s="121">
        <f t="shared" si="11"/>
        <v>0</v>
      </c>
    </row>
    <row r="235" spans="1:15" ht="17.25" x14ac:dyDescent="0.3">
      <c r="A235" s="93"/>
      <c r="B235" s="94"/>
      <c r="C235" s="12"/>
      <c r="D235" s="1"/>
      <c r="E235" s="2"/>
      <c r="F235" s="3"/>
      <c r="G235" s="3"/>
      <c r="H235" s="122">
        <f t="shared" si="9"/>
        <v>0</v>
      </c>
      <c r="I235" s="1"/>
      <c r="J235" s="52"/>
      <c r="K235" s="120">
        <v>0</v>
      </c>
      <c r="L235" s="9"/>
      <c r="M235" s="9"/>
      <c r="N235" s="120">
        <f t="shared" si="10"/>
        <v>0</v>
      </c>
      <c r="O235" s="121">
        <f t="shared" si="11"/>
        <v>0</v>
      </c>
    </row>
    <row r="236" spans="1:15" ht="17.25" x14ac:dyDescent="0.3">
      <c r="A236" s="93"/>
      <c r="B236" s="94"/>
      <c r="C236" s="12"/>
      <c r="D236" s="1"/>
      <c r="E236" s="2"/>
      <c r="F236" s="3"/>
      <c r="G236" s="3"/>
      <c r="H236" s="122">
        <f t="shared" si="9"/>
        <v>0</v>
      </c>
      <c r="I236" s="1"/>
      <c r="J236" s="50"/>
      <c r="K236" s="120">
        <v>0</v>
      </c>
      <c r="L236" s="1"/>
      <c r="M236" s="1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2"/>
      <c r="D237" s="1"/>
      <c r="E237" s="2"/>
      <c r="F237" s="3"/>
      <c r="G237" s="3"/>
      <c r="H237" s="122">
        <f t="shared" si="9"/>
        <v>0</v>
      </c>
      <c r="I237" s="1"/>
      <c r="J237" s="51"/>
      <c r="K237" s="120">
        <v>0</v>
      </c>
      <c r="L237" s="7"/>
      <c r="M237" s="7"/>
      <c r="N237" s="120">
        <f t="shared" si="10"/>
        <v>0</v>
      </c>
      <c r="O237" s="121">
        <f t="shared" si="11"/>
        <v>0</v>
      </c>
    </row>
    <row r="238" spans="1:15" ht="17.25" x14ac:dyDescent="0.3">
      <c r="A238" s="93"/>
      <c r="B238" s="94"/>
      <c r="C238" s="12"/>
      <c r="D238" s="1"/>
      <c r="E238" s="2"/>
      <c r="F238" s="3"/>
      <c r="G238" s="3"/>
      <c r="H238" s="122">
        <f t="shared" si="9"/>
        <v>0</v>
      </c>
      <c r="I238" s="1"/>
      <c r="J238" s="50"/>
      <c r="K238" s="120">
        <v>0</v>
      </c>
      <c r="L238" s="1"/>
      <c r="M238" s="1"/>
      <c r="N238" s="120">
        <f t="shared" si="10"/>
        <v>0</v>
      </c>
      <c r="O238" s="121">
        <f t="shared" si="11"/>
        <v>0</v>
      </c>
    </row>
    <row r="239" spans="1:15" ht="17.25" x14ac:dyDescent="0.3">
      <c r="A239" s="93"/>
      <c r="B239" s="94"/>
      <c r="C239" s="12"/>
      <c r="D239" s="1"/>
      <c r="E239" s="2"/>
      <c r="F239" s="3"/>
      <c r="G239" s="3"/>
      <c r="H239" s="122">
        <f t="shared" si="9"/>
        <v>0</v>
      </c>
      <c r="I239" s="1"/>
      <c r="J239" s="55"/>
      <c r="K239" s="120">
        <v>0</v>
      </c>
      <c r="L239" s="9"/>
      <c r="M239" s="9"/>
      <c r="N239" s="120">
        <f t="shared" si="10"/>
        <v>0</v>
      </c>
      <c r="O239" s="121">
        <f t="shared" si="11"/>
        <v>0</v>
      </c>
    </row>
    <row r="240" spans="1:15" ht="17.25" x14ac:dyDescent="0.3">
      <c r="A240" s="93"/>
      <c r="B240" s="94"/>
      <c r="C240" s="12"/>
      <c r="D240" s="1"/>
      <c r="E240" s="2"/>
      <c r="F240" s="3"/>
      <c r="G240" s="3"/>
      <c r="H240" s="122">
        <f t="shared" si="9"/>
        <v>0</v>
      </c>
      <c r="I240" s="1"/>
      <c r="J240" s="50"/>
      <c r="K240" s="120">
        <v>0</v>
      </c>
      <c r="L240" s="1"/>
      <c r="M240" s="1"/>
      <c r="N240" s="120">
        <f t="shared" si="10"/>
        <v>0</v>
      </c>
      <c r="O240" s="121">
        <f t="shared" si="11"/>
        <v>0</v>
      </c>
    </row>
    <row r="241" spans="1:15" ht="17.25" x14ac:dyDescent="0.3">
      <c r="A241" s="93"/>
      <c r="B241" s="94"/>
      <c r="C241" s="12"/>
      <c r="D241" s="1"/>
      <c r="E241" s="2"/>
      <c r="F241" s="3"/>
      <c r="G241" s="3"/>
      <c r="H241" s="122">
        <f t="shared" si="9"/>
        <v>0</v>
      </c>
      <c r="I241" s="1"/>
      <c r="J241" s="56"/>
      <c r="K241" s="120">
        <v>0</v>
      </c>
      <c r="L241" s="9"/>
      <c r="M241" s="9"/>
      <c r="N241" s="120">
        <f t="shared" si="10"/>
        <v>0</v>
      </c>
      <c r="O241" s="121">
        <f t="shared" si="11"/>
        <v>0</v>
      </c>
    </row>
    <row r="242" spans="1:15" ht="17.25" x14ac:dyDescent="0.3">
      <c r="A242" s="93"/>
      <c r="B242" s="94"/>
      <c r="C242" s="12"/>
      <c r="D242" s="1"/>
      <c r="E242" s="2"/>
      <c r="F242" s="3"/>
      <c r="G242" s="3"/>
      <c r="H242" s="122">
        <f t="shared" si="9"/>
        <v>0</v>
      </c>
      <c r="I242" s="1"/>
      <c r="J242" s="55"/>
      <c r="K242" s="120">
        <v>0</v>
      </c>
      <c r="L242" s="1"/>
      <c r="M242" s="1"/>
      <c r="N242" s="120">
        <f t="shared" si="10"/>
        <v>0</v>
      </c>
      <c r="O242" s="121">
        <f t="shared" si="11"/>
        <v>0</v>
      </c>
    </row>
    <row r="243" spans="1:15" ht="17.25" x14ac:dyDescent="0.3">
      <c r="A243" s="93"/>
      <c r="B243" s="94"/>
      <c r="C243" s="12"/>
      <c r="D243" s="1"/>
      <c r="E243" s="2"/>
      <c r="F243" s="3"/>
      <c r="G243" s="3"/>
      <c r="H243" s="122">
        <f t="shared" si="9"/>
        <v>0</v>
      </c>
      <c r="I243" s="1"/>
      <c r="J243" s="50"/>
      <c r="K243" s="120">
        <v>0</v>
      </c>
      <c r="L243" s="1"/>
      <c r="M243" s="1"/>
      <c r="N243" s="120">
        <f t="shared" si="10"/>
        <v>0</v>
      </c>
      <c r="O243" s="121">
        <f t="shared" si="11"/>
        <v>0</v>
      </c>
    </row>
    <row r="244" spans="1:15" ht="17.25" x14ac:dyDescent="0.3">
      <c r="A244" s="93"/>
      <c r="B244" s="94"/>
      <c r="C244" s="12"/>
      <c r="D244" s="1"/>
      <c r="E244" s="2"/>
      <c r="F244" s="3"/>
      <c r="G244" s="3"/>
      <c r="H244" s="122">
        <f t="shared" si="9"/>
        <v>0</v>
      </c>
      <c r="I244" s="1"/>
      <c r="J244" s="54"/>
      <c r="K244" s="120">
        <v>0</v>
      </c>
      <c r="L244" s="7"/>
      <c r="M244" s="7"/>
      <c r="N244" s="120">
        <f t="shared" si="10"/>
        <v>0</v>
      </c>
      <c r="O244" s="121">
        <f t="shared" si="11"/>
        <v>0</v>
      </c>
    </row>
    <row r="245" spans="1:15" ht="17.25" x14ac:dyDescent="0.3">
      <c r="A245" s="93"/>
      <c r="B245" s="94"/>
      <c r="C245" s="12"/>
      <c r="D245" s="1"/>
      <c r="E245" s="2"/>
      <c r="F245" s="3"/>
      <c r="G245" s="3"/>
      <c r="H245" s="122">
        <f t="shared" si="9"/>
        <v>0</v>
      </c>
      <c r="I245" s="1"/>
      <c r="J245" s="54"/>
      <c r="K245" s="120">
        <v>0</v>
      </c>
      <c r="L245" s="7"/>
      <c r="M245" s="7"/>
      <c r="N245" s="120">
        <f t="shared" si="10"/>
        <v>0</v>
      </c>
      <c r="O245" s="121">
        <f t="shared" si="11"/>
        <v>0</v>
      </c>
    </row>
    <row r="246" spans="1:15" ht="17.25" x14ac:dyDescent="0.3">
      <c r="A246" s="93"/>
      <c r="B246" s="94"/>
      <c r="C246" s="12"/>
      <c r="D246" s="1"/>
      <c r="E246" s="2"/>
      <c r="F246" s="3"/>
      <c r="G246" s="3"/>
      <c r="H246" s="122">
        <f t="shared" si="9"/>
        <v>0</v>
      </c>
      <c r="I246" s="1"/>
      <c r="J246" s="55"/>
      <c r="K246" s="120">
        <v>0</v>
      </c>
      <c r="L246" s="11"/>
      <c r="M246" s="11"/>
      <c r="N246" s="120">
        <f t="shared" si="10"/>
        <v>0</v>
      </c>
      <c r="O246" s="121">
        <f t="shared" si="11"/>
        <v>0</v>
      </c>
    </row>
    <row r="247" spans="1:15" ht="17.25" x14ac:dyDescent="0.3">
      <c r="A247" s="93"/>
      <c r="B247" s="94"/>
      <c r="C247" s="12"/>
      <c r="D247" s="1"/>
      <c r="E247" s="2"/>
      <c r="F247" s="3"/>
      <c r="G247" s="3"/>
      <c r="H247" s="122">
        <f t="shared" si="9"/>
        <v>0</v>
      </c>
      <c r="I247" s="1"/>
      <c r="J247" s="50"/>
      <c r="K247" s="120">
        <v>0</v>
      </c>
      <c r="L247" s="1"/>
      <c r="M247" s="1"/>
      <c r="N247" s="120">
        <f t="shared" si="10"/>
        <v>0</v>
      </c>
      <c r="O247" s="121">
        <f t="shared" si="11"/>
        <v>0</v>
      </c>
    </row>
    <row r="248" spans="1:15" ht="17.25" x14ac:dyDescent="0.3">
      <c r="A248" s="93"/>
      <c r="B248" s="94"/>
      <c r="C248" s="12"/>
      <c r="D248" s="1"/>
      <c r="E248" s="2"/>
      <c r="F248" s="3"/>
      <c r="G248" s="3"/>
      <c r="H248" s="122">
        <f t="shared" si="9"/>
        <v>0</v>
      </c>
      <c r="I248" s="1"/>
      <c r="J248" s="54"/>
      <c r="K248" s="120">
        <v>0</v>
      </c>
      <c r="L248" s="7"/>
      <c r="M248" s="7"/>
      <c r="N248" s="120">
        <f t="shared" si="10"/>
        <v>0</v>
      </c>
      <c r="O248" s="121">
        <f t="shared" si="11"/>
        <v>0</v>
      </c>
    </row>
    <row r="249" spans="1:15" ht="17.25" x14ac:dyDescent="0.3">
      <c r="A249" s="93"/>
      <c r="B249" s="94"/>
      <c r="C249" s="12"/>
      <c r="D249" s="1"/>
      <c r="E249" s="2"/>
      <c r="F249" s="3"/>
      <c r="G249" s="3"/>
      <c r="H249" s="122">
        <f t="shared" si="9"/>
        <v>0</v>
      </c>
      <c r="I249" s="1"/>
      <c r="J249" s="54"/>
      <c r="K249" s="120">
        <v>0</v>
      </c>
      <c r="L249" s="7"/>
      <c r="M249" s="7"/>
      <c r="N249" s="120">
        <f t="shared" si="10"/>
        <v>0</v>
      </c>
      <c r="O249" s="121">
        <f t="shared" si="11"/>
        <v>0</v>
      </c>
    </row>
    <row r="250" spans="1:15" ht="17.25" x14ac:dyDescent="0.3">
      <c r="A250" s="93"/>
      <c r="B250" s="94"/>
      <c r="C250" s="12"/>
      <c r="D250" s="1"/>
      <c r="E250" s="2"/>
      <c r="F250" s="3"/>
      <c r="G250" s="3"/>
      <c r="H250" s="122">
        <f t="shared" si="9"/>
        <v>0</v>
      </c>
      <c r="I250" s="1"/>
      <c r="J250" s="54"/>
      <c r="K250" s="120">
        <v>0</v>
      </c>
      <c r="L250" s="1"/>
      <c r="M250" s="1"/>
      <c r="N250" s="120">
        <f t="shared" si="10"/>
        <v>0</v>
      </c>
      <c r="O250" s="121">
        <f t="shared" si="11"/>
        <v>0</v>
      </c>
    </row>
    <row r="251" spans="1:15" ht="17.25" x14ac:dyDescent="0.3">
      <c r="A251" s="93"/>
      <c r="B251" s="94"/>
      <c r="C251" s="12"/>
      <c r="D251" s="1"/>
      <c r="E251" s="2"/>
      <c r="F251" s="3"/>
      <c r="G251" s="3"/>
      <c r="H251" s="122">
        <f t="shared" si="9"/>
        <v>0</v>
      </c>
      <c r="I251" s="1"/>
      <c r="J251" s="50"/>
      <c r="K251" s="120">
        <v>0</v>
      </c>
      <c r="L251" s="1"/>
      <c r="M251" s="1"/>
      <c r="N251" s="120">
        <f t="shared" si="10"/>
        <v>0</v>
      </c>
      <c r="O251" s="121">
        <f t="shared" si="11"/>
        <v>0</v>
      </c>
    </row>
    <row r="252" spans="1:15" ht="17.25" x14ac:dyDescent="0.3">
      <c r="A252" s="93"/>
      <c r="B252" s="94"/>
      <c r="C252" s="12"/>
      <c r="D252" s="1"/>
      <c r="E252" s="2"/>
      <c r="F252" s="3"/>
      <c r="G252" s="3"/>
      <c r="H252" s="122">
        <f t="shared" si="9"/>
        <v>0</v>
      </c>
      <c r="I252" s="1"/>
      <c r="J252" s="50"/>
      <c r="K252" s="120">
        <v>0</v>
      </c>
      <c r="L252" s="7"/>
      <c r="M252" s="7"/>
      <c r="N252" s="120">
        <f t="shared" si="10"/>
        <v>0</v>
      </c>
      <c r="O252" s="121">
        <f t="shared" si="11"/>
        <v>0</v>
      </c>
    </row>
    <row r="253" spans="1:15" ht="17.25" x14ac:dyDescent="0.3">
      <c r="A253" s="93"/>
      <c r="B253" s="94"/>
      <c r="C253" s="12"/>
      <c r="D253" s="1"/>
      <c r="E253" s="2"/>
      <c r="F253" s="3"/>
      <c r="G253" s="3"/>
      <c r="H253" s="122">
        <f t="shared" si="9"/>
        <v>0</v>
      </c>
      <c r="I253" s="1"/>
      <c r="J253" s="48"/>
      <c r="K253" s="120">
        <v>0</v>
      </c>
      <c r="L253" s="1"/>
      <c r="M253" s="1"/>
      <c r="N253" s="120">
        <f t="shared" si="10"/>
        <v>0</v>
      </c>
      <c r="O253" s="121">
        <f t="shared" si="11"/>
        <v>0</v>
      </c>
    </row>
    <row r="254" spans="1:15" ht="17.25" x14ac:dyDescent="0.3">
      <c r="A254" s="93"/>
      <c r="B254" s="94"/>
      <c r="C254" s="12"/>
      <c r="D254" s="1"/>
      <c r="E254" s="2"/>
      <c r="F254" s="3"/>
      <c r="G254" s="3"/>
      <c r="H254" s="122">
        <f t="shared" si="9"/>
        <v>0</v>
      </c>
      <c r="I254" s="1"/>
      <c r="J254" s="51"/>
      <c r="K254" s="120">
        <v>0</v>
      </c>
      <c r="L254" s="7"/>
      <c r="M254" s="7"/>
      <c r="N254" s="120">
        <f t="shared" si="10"/>
        <v>0</v>
      </c>
      <c r="O254" s="121">
        <f t="shared" si="11"/>
        <v>0</v>
      </c>
    </row>
    <row r="255" spans="1:15" ht="17.25" x14ac:dyDescent="0.3">
      <c r="A255" s="93"/>
      <c r="B255" s="94"/>
      <c r="C255" s="12"/>
      <c r="D255" s="1"/>
      <c r="E255" s="2"/>
      <c r="F255" s="3"/>
      <c r="G255" s="3"/>
      <c r="H255" s="122">
        <f t="shared" si="9"/>
        <v>0</v>
      </c>
      <c r="I255" s="1"/>
      <c r="J255" s="48"/>
      <c r="K255" s="120">
        <v>0</v>
      </c>
      <c r="L255" s="1"/>
      <c r="M255" s="1"/>
      <c r="N255" s="120">
        <f t="shared" si="10"/>
        <v>0</v>
      </c>
      <c r="O255" s="121">
        <f t="shared" si="11"/>
        <v>0</v>
      </c>
    </row>
    <row r="256" spans="1:15" ht="17.25" x14ac:dyDescent="0.3">
      <c r="A256" s="93"/>
      <c r="B256" s="94"/>
      <c r="C256" s="12"/>
      <c r="D256" s="1"/>
      <c r="E256" s="2"/>
      <c r="F256" s="3"/>
      <c r="G256" s="3"/>
      <c r="H256" s="122">
        <f t="shared" si="9"/>
        <v>0</v>
      </c>
      <c r="I256" s="1"/>
      <c r="J256" s="48"/>
      <c r="K256" s="120">
        <v>0</v>
      </c>
      <c r="L256" s="1"/>
      <c r="M256" s="1"/>
      <c r="N256" s="120">
        <f t="shared" si="10"/>
        <v>0</v>
      </c>
      <c r="O256" s="121">
        <f t="shared" si="11"/>
        <v>0</v>
      </c>
    </row>
    <row r="257" spans="1:15" ht="17.25" x14ac:dyDescent="0.3">
      <c r="A257" s="93"/>
      <c r="B257" s="94"/>
      <c r="C257" s="12"/>
      <c r="D257" s="1"/>
      <c r="E257" s="2"/>
      <c r="F257" s="3"/>
      <c r="G257" s="3"/>
      <c r="H257" s="122">
        <f t="shared" si="9"/>
        <v>0</v>
      </c>
      <c r="I257" s="1"/>
      <c r="J257" s="52"/>
      <c r="K257" s="120">
        <v>0</v>
      </c>
      <c r="L257" s="9"/>
      <c r="M257" s="9"/>
      <c r="N257" s="120">
        <f t="shared" si="10"/>
        <v>0</v>
      </c>
      <c r="O257" s="121">
        <f t="shared" si="11"/>
        <v>0</v>
      </c>
    </row>
    <row r="258" spans="1:15" ht="17.25" x14ac:dyDescent="0.3">
      <c r="A258" s="93"/>
      <c r="B258" s="94"/>
      <c r="C258" s="12"/>
      <c r="D258" s="1"/>
      <c r="E258" s="2"/>
      <c r="F258" s="3"/>
      <c r="G258" s="3"/>
      <c r="H258" s="122">
        <f t="shared" si="9"/>
        <v>0</v>
      </c>
      <c r="I258" s="1"/>
      <c r="J258" s="48"/>
      <c r="K258" s="120">
        <v>0</v>
      </c>
      <c r="L258" s="1"/>
      <c r="M258" s="1"/>
      <c r="N258" s="120">
        <f t="shared" si="10"/>
        <v>0</v>
      </c>
      <c r="O258" s="121">
        <f t="shared" si="11"/>
        <v>0</v>
      </c>
    </row>
    <row r="259" spans="1:15" ht="17.25" x14ac:dyDescent="0.3">
      <c r="A259" s="93"/>
      <c r="B259" s="94"/>
      <c r="C259" s="12"/>
      <c r="D259" s="1"/>
      <c r="E259" s="2"/>
      <c r="F259" s="3"/>
      <c r="G259" s="3"/>
      <c r="H259" s="122">
        <f t="shared" ref="H259:H322" si="12">IF(AND(F259&lt;&gt;"",G259&lt;&gt;""),G259-F259,0)</f>
        <v>0</v>
      </c>
      <c r="I259" s="1"/>
      <c r="J259" s="51"/>
      <c r="K259" s="120">
        <v>0</v>
      </c>
      <c r="L259" s="7"/>
      <c r="M259" s="7"/>
      <c r="N259" s="120">
        <f t="shared" ref="N259:N322" si="13">IF(ROUND(H259*1440,0)=0,0,H259*1440*32)</f>
        <v>0</v>
      </c>
      <c r="O259" s="121">
        <f t="shared" ref="O259:O322" si="14">IF(ROUND(H259*1440,0)=0,0,
IF(ROUND(H259*1440,0)&lt;=15,480,
IF(ROUND(H259*1440,0)&lt;=30,960,
IF(ROUND(H259*1440,0)&lt;=45,1440,
IF(ROUND(H259*1440,0)&lt;=60,1920,
1920*INT(ROUND(H259*1440,0)/60)+
IF(MOD(ROUND(H259*1440,0),60)&lt;=15,480,
IF(MOD(ROUND(H259*1440,0),60)&lt;=30,960,
IF(MOD(ROUND(H259*1440,0),60)&lt;=45,1440,1920)))
)))))</f>
        <v>0</v>
      </c>
    </row>
    <row r="260" spans="1:15" ht="17.25" x14ac:dyDescent="0.3">
      <c r="A260" s="93"/>
      <c r="B260" s="94"/>
      <c r="C260" s="12"/>
      <c r="D260" s="1"/>
      <c r="E260" s="2"/>
      <c r="F260" s="3"/>
      <c r="G260" s="3"/>
      <c r="H260" s="122">
        <f t="shared" si="12"/>
        <v>0</v>
      </c>
      <c r="I260" s="1"/>
      <c r="J260" s="52"/>
      <c r="K260" s="120">
        <v>0</v>
      </c>
      <c r="L260" s="9"/>
      <c r="M260" s="9"/>
      <c r="N260" s="120">
        <f t="shared" si="13"/>
        <v>0</v>
      </c>
      <c r="O260" s="121">
        <f t="shared" si="14"/>
        <v>0</v>
      </c>
    </row>
    <row r="261" spans="1:15" ht="17.25" x14ac:dyDescent="0.3">
      <c r="A261" s="93"/>
      <c r="B261" s="94"/>
      <c r="C261" s="12"/>
      <c r="D261" s="1"/>
      <c r="E261" s="2"/>
      <c r="F261" s="3"/>
      <c r="G261" s="3"/>
      <c r="H261" s="122">
        <f t="shared" si="12"/>
        <v>0</v>
      </c>
      <c r="I261" s="1"/>
      <c r="J261" s="48"/>
      <c r="K261" s="120">
        <v>0</v>
      </c>
      <c r="L261" s="1"/>
      <c r="M261" s="1"/>
      <c r="N261" s="120">
        <f t="shared" si="13"/>
        <v>0</v>
      </c>
      <c r="O261" s="121">
        <f t="shared" si="14"/>
        <v>0</v>
      </c>
    </row>
    <row r="262" spans="1:15" ht="17.25" x14ac:dyDescent="0.3">
      <c r="A262" s="93"/>
      <c r="B262" s="94"/>
      <c r="C262" s="12"/>
      <c r="D262" s="1"/>
      <c r="E262" s="2"/>
      <c r="F262" s="3"/>
      <c r="G262" s="3"/>
      <c r="H262" s="122">
        <f t="shared" si="12"/>
        <v>0</v>
      </c>
      <c r="I262" s="1"/>
      <c r="J262" s="51"/>
      <c r="K262" s="120">
        <v>0</v>
      </c>
      <c r="L262" s="7"/>
      <c r="M262" s="7"/>
      <c r="N262" s="120">
        <f t="shared" si="13"/>
        <v>0</v>
      </c>
      <c r="O262" s="121">
        <f t="shared" si="14"/>
        <v>0</v>
      </c>
    </row>
    <row r="263" spans="1:15" ht="17.25" x14ac:dyDescent="0.3">
      <c r="A263" s="93"/>
      <c r="B263" s="94"/>
      <c r="C263" s="12"/>
      <c r="D263" s="1"/>
      <c r="E263" s="2"/>
      <c r="F263" s="3"/>
      <c r="G263" s="3"/>
      <c r="H263" s="122">
        <f t="shared" si="12"/>
        <v>0</v>
      </c>
      <c r="I263" s="1"/>
      <c r="J263" s="51"/>
      <c r="K263" s="120">
        <v>0</v>
      </c>
      <c r="L263" s="7"/>
      <c r="M263" s="7"/>
      <c r="N263" s="120">
        <f t="shared" si="13"/>
        <v>0</v>
      </c>
      <c r="O263" s="121">
        <f t="shared" si="14"/>
        <v>0</v>
      </c>
    </row>
    <row r="264" spans="1:15" ht="17.25" x14ac:dyDescent="0.3">
      <c r="A264" s="93"/>
      <c r="B264" s="94"/>
      <c r="C264" s="12"/>
      <c r="D264" s="1"/>
      <c r="E264" s="2"/>
      <c r="F264" s="3"/>
      <c r="G264" s="3"/>
      <c r="H264" s="122">
        <f t="shared" si="12"/>
        <v>0</v>
      </c>
      <c r="I264" s="1"/>
      <c r="J264" s="52"/>
      <c r="K264" s="120">
        <v>0</v>
      </c>
      <c r="L264" s="9"/>
      <c r="M264" s="9"/>
      <c r="N264" s="120">
        <f t="shared" si="13"/>
        <v>0</v>
      </c>
      <c r="O264" s="121">
        <f t="shared" si="14"/>
        <v>0</v>
      </c>
    </row>
    <row r="265" spans="1:15" ht="17.25" x14ac:dyDescent="0.3">
      <c r="A265" s="93"/>
      <c r="B265" s="94"/>
      <c r="C265" s="12"/>
      <c r="D265" s="1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/>
      <c r="D266" s="1"/>
      <c r="E266" s="2"/>
      <c r="F266" s="3"/>
      <c r="G266" s="3"/>
      <c r="H266" s="122">
        <f t="shared" si="12"/>
        <v>0</v>
      </c>
      <c r="I266" s="1"/>
      <c r="J266" s="55"/>
      <c r="K266" s="120">
        <v>0</v>
      </c>
      <c r="L266" s="11"/>
      <c r="M266" s="11"/>
      <c r="N266" s="120">
        <f t="shared" si="13"/>
        <v>0</v>
      </c>
      <c r="O266" s="121">
        <f t="shared" si="14"/>
        <v>0</v>
      </c>
    </row>
    <row r="267" spans="1:15" ht="17.25" x14ac:dyDescent="0.3">
      <c r="A267" s="93"/>
      <c r="B267" s="94"/>
      <c r="C267" s="12"/>
      <c r="D267" s="1"/>
      <c r="E267" s="2"/>
      <c r="F267" s="3"/>
      <c r="G267" s="3"/>
      <c r="H267" s="122">
        <f t="shared" si="12"/>
        <v>0</v>
      </c>
      <c r="I267" s="1"/>
      <c r="J267" s="55"/>
      <c r="K267" s="120">
        <v>0</v>
      </c>
      <c r="L267" s="11"/>
      <c r="M267" s="11"/>
      <c r="N267" s="120">
        <f t="shared" si="13"/>
        <v>0</v>
      </c>
      <c r="O267" s="121">
        <f t="shared" si="14"/>
        <v>0</v>
      </c>
    </row>
    <row r="268" spans="1:15" ht="17.25" x14ac:dyDescent="0.3">
      <c r="A268" s="93"/>
      <c r="B268" s="94"/>
      <c r="C268" s="12"/>
      <c r="D268" s="1"/>
      <c r="E268" s="2"/>
      <c r="F268" s="3"/>
      <c r="G268" s="3"/>
      <c r="H268" s="122">
        <f t="shared" si="12"/>
        <v>0</v>
      </c>
      <c r="I268" s="1"/>
      <c r="J268" s="50"/>
      <c r="K268" s="120">
        <v>0</v>
      </c>
      <c r="L268" s="1"/>
      <c r="M268" s="1"/>
      <c r="N268" s="120">
        <f t="shared" si="13"/>
        <v>0</v>
      </c>
      <c r="O268" s="121">
        <f t="shared" si="14"/>
        <v>0</v>
      </c>
    </row>
    <row r="269" spans="1:15" ht="17.25" x14ac:dyDescent="0.3">
      <c r="A269" s="93"/>
      <c r="B269" s="94"/>
      <c r="C269" s="12"/>
      <c r="D269" s="1"/>
      <c r="E269" s="2"/>
      <c r="F269" s="3"/>
      <c r="G269" s="3"/>
      <c r="H269" s="122">
        <f t="shared" si="12"/>
        <v>0</v>
      </c>
      <c r="I269" s="1"/>
      <c r="J269" s="56"/>
      <c r="K269" s="120">
        <v>0</v>
      </c>
      <c r="L269" s="9"/>
      <c r="M269" s="9"/>
      <c r="N269" s="120">
        <f t="shared" si="13"/>
        <v>0</v>
      </c>
      <c r="O269" s="121">
        <f t="shared" si="14"/>
        <v>0</v>
      </c>
    </row>
    <row r="270" spans="1:15" ht="17.25" x14ac:dyDescent="0.3">
      <c r="A270" s="93"/>
      <c r="B270" s="94"/>
      <c r="C270" s="12"/>
      <c r="D270" s="1"/>
      <c r="E270" s="2"/>
      <c r="F270" s="3"/>
      <c r="G270" s="3"/>
      <c r="H270" s="122">
        <f t="shared" si="12"/>
        <v>0</v>
      </c>
      <c r="I270" s="1"/>
      <c r="J270" s="50"/>
      <c r="K270" s="120">
        <v>0</v>
      </c>
      <c r="L270" s="1"/>
      <c r="M270" s="1"/>
      <c r="N270" s="120">
        <f t="shared" si="13"/>
        <v>0</v>
      </c>
      <c r="O270" s="121">
        <f t="shared" si="14"/>
        <v>0</v>
      </c>
    </row>
    <row r="271" spans="1:15" ht="17.25" x14ac:dyDescent="0.3">
      <c r="A271" s="93"/>
      <c r="B271" s="94"/>
      <c r="C271" s="12"/>
      <c r="D271" s="1"/>
      <c r="E271" s="2"/>
      <c r="F271" s="3"/>
      <c r="G271" s="3"/>
      <c r="H271" s="122">
        <f t="shared" si="12"/>
        <v>0</v>
      </c>
      <c r="I271" s="1"/>
      <c r="J271" s="50"/>
      <c r="K271" s="120">
        <v>0</v>
      </c>
      <c r="L271" s="1"/>
      <c r="M271" s="1"/>
      <c r="N271" s="120">
        <f t="shared" si="13"/>
        <v>0</v>
      </c>
      <c r="O271" s="121">
        <f t="shared" si="14"/>
        <v>0</v>
      </c>
    </row>
    <row r="272" spans="1:15" ht="17.25" x14ac:dyDescent="0.3">
      <c r="A272" s="93"/>
      <c r="B272" s="94"/>
      <c r="C272" s="12"/>
      <c r="D272" s="1"/>
      <c r="E272" s="2"/>
      <c r="F272" s="3"/>
      <c r="G272" s="3"/>
      <c r="H272" s="122">
        <f t="shared" si="12"/>
        <v>0</v>
      </c>
      <c r="I272" s="1"/>
      <c r="J272" s="50"/>
      <c r="K272" s="120">
        <v>0</v>
      </c>
      <c r="L272" s="1"/>
      <c r="M272" s="1"/>
      <c r="N272" s="120">
        <f t="shared" si="13"/>
        <v>0</v>
      </c>
      <c r="O272" s="121">
        <f t="shared" si="14"/>
        <v>0</v>
      </c>
    </row>
    <row r="273" spans="1:15" ht="17.25" x14ac:dyDescent="0.3">
      <c r="A273" s="93"/>
      <c r="B273" s="94"/>
      <c r="C273" s="12"/>
      <c r="D273" s="1"/>
      <c r="E273" s="2"/>
      <c r="F273" s="3"/>
      <c r="G273" s="3"/>
      <c r="H273" s="122">
        <f t="shared" si="12"/>
        <v>0</v>
      </c>
      <c r="I273" s="1"/>
      <c r="J273" s="56"/>
      <c r="K273" s="120">
        <v>0</v>
      </c>
      <c r="L273" s="9"/>
      <c r="M273" s="9"/>
      <c r="N273" s="120">
        <f t="shared" si="13"/>
        <v>0</v>
      </c>
      <c r="O273" s="121">
        <f t="shared" si="14"/>
        <v>0</v>
      </c>
    </row>
    <row r="274" spans="1:15" ht="17.25" x14ac:dyDescent="0.3">
      <c r="A274" s="93"/>
      <c r="B274" s="94"/>
      <c r="C274" s="12"/>
      <c r="D274" s="1"/>
      <c r="E274" s="2"/>
      <c r="F274" s="3"/>
      <c r="G274" s="3"/>
      <c r="H274" s="122">
        <f t="shared" si="12"/>
        <v>0</v>
      </c>
      <c r="I274" s="1"/>
      <c r="J274" s="50"/>
      <c r="K274" s="120">
        <v>0</v>
      </c>
      <c r="L274" s="1"/>
      <c r="M274" s="1"/>
      <c r="N274" s="120">
        <f t="shared" si="13"/>
        <v>0</v>
      </c>
      <c r="O274" s="121">
        <f t="shared" si="14"/>
        <v>0</v>
      </c>
    </row>
    <row r="275" spans="1:15" ht="17.25" x14ac:dyDescent="0.3">
      <c r="A275" s="93"/>
      <c r="B275" s="94"/>
      <c r="C275" s="12"/>
      <c r="D275" s="1"/>
      <c r="E275" s="2"/>
      <c r="F275" s="3"/>
      <c r="G275" s="3"/>
      <c r="H275" s="122">
        <f t="shared" si="12"/>
        <v>0</v>
      </c>
      <c r="I275" s="1"/>
      <c r="J275" s="54"/>
      <c r="K275" s="120">
        <v>0</v>
      </c>
      <c r="L275" s="7"/>
      <c r="M275" s="7"/>
      <c r="N275" s="120">
        <f t="shared" si="13"/>
        <v>0</v>
      </c>
      <c r="O275" s="121">
        <f t="shared" si="14"/>
        <v>0</v>
      </c>
    </row>
    <row r="276" spans="1:15" ht="17.25" x14ac:dyDescent="0.3">
      <c r="A276" s="93"/>
      <c r="B276" s="94"/>
      <c r="C276" s="12"/>
      <c r="D276" s="1"/>
      <c r="E276" s="2"/>
      <c r="F276" s="3"/>
      <c r="G276" s="3"/>
      <c r="H276" s="122">
        <f t="shared" si="12"/>
        <v>0</v>
      </c>
      <c r="I276" s="1"/>
      <c r="J276" s="54"/>
      <c r="K276" s="120">
        <v>0</v>
      </c>
      <c r="L276" s="7"/>
      <c r="M276" s="7"/>
      <c r="N276" s="120">
        <f t="shared" si="13"/>
        <v>0</v>
      </c>
      <c r="O276" s="121">
        <f t="shared" si="14"/>
        <v>0</v>
      </c>
    </row>
    <row r="277" spans="1:15" ht="17.25" x14ac:dyDescent="0.3">
      <c r="A277" s="93"/>
      <c r="B277" s="94"/>
      <c r="C277" s="12"/>
      <c r="D277" s="1"/>
      <c r="E277" s="2"/>
      <c r="F277" s="3"/>
      <c r="G277" s="3"/>
      <c r="H277" s="122">
        <f t="shared" si="12"/>
        <v>0</v>
      </c>
      <c r="I277" s="1"/>
      <c r="J277" s="51"/>
      <c r="K277" s="120">
        <v>0</v>
      </c>
      <c r="L277" s="7"/>
      <c r="M277" s="7"/>
      <c r="N277" s="120">
        <f t="shared" si="13"/>
        <v>0</v>
      </c>
      <c r="O277" s="121">
        <f t="shared" si="14"/>
        <v>0</v>
      </c>
    </row>
    <row r="278" spans="1:15" ht="17.25" x14ac:dyDescent="0.3">
      <c r="A278" s="93"/>
      <c r="B278" s="94"/>
      <c r="C278" s="12"/>
      <c r="D278" s="1"/>
      <c r="E278" s="2"/>
      <c r="F278" s="3"/>
      <c r="G278" s="3"/>
      <c r="H278" s="122">
        <f t="shared" si="12"/>
        <v>0</v>
      </c>
      <c r="I278" s="1"/>
      <c r="J278" s="52"/>
      <c r="K278" s="120">
        <v>0</v>
      </c>
      <c r="L278" s="9"/>
      <c r="M278" s="9"/>
      <c r="N278" s="120">
        <f t="shared" si="13"/>
        <v>0</v>
      </c>
      <c r="O278" s="121">
        <f t="shared" si="14"/>
        <v>0</v>
      </c>
    </row>
    <row r="279" spans="1:15" ht="17.25" x14ac:dyDescent="0.3">
      <c r="A279" s="93"/>
      <c r="B279" s="94"/>
      <c r="C279" s="12"/>
      <c r="D279" s="1"/>
      <c r="E279" s="2"/>
      <c r="F279" s="3"/>
      <c r="G279" s="3"/>
      <c r="H279" s="122">
        <f t="shared" si="12"/>
        <v>0</v>
      </c>
      <c r="I279" s="1"/>
      <c r="J279" s="48"/>
      <c r="K279" s="120">
        <v>0</v>
      </c>
      <c r="L279" s="1"/>
      <c r="M279" s="1"/>
      <c r="N279" s="120">
        <f t="shared" si="13"/>
        <v>0</v>
      </c>
      <c r="O279" s="121">
        <f t="shared" si="14"/>
        <v>0</v>
      </c>
    </row>
    <row r="280" spans="1:15" ht="17.25" x14ac:dyDescent="0.3">
      <c r="A280" s="93"/>
      <c r="B280" s="94"/>
      <c r="C280" s="12"/>
      <c r="D280" s="1"/>
      <c r="E280" s="2"/>
      <c r="F280" s="3"/>
      <c r="G280" s="3"/>
      <c r="H280" s="122">
        <f t="shared" si="12"/>
        <v>0</v>
      </c>
      <c r="I280" s="1"/>
      <c r="J280" s="50"/>
      <c r="K280" s="120">
        <v>0</v>
      </c>
      <c r="L280" s="12"/>
      <c r="M280" s="12"/>
      <c r="N280" s="120">
        <f t="shared" si="13"/>
        <v>0</v>
      </c>
      <c r="O280" s="121">
        <f t="shared" si="14"/>
        <v>0</v>
      </c>
    </row>
    <row r="281" spans="1:15" ht="17.25" x14ac:dyDescent="0.3">
      <c r="A281" s="93"/>
      <c r="B281" s="94"/>
      <c r="C281" s="12"/>
      <c r="D281" s="1"/>
      <c r="E281" s="2"/>
      <c r="F281" s="3"/>
      <c r="G281" s="3"/>
      <c r="H281" s="122">
        <f t="shared" si="12"/>
        <v>0</v>
      </c>
      <c r="I281" s="1"/>
      <c r="J281" s="50"/>
      <c r="K281" s="120">
        <v>0</v>
      </c>
      <c r="L281" s="13"/>
      <c r="M281" s="13"/>
      <c r="N281" s="120">
        <f t="shared" si="13"/>
        <v>0</v>
      </c>
      <c r="O281" s="121">
        <f t="shared" si="14"/>
        <v>0</v>
      </c>
    </row>
    <row r="282" spans="1:15" ht="17.25" x14ac:dyDescent="0.3">
      <c r="A282" s="93"/>
      <c r="B282" s="94"/>
      <c r="C282" s="12"/>
      <c r="D282" s="1"/>
      <c r="E282" s="2"/>
      <c r="F282" s="3"/>
      <c r="G282" s="3"/>
      <c r="H282" s="122">
        <f t="shared" si="12"/>
        <v>0</v>
      </c>
      <c r="I282" s="1"/>
      <c r="J282" s="50"/>
      <c r="K282" s="120">
        <v>0</v>
      </c>
      <c r="L282" s="14"/>
      <c r="M282" s="14"/>
      <c r="N282" s="120">
        <f t="shared" si="13"/>
        <v>0</v>
      </c>
      <c r="O282" s="121">
        <f t="shared" si="14"/>
        <v>0</v>
      </c>
    </row>
    <row r="283" spans="1:15" ht="17.25" x14ac:dyDescent="0.3">
      <c r="A283" s="93"/>
      <c r="B283" s="94"/>
      <c r="C283" s="12"/>
      <c r="D283" s="1"/>
      <c r="E283" s="2"/>
      <c r="F283" s="3"/>
      <c r="G283" s="3"/>
      <c r="H283" s="122">
        <f t="shared" si="12"/>
        <v>0</v>
      </c>
      <c r="I283" s="1"/>
      <c r="J283" s="50"/>
      <c r="K283" s="120">
        <v>0</v>
      </c>
      <c r="L283" s="14"/>
      <c r="M283" s="14"/>
      <c r="N283" s="120">
        <f t="shared" si="13"/>
        <v>0</v>
      </c>
      <c r="O283" s="121">
        <f t="shared" si="14"/>
        <v>0</v>
      </c>
    </row>
    <row r="284" spans="1:15" ht="17.25" x14ac:dyDescent="0.3">
      <c r="A284" s="93"/>
      <c r="B284" s="94"/>
      <c r="C284" s="12"/>
      <c r="D284" s="1"/>
      <c r="E284" s="2"/>
      <c r="F284" s="3"/>
      <c r="G284" s="3"/>
      <c r="H284" s="122">
        <f t="shared" si="12"/>
        <v>0</v>
      </c>
      <c r="I284" s="1"/>
      <c r="J284" s="50"/>
      <c r="K284" s="120">
        <v>0</v>
      </c>
      <c r="L284" s="12"/>
      <c r="M284" s="12"/>
      <c r="N284" s="120">
        <f t="shared" si="13"/>
        <v>0</v>
      </c>
      <c r="O284" s="121">
        <f t="shared" si="14"/>
        <v>0</v>
      </c>
    </row>
    <row r="285" spans="1:15" ht="17.25" x14ac:dyDescent="0.3">
      <c r="A285" s="93"/>
      <c r="B285" s="94"/>
      <c r="C285" s="12"/>
      <c r="D285" s="1"/>
      <c r="E285" s="2"/>
      <c r="F285" s="3"/>
      <c r="G285" s="3"/>
      <c r="H285" s="122">
        <f t="shared" si="12"/>
        <v>0</v>
      </c>
      <c r="I285" s="1"/>
      <c r="J285" s="50"/>
      <c r="K285" s="120">
        <v>0</v>
      </c>
      <c r="L285" s="12"/>
      <c r="M285" s="12"/>
      <c r="N285" s="120">
        <f t="shared" si="13"/>
        <v>0</v>
      </c>
      <c r="O285" s="121">
        <f t="shared" si="14"/>
        <v>0</v>
      </c>
    </row>
    <row r="286" spans="1:15" ht="17.25" x14ac:dyDescent="0.3">
      <c r="A286" s="93"/>
      <c r="B286" s="94"/>
      <c r="C286" s="12"/>
      <c r="D286" s="1"/>
      <c r="E286" s="2"/>
      <c r="F286" s="3"/>
      <c r="G286" s="3"/>
      <c r="H286" s="122">
        <f t="shared" si="12"/>
        <v>0</v>
      </c>
      <c r="I286" s="1"/>
      <c r="J286" s="50"/>
      <c r="K286" s="120">
        <v>0</v>
      </c>
      <c r="L286" s="15"/>
      <c r="M286" s="15"/>
      <c r="N286" s="120">
        <f t="shared" si="13"/>
        <v>0</v>
      </c>
      <c r="O286" s="121">
        <f t="shared" si="14"/>
        <v>0</v>
      </c>
    </row>
    <row r="287" spans="1:15" ht="17.25" x14ac:dyDescent="0.3">
      <c r="A287" s="93"/>
      <c r="B287" s="94"/>
      <c r="C287" s="12"/>
      <c r="D287" s="1"/>
      <c r="E287" s="2"/>
      <c r="F287" s="3"/>
      <c r="G287" s="3"/>
      <c r="H287" s="122">
        <f t="shared" si="12"/>
        <v>0</v>
      </c>
      <c r="I287" s="1"/>
      <c r="J287" s="50"/>
      <c r="K287" s="120">
        <v>0</v>
      </c>
      <c r="L287" s="12"/>
      <c r="M287" s="12"/>
      <c r="N287" s="120">
        <f t="shared" si="13"/>
        <v>0</v>
      </c>
      <c r="O287" s="121">
        <f t="shared" si="14"/>
        <v>0</v>
      </c>
    </row>
    <row r="288" spans="1:15" ht="17.25" x14ac:dyDescent="0.3">
      <c r="A288" s="93"/>
      <c r="B288" s="94"/>
      <c r="C288" s="12"/>
      <c r="D288" s="1"/>
      <c r="E288" s="2"/>
      <c r="F288" s="3"/>
      <c r="G288" s="3"/>
      <c r="H288" s="122">
        <f t="shared" si="12"/>
        <v>0</v>
      </c>
      <c r="I288" s="1"/>
      <c r="J288" s="50"/>
      <c r="K288" s="120">
        <v>0</v>
      </c>
      <c r="L288" s="13"/>
      <c r="M288" s="13"/>
      <c r="N288" s="120">
        <f t="shared" si="13"/>
        <v>0</v>
      </c>
      <c r="O288" s="121">
        <f t="shared" si="14"/>
        <v>0</v>
      </c>
    </row>
    <row r="289" spans="1:15" ht="17.25" x14ac:dyDescent="0.3">
      <c r="A289" s="93"/>
      <c r="B289" s="94"/>
      <c r="C289" s="12"/>
      <c r="D289" s="1"/>
      <c r="E289" s="2"/>
      <c r="F289" s="3"/>
      <c r="G289" s="3"/>
      <c r="H289" s="122">
        <f t="shared" si="12"/>
        <v>0</v>
      </c>
      <c r="I289" s="1"/>
      <c r="J289" s="50"/>
      <c r="K289" s="120">
        <v>0</v>
      </c>
      <c r="L289" s="12"/>
      <c r="M289" s="12"/>
      <c r="N289" s="120">
        <f t="shared" si="13"/>
        <v>0</v>
      </c>
      <c r="O289" s="121">
        <f t="shared" si="14"/>
        <v>0</v>
      </c>
    </row>
    <row r="290" spans="1:15" ht="17.25" x14ac:dyDescent="0.3">
      <c r="A290" s="93"/>
      <c r="B290" s="94"/>
      <c r="C290" s="12"/>
      <c r="D290" s="1"/>
      <c r="E290" s="2"/>
      <c r="F290" s="3"/>
      <c r="G290" s="3"/>
      <c r="H290" s="122">
        <f t="shared" si="12"/>
        <v>0</v>
      </c>
      <c r="I290" s="1"/>
      <c r="J290" s="50"/>
      <c r="K290" s="120">
        <v>0</v>
      </c>
      <c r="L290" s="12"/>
      <c r="M290" s="12"/>
      <c r="N290" s="120">
        <f t="shared" si="13"/>
        <v>0</v>
      </c>
      <c r="O290" s="121">
        <f t="shared" si="14"/>
        <v>0</v>
      </c>
    </row>
    <row r="291" spans="1:15" ht="17.25" x14ac:dyDescent="0.3">
      <c r="A291" s="93"/>
      <c r="B291" s="94"/>
      <c r="C291" s="12"/>
      <c r="D291" s="1"/>
      <c r="E291" s="2"/>
      <c r="F291" s="3"/>
      <c r="G291" s="3"/>
      <c r="H291" s="122">
        <f t="shared" si="12"/>
        <v>0</v>
      </c>
      <c r="I291" s="1"/>
      <c r="J291" s="50"/>
      <c r="K291" s="120">
        <v>0</v>
      </c>
      <c r="L291" s="12"/>
      <c r="M291" s="12"/>
      <c r="N291" s="120">
        <f t="shared" si="13"/>
        <v>0</v>
      </c>
      <c r="O291" s="121">
        <f t="shared" si="14"/>
        <v>0</v>
      </c>
    </row>
    <row r="292" spans="1:15" ht="17.25" x14ac:dyDescent="0.3">
      <c r="A292" s="93"/>
      <c r="B292" s="94"/>
      <c r="C292" s="12"/>
      <c r="D292" s="1"/>
      <c r="E292" s="2"/>
      <c r="F292" s="3"/>
      <c r="G292" s="3"/>
      <c r="H292" s="122">
        <f t="shared" si="12"/>
        <v>0</v>
      </c>
      <c r="I292" s="1"/>
      <c r="J292" s="50"/>
      <c r="K292" s="120">
        <v>0</v>
      </c>
      <c r="L292" s="12"/>
      <c r="M292" s="12"/>
      <c r="N292" s="120">
        <f t="shared" si="13"/>
        <v>0</v>
      </c>
      <c r="O292" s="121">
        <f t="shared" si="14"/>
        <v>0</v>
      </c>
    </row>
    <row r="293" spans="1:15" ht="17.25" x14ac:dyDescent="0.3">
      <c r="A293" s="93"/>
      <c r="B293" s="94"/>
      <c r="C293" s="12"/>
      <c r="D293" s="1"/>
      <c r="E293" s="2"/>
      <c r="F293" s="3"/>
      <c r="G293" s="3"/>
      <c r="H293" s="122">
        <f t="shared" si="12"/>
        <v>0</v>
      </c>
      <c r="I293" s="1"/>
      <c r="J293" s="50"/>
      <c r="K293" s="120">
        <v>0</v>
      </c>
      <c r="L293" s="12"/>
      <c r="M293" s="12"/>
      <c r="N293" s="120">
        <f t="shared" si="13"/>
        <v>0</v>
      </c>
      <c r="O293" s="121">
        <f t="shared" si="14"/>
        <v>0</v>
      </c>
    </row>
    <row r="294" spans="1:15" ht="17.25" x14ac:dyDescent="0.3">
      <c r="A294" s="93"/>
      <c r="B294" s="94"/>
      <c r="C294" s="12"/>
      <c r="D294" s="1"/>
      <c r="E294" s="2"/>
      <c r="F294" s="3"/>
      <c r="G294" s="3"/>
      <c r="H294" s="122">
        <f t="shared" si="12"/>
        <v>0</v>
      </c>
      <c r="I294" s="1"/>
      <c r="J294" s="50"/>
      <c r="K294" s="120">
        <v>0</v>
      </c>
      <c r="L294" s="12"/>
      <c r="M294" s="12"/>
      <c r="N294" s="120">
        <f t="shared" si="13"/>
        <v>0</v>
      </c>
      <c r="O294" s="121">
        <f t="shared" si="14"/>
        <v>0</v>
      </c>
    </row>
    <row r="295" spans="1:15" ht="17.25" x14ac:dyDescent="0.3">
      <c r="A295" s="93"/>
      <c r="B295" s="94"/>
      <c r="C295" s="12"/>
      <c r="D295" s="1"/>
      <c r="E295" s="2"/>
      <c r="F295" s="3"/>
      <c r="G295" s="3"/>
      <c r="H295" s="122">
        <f t="shared" si="12"/>
        <v>0</v>
      </c>
      <c r="I295" s="1"/>
      <c r="J295" s="50"/>
      <c r="K295" s="120">
        <v>0</v>
      </c>
      <c r="L295" s="12"/>
      <c r="M295" s="12"/>
      <c r="N295" s="120">
        <f t="shared" si="13"/>
        <v>0</v>
      </c>
      <c r="O295" s="121">
        <f t="shared" si="14"/>
        <v>0</v>
      </c>
    </row>
    <row r="296" spans="1:15" ht="17.25" x14ac:dyDescent="0.3">
      <c r="A296" s="93"/>
      <c r="B296" s="94"/>
      <c r="C296" s="12"/>
      <c r="D296" s="1"/>
      <c r="E296" s="2"/>
      <c r="F296" s="3"/>
      <c r="G296" s="3"/>
      <c r="H296" s="122">
        <f t="shared" si="12"/>
        <v>0</v>
      </c>
      <c r="I296" s="1"/>
      <c r="J296" s="50"/>
      <c r="K296" s="120">
        <v>0</v>
      </c>
      <c r="L296" s="12"/>
      <c r="M296" s="12"/>
      <c r="N296" s="120">
        <f t="shared" si="13"/>
        <v>0</v>
      </c>
      <c r="O296" s="121">
        <f t="shared" si="14"/>
        <v>0</v>
      </c>
    </row>
    <row r="297" spans="1:15" ht="17.25" x14ac:dyDescent="0.3">
      <c r="A297" s="93"/>
      <c r="B297" s="94"/>
      <c r="C297" s="12"/>
      <c r="D297" s="1"/>
      <c r="E297" s="2"/>
      <c r="F297" s="3"/>
      <c r="G297" s="3"/>
      <c r="H297" s="122">
        <f t="shared" si="12"/>
        <v>0</v>
      </c>
      <c r="I297" s="1"/>
      <c r="J297" s="50"/>
      <c r="K297" s="120">
        <v>0</v>
      </c>
      <c r="L297" s="12"/>
      <c r="M297" s="12"/>
      <c r="N297" s="120">
        <f t="shared" si="13"/>
        <v>0</v>
      </c>
      <c r="O297" s="121">
        <f t="shared" si="14"/>
        <v>0</v>
      </c>
    </row>
    <row r="298" spans="1:15" ht="17.25" x14ac:dyDescent="0.3">
      <c r="A298" s="93"/>
      <c r="B298" s="94"/>
      <c r="C298" s="12"/>
      <c r="D298" s="1"/>
      <c r="E298" s="2"/>
      <c r="F298" s="3"/>
      <c r="G298" s="3"/>
      <c r="H298" s="122">
        <f t="shared" si="12"/>
        <v>0</v>
      </c>
      <c r="I298" s="1"/>
      <c r="J298" s="50"/>
      <c r="K298" s="120">
        <v>0</v>
      </c>
      <c r="L298" s="12"/>
      <c r="M298" s="12"/>
      <c r="N298" s="120">
        <f t="shared" si="13"/>
        <v>0</v>
      </c>
      <c r="O298" s="121">
        <f t="shared" si="14"/>
        <v>0</v>
      </c>
    </row>
    <row r="299" spans="1:15" ht="17.25" x14ac:dyDescent="0.3">
      <c r="A299" s="93"/>
      <c r="B299" s="94"/>
      <c r="C299" s="12"/>
      <c r="D299" s="1"/>
      <c r="E299" s="2"/>
      <c r="F299" s="3"/>
      <c r="G299" s="3"/>
      <c r="H299" s="122">
        <f t="shared" si="12"/>
        <v>0</v>
      </c>
      <c r="I299" s="1"/>
      <c r="J299" s="50"/>
      <c r="K299" s="120">
        <v>0</v>
      </c>
      <c r="L299" s="12"/>
      <c r="M299" s="12"/>
      <c r="N299" s="120">
        <f t="shared" si="13"/>
        <v>0</v>
      </c>
      <c r="O299" s="121">
        <f t="shared" si="14"/>
        <v>0</v>
      </c>
    </row>
    <row r="300" spans="1:15" ht="17.25" x14ac:dyDescent="0.3">
      <c r="A300" s="93"/>
      <c r="B300" s="94"/>
      <c r="C300" s="12"/>
      <c r="D300" s="1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12"/>
      <c r="D301" s="1"/>
      <c r="E301" s="2"/>
      <c r="F301" s="3"/>
      <c r="G301" s="3"/>
      <c r="H301" s="122">
        <f t="shared" si="12"/>
        <v>0</v>
      </c>
      <c r="I301" s="1"/>
      <c r="J301" s="50"/>
      <c r="K301" s="120">
        <v>0</v>
      </c>
      <c r="L301" s="12"/>
      <c r="M301" s="12"/>
      <c r="N301" s="120">
        <f t="shared" si="13"/>
        <v>0</v>
      </c>
      <c r="O301" s="121">
        <f t="shared" si="14"/>
        <v>0</v>
      </c>
    </row>
    <row r="302" spans="1:15" ht="17.25" x14ac:dyDescent="0.3">
      <c r="A302" s="93"/>
      <c r="B302" s="94"/>
      <c r="C302" s="12"/>
      <c r="D302" s="1"/>
      <c r="E302" s="2"/>
      <c r="F302" s="3"/>
      <c r="G302" s="3"/>
      <c r="H302" s="122">
        <f t="shared" si="12"/>
        <v>0</v>
      </c>
      <c r="I302" s="1"/>
      <c r="J302" s="50"/>
      <c r="K302" s="120">
        <v>0</v>
      </c>
      <c r="L302" s="12"/>
      <c r="M302" s="12"/>
      <c r="N302" s="120">
        <f t="shared" si="13"/>
        <v>0</v>
      </c>
      <c r="O302" s="121">
        <f t="shared" si="14"/>
        <v>0</v>
      </c>
    </row>
    <row r="303" spans="1:15" ht="17.25" x14ac:dyDescent="0.3">
      <c r="A303" s="93"/>
      <c r="B303" s="94"/>
      <c r="C303" s="12"/>
      <c r="D303" s="1"/>
      <c r="E303" s="2"/>
      <c r="F303" s="3"/>
      <c r="G303" s="3"/>
      <c r="H303" s="122">
        <f t="shared" si="12"/>
        <v>0</v>
      </c>
      <c r="I303" s="1"/>
      <c r="J303" s="50"/>
      <c r="K303" s="120">
        <v>0</v>
      </c>
      <c r="L303" s="12"/>
      <c r="M303" s="12"/>
      <c r="N303" s="120">
        <f t="shared" si="13"/>
        <v>0</v>
      </c>
      <c r="O303" s="121">
        <f t="shared" si="14"/>
        <v>0</v>
      </c>
    </row>
    <row r="304" spans="1:15" ht="17.25" x14ac:dyDescent="0.3">
      <c r="A304" s="93"/>
      <c r="B304" s="94"/>
      <c r="C304" s="12"/>
      <c r="D304" s="1"/>
      <c r="E304" s="2"/>
      <c r="F304" s="3"/>
      <c r="G304" s="3"/>
      <c r="H304" s="122">
        <f t="shared" si="12"/>
        <v>0</v>
      </c>
      <c r="I304" s="1"/>
      <c r="J304" s="50"/>
      <c r="K304" s="120">
        <v>0</v>
      </c>
      <c r="L304" s="12"/>
      <c r="M304" s="12"/>
      <c r="N304" s="120">
        <f t="shared" si="13"/>
        <v>0</v>
      </c>
      <c r="O304" s="121">
        <f t="shared" si="14"/>
        <v>0</v>
      </c>
    </row>
    <row r="305" spans="1:15" ht="17.25" x14ac:dyDescent="0.3">
      <c r="A305" s="93"/>
      <c r="B305" s="94"/>
      <c r="C305" s="12"/>
      <c r="D305" s="1"/>
      <c r="E305" s="2"/>
      <c r="F305" s="3"/>
      <c r="G305" s="3"/>
      <c r="H305" s="122">
        <f t="shared" si="12"/>
        <v>0</v>
      </c>
      <c r="I305" s="1"/>
      <c r="J305" s="50"/>
      <c r="K305" s="120">
        <v>0</v>
      </c>
      <c r="L305" s="12"/>
      <c r="M305" s="12"/>
      <c r="N305" s="120">
        <f t="shared" si="13"/>
        <v>0</v>
      </c>
      <c r="O305" s="121">
        <f t="shared" si="14"/>
        <v>0</v>
      </c>
    </row>
    <row r="306" spans="1:15" ht="17.25" x14ac:dyDescent="0.3">
      <c r="A306" s="93"/>
      <c r="B306" s="94"/>
      <c r="C306" s="12"/>
      <c r="D306" s="1"/>
      <c r="E306" s="2"/>
      <c r="F306" s="3"/>
      <c r="G306" s="3"/>
      <c r="H306" s="122">
        <f t="shared" si="12"/>
        <v>0</v>
      </c>
      <c r="I306" s="1"/>
      <c r="J306" s="50"/>
      <c r="K306" s="120">
        <v>0</v>
      </c>
      <c r="L306" s="12"/>
      <c r="M306" s="12"/>
      <c r="N306" s="120">
        <f t="shared" si="13"/>
        <v>0</v>
      </c>
      <c r="O306" s="121">
        <f t="shared" si="14"/>
        <v>0</v>
      </c>
    </row>
    <row r="307" spans="1:15" ht="17.25" x14ac:dyDescent="0.3">
      <c r="A307" s="93"/>
      <c r="B307" s="94"/>
      <c r="C307" s="12"/>
      <c r="D307" s="1"/>
      <c r="E307" s="2"/>
      <c r="F307" s="3"/>
      <c r="G307" s="3"/>
      <c r="H307" s="122">
        <f t="shared" si="12"/>
        <v>0</v>
      </c>
      <c r="I307" s="1"/>
      <c r="J307" s="50"/>
      <c r="K307" s="120">
        <v>0</v>
      </c>
      <c r="L307" s="12"/>
      <c r="M307" s="12"/>
      <c r="N307" s="120">
        <f t="shared" si="13"/>
        <v>0</v>
      </c>
      <c r="O307" s="121">
        <f t="shared" si="14"/>
        <v>0</v>
      </c>
    </row>
    <row r="308" spans="1:15" ht="17.25" x14ac:dyDescent="0.3">
      <c r="A308" s="93"/>
      <c r="B308" s="94"/>
      <c r="C308" s="12"/>
      <c r="D308" s="1"/>
      <c r="E308" s="2"/>
      <c r="F308" s="3"/>
      <c r="G308" s="3"/>
      <c r="H308" s="122">
        <f t="shared" si="12"/>
        <v>0</v>
      </c>
      <c r="I308" s="1"/>
      <c r="J308" s="50"/>
      <c r="K308" s="120">
        <v>0</v>
      </c>
      <c r="L308" s="12"/>
      <c r="M308" s="12"/>
      <c r="N308" s="120">
        <f t="shared" si="13"/>
        <v>0</v>
      </c>
      <c r="O308" s="121">
        <f t="shared" si="14"/>
        <v>0</v>
      </c>
    </row>
    <row r="309" spans="1:15" ht="17.25" x14ac:dyDescent="0.3">
      <c r="A309" s="93"/>
      <c r="B309" s="94"/>
      <c r="C309" s="12"/>
      <c r="D309" s="1"/>
      <c r="E309" s="2"/>
      <c r="F309" s="3"/>
      <c r="G309" s="3"/>
      <c r="H309" s="122">
        <f t="shared" si="12"/>
        <v>0</v>
      </c>
      <c r="I309" s="1"/>
      <c r="J309" s="50"/>
      <c r="K309" s="120">
        <v>0</v>
      </c>
      <c r="L309" s="12"/>
      <c r="M309" s="12"/>
      <c r="N309" s="120">
        <f t="shared" si="13"/>
        <v>0</v>
      </c>
      <c r="O309" s="121">
        <f t="shared" si="14"/>
        <v>0</v>
      </c>
    </row>
    <row r="310" spans="1:15" ht="17.25" x14ac:dyDescent="0.3">
      <c r="A310" s="93"/>
      <c r="B310" s="94"/>
      <c r="C310" s="12"/>
      <c r="D310" s="1"/>
      <c r="E310" s="2"/>
      <c r="F310" s="3"/>
      <c r="G310" s="3"/>
      <c r="H310" s="122">
        <f t="shared" si="12"/>
        <v>0</v>
      </c>
      <c r="I310" s="1"/>
      <c r="J310" s="50"/>
      <c r="K310" s="120">
        <v>0</v>
      </c>
      <c r="L310" s="12"/>
      <c r="M310" s="12"/>
      <c r="N310" s="120">
        <f t="shared" si="13"/>
        <v>0</v>
      </c>
      <c r="O310" s="121">
        <f t="shared" si="14"/>
        <v>0</v>
      </c>
    </row>
    <row r="311" spans="1:15" ht="17.25" x14ac:dyDescent="0.3">
      <c r="A311" s="93"/>
      <c r="B311" s="94"/>
      <c r="C311" s="12"/>
      <c r="D311" s="1"/>
      <c r="E311" s="2"/>
      <c r="F311" s="3"/>
      <c r="G311" s="3"/>
      <c r="H311" s="122">
        <f t="shared" si="12"/>
        <v>0</v>
      </c>
      <c r="I311" s="1"/>
      <c r="J311" s="50"/>
      <c r="K311" s="120">
        <v>0</v>
      </c>
      <c r="L311" s="12"/>
      <c r="M311" s="12"/>
      <c r="N311" s="120">
        <f t="shared" si="13"/>
        <v>0</v>
      </c>
      <c r="O311" s="121">
        <f t="shared" si="14"/>
        <v>0</v>
      </c>
    </row>
    <row r="312" spans="1:15" ht="17.25" x14ac:dyDescent="0.3">
      <c r="A312" s="93"/>
      <c r="B312" s="94"/>
      <c r="C312" s="12"/>
      <c r="D312" s="1"/>
      <c r="E312" s="2"/>
      <c r="F312" s="3"/>
      <c r="G312" s="3"/>
      <c r="H312" s="122">
        <f t="shared" si="12"/>
        <v>0</v>
      </c>
      <c r="I312" s="1"/>
      <c r="J312" s="50"/>
      <c r="K312" s="120">
        <v>0</v>
      </c>
      <c r="L312" s="12"/>
      <c r="M312" s="12"/>
      <c r="N312" s="120">
        <f t="shared" si="13"/>
        <v>0</v>
      </c>
      <c r="O312" s="121">
        <f t="shared" si="14"/>
        <v>0</v>
      </c>
    </row>
    <row r="313" spans="1:15" ht="17.25" x14ac:dyDescent="0.3">
      <c r="A313" s="93"/>
      <c r="B313" s="94"/>
      <c r="C313" s="12"/>
      <c r="D313" s="1"/>
      <c r="E313" s="2"/>
      <c r="F313" s="3"/>
      <c r="G313" s="3"/>
      <c r="H313" s="122">
        <f t="shared" si="12"/>
        <v>0</v>
      </c>
      <c r="I313" s="1"/>
      <c r="J313" s="50"/>
      <c r="K313" s="120">
        <v>0</v>
      </c>
      <c r="L313" s="12"/>
      <c r="M313" s="12"/>
      <c r="N313" s="120">
        <f t="shared" si="13"/>
        <v>0</v>
      </c>
      <c r="O313" s="121">
        <f t="shared" si="14"/>
        <v>0</v>
      </c>
    </row>
    <row r="314" spans="1:15" ht="17.25" x14ac:dyDescent="0.3">
      <c r="A314" s="93"/>
      <c r="B314" s="94"/>
      <c r="C314" s="12"/>
      <c r="D314" s="1"/>
      <c r="E314" s="2"/>
      <c r="F314" s="3"/>
      <c r="G314" s="3"/>
      <c r="H314" s="122">
        <f t="shared" si="12"/>
        <v>0</v>
      </c>
      <c r="I314" s="1"/>
      <c r="J314" s="50"/>
      <c r="K314" s="120">
        <v>0</v>
      </c>
      <c r="L314" s="12"/>
      <c r="M314" s="12"/>
      <c r="N314" s="120">
        <f t="shared" si="13"/>
        <v>0</v>
      </c>
      <c r="O314" s="121">
        <f t="shared" si="14"/>
        <v>0</v>
      </c>
    </row>
    <row r="315" spans="1:15" ht="17.25" x14ac:dyDescent="0.3">
      <c r="A315" s="93"/>
      <c r="B315" s="94"/>
      <c r="C315" s="12"/>
      <c r="D315" s="1"/>
      <c r="E315" s="2"/>
      <c r="F315" s="3"/>
      <c r="G315" s="3"/>
      <c r="H315" s="122">
        <f t="shared" si="12"/>
        <v>0</v>
      </c>
      <c r="I315" s="1"/>
      <c r="J315" s="50"/>
      <c r="K315" s="120">
        <v>0</v>
      </c>
      <c r="L315" s="12"/>
      <c r="M315" s="12"/>
      <c r="N315" s="120">
        <f t="shared" si="13"/>
        <v>0</v>
      </c>
      <c r="O315" s="121">
        <f t="shared" si="14"/>
        <v>0</v>
      </c>
    </row>
    <row r="316" spans="1:15" ht="17.25" x14ac:dyDescent="0.3">
      <c r="A316" s="93"/>
      <c r="B316" s="94"/>
      <c r="C316" s="12"/>
      <c r="D316" s="1"/>
      <c r="E316" s="2"/>
      <c r="F316" s="3"/>
      <c r="G316" s="3"/>
      <c r="H316" s="122">
        <f t="shared" si="12"/>
        <v>0</v>
      </c>
      <c r="I316" s="1"/>
      <c r="J316" s="50"/>
      <c r="K316" s="120">
        <v>0</v>
      </c>
      <c r="L316" s="12"/>
      <c r="M316" s="12"/>
      <c r="N316" s="120">
        <f t="shared" si="13"/>
        <v>0</v>
      </c>
      <c r="O316" s="121">
        <f t="shared" si="14"/>
        <v>0</v>
      </c>
    </row>
    <row r="317" spans="1:15" ht="17.25" x14ac:dyDescent="0.3">
      <c r="A317" s="93"/>
      <c r="B317" s="94"/>
      <c r="C317" s="12"/>
      <c r="D317" s="1"/>
      <c r="E317" s="2"/>
      <c r="F317" s="3"/>
      <c r="G317" s="3"/>
      <c r="H317" s="122">
        <f t="shared" si="12"/>
        <v>0</v>
      </c>
      <c r="I317" s="1"/>
      <c r="J317" s="50"/>
      <c r="K317" s="120">
        <v>0</v>
      </c>
      <c r="L317" s="12"/>
      <c r="M317" s="12"/>
      <c r="N317" s="120">
        <f t="shared" si="13"/>
        <v>0</v>
      </c>
      <c r="O317" s="121">
        <f t="shared" si="14"/>
        <v>0</v>
      </c>
    </row>
    <row r="318" spans="1:15" ht="17.25" x14ac:dyDescent="0.3">
      <c r="A318" s="93"/>
      <c r="B318" s="94"/>
      <c r="C318" s="12"/>
      <c r="D318" s="1"/>
      <c r="E318" s="2"/>
      <c r="F318" s="3"/>
      <c r="G318" s="3"/>
      <c r="H318" s="122">
        <f t="shared" si="12"/>
        <v>0</v>
      </c>
      <c r="I318" s="1"/>
      <c r="J318" s="50"/>
      <c r="K318" s="120">
        <v>0</v>
      </c>
      <c r="L318" s="12"/>
      <c r="M318" s="12"/>
      <c r="N318" s="120">
        <f t="shared" si="13"/>
        <v>0</v>
      </c>
      <c r="O318" s="121">
        <f t="shared" si="14"/>
        <v>0</v>
      </c>
    </row>
    <row r="319" spans="1:15" ht="17.25" x14ac:dyDescent="0.3">
      <c r="A319" s="93"/>
      <c r="B319" s="94"/>
      <c r="C319" s="12"/>
      <c r="D319" s="1"/>
      <c r="E319" s="2"/>
      <c r="F319" s="3"/>
      <c r="G319" s="3"/>
      <c r="H319" s="122">
        <f t="shared" si="12"/>
        <v>0</v>
      </c>
      <c r="I319" s="1"/>
      <c r="J319" s="50"/>
      <c r="K319" s="120">
        <v>0</v>
      </c>
      <c r="L319" s="12"/>
      <c r="M319" s="12"/>
      <c r="N319" s="120">
        <f t="shared" si="13"/>
        <v>0</v>
      </c>
      <c r="O319" s="121">
        <f t="shared" si="14"/>
        <v>0</v>
      </c>
    </row>
    <row r="320" spans="1:15" ht="17.25" x14ac:dyDescent="0.3">
      <c r="A320" s="93"/>
      <c r="B320" s="94"/>
      <c r="C320" s="12"/>
      <c r="D320" s="1"/>
      <c r="E320" s="2"/>
      <c r="F320" s="3"/>
      <c r="G320" s="3"/>
      <c r="H320" s="122">
        <f t="shared" si="12"/>
        <v>0</v>
      </c>
      <c r="I320" s="1"/>
      <c r="J320" s="50"/>
      <c r="K320" s="120">
        <v>0</v>
      </c>
      <c r="L320" s="12"/>
      <c r="M320" s="12"/>
      <c r="N320" s="120">
        <f t="shared" si="13"/>
        <v>0</v>
      </c>
      <c r="O320" s="121">
        <f t="shared" si="14"/>
        <v>0</v>
      </c>
    </row>
    <row r="321" spans="1:15" ht="17.25" x14ac:dyDescent="0.3">
      <c r="A321" s="93"/>
      <c r="B321" s="94"/>
      <c r="C321" s="12"/>
      <c r="D321" s="1"/>
      <c r="E321" s="2"/>
      <c r="F321" s="3"/>
      <c r="G321" s="3"/>
      <c r="H321" s="122">
        <f t="shared" si="12"/>
        <v>0</v>
      </c>
      <c r="I321" s="1"/>
      <c r="J321" s="50"/>
      <c r="K321" s="120">
        <v>0</v>
      </c>
      <c r="L321" s="12"/>
      <c r="M321" s="12"/>
      <c r="N321" s="120">
        <f t="shared" si="13"/>
        <v>0</v>
      </c>
      <c r="O321" s="121">
        <f t="shared" si="14"/>
        <v>0</v>
      </c>
    </row>
    <row r="322" spans="1:15" ht="17.25" x14ac:dyDescent="0.3">
      <c r="A322" s="93"/>
      <c r="B322" s="94"/>
      <c r="C322" s="12"/>
      <c r="D322" s="1"/>
      <c r="E322" s="2"/>
      <c r="F322" s="3"/>
      <c r="G322" s="3"/>
      <c r="H322" s="122">
        <f t="shared" si="12"/>
        <v>0</v>
      </c>
      <c r="I322" s="1"/>
      <c r="J322" s="50"/>
      <c r="K322" s="120">
        <v>0</v>
      </c>
      <c r="L322" s="12"/>
      <c r="M322" s="12"/>
      <c r="N322" s="120">
        <f t="shared" si="13"/>
        <v>0</v>
      </c>
      <c r="O322" s="121">
        <f t="shared" si="14"/>
        <v>0</v>
      </c>
    </row>
    <row r="323" spans="1:15" ht="17.25" x14ac:dyDescent="0.3">
      <c r="A323" s="93"/>
      <c r="B323" s="94"/>
      <c r="C323" s="12"/>
      <c r="D323" s="1"/>
      <c r="E323" s="2"/>
      <c r="F323" s="3"/>
      <c r="G323" s="3"/>
      <c r="H323" s="122">
        <f t="shared" ref="H323:H386" si="15">IF(AND(F323&lt;&gt;"",G323&lt;&gt;""),G323-F323,0)</f>
        <v>0</v>
      </c>
      <c r="I323" s="1"/>
      <c r="J323" s="50"/>
      <c r="K323" s="120">
        <v>0</v>
      </c>
      <c r="L323" s="12"/>
      <c r="M323" s="12"/>
      <c r="N323" s="120">
        <f t="shared" ref="N323:N386" si="16">IF(ROUND(H323*1440,0)=0,0,H323*1440*32)</f>
        <v>0</v>
      </c>
      <c r="O323" s="121">
        <f t="shared" ref="O323:O386" si="17">IF(ROUND(H323*1440,0)=0,0,
IF(ROUND(H323*1440,0)&lt;=15,480,
IF(ROUND(H323*1440,0)&lt;=30,960,
IF(ROUND(H323*1440,0)&lt;=45,1440,
IF(ROUND(H323*1440,0)&lt;=60,1920,
1920*INT(ROUND(H323*1440,0)/60)+
IF(MOD(ROUND(H323*1440,0),60)&lt;=15,480,
IF(MOD(ROUND(H323*1440,0),60)&lt;=30,960,
IF(MOD(ROUND(H323*1440,0),60)&lt;=45,1440,1920)))
)))))</f>
        <v>0</v>
      </c>
    </row>
    <row r="324" spans="1:15" ht="17.25" x14ac:dyDescent="0.3">
      <c r="A324" s="93"/>
      <c r="B324" s="94"/>
      <c r="C324" s="12"/>
      <c r="D324" s="1"/>
      <c r="E324" s="2"/>
      <c r="F324" s="3"/>
      <c r="G324" s="3"/>
      <c r="H324" s="122">
        <f t="shared" si="15"/>
        <v>0</v>
      </c>
      <c r="I324" s="1"/>
      <c r="J324" s="50"/>
      <c r="K324" s="120">
        <v>0</v>
      </c>
      <c r="L324" s="12"/>
      <c r="M324" s="12"/>
      <c r="N324" s="120">
        <f t="shared" si="16"/>
        <v>0</v>
      </c>
      <c r="O324" s="121">
        <f t="shared" si="17"/>
        <v>0</v>
      </c>
    </row>
    <row r="325" spans="1:15" ht="17.25" x14ac:dyDescent="0.3">
      <c r="A325" s="93"/>
      <c r="B325" s="94"/>
      <c r="C325" s="12"/>
      <c r="D325" s="1"/>
      <c r="E325" s="2"/>
      <c r="F325" s="3"/>
      <c r="G325" s="3"/>
      <c r="H325" s="122">
        <f t="shared" si="15"/>
        <v>0</v>
      </c>
      <c r="I325" s="1"/>
      <c r="J325" s="50"/>
      <c r="K325" s="120">
        <v>0</v>
      </c>
      <c r="L325" s="12"/>
      <c r="M325" s="12"/>
      <c r="N325" s="120">
        <f t="shared" si="16"/>
        <v>0</v>
      </c>
      <c r="O325" s="121">
        <f t="shared" si="17"/>
        <v>0</v>
      </c>
    </row>
    <row r="326" spans="1:15" ht="17.25" x14ac:dyDescent="0.3">
      <c r="A326" s="93"/>
      <c r="B326" s="94"/>
      <c r="C326" s="12"/>
      <c r="D326" s="1"/>
      <c r="E326" s="2"/>
      <c r="F326" s="3"/>
      <c r="G326" s="3"/>
      <c r="H326" s="122">
        <f t="shared" si="15"/>
        <v>0</v>
      </c>
      <c r="I326" s="1"/>
      <c r="J326" s="50"/>
      <c r="K326" s="120">
        <v>0</v>
      </c>
      <c r="L326" s="12"/>
      <c r="M326" s="12"/>
      <c r="N326" s="120">
        <f t="shared" si="16"/>
        <v>0</v>
      </c>
      <c r="O326" s="121">
        <f t="shared" si="17"/>
        <v>0</v>
      </c>
    </row>
    <row r="327" spans="1:15" ht="17.25" x14ac:dyDescent="0.3">
      <c r="A327" s="93"/>
      <c r="B327" s="94"/>
      <c r="C327" s="12"/>
      <c r="D327" s="1"/>
      <c r="E327" s="2"/>
      <c r="F327" s="3"/>
      <c r="G327" s="3"/>
      <c r="H327" s="122">
        <f t="shared" si="15"/>
        <v>0</v>
      </c>
      <c r="I327" s="1"/>
      <c r="J327" s="50"/>
      <c r="K327" s="120">
        <v>0</v>
      </c>
      <c r="L327" s="12"/>
      <c r="M327" s="12"/>
      <c r="N327" s="120">
        <f t="shared" si="16"/>
        <v>0</v>
      </c>
      <c r="O327" s="121">
        <f t="shared" si="17"/>
        <v>0</v>
      </c>
    </row>
    <row r="328" spans="1:15" ht="17.25" x14ac:dyDescent="0.3">
      <c r="A328" s="93"/>
      <c r="B328" s="94"/>
      <c r="C328" s="12"/>
      <c r="D328" s="1"/>
      <c r="E328" s="2"/>
      <c r="F328" s="3"/>
      <c r="G328" s="3"/>
      <c r="H328" s="122">
        <f t="shared" si="15"/>
        <v>0</v>
      </c>
      <c r="I328" s="1"/>
      <c r="J328" s="50"/>
      <c r="K328" s="120">
        <v>0</v>
      </c>
      <c r="L328" s="12"/>
      <c r="M328" s="12"/>
      <c r="N328" s="120">
        <f t="shared" si="16"/>
        <v>0</v>
      </c>
      <c r="O328" s="121">
        <f t="shared" si="17"/>
        <v>0</v>
      </c>
    </row>
    <row r="329" spans="1:15" ht="17.25" x14ac:dyDescent="0.3">
      <c r="A329" s="93"/>
      <c r="B329" s="94"/>
      <c r="C329" s="12"/>
      <c r="D329" s="1"/>
      <c r="E329" s="2"/>
      <c r="F329" s="3"/>
      <c r="G329" s="3"/>
      <c r="H329" s="122">
        <f t="shared" si="15"/>
        <v>0</v>
      </c>
      <c r="I329" s="1"/>
      <c r="J329" s="50"/>
      <c r="K329" s="120">
        <v>0</v>
      </c>
      <c r="L329" s="12"/>
      <c r="M329" s="12"/>
      <c r="N329" s="120">
        <f t="shared" si="16"/>
        <v>0</v>
      </c>
      <c r="O329" s="121">
        <f t="shared" si="17"/>
        <v>0</v>
      </c>
    </row>
    <row r="330" spans="1:15" ht="17.25" x14ac:dyDescent="0.3">
      <c r="A330" s="93"/>
      <c r="B330" s="94"/>
      <c r="C330" s="12"/>
      <c r="D330" s="1"/>
      <c r="E330" s="2"/>
      <c r="F330" s="3"/>
      <c r="G330" s="3"/>
      <c r="H330" s="122">
        <f t="shared" si="15"/>
        <v>0</v>
      </c>
      <c r="I330" s="1"/>
      <c r="J330" s="50"/>
      <c r="K330" s="120">
        <v>0</v>
      </c>
      <c r="L330" s="12"/>
      <c r="M330" s="12"/>
      <c r="N330" s="120">
        <f t="shared" si="16"/>
        <v>0</v>
      </c>
      <c r="O330" s="121">
        <f t="shared" si="17"/>
        <v>0</v>
      </c>
    </row>
    <row r="331" spans="1:15" ht="17.25" x14ac:dyDescent="0.3">
      <c r="A331" s="93"/>
      <c r="B331" s="94"/>
      <c r="C331" s="12"/>
      <c r="D331" s="1"/>
      <c r="E331" s="2"/>
      <c r="F331" s="3"/>
      <c r="G331" s="3"/>
      <c r="H331" s="122">
        <f t="shared" si="15"/>
        <v>0</v>
      </c>
      <c r="I331" s="1"/>
      <c r="J331" s="50"/>
      <c r="K331" s="120">
        <v>0</v>
      </c>
      <c r="L331" s="12"/>
      <c r="M331" s="12"/>
      <c r="N331" s="120">
        <f t="shared" si="16"/>
        <v>0</v>
      </c>
      <c r="O331" s="121">
        <f t="shared" si="17"/>
        <v>0</v>
      </c>
    </row>
    <row r="332" spans="1:15" ht="17.25" x14ac:dyDescent="0.3">
      <c r="A332" s="93"/>
      <c r="B332" s="94"/>
      <c r="C332" s="12"/>
      <c r="D332" s="1"/>
      <c r="E332" s="2"/>
      <c r="F332" s="3"/>
      <c r="G332" s="3"/>
      <c r="H332" s="122">
        <f t="shared" si="15"/>
        <v>0</v>
      </c>
      <c r="I332" s="1"/>
      <c r="J332" s="50"/>
      <c r="K332" s="120">
        <v>0</v>
      </c>
      <c r="L332" s="12"/>
      <c r="M332" s="12"/>
      <c r="N332" s="120">
        <f t="shared" si="16"/>
        <v>0</v>
      </c>
      <c r="O332" s="121">
        <f t="shared" si="17"/>
        <v>0</v>
      </c>
    </row>
    <row r="333" spans="1:15" ht="17.25" x14ac:dyDescent="0.3">
      <c r="A333" s="93"/>
      <c r="B333" s="94"/>
      <c r="C333" s="12"/>
      <c r="D333" s="1"/>
      <c r="E333" s="2"/>
      <c r="F333" s="3"/>
      <c r="G333" s="3"/>
      <c r="H333" s="122">
        <f t="shared" si="15"/>
        <v>0</v>
      </c>
      <c r="I333" s="1"/>
      <c r="J333" s="50"/>
      <c r="K333" s="120">
        <v>0</v>
      </c>
      <c r="L333" s="12"/>
      <c r="M333" s="12"/>
      <c r="N333" s="120">
        <f t="shared" si="16"/>
        <v>0</v>
      </c>
      <c r="O333" s="121">
        <f t="shared" si="17"/>
        <v>0</v>
      </c>
    </row>
    <row r="334" spans="1:15" ht="17.25" x14ac:dyDescent="0.3">
      <c r="A334" s="93"/>
      <c r="B334" s="94"/>
      <c r="C334" s="12"/>
      <c r="D334" s="1"/>
      <c r="E334" s="2"/>
      <c r="F334" s="3"/>
      <c r="G334" s="3"/>
      <c r="H334" s="122">
        <f t="shared" si="15"/>
        <v>0</v>
      </c>
      <c r="I334" s="1"/>
      <c r="J334" s="50"/>
      <c r="K334" s="120">
        <v>0</v>
      </c>
      <c r="L334" s="12"/>
      <c r="M334" s="12"/>
      <c r="N334" s="120">
        <f t="shared" si="16"/>
        <v>0</v>
      </c>
      <c r="O334" s="121">
        <f t="shared" si="17"/>
        <v>0</v>
      </c>
    </row>
    <row r="335" spans="1:15" ht="17.25" x14ac:dyDescent="0.3">
      <c r="A335" s="93"/>
      <c r="B335" s="94"/>
      <c r="C335" s="12"/>
      <c r="D335" s="1"/>
      <c r="E335" s="2"/>
      <c r="F335" s="3"/>
      <c r="G335" s="3"/>
      <c r="H335" s="122">
        <f t="shared" si="15"/>
        <v>0</v>
      </c>
      <c r="I335" s="1"/>
      <c r="J335" s="50"/>
      <c r="K335" s="120">
        <v>0</v>
      </c>
      <c r="L335" s="12"/>
      <c r="M335" s="12"/>
      <c r="N335" s="120">
        <f t="shared" si="16"/>
        <v>0</v>
      </c>
      <c r="O335" s="121">
        <f t="shared" si="17"/>
        <v>0</v>
      </c>
    </row>
    <row r="336" spans="1:15" ht="17.25" x14ac:dyDescent="0.3">
      <c r="A336" s="93"/>
      <c r="B336" s="94"/>
      <c r="C336" s="12"/>
      <c r="D336" s="1"/>
      <c r="E336" s="2"/>
      <c r="F336" s="3"/>
      <c r="G336" s="3"/>
      <c r="H336" s="122">
        <f t="shared" si="15"/>
        <v>0</v>
      </c>
      <c r="I336" s="1"/>
      <c r="J336" s="50"/>
      <c r="K336" s="120">
        <v>0</v>
      </c>
      <c r="L336" s="12"/>
      <c r="M336" s="12"/>
      <c r="N336" s="120">
        <f t="shared" si="16"/>
        <v>0</v>
      </c>
      <c r="O336" s="121">
        <f t="shared" si="17"/>
        <v>0</v>
      </c>
    </row>
    <row r="337" spans="1:15" ht="17.25" x14ac:dyDescent="0.3">
      <c r="A337" s="93"/>
      <c r="B337" s="94"/>
      <c r="C337" s="12"/>
      <c r="D337" s="1"/>
      <c r="E337" s="2"/>
      <c r="F337" s="3"/>
      <c r="G337" s="3"/>
      <c r="H337" s="122">
        <f t="shared" si="15"/>
        <v>0</v>
      </c>
      <c r="I337" s="1"/>
      <c r="J337" s="50"/>
      <c r="K337" s="120">
        <v>0</v>
      </c>
      <c r="L337" s="12"/>
      <c r="M337" s="12"/>
      <c r="N337" s="120">
        <f t="shared" si="16"/>
        <v>0</v>
      </c>
      <c r="O337" s="121">
        <f t="shared" si="17"/>
        <v>0</v>
      </c>
    </row>
    <row r="338" spans="1:15" ht="17.25" x14ac:dyDescent="0.3">
      <c r="A338" s="93"/>
      <c r="B338" s="94"/>
      <c r="C338" s="12"/>
      <c r="D338" s="1"/>
      <c r="E338" s="2"/>
      <c r="F338" s="3"/>
      <c r="G338" s="3"/>
      <c r="H338" s="122">
        <f t="shared" si="15"/>
        <v>0</v>
      </c>
      <c r="I338" s="1"/>
      <c r="J338" s="50"/>
      <c r="K338" s="120">
        <v>0</v>
      </c>
      <c r="L338" s="12"/>
      <c r="M338" s="12"/>
      <c r="N338" s="120">
        <f t="shared" si="16"/>
        <v>0</v>
      </c>
      <c r="O338" s="121">
        <f t="shared" si="17"/>
        <v>0</v>
      </c>
    </row>
    <row r="339" spans="1:15" ht="17.25" x14ac:dyDescent="0.3">
      <c r="A339" s="93"/>
      <c r="B339" s="94"/>
      <c r="C339" s="12"/>
      <c r="D339" s="1"/>
      <c r="E339" s="2"/>
      <c r="F339" s="3"/>
      <c r="G339" s="3"/>
      <c r="H339" s="122">
        <f t="shared" si="15"/>
        <v>0</v>
      </c>
      <c r="I339" s="1"/>
      <c r="J339" s="50"/>
      <c r="K339" s="120">
        <v>0</v>
      </c>
      <c r="L339" s="12"/>
      <c r="M339" s="12"/>
      <c r="N339" s="120">
        <f t="shared" si="16"/>
        <v>0</v>
      </c>
      <c r="O339" s="121">
        <f t="shared" si="17"/>
        <v>0</v>
      </c>
    </row>
    <row r="340" spans="1:15" ht="17.25" x14ac:dyDescent="0.3">
      <c r="A340" s="93"/>
      <c r="B340" s="94"/>
      <c r="C340" s="12"/>
      <c r="D340" s="1"/>
      <c r="E340" s="2"/>
      <c r="F340" s="3"/>
      <c r="G340" s="3"/>
      <c r="H340" s="122">
        <f t="shared" si="15"/>
        <v>0</v>
      </c>
      <c r="I340" s="1"/>
      <c r="J340" s="50"/>
      <c r="K340" s="120">
        <v>0</v>
      </c>
      <c r="L340" s="12"/>
      <c r="M340" s="12"/>
      <c r="N340" s="120">
        <f t="shared" si="16"/>
        <v>0</v>
      </c>
      <c r="O340" s="121">
        <f t="shared" si="17"/>
        <v>0</v>
      </c>
    </row>
    <row r="341" spans="1:15" ht="17.25" x14ac:dyDescent="0.3">
      <c r="A341" s="93"/>
      <c r="B341" s="94"/>
      <c r="C341" s="12"/>
      <c r="D341" s="1"/>
      <c r="E341" s="2"/>
      <c r="F341" s="3"/>
      <c r="G341" s="3"/>
      <c r="H341" s="122">
        <f t="shared" si="15"/>
        <v>0</v>
      </c>
      <c r="I341" s="1"/>
      <c r="J341" s="50"/>
      <c r="K341" s="120">
        <v>0</v>
      </c>
      <c r="L341" s="12"/>
      <c r="M341" s="12"/>
      <c r="N341" s="120">
        <f t="shared" si="16"/>
        <v>0</v>
      </c>
      <c r="O341" s="121">
        <f t="shared" si="17"/>
        <v>0</v>
      </c>
    </row>
    <row r="342" spans="1:15" ht="17.25" x14ac:dyDescent="0.3">
      <c r="A342" s="93"/>
      <c r="B342" s="94"/>
      <c r="C342" s="12"/>
      <c r="D342" s="1"/>
      <c r="E342" s="2"/>
      <c r="F342" s="3"/>
      <c r="G342" s="3"/>
      <c r="H342" s="122">
        <f t="shared" si="15"/>
        <v>0</v>
      </c>
      <c r="I342" s="1"/>
      <c r="J342" s="50"/>
      <c r="K342" s="120">
        <v>0</v>
      </c>
      <c r="L342" s="12"/>
      <c r="M342" s="12"/>
      <c r="N342" s="120">
        <f t="shared" si="16"/>
        <v>0</v>
      </c>
      <c r="O342" s="121">
        <f t="shared" si="17"/>
        <v>0</v>
      </c>
    </row>
    <row r="343" spans="1:15" ht="17.25" x14ac:dyDescent="0.3">
      <c r="A343" s="93"/>
      <c r="B343" s="94"/>
      <c r="C343" s="12"/>
      <c r="D343" s="1"/>
      <c r="E343" s="2"/>
      <c r="F343" s="3"/>
      <c r="G343" s="3"/>
      <c r="H343" s="122">
        <f t="shared" si="15"/>
        <v>0</v>
      </c>
      <c r="I343" s="1"/>
      <c r="J343" s="50"/>
      <c r="K343" s="120">
        <v>0</v>
      </c>
      <c r="L343" s="12"/>
      <c r="M343" s="12"/>
      <c r="N343" s="120">
        <f t="shared" si="16"/>
        <v>0</v>
      </c>
      <c r="O343" s="121">
        <f t="shared" si="17"/>
        <v>0</v>
      </c>
    </row>
    <row r="344" spans="1:15" ht="17.25" x14ac:dyDescent="0.3">
      <c r="A344" s="93"/>
      <c r="B344" s="94"/>
      <c r="C344" s="12"/>
      <c r="D344" s="1"/>
      <c r="E344" s="2"/>
      <c r="F344" s="3"/>
      <c r="G344" s="3"/>
      <c r="H344" s="122">
        <f t="shared" si="15"/>
        <v>0</v>
      </c>
      <c r="I344" s="1"/>
      <c r="J344" s="50"/>
      <c r="K344" s="120">
        <v>0</v>
      </c>
      <c r="L344" s="12"/>
      <c r="M344" s="12"/>
      <c r="N344" s="120">
        <f t="shared" si="16"/>
        <v>0</v>
      </c>
      <c r="O344" s="121">
        <f t="shared" si="17"/>
        <v>0</v>
      </c>
    </row>
    <row r="345" spans="1:15" ht="17.25" x14ac:dyDescent="0.3">
      <c r="A345" s="93"/>
      <c r="B345" s="94"/>
      <c r="C345" s="12"/>
      <c r="D345" s="1"/>
      <c r="E345" s="2"/>
      <c r="F345" s="3"/>
      <c r="G345" s="3"/>
      <c r="H345" s="122">
        <f t="shared" si="15"/>
        <v>0</v>
      </c>
      <c r="I345" s="1"/>
      <c r="J345" s="50"/>
      <c r="K345" s="120">
        <v>0</v>
      </c>
      <c r="L345" s="12"/>
      <c r="M345" s="12"/>
      <c r="N345" s="120">
        <f t="shared" si="16"/>
        <v>0</v>
      </c>
      <c r="O345" s="121">
        <f t="shared" si="17"/>
        <v>0</v>
      </c>
    </row>
    <row r="346" spans="1:15" ht="17.25" x14ac:dyDescent="0.3">
      <c r="A346" s="93"/>
      <c r="B346" s="94"/>
      <c r="C346" s="12"/>
      <c r="D346" s="1"/>
      <c r="E346" s="2"/>
      <c r="F346" s="3"/>
      <c r="G346" s="3"/>
      <c r="H346" s="122">
        <f t="shared" si="15"/>
        <v>0</v>
      </c>
      <c r="I346" s="1"/>
      <c r="J346" s="50"/>
      <c r="K346" s="120">
        <v>0</v>
      </c>
      <c r="L346" s="12"/>
      <c r="M346" s="12"/>
      <c r="N346" s="120">
        <f t="shared" si="16"/>
        <v>0</v>
      </c>
      <c r="O346" s="121">
        <f t="shared" si="17"/>
        <v>0</v>
      </c>
    </row>
    <row r="347" spans="1:15" ht="17.25" x14ac:dyDescent="0.3">
      <c r="A347" s="93"/>
      <c r="B347" s="94"/>
      <c r="C347" s="12"/>
      <c r="D347" s="1"/>
      <c r="E347" s="2"/>
      <c r="F347" s="3"/>
      <c r="G347" s="3"/>
      <c r="H347" s="122">
        <f t="shared" si="15"/>
        <v>0</v>
      </c>
      <c r="I347" s="1"/>
      <c r="J347" s="50"/>
      <c r="K347" s="120">
        <v>0</v>
      </c>
      <c r="L347" s="12"/>
      <c r="M347" s="12"/>
      <c r="N347" s="120">
        <f t="shared" si="16"/>
        <v>0</v>
      </c>
      <c r="O347" s="121">
        <f t="shared" si="17"/>
        <v>0</v>
      </c>
    </row>
    <row r="348" spans="1:15" ht="17.25" x14ac:dyDescent="0.3">
      <c r="A348" s="93"/>
      <c r="B348" s="94"/>
      <c r="C348" s="12"/>
      <c r="D348" s="1"/>
      <c r="E348" s="2"/>
      <c r="F348" s="3"/>
      <c r="G348" s="3"/>
      <c r="H348" s="122">
        <f t="shared" si="15"/>
        <v>0</v>
      </c>
      <c r="I348" s="1"/>
      <c r="J348" s="50"/>
      <c r="K348" s="120">
        <v>0</v>
      </c>
      <c r="L348" s="12"/>
      <c r="M348" s="12"/>
      <c r="N348" s="120">
        <f t="shared" si="16"/>
        <v>0</v>
      </c>
      <c r="O348" s="121">
        <f t="shared" si="17"/>
        <v>0</v>
      </c>
    </row>
    <row r="349" spans="1:15" ht="17.25" x14ac:dyDescent="0.3">
      <c r="A349" s="93"/>
      <c r="B349" s="94"/>
      <c r="C349" s="12"/>
      <c r="D349" s="1"/>
      <c r="E349" s="2"/>
      <c r="F349" s="3"/>
      <c r="G349" s="3"/>
      <c r="H349" s="122">
        <f t="shared" si="15"/>
        <v>0</v>
      </c>
      <c r="I349" s="1"/>
      <c r="J349" s="50"/>
      <c r="K349" s="120">
        <v>0</v>
      </c>
      <c r="L349" s="12"/>
      <c r="M349" s="12"/>
      <c r="N349" s="120">
        <f t="shared" si="16"/>
        <v>0</v>
      </c>
      <c r="O349" s="121">
        <f t="shared" si="17"/>
        <v>0</v>
      </c>
    </row>
    <row r="350" spans="1:15" ht="17.25" x14ac:dyDescent="0.3">
      <c r="A350" s="93"/>
      <c r="B350" s="94"/>
      <c r="C350" s="12"/>
      <c r="D350" s="1"/>
      <c r="E350" s="2"/>
      <c r="F350" s="3"/>
      <c r="G350" s="3"/>
      <c r="H350" s="122">
        <f t="shared" si="15"/>
        <v>0</v>
      </c>
      <c r="I350" s="1"/>
      <c r="J350" s="50"/>
      <c r="K350" s="120">
        <v>0</v>
      </c>
      <c r="L350" s="12"/>
      <c r="M350" s="12"/>
      <c r="N350" s="120">
        <f t="shared" si="16"/>
        <v>0</v>
      </c>
      <c r="O350" s="121">
        <f t="shared" si="17"/>
        <v>0</v>
      </c>
    </row>
    <row r="351" spans="1:15" ht="17.25" x14ac:dyDescent="0.3">
      <c r="A351" s="93"/>
      <c r="B351" s="94"/>
      <c r="C351" s="12"/>
      <c r="D351" s="1"/>
      <c r="E351" s="2"/>
      <c r="F351" s="3"/>
      <c r="G351" s="3"/>
      <c r="H351" s="122">
        <f t="shared" si="15"/>
        <v>0</v>
      </c>
      <c r="I351" s="1"/>
      <c r="J351" s="50"/>
      <c r="K351" s="120">
        <v>0</v>
      </c>
      <c r="L351" s="12"/>
      <c r="M351" s="12"/>
      <c r="N351" s="120">
        <f t="shared" si="16"/>
        <v>0</v>
      </c>
      <c r="O351" s="121">
        <f t="shared" si="17"/>
        <v>0</v>
      </c>
    </row>
    <row r="352" spans="1:15" ht="17.25" x14ac:dyDescent="0.3">
      <c r="A352" s="93"/>
      <c r="B352" s="94"/>
      <c r="C352" s="12"/>
      <c r="D352" s="1"/>
      <c r="E352" s="2"/>
      <c r="F352" s="3"/>
      <c r="G352" s="3"/>
      <c r="H352" s="122">
        <f t="shared" si="15"/>
        <v>0</v>
      </c>
      <c r="I352" s="1"/>
      <c r="J352" s="50"/>
      <c r="K352" s="120">
        <v>0</v>
      </c>
      <c r="L352" s="12"/>
      <c r="M352" s="12"/>
      <c r="N352" s="120">
        <f t="shared" si="16"/>
        <v>0</v>
      </c>
      <c r="O352" s="121">
        <f t="shared" si="17"/>
        <v>0</v>
      </c>
    </row>
    <row r="353" spans="1:15" ht="17.25" x14ac:dyDescent="0.3">
      <c r="A353" s="93"/>
      <c r="B353" s="94"/>
      <c r="C353" s="12"/>
      <c r="D353" s="1"/>
      <c r="E353" s="2"/>
      <c r="F353" s="3"/>
      <c r="G353" s="3"/>
      <c r="H353" s="122">
        <f t="shared" si="15"/>
        <v>0</v>
      </c>
      <c r="I353" s="1"/>
      <c r="J353" s="50"/>
      <c r="K353" s="120">
        <v>0</v>
      </c>
      <c r="L353" s="12"/>
      <c r="M353" s="12"/>
      <c r="N353" s="120">
        <f t="shared" si="16"/>
        <v>0</v>
      </c>
      <c r="O353" s="121">
        <f t="shared" si="17"/>
        <v>0</v>
      </c>
    </row>
    <row r="354" spans="1:15" ht="17.25" x14ac:dyDescent="0.3">
      <c r="A354" s="93"/>
      <c r="B354" s="94"/>
      <c r="C354" s="12"/>
      <c r="D354" s="1"/>
      <c r="E354" s="2"/>
      <c r="F354" s="3"/>
      <c r="G354" s="3"/>
      <c r="H354" s="122">
        <f t="shared" si="15"/>
        <v>0</v>
      </c>
      <c r="I354" s="1"/>
      <c r="J354" s="50"/>
      <c r="K354" s="120">
        <v>0</v>
      </c>
      <c r="L354" s="12"/>
      <c r="M354" s="12"/>
      <c r="N354" s="120">
        <f t="shared" si="16"/>
        <v>0</v>
      </c>
      <c r="O354" s="121">
        <f t="shared" si="17"/>
        <v>0</v>
      </c>
    </row>
    <row r="355" spans="1:15" ht="17.25" x14ac:dyDescent="0.3">
      <c r="A355" s="93"/>
      <c r="B355" s="94"/>
      <c r="C355" s="12"/>
      <c r="D355" s="1"/>
      <c r="E355" s="2"/>
      <c r="F355" s="3"/>
      <c r="G355" s="3"/>
      <c r="H355" s="122">
        <f t="shared" si="15"/>
        <v>0</v>
      </c>
      <c r="I355" s="1"/>
      <c r="J355" s="50"/>
      <c r="K355" s="120">
        <v>0</v>
      </c>
      <c r="L355" s="12"/>
      <c r="M355" s="12"/>
      <c r="N355" s="120">
        <f t="shared" si="16"/>
        <v>0</v>
      </c>
      <c r="O355" s="121">
        <f t="shared" si="17"/>
        <v>0</v>
      </c>
    </row>
    <row r="356" spans="1:15" ht="17.25" x14ac:dyDescent="0.3">
      <c r="A356" s="93"/>
      <c r="B356" s="94"/>
      <c r="C356" s="12"/>
      <c r="D356" s="1"/>
      <c r="E356" s="2"/>
      <c r="F356" s="3"/>
      <c r="G356" s="3"/>
      <c r="H356" s="122">
        <f t="shared" si="15"/>
        <v>0</v>
      </c>
      <c r="I356" s="1"/>
      <c r="J356" s="50"/>
      <c r="K356" s="120">
        <v>0</v>
      </c>
      <c r="L356" s="12"/>
      <c r="M356" s="12"/>
      <c r="N356" s="120">
        <f t="shared" si="16"/>
        <v>0</v>
      </c>
      <c r="O356" s="121">
        <f t="shared" si="17"/>
        <v>0</v>
      </c>
    </row>
    <row r="357" spans="1:15" ht="17.25" x14ac:dyDescent="0.3">
      <c r="A357" s="93"/>
      <c r="B357" s="94"/>
      <c r="C357" s="12"/>
      <c r="D357" s="1"/>
      <c r="E357" s="2"/>
      <c r="F357" s="3"/>
      <c r="G357" s="3"/>
      <c r="H357" s="122">
        <f t="shared" si="15"/>
        <v>0</v>
      </c>
      <c r="I357" s="1"/>
      <c r="J357" s="50"/>
      <c r="K357" s="120">
        <v>0</v>
      </c>
      <c r="L357" s="12"/>
      <c r="M357" s="12"/>
      <c r="N357" s="120">
        <f t="shared" si="16"/>
        <v>0</v>
      </c>
      <c r="O357" s="121">
        <f t="shared" si="17"/>
        <v>0</v>
      </c>
    </row>
    <row r="358" spans="1:15" ht="17.25" x14ac:dyDescent="0.3">
      <c r="A358" s="93"/>
      <c r="B358" s="94"/>
      <c r="C358" s="12"/>
      <c r="D358" s="1"/>
      <c r="E358" s="2"/>
      <c r="F358" s="3"/>
      <c r="G358" s="3"/>
      <c r="H358" s="122">
        <f t="shared" si="15"/>
        <v>0</v>
      </c>
      <c r="I358" s="1"/>
      <c r="J358" s="50"/>
      <c r="K358" s="120">
        <v>0</v>
      </c>
      <c r="L358" s="12"/>
      <c r="M358" s="12"/>
      <c r="N358" s="120">
        <f t="shared" si="16"/>
        <v>0</v>
      </c>
      <c r="O358" s="121">
        <f t="shared" si="17"/>
        <v>0</v>
      </c>
    </row>
    <row r="359" spans="1:15" ht="17.25" x14ac:dyDescent="0.3">
      <c r="A359" s="93"/>
      <c r="B359" s="94"/>
      <c r="C359" s="12"/>
      <c r="D359" s="1"/>
      <c r="E359" s="2"/>
      <c r="F359" s="3"/>
      <c r="G359" s="3"/>
      <c r="H359" s="122">
        <f t="shared" si="15"/>
        <v>0</v>
      </c>
      <c r="I359" s="1"/>
      <c r="J359" s="50"/>
      <c r="K359" s="120">
        <v>0</v>
      </c>
      <c r="L359" s="12"/>
      <c r="M359" s="12"/>
      <c r="N359" s="120">
        <f t="shared" si="16"/>
        <v>0</v>
      </c>
      <c r="O359" s="121">
        <f t="shared" si="17"/>
        <v>0</v>
      </c>
    </row>
    <row r="360" spans="1:15" ht="17.25" x14ac:dyDescent="0.3">
      <c r="A360" s="93"/>
      <c r="B360" s="94"/>
      <c r="C360" s="12"/>
      <c r="D360" s="1"/>
      <c r="E360" s="2"/>
      <c r="F360" s="3"/>
      <c r="G360" s="3"/>
      <c r="H360" s="122">
        <f t="shared" si="15"/>
        <v>0</v>
      </c>
      <c r="I360" s="1"/>
      <c r="J360" s="50"/>
      <c r="K360" s="120">
        <v>0</v>
      </c>
      <c r="L360" s="12"/>
      <c r="M360" s="12"/>
      <c r="N360" s="120">
        <f t="shared" si="16"/>
        <v>0</v>
      </c>
      <c r="O360" s="121">
        <f t="shared" si="17"/>
        <v>0</v>
      </c>
    </row>
    <row r="361" spans="1:15" ht="17.25" x14ac:dyDescent="0.3">
      <c r="A361" s="93"/>
      <c r="B361" s="94"/>
      <c r="C361" s="12"/>
      <c r="D361" s="1"/>
      <c r="E361" s="2"/>
      <c r="F361" s="3"/>
      <c r="G361" s="3"/>
      <c r="H361" s="122">
        <f t="shared" si="15"/>
        <v>0</v>
      </c>
      <c r="I361" s="1"/>
      <c r="J361" s="50"/>
      <c r="K361" s="120">
        <v>0</v>
      </c>
      <c r="L361" s="12"/>
      <c r="M361" s="12"/>
      <c r="N361" s="120">
        <f t="shared" si="16"/>
        <v>0</v>
      </c>
      <c r="O361" s="121">
        <f t="shared" si="17"/>
        <v>0</v>
      </c>
    </row>
    <row r="362" spans="1:15" ht="17.25" x14ac:dyDescent="0.3">
      <c r="A362" s="93"/>
      <c r="B362" s="94"/>
      <c r="C362" s="12"/>
      <c r="D362" s="1"/>
      <c r="E362" s="2"/>
      <c r="F362" s="3"/>
      <c r="G362" s="3"/>
      <c r="H362" s="122">
        <f t="shared" si="15"/>
        <v>0</v>
      </c>
      <c r="I362" s="1"/>
      <c r="J362" s="50"/>
      <c r="K362" s="120">
        <v>0</v>
      </c>
      <c r="L362" s="12"/>
      <c r="M362" s="12"/>
      <c r="N362" s="120">
        <f t="shared" si="16"/>
        <v>0</v>
      </c>
      <c r="O362" s="121">
        <f t="shared" si="17"/>
        <v>0</v>
      </c>
    </row>
    <row r="363" spans="1:15" ht="17.25" x14ac:dyDescent="0.3">
      <c r="A363" s="93"/>
      <c r="B363" s="94"/>
      <c r="C363" s="12"/>
      <c r="D363" s="1"/>
      <c r="E363" s="2"/>
      <c r="F363" s="3"/>
      <c r="G363" s="3"/>
      <c r="H363" s="122">
        <f t="shared" si="15"/>
        <v>0</v>
      </c>
      <c r="I363" s="1"/>
      <c r="J363" s="50"/>
      <c r="K363" s="120">
        <v>0</v>
      </c>
      <c r="L363" s="12"/>
      <c r="M363" s="12"/>
      <c r="N363" s="120">
        <f t="shared" si="16"/>
        <v>0</v>
      </c>
      <c r="O363" s="121">
        <f t="shared" si="17"/>
        <v>0</v>
      </c>
    </row>
    <row r="364" spans="1:15" ht="17.25" x14ac:dyDescent="0.3">
      <c r="A364" s="93"/>
      <c r="B364" s="94"/>
      <c r="C364" s="12"/>
      <c r="D364" s="1"/>
      <c r="E364" s="2"/>
      <c r="F364" s="3"/>
      <c r="G364" s="3"/>
      <c r="H364" s="122">
        <f t="shared" si="15"/>
        <v>0</v>
      </c>
      <c r="I364" s="1"/>
      <c r="J364" s="50"/>
      <c r="K364" s="120">
        <v>0</v>
      </c>
      <c r="L364" s="12"/>
      <c r="M364" s="12"/>
      <c r="N364" s="120">
        <f t="shared" si="16"/>
        <v>0</v>
      </c>
      <c r="O364" s="121">
        <f t="shared" si="17"/>
        <v>0</v>
      </c>
    </row>
    <row r="365" spans="1:15" ht="17.25" x14ac:dyDescent="0.3">
      <c r="A365" s="93"/>
      <c r="B365" s="94"/>
      <c r="C365" s="12"/>
      <c r="D365" s="1"/>
      <c r="E365" s="2"/>
      <c r="F365" s="3"/>
      <c r="G365" s="3"/>
      <c r="H365" s="122">
        <f t="shared" si="15"/>
        <v>0</v>
      </c>
      <c r="I365" s="1"/>
      <c r="J365" s="50"/>
      <c r="K365" s="120">
        <v>0</v>
      </c>
      <c r="L365" s="12"/>
      <c r="M365" s="12"/>
      <c r="N365" s="120">
        <f t="shared" si="16"/>
        <v>0</v>
      </c>
      <c r="O365" s="121">
        <f t="shared" si="17"/>
        <v>0</v>
      </c>
    </row>
    <row r="366" spans="1:15" ht="17.25" x14ac:dyDescent="0.3">
      <c r="A366" s="93"/>
      <c r="B366" s="94"/>
      <c r="C366" s="12"/>
      <c r="D366" s="1"/>
      <c r="E366" s="2"/>
      <c r="F366" s="3"/>
      <c r="G366" s="3"/>
      <c r="H366" s="122">
        <f t="shared" si="15"/>
        <v>0</v>
      </c>
      <c r="I366" s="1"/>
      <c r="J366" s="50"/>
      <c r="K366" s="120">
        <v>0</v>
      </c>
      <c r="L366" s="12"/>
      <c r="M366" s="12"/>
      <c r="N366" s="120">
        <f t="shared" si="16"/>
        <v>0</v>
      </c>
      <c r="O366" s="121">
        <f t="shared" si="17"/>
        <v>0</v>
      </c>
    </row>
    <row r="367" spans="1:15" ht="17.25" x14ac:dyDescent="0.3">
      <c r="A367" s="93"/>
      <c r="B367" s="94"/>
      <c r="C367" s="12"/>
      <c r="D367" s="1"/>
      <c r="E367" s="2"/>
      <c r="F367" s="3"/>
      <c r="G367" s="3"/>
      <c r="H367" s="122">
        <f t="shared" si="15"/>
        <v>0</v>
      </c>
      <c r="I367" s="1"/>
      <c r="J367" s="50"/>
      <c r="K367" s="120">
        <v>0</v>
      </c>
      <c r="L367" s="12"/>
      <c r="M367" s="12"/>
      <c r="N367" s="120">
        <f t="shared" si="16"/>
        <v>0</v>
      </c>
      <c r="O367" s="121">
        <f t="shared" si="17"/>
        <v>0</v>
      </c>
    </row>
    <row r="368" spans="1:15" ht="17.25" x14ac:dyDescent="0.3">
      <c r="A368" s="93"/>
      <c r="B368" s="94"/>
      <c r="C368" s="12"/>
      <c r="D368" s="1"/>
      <c r="E368" s="2"/>
      <c r="F368" s="3"/>
      <c r="G368" s="3"/>
      <c r="H368" s="122">
        <f t="shared" si="15"/>
        <v>0</v>
      </c>
      <c r="I368" s="1"/>
      <c r="J368" s="50"/>
      <c r="K368" s="120">
        <v>0</v>
      </c>
      <c r="L368" s="12"/>
      <c r="M368" s="12"/>
      <c r="N368" s="120">
        <f t="shared" si="16"/>
        <v>0</v>
      </c>
      <c r="O368" s="121">
        <f t="shared" si="17"/>
        <v>0</v>
      </c>
    </row>
    <row r="369" spans="1:15" ht="17.25" x14ac:dyDescent="0.3">
      <c r="A369" s="93"/>
      <c r="B369" s="94"/>
      <c r="C369" s="12"/>
      <c r="D369" s="1"/>
      <c r="E369" s="2"/>
      <c r="F369" s="3"/>
      <c r="G369" s="3"/>
      <c r="H369" s="122">
        <f t="shared" si="15"/>
        <v>0</v>
      </c>
      <c r="I369" s="1"/>
      <c r="J369" s="50"/>
      <c r="K369" s="120">
        <v>0</v>
      </c>
      <c r="L369" s="12"/>
      <c r="M369" s="12"/>
      <c r="N369" s="120">
        <f t="shared" si="16"/>
        <v>0</v>
      </c>
      <c r="O369" s="121">
        <f t="shared" si="17"/>
        <v>0</v>
      </c>
    </row>
    <row r="370" spans="1:15" ht="17.25" x14ac:dyDescent="0.3">
      <c r="A370" s="93"/>
      <c r="B370" s="94"/>
      <c r="C370" s="12"/>
      <c r="D370" s="1"/>
      <c r="E370" s="2"/>
      <c r="F370" s="3"/>
      <c r="G370" s="3"/>
      <c r="H370" s="122">
        <f t="shared" si="15"/>
        <v>0</v>
      </c>
      <c r="I370" s="1"/>
      <c r="J370" s="50"/>
      <c r="K370" s="120">
        <v>0</v>
      </c>
      <c r="L370" s="12"/>
      <c r="M370" s="12"/>
      <c r="N370" s="120">
        <f t="shared" si="16"/>
        <v>0</v>
      </c>
      <c r="O370" s="121">
        <f t="shared" si="17"/>
        <v>0</v>
      </c>
    </row>
    <row r="371" spans="1:15" ht="17.25" x14ac:dyDescent="0.3">
      <c r="A371" s="93"/>
      <c r="B371" s="94"/>
      <c r="C371" s="12"/>
      <c r="D371" s="1"/>
      <c r="E371" s="2"/>
      <c r="F371" s="3"/>
      <c r="G371" s="3"/>
      <c r="H371" s="122">
        <f t="shared" si="15"/>
        <v>0</v>
      </c>
      <c r="I371" s="1"/>
      <c r="J371" s="50"/>
      <c r="K371" s="120">
        <v>0</v>
      </c>
      <c r="L371" s="12"/>
      <c r="M371" s="12"/>
      <c r="N371" s="120">
        <f t="shared" si="16"/>
        <v>0</v>
      </c>
      <c r="O371" s="121">
        <f t="shared" si="17"/>
        <v>0</v>
      </c>
    </row>
    <row r="372" spans="1:15" ht="17.25" x14ac:dyDescent="0.3">
      <c r="A372" s="93"/>
      <c r="B372" s="94"/>
      <c r="C372" s="12"/>
      <c r="D372" s="1"/>
      <c r="E372" s="2"/>
      <c r="F372" s="3"/>
      <c r="G372" s="3"/>
      <c r="H372" s="122">
        <f t="shared" si="15"/>
        <v>0</v>
      </c>
      <c r="I372" s="1"/>
      <c r="J372" s="50"/>
      <c r="K372" s="120">
        <v>0</v>
      </c>
      <c r="L372" s="12"/>
      <c r="M372" s="12"/>
      <c r="N372" s="120">
        <f t="shared" si="16"/>
        <v>0</v>
      </c>
      <c r="O372" s="121">
        <f t="shared" si="17"/>
        <v>0</v>
      </c>
    </row>
    <row r="373" spans="1:15" ht="17.25" x14ac:dyDescent="0.3">
      <c r="A373" s="93"/>
      <c r="B373" s="94"/>
      <c r="C373" s="12"/>
      <c r="D373" s="1"/>
      <c r="E373" s="2"/>
      <c r="F373" s="3"/>
      <c r="G373" s="3"/>
      <c r="H373" s="122">
        <f t="shared" si="15"/>
        <v>0</v>
      </c>
      <c r="I373" s="1"/>
      <c r="J373" s="50"/>
      <c r="K373" s="120">
        <v>0</v>
      </c>
      <c r="L373" s="12"/>
      <c r="M373" s="12"/>
      <c r="N373" s="120">
        <f t="shared" si="16"/>
        <v>0</v>
      </c>
      <c r="O373" s="121">
        <f t="shared" si="17"/>
        <v>0</v>
      </c>
    </row>
    <row r="374" spans="1:15" ht="17.25" x14ac:dyDescent="0.3">
      <c r="A374" s="93"/>
      <c r="B374" s="94"/>
      <c r="C374" s="12"/>
      <c r="D374" s="1"/>
      <c r="E374" s="2"/>
      <c r="F374" s="3"/>
      <c r="G374" s="3"/>
      <c r="H374" s="122">
        <f t="shared" si="15"/>
        <v>0</v>
      </c>
      <c r="I374" s="1"/>
      <c r="J374" s="50"/>
      <c r="K374" s="120">
        <v>0</v>
      </c>
      <c r="L374" s="12"/>
      <c r="M374" s="12"/>
      <c r="N374" s="120">
        <f t="shared" si="16"/>
        <v>0</v>
      </c>
      <c r="O374" s="121">
        <f t="shared" si="17"/>
        <v>0</v>
      </c>
    </row>
    <row r="375" spans="1:15" ht="17.25" x14ac:dyDescent="0.3">
      <c r="A375" s="93"/>
      <c r="B375" s="94"/>
      <c r="C375" s="12"/>
      <c r="D375" s="1"/>
      <c r="E375" s="2"/>
      <c r="F375" s="3"/>
      <c r="G375" s="3"/>
      <c r="H375" s="122">
        <f t="shared" si="15"/>
        <v>0</v>
      </c>
      <c r="I375" s="1"/>
      <c r="J375" s="50"/>
      <c r="K375" s="120">
        <v>0</v>
      </c>
      <c r="L375" s="12"/>
      <c r="M375" s="12"/>
      <c r="N375" s="120">
        <f t="shared" si="16"/>
        <v>0</v>
      </c>
      <c r="O375" s="121">
        <f t="shared" si="17"/>
        <v>0</v>
      </c>
    </row>
    <row r="376" spans="1:15" ht="17.25" x14ac:dyDescent="0.3">
      <c r="A376" s="93"/>
      <c r="B376" s="94"/>
      <c r="C376" s="12"/>
      <c r="D376" s="1"/>
      <c r="E376" s="2"/>
      <c r="F376" s="3"/>
      <c r="G376" s="3"/>
      <c r="H376" s="122">
        <f t="shared" si="15"/>
        <v>0</v>
      </c>
      <c r="I376" s="1"/>
      <c r="J376" s="50"/>
      <c r="K376" s="120">
        <v>0</v>
      </c>
      <c r="L376" s="12"/>
      <c r="M376" s="12"/>
      <c r="N376" s="120">
        <f t="shared" si="16"/>
        <v>0</v>
      </c>
      <c r="O376" s="121">
        <f t="shared" si="17"/>
        <v>0</v>
      </c>
    </row>
    <row r="377" spans="1:15" ht="17.25" x14ac:dyDescent="0.3">
      <c r="A377" s="93"/>
      <c r="B377" s="94"/>
      <c r="C377" s="12"/>
      <c r="D377" s="1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/>
      <c r="D378" s="1"/>
      <c r="E378" s="2"/>
      <c r="F378" s="3"/>
      <c r="G378" s="3"/>
      <c r="H378" s="122">
        <f t="shared" si="15"/>
        <v>0</v>
      </c>
      <c r="I378" s="1"/>
      <c r="J378" s="50"/>
      <c r="K378" s="120">
        <v>0</v>
      </c>
      <c r="L378" s="12"/>
      <c r="M378" s="12"/>
      <c r="N378" s="120">
        <f t="shared" si="16"/>
        <v>0</v>
      </c>
      <c r="O378" s="121">
        <f t="shared" si="17"/>
        <v>0</v>
      </c>
    </row>
    <row r="379" spans="1:15" ht="17.25" x14ac:dyDescent="0.3">
      <c r="A379" s="93"/>
      <c r="B379" s="94"/>
      <c r="C379" s="12"/>
      <c r="D379" s="1"/>
      <c r="E379" s="2"/>
      <c r="F379" s="3"/>
      <c r="G379" s="3"/>
      <c r="H379" s="122">
        <f t="shared" si="15"/>
        <v>0</v>
      </c>
      <c r="I379" s="1"/>
      <c r="J379" s="50"/>
      <c r="K379" s="120">
        <v>0</v>
      </c>
      <c r="L379" s="12"/>
      <c r="M379" s="12"/>
      <c r="N379" s="120">
        <f t="shared" si="16"/>
        <v>0</v>
      </c>
      <c r="O379" s="121">
        <f t="shared" si="17"/>
        <v>0</v>
      </c>
    </row>
    <row r="380" spans="1:15" ht="17.25" x14ac:dyDescent="0.3">
      <c r="A380" s="93"/>
      <c r="B380" s="94"/>
      <c r="C380" s="12"/>
      <c r="D380" s="1"/>
      <c r="E380" s="2"/>
      <c r="F380" s="3"/>
      <c r="G380" s="3"/>
      <c r="H380" s="122">
        <f t="shared" si="15"/>
        <v>0</v>
      </c>
      <c r="I380" s="1"/>
      <c r="J380" s="50"/>
      <c r="K380" s="120">
        <v>0</v>
      </c>
      <c r="L380" s="12"/>
      <c r="M380" s="12"/>
      <c r="N380" s="120">
        <f t="shared" si="16"/>
        <v>0</v>
      </c>
      <c r="O380" s="121">
        <f t="shared" si="17"/>
        <v>0</v>
      </c>
    </row>
    <row r="381" spans="1:15" ht="17.25" x14ac:dyDescent="0.3">
      <c r="A381" s="93"/>
      <c r="B381" s="94"/>
      <c r="C381" s="12"/>
      <c r="D381" s="1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17.25" x14ac:dyDescent="0.3">
      <c r="A382" s="93"/>
      <c r="B382" s="94"/>
      <c r="C382" s="12"/>
      <c r="D382" s="1"/>
      <c r="E382" s="2"/>
      <c r="F382" s="3"/>
      <c r="G382" s="3"/>
      <c r="H382" s="122">
        <f t="shared" si="15"/>
        <v>0</v>
      </c>
      <c r="I382" s="1"/>
      <c r="J382" s="50"/>
      <c r="K382" s="120">
        <v>0</v>
      </c>
      <c r="L382" s="12"/>
      <c r="M382" s="12"/>
      <c r="N382" s="120">
        <f t="shared" si="16"/>
        <v>0</v>
      </c>
      <c r="O382" s="121">
        <f t="shared" si="17"/>
        <v>0</v>
      </c>
    </row>
    <row r="383" spans="1:15" ht="17.25" x14ac:dyDescent="0.3">
      <c r="A383" s="93"/>
      <c r="B383" s="94"/>
      <c r="C383" s="12"/>
      <c r="D383" s="1"/>
      <c r="E383" s="2"/>
      <c r="F383" s="3"/>
      <c r="G383" s="3"/>
      <c r="H383" s="122">
        <f t="shared" si="15"/>
        <v>0</v>
      </c>
      <c r="I383" s="1"/>
      <c r="J383" s="50"/>
      <c r="K383" s="120">
        <v>0</v>
      </c>
      <c r="L383" s="12"/>
      <c r="M383" s="12"/>
      <c r="N383" s="120">
        <f t="shared" si="16"/>
        <v>0</v>
      </c>
      <c r="O383" s="121">
        <f t="shared" si="17"/>
        <v>0</v>
      </c>
    </row>
    <row r="384" spans="1:15" ht="17.25" x14ac:dyDescent="0.3">
      <c r="A384" s="93"/>
      <c r="B384" s="94"/>
      <c r="C384" s="12"/>
      <c r="D384" s="1"/>
      <c r="E384" s="2"/>
      <c r="F384" s="3"/>
      <c r="G384" s="3"/>
      <c r="H384" s="122">
        <f t="shared" si="15"/>
        <v>0</v>
      </c>
      <c r="I384" s="1"/>
      <c r="J384" s="50"/>
      <c r="K384" s="120">
        <v>0</v>
      </c>
      <c r="L384" s="12"/>
      <c r="M384" s="12"/>
      <c r="N384" s="120">
        <f t="shared" si="16"/>
        <v>0</v>
      </c>
      <c r="O384" s="121">
        <f t="shared" si="17"/>
        <v>0</v>
      </c>
    </row>
    <row r="385" spans="1:15" ht="17.25" x14ac:dyDescent="0.3">
      <c r="A385" s="93"/>
      <c r="B385" s="94"/>
      <c r="C385" s="12"/>
      <c r="D385" s="1"/>
      <c r="E385" s="2"/>
      <c r="F385" s="3"/>
      <c r="G385" s="3"/>
      <c r="H385" s="122">
        <f t="shared" si="15"/>
        <v>0</v>
      </c>
      <c r="I385" s="1"/>
      <c r="J385" s="50"/>
      <c r="K385" s="120">
        <v>0</v>
      </c>
      <c r="L385" s="12"/>
      <c r="M385" s="12"/>
      <c r="N385" s="120">
        <f t="shared" si="16"/>
        <v>0</v>
      </c>
      <c r="O385" s="121">
        <f t="shared" si="17"/>
        <v>0</v>
      </c>
    </row>
    <row r="386" spans="1:15" ht="17.25" x14ac:dyDescent="0.3">
      <c r="A386" s="93"/>
      <c r="B386" s="94"/>
      <c r="C386" s="12"/>
      <c r="D386" s="1"/>
      <c r="E386" s="2"/>
      <c r="F386" s="3"/>
      <c r="G386" s="3"/>
      <c r="H386" s="122">
        <f t="shared" si="15"/>
        <v>0</v>
      </c>
      <c r="I386" s="1"/>
      <c r="J386" s="50"/>
      <c r="K386" s="120">
        <v>0</v>
      </c>
      <c r="L386" s="12"/>
      <c r="M386" s="12"/>
      <c r="N386" s="120">
        <f t="shared" si="16"/>
        <v>0</v>
      </c>
      <c r="O386" s="121">
        <f t="shared" si="17"/>
        <v>0</v>
      </c>
    </row>
    <row r="387" spans="1:15" ht="17.25" x14ac:dyDescent="0.3">
      <c r="A387" s="93"/>
      <c r="B387" s="94"/>
      <c r="C387" s="12"/>
      <c r="D387" s="1"/>
      <c r="E387" s="2"/>
      <c r="F387" s="3"/>
      <c r="G387" s="3"/>
      <c r="H387" s="122">
        <f t="shared" ref="H387:H450" si="18">IF(AND(F387&lt;&gt;"",G387&lt;&gt;""),G387-F387,0)</f>
        <v>0</v>
      </c>
      <c r="I387" s="1"/>
      <c r="J387" s="50"/>
      <c r="K387" s="120">
        <v>0</v>
      </c>
      <c r="L387" s="12"/>
      <c r="M387" s="12"/>
      <c r="N387" s="120">
        <f t="shared" ref="N387:N450" si="19">IF(ROUND(H387*1440,0)=0,0,H387*1440*32)</f>
        <v>0</v>
      </c>
      <c r="O387" s="121">
        <f t="shared" ref="O387:O450" si="20">IF(ROUND(H387*1440,0)=0,0,
IF(ROUND(H387*1440,0)&lt;=15,480,
IF(ROUND(H387*1440,0)&lt;=30,960,
IF(ROUND(H387*1440,0)&lt;=45,1440,
IF(ROUND(H387*1440,0)&lt;=60,1920,
1920*INT(ROUND(H387*1440,0)/60)+
IF(MOD(ROUND(H387*1440,0),60)&lt;=15,480,
IF(MOD(ROUND(H387*1440,0),60)&lt;=30,960,
IF(MOD(ROUND(H387*1440,0),60)&lt;=45,1440,1920)))
)))))</f>
        <v>0</v>
      </c>
    </row>
    <row r="388" spans="1:15" ht="17.25" x14ac:dyDescent="0.3">
      <c r="A388" s="93"/>
      <c r="B388" s="94"/>
      <c r="C388" s="12"/>
      <c r="D388" s="1"/>
      <c r="E388" s="2"/>
      <c r="F388" s="3"/>
      <c r="G388" s="3"/>
      <c r="H388" s="122">
        <f t="shared" si="18"/>
        <v>0</v>
      </c>
      <c r="I388" s="1"/>
      <c r="J388" s="50"/>
      <c r="K388" s="120">
        <v>0</v>
      </c>
      <c r="L388" s="12"/>
      <c r="M388" s="12"/>
      <c r="N388" s="120">
        <f t="shared" si="19"/>
        <v>0</v>
      </c>
      <c r="O388" s="121">
        <f t="shared" si="20"/>
        <v>0</v>
      </c>
    </row>
    <row r="389" spans="1:15" ht="17.25" x14ac:dyDescent="0.3">
      <c r="A389" s="93"/>
      <c r="B389" s="94"/>
      <c r="C389" s="12"/>
      <c r="D389" s="1"/>
      <c r="E389" s="2"/>
      <c r="F389" s="3"/>
      <c r="G389" s="3"/>
      <c r="H389" s="122">
        <f t="shared" si="18"/>
        <v>0</v>
      </c>
      <c r="I389" s="1"/>
      <c r="J389" s="50"/>
      <c r="K389" s="120">
        <v>0</v>
      </c>
      <c r="L389" s="12"/>
      <c r="M389" s="12"/>
      <c r="N389" s="120">
        <f t="shared" si="19"/>
        <v>0</v>
      </c>
      <c r="O389" s="121">
        <f t="shared" si="20"/>
        <v>0</v>
      </c>
    </row>
    <row r="390" spans="1:15" ht="17.25" x14ac:dyDescent="0.3">
      <c r="A390" s="93"/>
      <c r="B390" s="94"/>
      <c r="C390" s="12"/>
      <c r="D390" s="1"/>
      <c r="E390" s="2"/>
      <c r="F390" s="3"/>
      <c r="G390" s="3"/>
      <c r="H390" s="122">
        <f t="shared" si="18"/>
        <v>0</v>
      </c>
      <c r="I390" s="1"/>
      <c r="J390" s="50"/>
      <c r="K390" s="120">
        <v>0</v>
      </c>
      <c r="L390" s="12"/>
      <c r="M390" s="12"/>
      <c r="N390" s="120">
        <f t="shared" si="19"/>
        <v>0</v>
      </c>
      <c r="O390" s="121">
        <f t="shared" si="20"/>
        <v>0</v>
      </c>
    </row>
    <row r="391" spans="1:15" ht="17.25" x14ac:dyDescent="0.3">
      <c r="A391" s="93"/>
      <c r="B391" s="94"/>
      <c r="C391" s="12"/>
      <c r="D391" s="1"/>
      <c r="E391" s="2"/>
      <c r="F391" s="3"/>
      <c r="G391" s="3"/>
      <c r="H391" s="122">
        <f t="shared" si="18"/>
        <v>0</v>
      </c>
      <c r="I391" s="1"/>
      <c r="J391" s="50"/>
      <c r="K391" s="120">
        <v>0</v>
      </c>
      <c r="L391" s="12"/>
      <c r="M391" s="12"/>
      <c r="N391" s="120">
        <f t="shared" si="19"/>
        <v>0</v>
      </c>
      <c r="O391" s="121">
        <f t="shared" si="20"/>
        <v>0</v>
      </c>
    </row>
    <row r="392" spans="1:15" ht="17.25" x14ac:dyDescent="0.3">
      <c r="A392" s="93"/>
      <c r="B392" s="94"/>
      <c r="C392" s="12"/>
      <c r="D392" s="1"/>
      <c r="E392" s="2"/>
      <c r="F392" s="3"/>
      <c r="G392" s="3"/>
      <c r="H392" s="122">
        <f t="shared" si="18"/>
        <v>0</v>
      </c>
      <c r="I392" s="1"/>
      <c r="J392" s="50"/>
      <c r="K392" s="120">
        <v>0</v>
      </c>
      <c r="L392" s="12"/>
      <c r="M392" s="12"/>
      <c r="N392" s="120">
        <f t="shared" si="19"/>
        <v>0</v>
      </c>
      <c r="O392" s="121">
        <f t="shared" si="20"/>
        <v>0</v>
      </c>
    </row>
    <row r="393" spans="1:15" ht="17.25" x14ac:dyDescent="0.3">
      <c r="A393" s="93"/>
      <c r="B393" s="94"/>
      <c r="C393" s="12"/>
      <c r="D393" s="1"/>
      <c r="E393" s="2"/>
      <c r="F393" s="3"/>
      <c r="G393" s="3"/>
      <c r="H393" s="122">
        <f t="shared" si="18"/>
        <v>0</v>
      </c>
      <c r="I393" s="1"/>
      <c r="J393" s="50"/>
      <c r="K393" s="120">
        <v>0</v>
      </c>
      <c r="L393" s="12"/>
      <c r="M393" s="12"/>
      <c r="N393" s="120">
        <f t="shared" si="19"/>
        <v>0</v>
      </c>
      <c r="O393" s="121">
        <f t="shared" si="20"/>
        <v>0</v>
      </c>
    </row>
    <row r="394" spans="1:15" ht="17.25" x14ac:dyDescent="0.3">
      <c r="A394" s="93"/>
      <c r="B394" s="94"/>
      <c r="C394" s="12"/>
      <c r="D394" s="1"/>
      <c r="E394" s="2"/>
      <c r="F394" s="3"/>
      <c r="G394" s="3"/>
      <c r="H394" s="122">
        <f t="shared" si="18"/>
        <v>0</v>
      </c>
      <c r="I394" s="1"/>
      <c r="J394" s="50"/>
      <c r="K394" s="120">
        <v>0</v>
      </c>
      <c r="L394" s="12"/>
      <c r="M394" s="12"/>
      <c r="N394" s="120">
        <f t="shared" si="19"/>
        <v>0</v>
      </c>
      <c r="O394" s="121">
        <f t="shared" si="20"/>
        <v>0</v>
      </c>
    </row>
    <row r="395" spans="1:15" ht="17.25" x14ac:dyDescent="0.3">
      <c r="A395" s="93"/>
      <c r="B395" s="94"/>
      <c r="C395" s="12"/>
      <c r="D395" s="1"/>
      <c r="E395" s="2"/>
      <c r="F395" s="3"/>
      <c r="G395" s="3"/>
      <c r="H395" s="122">
        <f t="shared" si="18"/>
        <v>0</v>
      </c>
      <c r="I395" s="1"/>
      <c r="J395" s="50"/>
      <c r="K395" s="120">
        <v>0</v>
      </c>
      <c r="L395" s="12"/>
      <c r="M395" s="12"/>
      <c r="N395" s="120">
        <f t="shared" si="19"/>
        <v>0</v>
      </c>
      <c r="O395" s="121">
        <f t="shared" si="20"/>
        <v>0</v>
      </c>
    </row>
    <row r="396" spans="1:15" ht="17.25" x14ac:dyDescent="0.3">
      <c r="A396" s="93"/>
      <c r="B396" s="94"/>
      <c r="C396" s="12"/>
      <c r="D396" s="1"/>
      <c r="E396" s="2"/>
      <c r="F396" s="3"/>
      <c r="G396" s="3"/>
      <c r="H396" s="122">
        <f t="shared" si="18"/>
        <v>0</v>
      </c>
      <c r="I396" s="1"/>
      <c r="J396" s="50"/>
      <c r="K396" s="120">
        <v>0</v>
      </c>
      <c r="L396" s="12"/>
      <c r="M396" s="12"/>
      <c r="N396" s="120">
        <f t="shared" si="19"/>
        <v>0</v>
      </c>
      <c r="O396" s="121">
        <f t="shared" si="20"/>
        <v>0</v>
      </c>
    </row>
    <row r="397" spans="1:15" ht="17.25" x14ac:dyDescent="0.3">
      <c r="A397" s="93"/>
      <c r="B397" s="94"/>
      <c r="C397" s="12"/>
      <c r="D397" s="1"/>
      <c r="E397" s="2"/>
      <c r="F397" s="3"/>
      <c r="G397" s="3"/>
      <c r="H397" s="122">
        <f t="shared" si="18"/>
        <v>0</v>
      </c>
      <c r="I397" s="1"/>
      <c r="J397" s="50"/>
      <c r="K397" s="120">
        <v>0</v>
      </c>
      <c r="L397" s="12"/>
      <c r="M397" s="12"/>
      <c r="N397" s="120">
        <f t="shared" si="19"/>
        <v>0</v>
      </c>
      <c r="O397" s="121">
        <f t="shared" si="20"/>
        <v>0</v>
      </c>
    </row>
    <row r="398" spans="1:15" ht="17.25" x14ac:dyDescent="0.3">
      <c r="A398" s="93"/>
      <c r="B398" s="94"/>
      <c r="C398" s="12"/>
      <c r="D398" s="1"/>
      <c r="E398" s="2"/>
      <c r="F398" s="3"/>
      <c r="G398" s="3"/>
      <c r="H398" s="122">
        <f t="shared" si="18"/>
        <v>0</v>
      </c>
      <c r="I398" s="1"/>
      <c r="J398" s="50"/>
      <c r="K398" s="120">
        <v>0</v>
      </c>
      <c r="L398" s="12"/>
      <c r="M398" s="12"/>
      <c r="N398" s="120">
        <f t="shared" si="19"/>
        <v>0</v>
      </c>
      <c r="O398" s="121">
        <f t="shared" si="20"/>
        <v>0</v>
      </c>
    </row>
    <row r="399" spans="1:15" ht="17.25" x14ac:dyDescent="0.3">
      <c r="A399" s="93"/>
      <c r="B399" s="94"/>
      <c r="C399" s="12"/>
      <c r="D399" s="1"/>
      <c r="E399" s="2"/>
      <c r="F399" s="3"/>
      <c r="G399" s="3"/>
      <c r="H399" s="122">
        <f t="shared" si="18"/>
        <v>0</v>
      </c>
      <c r="I399" s="1"/>
      <c r="J399" s="50"/>
      <c r="K399" s="120">
        <v>0</v>
      </c>
      <c r="L399" s="12"/>
      <c r="M399" s="12"/>
      <c r="N399" s="120">
        <f t="shared" si="19"/>
        <v>0</v>
      </c>
      <c r="O399" s="121">
        <f t="shared" si="20"/>
        <v>0</v>
      </c>
    </row>
    <row r="400" spans="1:15" ht="17.25" x14ac:dyDescent="0.3">
      <c r="A400" s="93"/>
      <c r="B400" s="94"/>
      <c r="C400" s="12"/>
      <c r="D400" s="1"/>
      <c r="E400" s="2"/>
      <c r="F400" s="3"/>
      <c r="G400" s="3"/>
      <c r="H400" s="122">
        <f t="shared" si="18"/>
        <v>0</v>
      </c>
      <c r="I400" s="1"/>
      <c r="J400" s="50"/>
      <c r="K400" s="120">
        <v>0</v>
      </c>
      <c r="L400" s="12"/>
      <c r="M400" s="12"/>
      <c r="N400" s="120">
        <f t="shared" si="19"/>
        <v>0</v>
      </c>
      <c r="O400" s="121">
        <f t="shared" si="20"/>
        <v>0</v>
      </c>
    </row>
    <row r="401" spans="1:15" ht="17.25" x14ac:dyDescent="0.3">
      <c r="A401" s="93"/>
      <c r="B401" s="94"/>
      <c r="C401" s="12"/>
      <c r="D401" s="1"/>
      <c r="E401" s="2"/>
      <c r="F401" s="3"/>
      <c r="G401" s="3"/>
      <c r="H401" s="122">
        <f t="shared" si="18"/>
        <v>0</v>
      </c>
      <c r="I401" s="1"/>
      <c r="J401" s="50"/>
      <c r="K401" s="120">
        <v>0</v>
      </c>
      <c r="L401" s="12"/>
      <c r="M401" s="12"/>
      <c r="N401" s="120">
        <f t="shared" si="19"/>
        <v>0</v>
      </c>
      <c r="O401" s="121">
        <f t="shared" si="20"/>
        <v>0</v>
      </c>
    </row>
    <row r="402" spans="1:15" ht="17.25" x14ac:dyDescent="0.3">
      <c r="A402" s="93"/>
      <c r="B402" s="94"/>
      <c r="C402" s="12"/>
      <c r="D402" s="1"/>
      <c r="E402" s="2"/>
      <c r="F402" s="3"/>
      <c r="G402" s="3"/>
      <c r="H402" s="122">
        <f t="shared" si="18"/>
        <v>0</v>
      </c>
      <c r="I402" s="1"/>
      <c r="J402" s="50"/>
      <c r="K402" s="120">
        <v>0</v>
      </c>
      <c r="L402" s="12"/>
      <c r="M402" s="12"/>
      <c r="N402" s="120">
        <f t="shared" si="19"/>
        <v>0</v>
      </c>
      <c r="O402" s="121">
        <f t="shared" si="20"/>
        <v>0</v>
      </c>
    </row>
    <row r="403" spans="1:15" ht="17.25" x14ac:dyDescent="0.3">
      <c r="A403" s="93"/>
      <c r="B403" s="94"/>
      <c r="C403" s="12"/>
      <c r="D403" s="1"/>
      <c r="E403" s="2"/>
      <c r="F403" s="3"/>
      <c r="G403" s="3"/>
      <c r="H403" s="122">
        <f t="shared" si="18"/>
        <v>0</v>
      </c>
      <c r="I403" s="1"/>
      <c r="J403" s="50"/>
      <c r="K403" s="120">
        <v>0</v>
      </c>
      <c r="L403" s="12"/>
      <c r="M403" s="12"/>
      <c r="N403" s="120">
        <f t="shared" si="19"/>
        <v>0</v>
      </c>
      <c r="O403" s="121">
        <f t="shared" si="20"/>
        <v>0</v>
      </c>
    </row>
    <row r="404" spans="1:15" ht="17.25" x14ac:dyDescent="0.3">
      <c r="A404" s="93"/>
      <c r="B404" s="94"/>
      <c r="C404" s="12"/>
      <c r="D404" s="1"/>
      <c r="E404" s="2"/>
      <c r="F404" s="3"/>
      <c r="G404" s="3"/>
      <c r="H404" s="122">
        <f t="shared" si="18"/>
        <v>0</v>
      </c>
      <c r="I404" s="1"/>
      <c r="J404" s="50"/>
      <c r="K404" s="120">
        <v>0</v>
      </c>
      <c r="L404" s="12"/>
      <c r="M404" s="12"/>
      <c r="N404" s="120">
        <f t="shared" si="19"/>
        <v>0</v>
      </c>
      <c r="O404" s="121">
        <f t="shared" si="20"/>
        <v>0</v>
      </c>
    </row>
    <row r="405" spans="1:15" ht="17.25" x14ac:dyDescent="0.3">
      <c r="A405" s="93"/>
      <c r="B405" s="94"/>
      <c r="C405" s="12"/>
      <c r="D405" s="1"/>
      <c r="E405" s="2"/>
      <c r="F405" s="3"/>
      <c r="G405" s="3"/>
      <c r="H405" s="122">
        <f t="shared" si="18"/>
        <v>0</v>
      </c>
      <c r="I405" s="1"/>
      <c r="J405" s="50"/>
      <c r="K405" s="120">
        <v>0</v>
      </c>
      <c r="L405" s="12"/>
      <c r="M405" s="12"/>
      <c r="N405" s="120">
        <f t="shared" si="19"/>
        <v>0</v>
      </c>
      <c r="O405" s="121">
        <f t="shared" si="20"/>
        <v>0</v>
      </c>
    </row>
    <row r="406" spans="1:15" ht="17.25" x14ac:dyDescent="0.3">
      <c r="A406" s="93"/>
      <c r="B406" s="94"/>
      <c r="C406" s="12"/>
      <c r="D406" s="1"/>
      <c r="E406" s="2"/>
      <c r="F406" s="3"/>
      <c r="G406" s="3"/>
      <c r="H406" s="122">
        <f t="shared" si="18"/>
        <v>0</v>
      </c>
      <c r="I406" s="1"/>
      <c r="J406" s="50"/>
      <c r="K406" s="120">
        <v>0</v>
      </c>
      <c r="L406" s="12"/>
      <c r="M406" s="12"/>
      <c r="N406" s="120">
        <f t="shared" si="19"/>
        <v>0</v>
      </c>
      <c r="O406" s="121">
        <f t="shared" si="20"/>
        <v>0</v>
      </c>
    </row>
    <row r="407" spans="1:15" ht="17.25" x14ac:dyDescent="0.3">
      <c r="A407" s="93"/>
      <c r="B407" s="94"/>
      <c r="C407" s="12"/>
      <c r="D407" s="1"/>
      <c r="E407" s="2"/>
      <c r="F407" s="3"/>
      <c r="G407" s="3"/>
      <c r="H407" s="122">
        <f t="shared" si="18"/>
        <v>0</v>
      </c>
      <c r="I407" s="1"/>
      <c r="J407" s="50"/>
      <c r="K407" s="120">
        <v>0</v>
      </c>
      <c r="L407" s="12"/>
      <c r="M407" s="12"/>
      <c r="N407" s="120">
        <f t="shared" si="19"/>
        <v>0</v>
      </c>
      <c r="O407" s="121">
        <f t="shared" si="20"/>
        <v>0</v>
      </c>
    </row>
    <row r="408" spans="1:15" ht="17.25" x14ac:dyDescent="0.3">
      <c r="A408" s="93"/>
      <c r="B408" s="94"/>
      <c r="C408" s="12"/>
      <c r="D408" s="1"/>
      <c r="E408" s="2"/>
      <c r="F408" s="3"/>
      <c r="G408" s="3"/>
      <c r="H408" s="122">
        <f t="shared" si="18"/>
        <v>0</v>
      </c>
      <c r="I408" s="1"/>
      <c r="J408" s="50"/>
      <c r="K408" s="120">
        <v>0</v>
      </c>
      <c r="L408" s="12"/>
      <c r="M408" s="12"/>
      <c r="N408" s="120">
        <f t="shared" si="19"/>
        <v>0</v>
      </c>
      <c r="O408" s="121">
        <f t="shared" si="20"/>
        <v>0</v>
      </c>
    </row>
    <row r="409" spans="1:15" ht="17.25" x14ac:dyDescent="0.3">
      <c r="A409" s="93"/>
      <c r="B409" s="94"/>
      <c r="C409" s="12"/>
      <c r="D409" s="1"/>
      <c r="E409" s="2"/>
      <c r="F409" s="3"/>
      <c r="G409" s="3"/>
      <c r="H409" s="122">
        <f t="shared" si="18"/>
        <v>0</v>
      </c>
      <c r="I409" s="1"/>
      <c r="J409" s="50"/>
      <c r="K409" s="120">
        <v>0</v>
      </c>
      <c r="L409" s="12"/>
      <c r="M409" s="12"/>
      <c r="N409" s="120">
        <f t="shared" si="19"/>
        <v>0</v>
      </c>
      <c r="O409" s="121">
        <f t="shared" si="20"/>
        <v>0</v>
      </c>
    </row>
    <row r="410" spans="1:15" ht="17.25" x14ac:dyDescent="0.3">
      <c r="A410" s="93"/>
      <c r="B410" s="94"/>
      <c r="C410" s="12"/>
      <c r="D410" s="1"/>
      <c r="E410" s="2"/>
      <c r="F410" s="3"/>
      <c r="G410" s="3"/>
      <c r="H410" s="122">
        <f t="shared" si="18"/>
        <v>0</v>
      </c>
      <c r="I410" s="1"/>
      <c r="J410" s="50"/>
      <c r="K410" s="120">
        <v>0</v>
      </c>
      <c r="L410" s="12"/>
      <c r="M410" s="12"/>
      <c r="N410" s="120">
        <f t="shared" si="19"/>
        <v>0</v>
      </c>
      <c r="O410" s="121">
        <f t="shared" si="20"/>
        <v>0</v>
      </c>
    </row>
    <row r="411" spans="1:15" ht="17.25" x14ac:dyDescent="0.3">
      <c r="A411" s="93"/>
      <c r="B411" s="94"/>
      <c r="C411" s="12"/>
      <c r="D411" s="1"/>
      <c r="E411" s="2"/>
      <c r="F411" s="3"/>
      <c r="G411" s="3"/>
      <c r="H411" s="122">
        <f t="shared" si="18"/>
        <v>0</v>
      </c>
      <c r="I411" s="1"/>
      <c r="J411" s="50"/>
      <c r="K411" s="120">
        <v>0</v>
      </c>
      <c r="L411" s="12"/>
      <c r="M411" s="12"/>
      <c r="N411" s="120">
        <f t="shared" si="19"/>
        <v>0</v>
      </c>
      <c r="O411" s="121">
        <f t="shared" si="20"/>
        <v>0</v>
      </c>
    </row>
    <row r="412" spans="1:15" ht="17.25" x14ac:dyDescent="0.3">
      <c r="A412" s="93"/>
      <c r="B412" s="94"/>
      <c r="C412" s="12"/>
      <c r="D412" s="1"/>
      <c r="E412" s="2"/>
      <c r="F412" s="3"/>
      <c r="G412" s="3"/>
      <c r="H412" s="122">
        <f t="shared" si="18"/>
        <v>0</v>
      </c>
      <c r="I412" s="1"/>
      <c r="J412" s="50"/>
      <c r="K412" s="120">
        <v>0</v>
      </c>
      <c r="L412" s="12"/>
      <c r="M412" s="12"/>
      <c r="N412" s="120">
        <f t="shared" si="19"/>
        <v>0</v>
      </c>
      <c r="O412" s="121">
        <f t="shared" si="20"/>
        <v>0</v>
      </c>
    </row>
    <row r="413" spans="1:15" ht="17.25" x14ac:dyDescent="0.3">
      <c r="A413" s="93"/>
      <c r="B413" s="94"/>
      <c r="C413" s="12"/>
      <c r="D413" s="1"/>
      <c r="E413" s="2"/>
      <c r="F413" s="3"/>
      <c r="G413" s="3"/>
      <c r="H413" s="122">
        <f t="shared" si="18"/>
        <v>0</v>
      </c>
      <c r="I413" s="1"/>
      <c r="J413" s="50"/>
      <c r="K413" s="120">
        <v>0</v>
      </c>
      <c r="L413" s="12"/>
      <c r="M413" s="12"/>
      <c r="N413" s="120">
        <f t="shared" si="19"/>
        <v>0</v>
      </c>
      <c r="O413" s="121">
        <f t="shared" si="20"/>
        <v>0</v>
      </c>
    </row>
    <row r="414" spans="1:15" ht="17.25" x14ac:dyDescent="0.3">
      <c r="A414" s="93"/>
      <c r="B414" s="94"/>
      <c r="C414" s="12"/>
      <c r="D414" s="1"/>
      <c r="E414" s="2"/>
      <c r="F414" s="3"/>
      <c r="G414" s="3"/>
      <c r="H414" s="122">
        <f t="shared" si="18"/>
        <v>0</v>
      </c>
      <c r="I414" s="1"/>
      <c r="J414" s="50"/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17.25" x14ac:dyDescent="0.3">
      <c r="A415" s="93"/>
      <c r="B415" s="94"/>
      <c r="C415" s="12"/>
      <c r="D415" s="1"/>
      <c r="E415" s="2"/>
      <c r="F415" s="3"/>
      <c r="G415" s="3"/>
      <c r="H415" s="122">
        <f t="shared" si="18"/>
        <v>0</v>
      </c>
      <c r="I415" s="1"/>
      <c r="J415" s="50"/>
      <c r="K415" s="120">
        <v>0</v>
      </c>
      <c r="L415" s="12"/>
      <c r="M415" s="12"/>
      <c r="N415" s="120">
        <f t="shared" si="19"/>
        <v>0</v>
      </c>
      <c r="O415" s="121">
        <f t="shared" si="20"/>
        <v>0</v>
      </c>
    </row>
    <row r="416" spans="1:15" ht="17.25" x14ac:dyDescent="0.3">
      <c r="A416" s="93"/>
      <c r="B416" s="94"/>
      <c r="C416" s="12"/>
      <c r="D416" s="1"/>
      <c r="E416" s="2"/>
      <c r="F416" s="3"/>
      <c r="G416" s="3"/>
      <c r="H416" s="122">
        <f t="shared" si="18"/>
        <v>0</v>
      </c>
      <c r="I416" s="1"/>
      <c r="J416" s="50"/>
      <c r="K416" s="120">
        <v>0</v>
      </c>
      <c r="L416" s="12"/>
      <c r="M416" s="12"/>
      <c r="N416" s="120">
        <f t="shared" si="19"/>
        <v>0</v>
      </c>
      <c r="O416" s="121">
        <f t="shared" si="20"/>
        <v>0</v>
      </c>
    </row>
    <row r="417" spans="1:15" ht="17.25" x14ac:dyDescent="0.3">
      <c r="A417" s="93"/>
      <c r="B417" s="94"/>
      <c r="C417" s="12"/>
      <c r="D417" s="1"/>
      <c r="E417" s="2"/>
      <c r="F417" s="3"/>
      <c r="G417" s="3"/>
      <c r="H417" s="122">
        <f t="shared" si="18"/>
        <v>0</v>
      </c>
      <c r="I417" s="1"/>
      <c r="J417" s="50"/>
      <c r="K417" s="120">
        <v>0</v>
      </c>
      <c r="L417" s="12"/>
      <c r="M417" s="12"/>
      <c r="N417" s="120">
        <f t="shared" si="19"/>
        <v>0</v>
      </c>
      <c r="O417" s="121">
        <f t="shared" si="20"/>
        <v>0</v>
      </c>
    </row>
    <row r="418" spans="1:15" ht="17.25" x14ac:dyDescent="0.3">
      <c r="A418" s="93"/>
      <c r="B418" s="94"/>
      <c r="C418" s="12"/>
      <c r="D418" s="1"/>
      <c r="E418" s="2"/>
      <c r="F418" s="3"/>
      <c r="G418" s="3"/>
      <c r="H418" s="122">
        <f t="shared" si="18"/>
        <v>0</v>
      </c>
      <c r="I418" s="1"/>
      <c r="J418" s="50"/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/>
      <c r="D419" s="1"/>
      <c r="E419" s="2"/>
      <c r="F419" s="3"/>
      <c r="G419" s="3"/>
      <c r="H419" s="122">
        <f t="shared" si="18"/>
        <v>0</v>
      </c>
      <c r="I419" s="1"/>
      <c r="J419" s="50"/>
      <c r="K419" s="120">
        <v>0</v>
      </c>
      <c r="L419" s="12"/>
      <c r="M419" s="12"/>
      <c r="N419" s="120">
        <f t="shared" si="19"/>
        <v>0</v>
      </c>
      <c r="O419" s="121">
        <f t="shared" si="20"/>
        <v>0</v>
      </c>
    </row>
    <row r="420" spans="1:15" ht="17.25" x14ac:dyDescent="0.3">
      <c r="A420" s="93"/>
      <c r="B420" s="94"/>
      <c r="C420" s="12"/>
      <c r="D420" s="1"/>
      <c r="E420" s="2"/>
      <c r="F420" s="3"/>
      <c r="G420" s="3"/>
      <c r="H420" s="122">
        <f t="shared" si="18"/>
        <v>0</v>
      </c>
      <c r="I420" s="1"/>
      <c r="J420" s="50"/>
      <c r="K420" s="120">
        <v>0</v>
      </c>
      <c r="L420" s="12"/>
      <c r="M420" s="12"/>
      <c r="N420" s="120">
        <f t="shared" si="19"/>
        <v>0</v>
      </c>
      <c r="O420" s="121">
        <f t="shared" si="20"/>
        <v>0</v>
      </c>
    </row>
    <row r="421" spans="1:15" ht="17.25" x14ac:dyDescent="0.3">
      <c r="A421" s="93"/>
      <c r="B421" s="94"/>
      <c r="C421" s="12"/>
      <c r="D421" s="1"/>
      <c r="E421" s="2"/>
      <c r="F421" s="3"/>
      <c r="G421" s="3"/>
      <c r="H421" s="122">
        <f t="shared" si="18"/>
        <v>0</v>
      </c>
      <c r="I421" s="1"/>
      <c r="J421" s="50"/>
      <c r="K421" s="120">
        <v>0</v>
      </c>
      <c r="L421" s="12"/>
      <c r="M421" s="12"/>
      <c r="N421" s="120">
        <f t="shared" si="19"/>
        <v>0</v>
      </c>
      <c r="O421" s="121">
        <f t="shared" si="20"/>
        <v>0</v>
      </c>
    </row>
    <row r="422" spans="1:15" ht="17.25" x14ac:dyDescent="0.3">
      <c r="A422" s="93"/>
      <c r="B422" s="94"/>
      <c r="C422" s="12"/>
      <c r="D422" s="1"/>
      <c r="E422" s="2"/>
      <c r="F422" s="3"/>
      <c r="G422" s="3"/>
      <c r="H422" s="122">
        <f t="shared" si="18"/>
        <v>0</v>
      </c>
      <c r="I422" s="1"/>
      <c r="J422" s="50"/>
      <c r="K422" s="120">
        <v>0</v>
      </c>
      <c r="L422" s="12"/>
      <c r="M422" s="12"/>
      <c r="N422" s="120">
        <f t="shared" si="19"/>
        <v>0</v>
      </c>
      <c r="O422" s="121">
        <f t="shared" si="20"/>
        <v>0</v>
      </c>
    </row>
    <row r="423" spans="1:15" ht="17.25" x14ac:dyDescent="0.3">
      <c r="A423" s="93"/>
      <c r="B423" s="94"/>
      <c r="C423" s="12"/>
      <c r="D423" s="1"/>
      <c r="E423" s="2"/>
      <c r="F423" s="3"/>
      <c r="G423" s="3"/>
      <c r="H423" s="122">
        <f t="shared" si="18"/>
        <v>0</v>
      </c>
      <c r="I423" s="1"/>
      <c r="J423" s="50"/>
      <c r="K423" s="120">
        <v>0</v>
      </c>
      <c r="L423" s="12"/>
      <c r="M423" s="12"/>
      <c r="N423" s="120">
        <f t="shared" si="19"/>
        <v>0</v>
      </c>
      <c r="O423" s="121">
        <f t="shared" si="20"/>
        <v>0</v>
      </c>
    </row>
    <row r="424" spans="1:15" ht="17.25" x14ac:dyDescent="0.3">
      <c r="A424" s="93"/>
      <c r="B424" s="94"/>
      <c r="C424" s="12"/>
      <c r="D424" s="1"/>
      <c r="E424" s="2"/>
      <c r="F424" s="3"/>
      <c r="G424" s="3"/>
      <c r="H424" s="122">
        <f t="shared" si="18"/>
        <v>0</v>
      </c>
      <c r="I424" s="1"/>
      <c r="J424" s="50"/>
      <c r="K424" s="120">
        <v>0</v>
      </c>
      <c r="L424" s="12"/>
      <c r="M424" s="12"/>
      <c r="N424" s="120">
        <f t="shared" si="19"/>
        <v>0</v>
      </c>
      <c r="O424" s="121">
        <f t="shared" si="20"/>
        <v>0</v>
      </c>
    </row>
    <row r="425" spans="1:15" ht="17.25" x14ac:dyDescent="0.3">
      <c r="A425" s="93"/>
      <c r="B425" s="94"/>
      <c r="C425" s="12"/>
      <c r="D425" s="1"/>
      <c r="E425" s="2"/>
      <c r="F425" s="3"/>
      <c r="G425" s="3"/>
      <c r="H425" s="122">
        <f t="shared" si="18"/>
        <v>0</v>
      </c>
      <c r="I425" s="1"/>
      <c r="J425" s="50"/>
      <c r="K425" s="120">
        <v>0</v>
      </c>
      <c r="L425" s="12"/>
      <c r="M425" s="12"/>
      <c r="N425" s="120">
        <f t="shared" si="19"/>
        <v>0</v>
      </c>
      <c r="O425" s="121">
        <f t="shared" si="20"/>
        <v>0</v>
      </c>
    </row>
    <row r="426" spans="1:15" ht="17.25" x14ac:dyDescent="0.3">
      <c r="A426" s="93"/>
      <c r="B426" s="94"/>
      <c r="C426" s="12"/>
      <c r="D426" s="1"/>
      <c r="E426" s="2"/>
      <c r="F426" s="3"/>
      <c r="G426" s="3"/>
      <c r="H426" s="122">
        <f t="shared" si="18"/>
        <v>0</v>
      </c>
      <c r="I426" s="1"/>
      <c r="J426" s="50"/>
      <c r="K426" s="120">
        <v>0</v>
      </c>
      <c r="L426" s="12"/>
      <c r="M426" s="12"/>
      <c r="N426" s="120">
        <f t="shared" si="19"/>
        <v>0</v>
      </c>
      <c r="O426" s="121">
        <f t="shared" si="20"/>
        <v>0</v>
      </c>
    </row>
    <row r="427" spans="1:15" ht="17.25" x14ac:dyDescent="0.3">
      <c r="A427" s="93"/>
      <c r="B427" s="94"/>
      <c r="C427" s="12"/>
      <c r="D427" s="1"/>
      <c r="E427" s="2"/>
      <c r="F427" s="3"/>
      <c r="G427" s="3"/>
      <c r="H427" s="122">
        <f t="shared" si="18"/>
        <v>0</v>
      </c>
      <c r="I427" s="1"/>
      <c r="J427" s="50"/>
      <c r="K427" s="120">
        <v>0</v>
      </c>
      <c r="L427" s="12"/>
      <c r="M427" s="12"/>
      <c r="N427" s="120">
        <f t="shared" si="19"/>
        <v>0</v>
      </c>
      <c r="O427" s="121">
        <f t="shared" si="20"/>
        <v>0</v>
      </c>
    </row>
    <row r="428" spans="1:15" ht="17.25" x14ac:dyDescent="0.3">
      <c r="A428" s="93"/>
      <c r="B428" s="94"/>
      <c r="C428" s="12"/>
      <c r="D428" s="1"/>
      <c r="E428" s="2"/>
      <c r="F428" s="3"/>
      <c r="G428" s="3"/>
      <c r="H428" s="122">
        <f t="shared" si="18"/>
        <v>0</v>
      </c>
      <c r="I428" s="1"/>
      <c r="J428" s="50"/>
      <c r="K428" s="120">
        <v>0</v>
      </c>
      <c r="L428" s="12"/>
      <c r="M428" s="12"/>
      <c r="N428" s="120">
        <f t="shared" si="19"/>
        <v>0</v>
      </c>
      <c r="O428" s="121">
        <f t="shared" si="20"/>
        <v>0</v>
      </c>
    </row>
    <row r="429" spans="1:15" ht="17.25" x14ac:dyDescent="0.3">
      <c r="A429" s="93"/>
      <c r="B429" s="94"/>
      <c r="C429" s="12"/>
      <c r="D429" s="1"/>
      <c r="E429" s="2"/>
      <c r="F429" s="3"/>
      <c r="G429" s="3"/>
      <c r="H429" s="122">
        <f t="shared" si="18"/>
        <v>0</v>
      </c>
      <c r="I429" s="1"/>
      <c r="J429" s="50"/>
      <c r="K429" s="120">
        <v>0</v>
      </c>
      <c r="L429" s="12"/>
      <c r="M429" s="12"/>
      <c r="N429" s="120">
        <f t="shared" si="19"/>
        <v>0</v>
      </c>
      <c r="O429" s="121">
        <f t="shared" si="20"/>
        <v>0</v>
      </c>
    </row>
    <row r="430" spans="1:15" ht="17.25" x14ac:dyDescent="0.3">
      <c r="A430" s="93"/>
      <c r="B430" s="94"/>
      <c r="C430" s="12"/>
      <c r="D430" s="1"/>
      <c r="E430" s="2"/>
      <c r="F430" s="3"/>
      <c r="G430" s="3"/>
      <c r="H430" s="122">
        <f t="shared" si="18"/>
        <v>0</v>
      </c>
      <c r="I430" s="1"/>
      <c r="J430" s="50"/>
      <c r="K430" s="120">
        <v>0</v>
      </c>
      <c r="L430" s="12"/>
      <c r="M430" s="12"/>
      <c r="N430" s="120">
        <f t="shared" si="19"/>
        <v>0</v>
      </c>
      <c r="O430" s="121">
        <f t="shared" si="20"/>
        <v>0</v>
      </c>
    </row>
    <row r="431" spans="1:15" ht="17.25" x14ac:dyDescent="0.3">
      <c r="A431" s="93"/>
      <c r="B431" s="94"/>
      <c r="C431" s="12"/>
      <c r="D431" s="1"/>
      <c r="E431" s="2"/>
      <c r="F431" s="3"/>
      <c r="G431" s="3"/>
      <c r="H431" s="122">
        <f t="shared" si="18"/>
        <v>0</v>
      </c>
      <c r="I431" s="1"/>
      <c r="J431" s="50"/>
      <c r="K431" s="120">
        <v>0</v>
      </c>
      <c r="L431" s="12"/>
      <c r="M431" s="12"/>
      <c r="N431" s="120">
        <f t="shared" si="19"/>
        <v>0</v>
      </c>
      <c r="O431" s="121">
        <f t="shared" si="20"/>
        <v>0</v>
      </c>
    </row>
    <row r="432" spans="1:15" ht="17.25" x14ac:dyDescent="0.3">
      <c r="A432" s="93"/>
      <c r="B432" s="94"/>
      <c r="C432" s="12"/>
      <c r="D432" s="1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17.25" x14ac:dyDescent="0.3">
      <c r="A433" s="93"/>
      <c r="B433" s="94"/>
      <c r="C433" s="12"/>
      <c r="D433" s="1"/>
      <c r="E433" s="2"/>
      <c r="F433" s="3"/>
      <c r="G433" s="3"/>
      <c r="H433" s="122">
        <f t="shared" si="18"/>
        <v>0</v>
      </c>
      <c r="I433" s="1"/>
      <c r="J433" s="50"/>
      <c r="K433" s="120">
        <v>0</v>
      </c>
      <c r="L433" s="12"/>
      <c r="M433" s="12"/>
      <c r="N433" s="120">
        <f t="shared" si="19"/>
        <v>0</v>
      </c>
      <c r="O433" s="121">
        <f t="shared" si="20"/>
        <v>0</v>
      </c>
    </row>
    <row r="434" spans="1:15" ht="17.25" x14ac:dyDescent="0.3">
      <c r="A434" s="93"/>
      <c r="B434" s="94"/>
      <c r="C434" s="12"/>
      <c r="D434" s="1"/>
      <c r="E434" s="2"/>
      <c r="F434" s="3"/>
      <c r="G434" s="3"/>
      <c r="H434" s="122">
        <f t="shared" si="18"/>
        <v>0</v>
      </c>
      <c r="I434" s="1"/>
      <c r="J434" s="50"/>
      <c r="K434" s="120">
        <v>0</v>
      </c>
      <c r="L434" s="12"/>
      <c r="M434" s="12"/>
      <c r="N434" s="120">
        <f t="shared" si="19"/>
        <v>0</v>
      </c>
      <c r="O434" s="121">
        <f t="shared" si="20"/>
        <v>0</v>
      </c>
    </row>
    <row r="435" spans="1:15" ht="17.25" x14ac:dyDescent="0.3">
      <c r="A435" s="93"/>
      <c r="B435" s="94"/>
      <c r="C435" s="12"/>
      <c r="D435" s="1"/>
      <c r="E435" s="2"/>
      <c r="F435" s="3"/>
      <c r="G435" s="3"/>
      <c r="H435" s="122">
        <f t="shared" si="18"/>
        <v>0</v>
      </c>
      <c r="I435" s="1"/>
      <c r="J435" s="50"/>
      <c r="K435" s="120">
        <v>0</v>
      </c>
      <c r="L435" s="12"/>
      <c r="M435" s="12"/>
      <c r="N435" s="120">
        <f t="shared" si="19"/>
        <v>0</v>
      </c>
      <c r="O435" s="121">
        <f t="shared" si="20"/>
        <v>0</v>
      </c>
    </row>
    <row r="436" spans="1:15" ht="17.25" x14ac:dyDescent="0.3">
      <c r="A436" s="93"/>
      <c r="B436" s="94"/>
      <c r="C436" s="12"/>
      <c r="D436" s="1"/>
      <c r="E436" s="2"/>
      <c r="F436" s="3"/>
      <c r="G436" s="3"/>
      <c r="H436" s="122">
        <f t="shared" si="18"/>
        <v>0</v>
      </c>
      <c r="I436" s="1"/>
      <c r="J436" s="50"/>
      <c r="K436" s="120">
        <v>0</v>
      </c>
      <c r="L436" s="12"/>
      <c r="M436" s="12"/>
      <c r="N436" s="120">
        <f t="shared" si="19"/>
        <v>0</v>
      </c>
      <c r="O436" s="121">
        <f t="shared" si="20"/>
        <v>0</v>
      </c>
    </row>
    <row r="437" spans="1:15" ht="17.25" x14ac:dyDescent="0.3">
      <c r="A437" s="93"/>
      <c r="B437" s="94"/>
      <c r="C437" s="12"/>
      <c r="D437" s="1"/>
      <c r="E437" s="2"/>
      <c r="F437" s="3"/>
      <c r="G437" s="3"/>
      <c r="H437" s="122">
        <f t="shared" si="18"/>
        <v>0</v>
      </c>
      <c r="I437" s="1"/>
      <c r="J437" s="50"/>
      <c r="K437" s="120">
        <v>0</v>
      </c>
      <c r="L437" s="12"/>
      <c r="M437" s="12"/>
      <c r="N437" s="120">
        <f t="shared" si="19"/>
        <v>0</v>
      </c>
      <c r="O437" s="121">
        <f t="shared" si="20"/>
        <v>0</v>
      </c>
    </row>
    <row r="438" spans="1:15" ht="17.25" x14ac:dyDescent="0.3">
      <c r="A438" s="93"/>
      <c r="B438" s="94"/>
      <c r="C438" s="12"/>
      <c r="D438" s="1"/>
      <c r="E438" s="2"/>
      <c r="F438" s="3"/>
      <c r="G438" s="3"/>
      <c r="H438" s="122">
        <f t="shared" si="18"/>
        <v>0</v>
      </c>
      <c r="I438" s="1"/>
      <c r="J438" s="50"/>
      <c r="K438" s="120">
        <v>0</v>
      </c>
      <c r="L438" s="12"/>
      <c r="M438" s="12"/>
      <c r="N438" s="120">
        <f t="shared" si="19"/>
        <v>0</v>
      </c>
      <c r="O438" s="121">
        <f t="shared" si="20"/>
        <v>0</v>
      </c>
    </row>
    <row r="439" spans="1:15" ht="17.25" x14ac:dyDescent="0.3">
      <c r="A439" s="93"/>
      <c r="B439" s="94"/>
      <c r="C439" s="12"/>
      <c r="D439" s="1"/>
      <c r="E439" s="2"/>
      <c r="F439" s="3"/>
      <c r="G439" s="3"/>
      <c r="H439" s="122">
        <f t="shared" si="18"/>
        <v>0</v>
      </c>
      <c r="I439" s="1"/>
      <c r="J439" s="50"/>
      <c r="K439" s="120">
        <v>0</v>
      </c>
      <c r="L439" s="12"/>
      <c r="M439" s="12"/>
      <c r="N439" s="120">
        <f t="shared" si="19"/>
        <v>0</v>
      </c>
      <c r="O439" s="121">
        <f t="shared" si="20"/>
        <v>0</v>
      </c>
    </row>
    <row r="440" spans="1:15" ht="17.25" x14ac:dyDescent="0.3">
      <c r="A440" s="93"/>
      <c r="B440" s="94"/>
      <c r="C440" s="12"/>
      <c r="D440" s="1"/>
      <c r="E440" s="2"/>
      <c r="F440" s="3"/>
      <c r="G440" s="3"/>
      <c r="H440" s="122">
        <f t="shared" si="18"/>
        <v>0</v>
      </c>
      <c r="I440" s="1"/>
      <c r="J440" s="50"/>
      <c r="K440" s="120">
        <v>0</v>
      </c>
      <c r="L440" s="12"/>
      <c r="M440" s="12"/>
      <c r="N440" s="120">
        <f t="shared" si="19"/>
        <v>0</v>
      </c>
      <c r="O440" s="121">
        <f t="shared" si="20"/>
        <v>0</v>
      </c>
    </row>
    <row r="441" spans="1:15" ht="17.25" x14ac:dyDescent="0.3">
      <c r="A441" s="93"/>
      <c r="B441" s="94"/>
      <c r="C441" s="12"/>
      <c r="D441" s="1"/>
      <c r="E441" s="2"/>
      <c r="F441" s="3"/>
      <c r="G441" s="3"/>
      <c r="H441" s="122">
        <f t="shared" si="18"/>
        <v>0</v>
      </c>
      <c r="I441" s="1"/>
      <c r="J441" s="50"/>
      <c r="K441" s="120">
        <v>0</v>
      </c>
      <c r="L441" s="12"/>
      <c r="M441" s="12"/>
      <c r="N441" s="120">
        <f t="shared" si="19"/>
        <v>0</v>
      </c>
      <c r="O441" s="121">
        <f t="shared" si="20"/>
        <v>0</v>
      </c>
    </row>
    <row r="442" spans="1:15" ht="17.25" x14ac:dyDescent="0.3">
      <c r="A442" s="93"/>
      <c r="B442" s="94"/>
      <c r="C442" s="12"/>
      <c r="D442" s="1"/>
      <c r="E442" s="2"/>
      <c r="F442" s="3"/>
      <c r="G442" s="3"/>
      <c r="H442" s="122">
        <f t="shared" si="18"/>
        <v>0</v>
      </c>
      <c r="I442" s="1"/>
      <c r="J442" s="50"/>
      <c r="K442" s="120">
        <v>0</v>
      </c>
      <c r="L442" s="12"/>
      <c r="M442" s="12"/>
      <c r="N442" s="120">
        <f t="shared" si="19"/>
        <v>0</v>
      </c>
      <c r="O442" s="121">
        <f t="shared" si="20"/>
        <v>0</v>
      </c>
    </row>
    <row r="443" spans="1:15" ht="17.25" x14ac:dyDescent="0.3">
      <c r="A443" s="93"/>
      <c r="B443" s="94"/>
      <c r="C443" s="12"/>
      <c r="D443" s="1"/>
      <c r="E443" s="2"/>
      <c r="F443" s="3"/>
      <c r="G443" s="3"/>
      <c r="H443" s="122">
        <f t="shared" si="18"/>
        <v>0</v>
      </c>
      <c r="I443" s="1"/>
      <c r="J443" s="50"/>
      <c r="K443" s="120">
        <v>0</v>
      </c>
      <c r="L443" s="12"/>
      <c r="M443" s="12"/>
      <c r="N443" s="120">
        <f t="shared" si="19"/>
        <v>0</v>
      </c>
      <c r="O443" s="121">
        <f t="shared" si="20"/>
        <v>0</v>
      </c>
    </row>
    <row r="444" spans="1:15" ht="17.25" x14ac:dyDescent="0.3">
      <c r="A444" s="93"/>
      <c r="B444" s="94"/>
      <c r="C444" s="12"/>
      <c r="D444" s="1"/>
      <c r="E444" s="2"/>
      <c r="F444" s="3"/>
      <c r="G444" s="3"/>
      <c r="H444" s="122">
        <f t="shared" si="18"/>
        <v>0</v>
      </c>
      <c r="I444" s="1"/>
      <c r="J444" s="50"/>
      <c r="K444" s="120">
        <v>0</v>
      </c>
      <c r="L444" s="12"/>
      <c r="M444" s="12"/>
      <c r="N444" s="120">
        <f t="shared" si="19"/>
        <v>0</v>
      </c>
      <c r="O444" s="121">
        <f t="shared" si="20"/>
        <v>0</v>
      </c>
    </row>
    <row r="445" spans="1:15" ht="17.25" x14ac:dyDescent="0.3">
      <c r="A445" s="93"/>
      <c r="B445" s="94"/>
      <c r="C445" s="12"/>
      <c r="D445" s="1"/>
      <c r="E445" s="2"/>
      <c r="F445" s="3"/>
      <c r="G445" s="3"/>
      <c r="H445" s="122">
        <f t="shared" si="18"/>
        <v>0</v>
      </c>
      <c r="I445" s="1"/>
      <c r="J445" s="50"/>
      <c r="K445" s="120">
        <v>0</v>
      </c>
      <c r="L445" s="12"/>
      <c r="M445" s="12"/>
      <c r="N445" s="120">
        <f t="shared" si="19"/>
        <v>0</v>
      </c>
      <c r="O445" s="121">
        <f t="shared" si="20"/>
        <v>0</v>
      </c>
    </row>
    <row r="446" spans="1:15" ht="17.25" x14ac:dyDescent="0.3">
      <c r="A446" s="93"/>
      <c r="B446" s="94"/>
      <c r="C446" s="12"/>
      <c r="D446" s="1"/>
      <c r="E446" s="2"/>
      <c r="F446" s="3"/>
      <c r="G446" s="3"/>
      <c r="H446" s="122">
        <f t="shared" si="18"/>
        <v>0</v>
      </c>
      <c r="I446" s="1"/>
      <c r="J446" s="50"/>
      <c r="K446" s="120">
        <v>0</v>
      </c>
      <c r="L446" s="12"/>
      <c r="M446" s="12"/>
      <c r="N446" s="120">
        <f t="shared" si="19"/>
        <v>0</v>
      </c>
      <c r="O446" s="121">
        <f t="shared" si="20"/>
        <v>0</v>
      </c>
    </row>
    <row r="447" spans="1:15" ht="17.25" x14ac:dyDescent="0.3">
      <c r="A447" s="93"/>
      <c r="B447" s="94"/>
      <c r="C447" s="12"/>
      <c r="D447" s="1"/>
      <c r="E447" s="2"/>
      <c r="F447" s="3"/>
      <c r="G447" s="3"/>
      <c r="H447" s="122">
        <f t="shared" si="18"/>
        <v>0</v>
      </c>
      <c r="I447" s="1"/>
      <c r="J447" s="50"/>
      <c r="K447" s="120">
        <v>0</v>
      </c>
      <c r="L447" s="12"/>
      <c r="M447" s="12"/>
      <c r="N447" s="120">
        <f t="shared" si="19"/>
        <v>0</v>
      </c>
      <c r="O447" s="121">
        <f t="shared" si="20"/>
        <v>0</v>
      </c>
    </row>
    <row r="448" spans="1:15" ht="17.25" x14ac:dyDescent="0.3">
      <c r="A448" s="93"/>
      <c r="B448" s="94"/>
      <c r="C448" s="12"/>
      <c r="D448" s="1"/>
      <c r="E448" s="2"/>
      <c r="F448" s="3"/>
      <c r="G448" s="3"/>
      <c r="H448" s="122">
        <f t="shared" si="18"/>
        <v>0</v>
      </c>
      <c r="I448" s="1"/>
      <c r="J448" s="50"/>
      <c r="K448" s="120">
        <v>0</v>
      </c>
      <c r="L448" s="12"/>
      <c r="M448" s="12"/>
      <c r="N448" s="120">
        <f t="shared" si="19"/>
        <v>0</v>
      </c>
      <c r="O448" s="121">
        <f t="shared" si="20"/>
        <v>0</v>
      </c>
    </row>
    <row r="449" spans="1:15" ht="17.25" x14ac:dyDescent="0.3">
      <c r="A449" s="93"/>
      <c r="B449" s="94"/>
      <c r="C449" s="12"/>
      <c r="D449" s="1"/>
      <c r="E449" s="2"/>
      <c r="F449" s="3"/>
      <c r="G449" s="3"/>
      <c r="H449" s="122">
        <f t="shared" si="18"/>
        <v>0</v>
      </c>
      <c r="I449" s="1"/>
      <c r="J449" s="50"/>
      <c r="K449" s="120">
        <v>0</v>
      </c>
      <c r="L449" s="12"/>
      <c r="M449" s="12"/>
      <c r="N449" s="120">
        <f t="shared" si="19"/>
        <v>0</v>
      </c>
      <c r="O449" s="121">
        <f t="shared" si="20"/>
        <v>0</v>
      </c>
    </row>
    <row r="450" spans="1:15" ht="17.25" x14ac:dyDescent="0.3">
      <c r="A450" s="93"/>
      <c r="B450" s="94"/>
      <c r="C450" s="12"/>
      <c r="D450" s="1"/>
      <c r="E450" s="2"/>
      <c r="F450" s="3"/>
      <c r="G450" s="3"/>
      <c r="H450" s="122">
        <f t="shared" si="18"/>
        <v>0</v>
      </c>
      <c r="I450" s="1"/>
      <c r="J450" s="50"/>
      <c r="K450" s="120">
        <v>0</v>
      </c>
      <c r="L450" s="12"/>
      <c r="M450" s="12"/>
      <c r="N450" s="120">
        <f t="shared" si="19"/>
        <v>0</v>
      </c>
      <c r="O450" s="121">
        <f t="shared" si="20"/>
        <v>0</v>
      </c>
    </row>
    <row r="451" spans="1:15" ht="17.25" x14ac:dyDescent="0.3">
      <c r="A451" s="93"/>
      <c r="B451" s="94"/>
      <c r="C451" s="12"/>
      <c r="D451" s="1"/>
      <c r="E451" s="2"/>
      <c r="F451" s="3"/>
      <c r="G451" s="3"/>
      <c r="H451" s="122">
        <f t="shared" ref="H451:H514" si="21">IF(AND(F451&lt;&gt;"",G451&lt;&gt;""),G451-F451,0)</f>
        <v>0</v>
      </c>
      <c r="I451" s="1"/>
      <c r="J451" s="50"/>
      <c r="K451" s="120">
        <v>0</v>
      </c>
      <c r="L451" s="12"/>
      <c r="M451" s="12"/>
      <c r="N451" s="120">
        <f t="shared" ref="N451:N514" si="22">IF(ROUND(H451*1440,0)=0,0,H451*1440*32)</f>
        <v>0</v>
      </c>
      <c r="O451" s="121">
        <f t="shared" ref="O451:O514" si="23">IF(ROUND(H451*1440,0)=0,0,
IF(ROUND(H451*1440,0)&lt;=15,480,
IF(ROUND(H451*1440,0)&lt;=30,960,
IF(ROUND(H451*1440,0)&lt;=45,1440,
IF(ROUND(H451*1440,0)&lt;=60,1920,
1920*INT(ROUND(H451*1440,0)/60)+
IF(MOD(ROUND(H451*1440,0),60)&lt;=15,480,
IF(MOD(ROUND(H451*1440,0),60)&lt;=30,960,
IF(MOD(ROUND(H451*1440,0),60)&lt;=45,1440,1920)))
)))))</f>
        <v>0</v>
      </c>
    </row>
    <row r="452" spans="1:15" ht="17.25" x14ac:dyDescent="0.3">
      <c r="A452" s="93"/>
      <c r="B452" s="94"/>
      <c r="C452" s="12"/>
      <c r="D452" s="1"/>
      <c r="E452" s="2"/>
      <c r="F452" s="3"/>
      <c r="G452" s="3"/>
      <c r="H452" s="122">
        <f t="shared" si="21"/>
        <v>0</v>
      </c>
      <c r="I452" s="1"/>
      <c r="J452" s="50"/>
      <c r="K452" s="120">
        <v>0</v>
      </c>
      <c r="L452" s="12"/>
      <c r="M452" s="12"/>
      <c r="N452" s="120">
        <f t="shared" si="22"/>
        <v>0</v>
      </c>
      <c r="O452" s="121">
        <f t="shared" si="23"/>
        <v>0</v>
      </c>
    </row>
    <row r="453" spans="1:15" ht="17.25" x14ac:dyDescent="0.3">
      <c r="A453" s="93"/>
      <c r="B453" s="94"/>
      <c r="C453" s="12"/>
      <c r="D453" s="1"/>
      <c r="E453" s="2"/>
      <c r="F453" s="3"/>
      <c r="G453" s="3"/>
      <c r="H453" s="122">
        <f t="shared" si="21"/>
        <v>0</v>
      </c>
      <c r="I453" s="1"/>
      <c r="J453" s="50"/>
      <c r="K453" s="120">
        <v>0</v>
      </c>
      <c r="L453" s="12"/>
      <c r="M453" s="12"/>
      <c r="N453" s="120">
        <f t="shared" si="22"/>
        <v>0</v>
      </c>
      <c r="O453" s="121">
        <f t="shared" si="23"/>
        <v>0</v>
      </c>
    </row>
    <row r="454" spans="1:15" ht="17.25" x14ac:dyDescent="0.3">
      <c r="A454" s="93"/>
      <c r="B454" s="94"/>
      <c r="C454" s="12"/>
      <c r="D454" s="1"/>
      <c r="E454" s="2"/>
      <c r="F454" s="3"/>
      <c r="G454" s="3"/>
      <c r="H454" s="122">
        <f t="shared" si="21"/>
        <v>0</v>
      </c>
      <c r="I454" s="1"/>
      <c r="J454" s="50"/>
      <c r="K454" s="120">
        <v>0</v>
      </c>
      <c r="L454" s="12"/>
      <c r="M454" s="12"/>
      <c r="N454" s="120">
        <f t="shared" si="22"/>
        <v>0</v>
      </c>
      <c r="O454" s="121">
        <f t="shared" si="23"/>
        <v>0</v>
      </c>
    </row>
    <row r="455" spans="1:15" ht="17.25" x14ac:dyDescent="0.3">
      <c r="A455" s="93"/>
      <c r="B455" s="94"/>
      <c r="C455" s="12"/>
      <c r="D455" s="1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1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1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1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1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12"/>
      <c r="D460" s="1"/>
      <c r="E460" s="2"/>
      <c r="F460" s="3"/>
      <c r="G460" s="3"/>
      <c r="H460" s="122">
        <f t="shared" si="21"/>
        <v>0</v>
      </c>
      <c r="I460" s="1"/>
      <c r="J460" s="50"/>
      <c r="K460" s="120">
        <v>0</v>
      </c>
      <c r="L460" s="12"/>
      <c r="M460" s="12"/>
      <c r="N460" s="120">
        <f t="shared" si="22"/>
        <v>0</v>
      </c>
      <c r="O460" s="121">
        <f t="shared" si="23"/>
        <v>0</v>
      </c>
    </row>
    <row r="461" spans="1:15" ht="17.25" x14ac:dyDescent="0.3">
      <c r="A461" s="93"/>
      <c r="B461" s="94"/>
      <c r="C461" s="12"/>
      <c r="D461" s="1"/>
      <c r="E461" s="2"/>
      <c r="F461" s="3"/>
      <c r="G461" s="3"/>
      <c r="H461" s="122">
        <f t="shared" si="21"/>
        <v>0</v>
      </c>
      <c r="I461" s="1"/>
      <c r="J461" s="50"/>
      <c r="K461" s="120">
        <v>0</v>
      </c>
      <c r="L461" s="12"/>
      <c r="M461" s="12"/>
      <c r="N461" s="120">
        <f t="shared" si="22"/>
        <v>0</v>
      </c>
      <c r="O461" s="121">
        <f t="shared" si="23"/>
        <v>0</v>
      </c>
    </row>
    <row r="462" spans="1:15" ht="17.25" x14ac:dyDescent="0.3">
      <c r="A462" s="93"/>
      <c r="B462" s="94"/>
      <c r="C462" s="12"/>
      <c r="D462" s="1"/>
      <c r="E462" s="2"/>
      <c r="F462" s="3"/>
      <c r="G462" s="3"/>
      <c r="H462" s="122">
        <f t="shared" si="21"/>
        <v>0</v>
      </c>
      <c r="I462" s="1"/>
      <c r="J462" s="50"/>
      <c r="K462" s="120">
        <v>0</v>
      </c>
      <c r="L462" s="12"/>
      <c r="M462" s="12"/>
      <c r="N462" s="120">
        <f t="shared" si="22"/>
        <v>0</v>
      </c>
      <c r="O462" s="121">
        <f t="shared" si="23"/>
        <v>0</v>
      </c>
    </row>
    <row r="463" spans="1:15" ht="17.25" x14ac:dyDescent="0.3">
      <c r="A463" s="93"/>
      <c r="B463" s="94"/>
      <c r="C463" s="12"/>
      <c r="D463" s="1"/>
      <c r="E463" s="2"/>
      <c r="F463" s="3"/>
      <c r="G463" s="3"/>
      <c r="H463" s="122">
        <f t="shared" si="21"/>
        <v>0</v>
      </c>
      <c r="I463" s="1"/>
      <c r="J463" s="50"/>
      <c r="K463" s="120">
        <v>0</v>
      </c>
      <c r="L463" s="12"/>
      <c r="M463" s="12"/>
      <c r="N463" s="120">
        <f t="shared" si="22"/>
        <v>0</v>
      </c>
      <c r="O463" s="121">
        <f t="shared" si="23"/>
        <v>0</v>
      </c>
    </row>
    <row r="464" spans="1:15" ht="17.25" x14ac:dyDescent="0.3">
      <c r="A464" s="93"/>
      <c r="B464" s="94"/>
      <c r="C464" s="12"/>
      <c r="D464" s="1"/>
      <c r="E464" s="2"/>
      <c r="F464" s="3"/>
      <c r="G464" s="3"/>
      <c r="H464" s="122">
        <f t="shared" si="21"/>
        <v>0</v>
      </c>
      <c r="I464" s="1"/>
      <c r="J464" s="50"/>
      <c r="K464" s="120">
        <v>0</v>
      </c>
      <c r="L464" s="12"/>
      <c r="M464" s="12"/>
      <c r="N464" s="120">
        <f t="shared" si="22"/>
        <v>0</v>
      </c>
      <c r="O464" s="121">
        <f t="shared" si="23"/>
        <v>0</v>
      </c>
    </row>
    <row r="465" spans="1:15" ht="17.25" x14ac:dyDescent="0.3">
      <c r="A465" s="93"/>
      <c r="B465" s="94"/>
      <c r="C465" s="12"/>
      <c r="D465" s="1"/>
      <c r="E465" s="2"/>
      <c r="F465" s="3"/>
      <c r="G465" s="3"/>
      <c r="H465" s="122">
        <f t="shared" si="21"/>
        <v>0</v>
      </c>
      <c r="I465" s="1"/>
      <c r="J465" s="50"/>
      <c r="K465" s="120">
        <v>0</v>
      </c>
      <c r="L465" s="12"/>
      <c r="M465" s="12"/>
      <c r="N465" s="120">
        <f t="shared" si="22"/>
        <v>0</v>
      </c>
      <c r="O465" s="121">
        <f t="shared" si="23"/>
        <v>0</v>
      </c>
    </row>
    <row r="466" spans="1:15" ht="17.25" x14ac:dyDescent="0.3">
      <c r="A466" s="93"/>
      <c r="B466" s="94"/>
      <c r="C466" s="12"/>
      <c r="D466" s="1"/>
      <c r="E466" s="2"/>
      <c r="F466" s="3"/>
      <c r="G466" s="3"/>
      <c r="H466" s="122">
        <f t="shared" si="21"/>
        <v>0</v>
      </c>
      <c r="I466" s="1"/>
      <c r="J466" s="50"/>
      <c r="K466" s="120">
        <v>0</v>
      </c>
      <c r="L466" s="12"/>
      <c r="M466" s="12"/>
      <c r="N466" s="120">
        <f t="shared" si="22"/>
        <v>0</v>
      </c>
      <c r="O466" s="121">
        <f t="shared" si="23"/>
        <v>0</v>
      </c>
    </row>
    <row r="467" spans="1:15" ht="17.25" x14ac:dyDescent="0.3">
      <c r="A467" s="93"/>
      <c r="B467" s="94"/>
      <c r="C467" s="12"/>
      <c r="D467" s="1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17.25" x14ac:dyDescent="0.3">
      <c r="A468" s="93"/>
      <c r="B468" s="94"/>
      <c r="C468" s="12"/>
      <c r="D468" s="1"/>
      <c r="E468" s="2"/>
      <c r="F468" s="3"/>
      <c r="G468" s="3"/>
      <c r="H468" s="122">
        <f t="shared" si="21"/>
        <v>0</v>
      </c>
      <c r="I468" s="1"/>
      <c r="J468" s="50"/>
      <c r="K468" s="120">
        <v>0</v>
      </c>
      <c r="L468" s="12"/>
      <c r="M468" s="12"/>
      <c r="N468" s="120">
        <f t="shared" si="22"/>
        <v>0</v>
      </c>
      <c r="O468" s="121">
        <f t="shared" si="23"/>
        <v>0</v>
      </c>
    </row>
    <row r="469" spans="1:15" ht="17.25" x14ac:dyDescent="0.3">
      <c r="A469" s="93"/>
      <c r="B469" s="94"/>
      <c r="C469" s="12"/>
      <c r="D469" s="1"/>
      <c r="E469" s="2"/>
      <c r="F469" s="3"/>
      <c r="G469" s="3"/>
      <c r="H469" s="122">
        <f t="shared" si="21"/>
        <v>0</v>
      </c>
      <c r="I469" s="1"/>
      <c r="J469" s="50"/>
      <c r="K469" s="120">
        <v>0</v>
      </c>
      <c r="L469" s="12"/>
      <c r="M469" s="12"/>
      <c r="N469" s="120">
        <f t="shared" si="22"/>
        <v>0</v>
      </c>
      <c r="O469" s="121">
        <f t="shared" si="23"/>
        <v>0</v>
      </c>
    </row>
    <row r="470" spans="1:15" ht="17.25" x14ac:dyDescent="0.3">
      <c r="A470" s="93"/>
      <c r="B470" s="94"/>
      <c r="C470" s="12"/>
      <c r="D470" s="1"/>
      <c r="E470" s="2"/>
      <c r="F470" s="3"/>
      <c r="G470" s="3"/>
      <c r="H470" s="122">
        <f t="shared" si="21"/>
        <v>0</v>
      </c>
      <c r="I470" s="1"/>
      <c r="J470" s="50"/>
      <c r="K470" s="120">
        <v>0</v>
      </c>
      <c r="L470" s="12"/>
      <c r="M470" s="12"/>
      <c r="N470" s="120">
        <f t="shared" si="22"/>
        <v>0</v>
      </c>
      <c r="O470" s="121">
        <f t="shared" si="23"/>
        <v>0</v>
      </c>
    </row>
    <row r="471" spans="1:15" ht="17.25" x14ac:dyDescent="0.3">
      <c r="A471" s="93"/>
      <c r="B471" s="94"/>
      <c r="C471" s="12"/>
      <c r="D471" s="1"/>
      <c r="E471" s="2"/>
      <c r="F471" s="3"/>
      <c r="G471" s="3"/>
      <c r="H471" s="122">
        <f t="shared" si="21"/>
        <v>0</v>
      </c>
      <c r="I471" s="1"/>
      <c r="J471" s="50"/>
      <c r="K471" s="120">
        <v>0</v>
      </c>
      <c r="L471" s="12"/>
      <c r="M471" s="12"/>
      <c r="N471" s="120">
        <f t="shared" si="22"/>
        <v>0</v>
      </c>
      <c r="O471" s="121">
        <f t="shared" si="23"/>
        <v>0</v>
      </c>
    </row>
    <row r="472" spans="1:15" ht="17.25" x14ac:dyDescent="0.3">
      <c r="A472" s="93"/>
      <c r="B472" s="94"/>
      <c r="C472" s="12"/>
      <c r="D472" s="1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17.25" x14ac:dyDescent="0.3">
      <c r="A473" s="93"/>
      <c r="B473" s="94"/>
      <c r="C473" s="12"/>
      <c r="D473" s="1"/>
      <c r="E473" s="2"/>
      <c r="F473" s="3"/>
      <c r="G473" s="3"/>
      <c r="H473" s="122">
        <f t="shared" si="21"/>
        <v>0</v>
      </c>
      <c r="I473" s="1"/>
      <c r="J473" s="50"/>
      <c r="K473" s="120">
        <v>0</v>
      </c>
      <c r="L473" s="12"/>
      <c r="M473" s="12"/>
      <c r="N473" s="120">
        <f t="shared" si="22"/>
        <v>0</v>
      </c>
      <c r="O473" s="121">
        <f t="shared" si="23"/>
        <v>0</v>
      </c>
    </row>
    <row r="474" spans="1:15" ht="17.25" x14ac:dyDescent="0.3">
      <c r="A474" s="93"/>
      <c r="B474" s="94"/>
      <c r="C474" s="12"/>
      <c r="D474" s="1"/>
      <c r="E474" s="2"/>
      <c r="F474" s="3"/>
      <c r="G474" s="3"/>
      <c r="H474" s="122">
        <f t="shared" si="21"/>
        <v>0</v>
      </c>
      <c r="I474" s="1"/>
      <c r="J474" s="50"/>
      <c r="K474" s="120">
        <v>0</v>
      </c>
      <c r="L474" s="12"/>
      <c r="M474" s="12"/>
      <c r="N474" s="120">
        <f t="shared" si="22"/>
        <v>0</v>
      </c>
      <c r="O474" s="121">
        <f t="shared" si="23"/>
        <v>0</v>
      </c>
    </row>
    <row r="475" spans="1:15" ht="17.25" x14ac:dyDescent="0.3">
      <c r="A475" s="93"/>
      <c r="B475" s="94"/>
      <c r="C475" s="12"/>
      <c r="D475" s="1"/>
      <c r="E475" s="2"/>
      <c r="F475" s="3"/>
      <c r="G475" s="3"/>
      <c r="H475" s="122">
        <f t="shared" si="21"/>
        <v>0</v>
      </c>
      <c r="I475" s="1"/>
      <c r="J475" s="50"/>
      <c r="K475" s="120">
        <v>0</v>
      </c>
      <c r="L475" s="12"/>
      <c r="M475" s="12"/>
      <c r="N475" s="120">
        <f t="shared" si="22"/>
        <v>0</v>
      </c>
      <c r="O475" s="121">
        <f t="shared" si="23"/>
        <v>0</v>
      </c>
    </row>
    <row r="476" spans="1:15" ht="17.25" x14ac:dyDescent="0.3">
      <c r="A476" s="93"/>
      <c r="B476" s="94"/>
      <c r="C476" s="12"/>
      <c r="D476" s="1"/>
      <c r="E476" s="2"/>
      <c r="F476" s="3"/>
      <c r="G476" s="3"/>
      <c r="H476" s="122">
        <f t="shared" si="21"/>
        <v>0</v>
      </c>
      <c r="I476" s="1"/>
      <c r="J476" s="50"/>
      <c r="K476" s="120">
        <v>0</v>
      </c>
      <c r="L476" s="12"/>
      <c r="M476" s="12"/>
      <c r="N476" s="120">
        <f t="shared" si="22"/>
        <v>0</v>
      </c>
      <c r="O476" s="121">
        <f t="shared" si="23"/>
        <v>0</v>
      </c>
    </row>
    <row r="477" spans="1:15" ht="17.25" x14ac:dyDescent="0.3">
      <c r="A477" s="93"/>
      <c r="B477" s="94"/>
      <c r="C477" s="12"/>
      <c r="D477" s="1"/>
      <c r="E477" s="2"/>
      <c r="F477" s="3"/>
      <c r="G477" s="3"/>
      <c r="H477" s="122">
        <f t="shared" si="21"/>
        <v>0</v>
      </c>
      <c r="I477" s="1"/>
      <c r="J477" s="50"/>
      <c r="K477" s="120">
        <v>0</v>
      </c>
      <c r="L477" s="12"/>
      <c r="M477" s="12"/>
      <c r="N477" s="120">
        <f t="shared" si="22"/>
        <v>0</v>
      </c>
      <c r="O477" s="121">
        <f t="shared" si="23"/>
        <v>0</v>
      </c>
    </row>
    <row r="478" spans="1:15" ht="17.25" x14ac:dyDescent="0.3">
      <c r="A478" s="93"/>
      <c r="B478" s="94"/>
      <c r="C478" s="12"/>
      <c r="D478" s="1"/>
      <c r="E478" s="2"/>
      <c r="F478" s="3"/>
      <c r="G478" s="3"/>
      <c r="H478" s="122">
        <f t="shared" si="21"/>
        <v>0</v>
      </c>
      <c r="I478" s="1"/>
      <c r="J478" s="50"/>
      <c r="K478" s="120">
        <v>0</v>
      </c>
      <c r="L478" s="12"/>
      <c r="M478" s="12"/>
      <c r="N478" s="120">
        <f t="shared" si="22"/>
        <v>0</v>
      </c>
      <c r="O478" s="121">
        <f t="shared" si="23"/>
        <v>0</v>
      </c>
    </row>
    <row r="479" spans="1:15" ht="17.25" x14ac:dyDescent="0.3">
      <c r="A479" s="93"/>
      <c r="B479" s="94"/>
      <c r="C479" s="12"/>
      <c r="D479" s="1"/>
      <c r="E479" s="2"/>
      <c r="F479" s="3"/>
      <c r="G479" s="3"/>
      <c r="H479" s="122">
        <f t="shared" si="21"/>
        <v>0</v>
      </c>
      <c r="I479" s="1"/>
      <c r="J479" s="50"/>
      <c r="K479" s="120">
        <v>0</v>
      </c>
      <c r="L479" s="12"/>
      <c r="M479" s="12"/>
      <c r="N479" s="120">
        <f t="shared" si="22"/>
        <v>0</v>
      </c>
      <c r="O479" s="121">
        <f t="shared" si="23"/>
        <v>0</v>
      </c>
    </row>
    <row r="480" spans="1:15" ht="17.25" x14ac:dyDescent="0.3">
      <c r="A480" s="93"/>
      <c r="B480" s="94"/>
      <c r="C480" s="12"/>
      <c r="D480" s="1"/>
      <c r="E480" s="2"/>
      <c r="F480" s="3"/>
      <c r="G480" s="3"/>
      <c r="H480" s="122">
        <f t="shared" si="21"/>
        <v>0</v>
      </c>
      <c r="I480" s="1"/>
      <c r="J480" s="50"/>
      <c r="K480" s="120">
        <v>0</v>
      </c>
      <c r="L480" s="12"/>
      <c r="M480" s="12"/>
      <c r="N480" s="120">
        <f t="shared" si="22"/>
        <v>0</v>
      </c>
      <c r="O480" s="121">
        <f t="shared" si="23"/>
        <v>0</v>
      </c>
    </row>
    <row r="481" spans="1:15" ht="17.25" x14ac:dyDescent="0.3">
      <c r="A481" s="93"/>
      <c r="B481" s="94"/>
      <c r="C481" s="12"/>
      <c r="D481" s="1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17.25" x14ac:dyDescent="0.3">
      <c r="A482" s="93"/>
      <c r="B482" s="94"/>
      <c r="C482" s="12"/>
      <c r="D482" s="1"/>
      <c r="E482" s="2"/>
      <c r="F482" s="3"/>
      <c r="G482" s="3"/>
      <c r="H482" s="122">
        <f t="shared" si="21"/>
        <v>0</v>
      </c>
      <c r="I482" s="1"/>
      <c r="J482" s="50"/>
      <c r="K482" s="120">
        <v>0</v>
      </c>
      <c r="L482" s="12"/>
      <c r="M482" s="12"/>
      <c r="N482" s="120">
        <f t="shared" si="22"/>
        <v>0</v>
      </c>
      <c r="O482" s="121">
        <f t="shared" si="23"/>
        <v>0</v>
      </c>
    </row>
    <row r="483" spans="1:15" ht="17.25" x14ac:dyDescent="0.3">
      <c r="A483" s="93"/>
      <c r="B483" s="94"/>
      <c r="C483" s="12"/>
      <c r="D483" s="1"/>
      <c r="E483" s="2"/>
      <c r="F483" s="3"/>
      <c r="G483" s="3"/>
      <c r="H483" s="122">
        <f t="shared" si="21"/>
        <v>0</v>
      </c>
      <c r="I483" s="1"/>
      <c r="J483" s="50"/>
      <c r="K483" s="120">
        <v>0</v>
      </c>
      <c r="L483" s="12"/>
      <c r="M483" s="12"/>
      <c r="N483" s="120">
        <f t="shared" si="22"/>
        <v>0</v>
      </c>
      <c r="O483" s="121">
        <f t="shared" si="23"/>
        <v>0</v>
      </c>
    </row>
    <row r="484" spans="1:15" ht="17.25" x14ac:dyDescent="0.3">
      <c r="A484" s="93"/>
      <c r="B484" s="94"/>
      <c r="C484" s="12"/>
      <c r="D484" s="1"/>
      <c r="E484" s="2"/>
      <c r="F484" s="3"/>
      <c r="G484" s="3"/>
      <c r="H484" s="122">
        <f t="shared" si="21"/>
        <v>0</v>
      </c>
      <c r="I484" s="1"/>
      <c r="J484" s="50"/>
      <c r="K484" s="120">
        <v>0</v>
      </c>
      <c r="L484" s="12"/>
      <c r="M484" s="12"/>
      <c r="N484" s="120">
        <f t="shared" si="22"/>
        <v>0</v>
      </c>
      <c r="O484" s="121">
        <f t="shared" si="23"/>
        <v>0</v>
      </c>
    </row>
    <row r="485" spans="1:15" ht="17.25" x14ac:dyDescent="0.3">
      <c r="A485" s="93"/>
      <c r="B485" s="94"/>
      <c r="C485" s="12"/>
      <c r="D485" s="1"/>
      <c r="E485" s="2"/>
      <c r="F485" s="3"/>
      <c r="G485" s="3"/>
      <c r="H485" s="122">
        <f t="shared" si="21"/>
        <v>0</v>
      </c>
      <c r="I485" s="1"/>
      <c r="J485" s="50"/>
      <c r="K485" s="120">
        <v>0</v>
      </c>
      <c r="L485" s="12"/>
      <c r="M485" s="12"/>
      <c r="N485" s="120">
        <f t="shared" si="22"/>
        <v>0</v>
      </c>
      <c r="O485" s="121">
        <f t="shared" si="23"/>
        <v>0</v>
      </c>
    </row>
    <row r="486" spans="1:15" ht="17.25" x14ac:dyDescent="0.3">
      <c r="A486" s="93"/>
      <c r="B486" s="94"/>
      <c r="C486" s="12"/>
      <c r="D486" s="1"/>
      <c r="E486" s="2"/>
      <c r="F486" s="3"/>
      <c r="G486" s="3"/>
      <c r="H486" s="122">
        <f t="shared" si="21"/>
        <v>0</v>
      </c>
      <c r="I486" s="1"/>
      <c r="J486" s="50"/>
      <c r="K486" s="120">
        <v>0</v>
      </c>
      <c r="L486" s="12"/>
      <c r="M486" s="12"/>
      <c r="N486" s="120">
        <f t="shared" si="22"/>
        <v>0</v>
      </c>
      <c r="O486" s="121">
        <f t="shared" si="23"/>
        <v>0</v>
      </c>
    </row>
    <row r="487" spans="1:15" ht="17.25" x14ac:dyDescent="0.3">
      <c r="A487" s="93"/>
      <c r="B487" s="94"/>
      <c r="C487" s="12"/>
      <c r="D487" s="1"/>
      <c r="E487" s="2"/>
      <c r="F487" s="3"/>
      <c r="G487" s="3"/>
      <c r="H487" s="122">
        <f t="shared" si="21"/>
        <v>0</v>
      </c>
      <c r="I487" s="1"/>
      <c r="J487" s="50"/>
      <c r="K487" s="120">
        <v>0</v>
      </c>
      <c r="L487" s="12"/>
      <c r="M487" s="12"/>
      <c r="N487" s="120">
        <f t="shared" si="22"/>
        <v>0</v>
      </c>
      <c r="O487" s="121">
        <f t="shared" si="23"/>
        <v>0</v>
      </c>
    </row>
    <row r="488" spans="1:15" ht="17.25" x14ac:dyDescent="0.3">
      <c r="A488" s="93"/>
      <c r="B488" s="94"/>
      <c r="C488" s="12"/>
      <c r="D488" s="1"/>
      <c r="E488" s="2"/>
      <c r="F488" s="3"/>
      <c r="G488" s="3"/>
      <c r="H488" s="122">
        <f t="shared" si="21"/>
        <v>0</v>
      </c>
      <c r="I488" s="1"/>
      <c r="J488" s="50"/>
      <c r="K488" s="120">
        <v>0</v>
      </c>
      <c r="L488" s="12"/>
      <c r="M488" s="12"/>
      <c r="N488" s="120">
        <f t="shared" si="22"/>
        <v>0</v>
      </c>
      <c r="O488" s="121">
        <f t="shared" si="23"/>
        <v>0</v>
      </c>
    </row>
    <row r="489" spans="1:15" ht="17.25" x14ac:dyDescent="0.3">
      <c r="A489" s="93"/>
      <c r="B489" s="94"/>
      <c r="C489" s="12"/>
      <c r="D489" s="1"/>
      <c r="E489" s="2"/>
      <c r="F489" s="3"/>
      <c r="G489" s="3"/>
      <c r="H489" s="122">
        <f t="shared" si="21"/>
        <v>0</v>
      </c>
      <c r="I489" s="1"/>
      <c r="J489" s="50"/>
      <c r="K489" s="120">
        <v>0</v>
      </c>
      <c r="L489" s="12"/>
      <c r="M489" s="12"/>
      <c r="N489" s="120">
        <f t="shared" si="22"/>
        <v>0</v>
      </c>
      <c r="O489" s="121">
        <f t="shared" si="23"/>
        <v>0</v>
      </c>
    </row>
    <row r="490" spans="1:15" ht="17.25" x14ac:dyDescent="0.3">
      <c r="A490" s="93"/>
      <c r="B490" s="94"/>
      <c r="C490" s="12"/>
      <c r="D490" s="1"/>
      <c r="E490" s="2"/>
      <c r="F490" s="3"/>
      <c r="G490" s="3"/>
      <c r="H490" s="122">
        <f t="shared" si="21"/>
        <v>0</v>
      </c>
      <c r="I490" s="1"/>
      <c r="J490" s="50"/>
      <c r="K490" s="120">
        <v>0</v>
      </c>
      <c r="L490" s="12"/>
      <c r="M490" s="12"/>
      <c r="N490" s="120">
        <f t="shared" si="22"/>
        <v>0</v>
      </c>
      <c r="O490" s="121">
        <f t="shared" si="23"/>
        <v>0</v>
      </c>
    </row>
    <row r="491" spans="1:15" ht="17.25" x14ac:dyDescent="0.3">
      <c r="A491" s="93"/>
      <c r="B491" s="94"/>
      <c r="C491" s="12"/>
      <c r="D491" s="1"/>
      <c r="E491" s="2"/>
      <c r="F491" s="3"/>
      <c r="G491" s="3"/>
      <c r="H491" s="122">
        <f t="shared" si="21"/>
        <v>0</v>
      </c>
      <c r="I491" s="1"/>
      <c r="J491" s="50"/>
      <c r="K491" s="120">
        <v>0</v>
      </c>
      <c r="L491" s="12"/>
      <c r="M491" s="12"/>
      <c r="N491" s="120">
        <f t="shared" si="22"/>
        <v>0</v>
      </c>
      <c r="O491" s="121">
        <f t="shared" si="23"/>
        <v>0</v>
      </c>
    </row>
    <row r="492" spans="1:15" ht="17.25" x14ac:dyDescent="0.3">
      <c r="A492" s="93"/>
      <c r="B492" s="94"/>
      <c r="C492" s="12"/>
      <c r="D492" s="1"/>
      <c r="E492" s="2"/>
      <c r="F492" s="3"/>
      <c r="G492" s="3"/>
      <c r="H492" s="122">
        <f t="shared" si="21"/>
        <v>0</v>
      </c>
      <c r="I492" s="1"/>
      <c r="J492" s="50"/>
      <c r="K492" s="120">
        <v>0</v>
      </c>
      <c r="L492" s="12"/>
      <c r="M492" s="12"/>
      <c r="N492" s="120">
        <f t="shared" si="22"/>
        <v>0</v>
      </c>
      <c r="O492" s="121">
        <f t="shared" si="23"/>
        <v>0</v>
      </c>
    </row>
    <row r="493" spans="1:15" ht="17.25" x14ac:dyDescent="0.3">
      <c r="A493" s="93"/>
      <c r="B493" s="94"/>
      <c r="C493" s="12"/>
      <c r="D493" s="1"/>
      <c r="E493" s="2"/>
      <c r="F493" s="3"/>
      <c r="G493" s="3"/>
      <c r="H493" s="122">
        <f t="shared" si="21"/>
        <v>0</v>
      </c>
      <c r="I493" s="1"/>
      <c r="J493" s="50"/>
      <c r="K493" s="120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12"/>
      <c r="D494" s="1"/>
      <c r="E494" s="2"/>
      <c r="F494" s="3"/>
      <c r="G494" s="3"/>
      <c r="H494" s="122">
        <f t="shared" si="21"/>
        <v>0</v>
      </c>
      <c r="I494" s="1"/>
      <c r="J494" s="50"/>
      <c r="K494" s="120">
        <v>0</v>
      </c>
      <c r="L494" s="12"/>
      <c r="M494" s="12"/>
      <c r="N494" s="120">
        <f t="shared" si="22"/>
        <v>0</v>
      </c>
      <c r="O494" s="121">
        <f t="shared" si="23"/>
        <v>0</v>
      </c>
    </row>
    <row r="495" spans="1:15" ht="17.25" x14ac:dyDescent="0.3">
      <c r="A495" s="93"/>
      <c r="B495" s="94"/>
      <c r="C495" s="12"/>
      <c r="D495" s="1"/>
      <c r="E495" s="2"/>
      <c r="F495" s="3"/>
      <c r="G495" s="3"/>
      <c r="H495" s="122">
        <f t="shared" si="21"/>
        <v>0</v>
      </c>
      <c r="I495" s="1"/>
      <c r="J495" s="50"/>
      <c r="K495" s="120">
        <v>0</v>
      </c>
      <c r="L495" s="12"/>
      <c r="M495" s="12"/>
      <c r="N495" s="120">
        <f t="shared" si="22"/>
        <v>0</v>
      </c>
      <c r="O495" s="121">
        <f t="shared" si="23"/>
        <v>0</v>
      </c>
    </row>
    <row r="496" spans="1:15" ht="17.25" x14ac:dyDescent="0.3">
      <c r="A496" s="93"/>
      <c r="B496" s="94"/>
      <c r="C496" s="12"/>
      <c r="D496" s="1"/>
      <c r="E496" s="2"/>
      <c r="F496" s="3"/>
      <c r="G496" s="3"/>
      <c r="H496" s="122">
        <f t="shared" si="21"/>
        <v>0</v>
      </c>
      <c r="I496" s="1"/>
      <c r="J496" s="50"/>
      <c r="K496" s="120">
        <v>0</v>
      </c>
      <c r="L496" s="12"/>
      <c r="M496" s="12"/>
      <c r="N496" s="120">
        <f t="shared" si="22"/>
        <v>0</v>
      </c>
      <c r="O496" s="121">
        <f t="shared" si="23"/>
        <v>0</v>
      </c>
    </row>
    <row r="497" spans="1:15" ht="17.25" x14ac:dyDescent="0.3">
      <c r="A497" s="93"/>
      <c r="B497" s="94"/>
      <c r="C497" s="12"/>
      <c r="D497" s="1"/>
      <c r="E497" s="2"/>
      <c r="F497" s="3"/>
      <c r="G497" s="3"/>
      <c r="H497" s="122">
        <f t="shared" si="21"/>
        <v>0</v>
      </c>
      <c r="I497" s="1"/>
      <c r="J497" s="50"/>
      <c r="K497" s="120">
        <v>0</v>
      </c>
      <c r="L497" s="12"/>
      <c r="M497" s="12"/>
      <c r="N497" s="120">
        <f t="shared" si="22"/>
        <v>0</v>
      </c>
      <c r="O497" s="121">
        <f t="shared" si="23"/>
        <v>0</v>
      </c>
    </row>
    <row r="498" spans="1:15" ht="17.25" x14ac:dyDescent="0.3">
      <c r="A498" s="93"/>
      <c r="B498" s="94"/>
      <c r="C498" s="12"/>
      <c r="D498" s="1"/>
      <c r="E498" s="2"/>
      <c r="F498" s="3"/>
      <c r="G498" s="3"/>
      <c r="H498" s="122">
        <f t="shared" si="21"/>
        <v>0</v>
      </c>
      <c r="I498" s="1"/>
      <c r="J498" s="50"/>
      <c r="K498" s="120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/>
      <c r="D499" s="1"/>
      <c r="E499" s="2"/>
      <c r="F499" s="3"/>
      <c r="G499" s="3"/>
      <c r="H499" s="122">
        <f t="shared" si="21"/>
        <v>0</v>
      </c>
      <c r="I499" s="1"/>
      <c r="J499" s="50"/>
      <c r="K499" s="120">
        <v>0</v>
      </c>
      <c r="L499" s="12"/>
      <c r="M499" s="12"/>
      <c r="N499" s="120">
        <f t="shared" si="22"/>
        <v>0</v>
      </c>
      <c r="O499" s="121">
        <f t="shared" si="23"/>
        <v>0</v>
      </c>
    </row>
    <row r="500" spans="1:15" ht="17.25" x14ac:dyDescent="0.3">
      <c r="A500" s="93"/>
      <c r="B500" s="94"/>
      <c r="C500" s="12"/>
      <c r="D500" s="1"/>
      <c r="E500" s="2"/>
      <c r="F500" s="3"/>
      <c r="G500" s="3"/>
      <c r="H500" s="122">
        <f t="shared" si="21"/>
        <v>0</v>
      </c>
      <c r="I500" s="1"/>
      <c r="J500" s="50"/>
      <c r="K500" s="120">
        <v>0</v>
      </c>
      <c r="L500" s="12"/>
      <c r="M500" s="12"/>
      <c r="N500" s="120">
        <f t="shared" si="22"/>
        <v>0</v>
      </c>
      <c r="O500" s="121">
        <f t="shared" si="23"/>
        <v>0</v>
      </c>
    </row>
    <row r="501" spans="1:15" ht="17.25" x14ac:dyDescent="0.3">
      <c r="A501" s="93"/>
      <c r="B501" s="94"/>
      <c r="C501" s="12"/>
      <c r="D501" s="1"/>
      <c r="E501" s="2"/>
      <c r="F501" s="3"/>
      <c r="G501" s="3"/>
      <c r="H501" s="122">
        <f t="shared" si="21"/>
        <v>0</v>
      </c>
      <c r="I501" s="1"/>
      <c r="J501" s="50"/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17.25" x14ac:dyDescent="0.3">
      <c r="A502" s="93"/>
      <c r="B502" s="94"/>
      <c r="C502" s="12"/>
      <c r="D502" s="1"/>
      <c r="E502" s="2"/>
      <c r="F502" s="3"/>
      <c r="G502" s="3"/>
      <c r="H502" s="122">
        <f t="shared" si="21"/>
        <v>0</v>
      </c>
      <c r="I502" s="1"/>
      <c r="J502" s="50"/>
      <c r="K502" s="120">
        <v>0</v>
      </c>
      <c r="L502" s="12"/>
      <c r="M502" s="12"/>
      <c r="N502" s="120">
        <f t="shared" si="22"/>
        <v>0</v>
      </c>
      <c r="O502" s="121">
        <f t="shared" si="23"/>
        <v>0</v>
      </c>
    </row>
    <row r="503" spans="1:15" ht="17.25" x14ac:dyDescent="0.3">
      <c r="A503" s="93"/>
      <c r="B503" s="94"/>
      <c r="C503" s="12"/>
      <c r="D503" s="1"/>
      <c r="E503" s="2"/>
      <c r="F503" s="3"/>
      <c r="G503" s="3"/>
      <c r="H503" s="122">
        <f t="shared" si="21"/>
        <v>0</v>
      </c>
      <c r="I503" s="1"/>
      <c r="J503" s="50"/>
      <c r="K503" s="120">
        <v>0</v>
      </c>
      <c r="L503" s="12"/>
      <c r="M503" s="12"/>
      <c r="N503" s="120">
        <f t="shared" si="22"/>
        <v>0</v>
      </c>
      <c r="O503" s="121">
        <f t="shared" si="23"/>
        <v>0</v>
      </c>
    </row>
    <row r="504" spans="1:15" ht="17.25" x14ac:dyDescent="0.3">
      <c r="A504" s="93"/>
      <c r="B504" s="94"/>
      <c r="C504" s="12"/>
      <c r="D504" s="1"/>
      <c r="E504" s="2"/>
      <c r="F504" s="3"/>
      <c r="G504" s="3"/>
      <c r="H504" s="122">
        <f t="shared" si="21"/>
        <v>0</v>
      </c>
      <c r="I504" s="1"/>
      <c r="J504" s="50"/>
      <c r="K504" s="120">
        <v>0</v>
      </c>
      <c r="L504" s="12"/>
      <c r="M504" s="12"/>
      <c r="N504" s="120">
        <f t="shared" si="22"/>
        <v>0</v>
      </c>
      <c r="O504" s="121">
        <f t="shared" si="23"/>
        <v>0</v>
      </c>
    </row>
    <row r="505" spans="1:15" ht="17.25" x14ac:dyDescent="0.3">
      <c r="A505" s="93"/>
      <c r="B505" s="94"/>
      <c r="C505" s="12"/>
      <c r="D505" s="1"/>
      <c r="E505" s="2"/>
      <c r="F505" s="3"/>
      <c r="G505" s="3"/>
      <c r="H505" s="122">
        <f t="shared" si="21"/>
        <v>0</v>
      </c>
      <c r="I505" s="1"/>
      <c r="J505" s="50"/>
      <c r="K505" s="120">
        <v>0</v>
      </c>
      <c r="L505" s="12"/>
      <c r="M505" s="12"/>
      <c r="N505" s="120">
        <f t="shared" si="22"/>
        <v>0</v>
      </c>
      <c r="O505" s="121">
        <f t="shared" si="23"/>
        <v>0</v>
      </c>
    </row>
    <row r="506" spans="1:15" ht="17.25" x14ac:dyDescent="0.3">
      <c r="A506" s="93"/>
      <c r="B506" s="94"/>
      <c r="C506" s="12"/>
      <c r="D506" s="1"/>
      <c r="E506" s="2"/>
      <c r="F506" s="3"/>
      <c r="G506" s="3"/>
      <c r="H506" s="122">
        <f t="shared" si="21"/>
        <v>0</v>
      </c>
      <c r="I506" s="1"/>
      <c r="J506" s="50"/>
      <c r="K506" s="120">
        <v>0</v>
      </c>
      <c r="L506" s="12"/>
      <c r="M506" s="12"/>
      <c r="N506" s="120">
        <f t="shared" si="22"/>
        <v>0</v>
      </c>
      <c r="O506" s="121">
        <f t="shared" si="23"/>
        <v>0</v>
      </c>
    </row>
    <row r="507" spans="1:15" ht="17.25" x14ac:dyDescent="0.3">
      <c r="A507" s="93"/>
      <c r="B507" s="94"/>
      <c r="C507" s="12"/>
      <c r="D507" s="1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12"/>
      <c r="D508" s="1"/>
      <c r="E508" s="2"/>
      <c r="F508" s="3"/>
      <c r="G508" s="3"/>
      <c r="H508" s="122">
        <f t="shared" si="21"/>
        <v>0</v>
      </c>
      <c r="I508" s="1"/>
      <c r="J508" s="50"/>
      <c r="K508" s="120">
        <v>0</v>
      </c>
      <c r="L508" s="12"/>
      <c r="M508" s="12"/>
      <c r="N508" s="120">
        <f t="shared" si="22"/>
        <v>0</v>
      </c>
      <c r="O508" s="121">
        <f t="shared" si="23"/>
        <v>0</v>
      </c>
    </row>
    <row r="509" spans="1:15" ht="17.25" x14ac:dyDescent="0.3">
      <c r="A509" s="93"/>
      <c r="B509" s="94"/>
      <c r="C509" s="12"/>
      <c r="D509" s="1"/>
      <c r="E509" s="2"/>
      <c r="F509" s="3"/>
      <c r="G509" s="3"/>
      <c r="H509" s="122">
        <f t="shared" si="21"/>
        <v>0</v>
      </c>
      <c r="I509" s="1"/>
      <c r="J509" s="50"/>
      <c r="K509" s="120">
        <v>0</v>
      </c>
      <c r="L509" s="12"/>
      <c r="M509" s="12"/>
      <c r="N509" s="120">
        <f t="shared" si="22"/>
        <v>0</v>
      </c>
      <c r="O509" s="121">
        <f t="shared" si="23"/>
        <v>0</v>
      </c>
    </row>
    <row r="510" spans="1:15" ht="17.25" x14ac:dyDescent="0.3">
      <c r="A510" s="93"/>
      <c r="B510" s="94"/>
      <c r="C510" s="12"/>
      <c r="D510" s="1"/>
      <c r="E510" s="2"/>
      <c r="F510" s="3"/>
      <c r="G510" s="3"/>
      <c r="H510" s="122">
        <f t="shared" si="21"/>
        <v>0</v>
      </c>
      <c r="I510" s="1"/>
      <c r="J510" s="50"/>
      <c r="K510" s="120">
        <v>0</v>
      </c>
      <c r="L510" s="12"/>
      <c r="M510" s="12"/>
      <c r="N510" s="120">
        <f t="shared" si="22"/>
        <v>0</v>
      </c>
      <c r="O510" s="121">
        <f t="shared" si="23"/>
        <v>0</v>
      </c>
    </row>
    <row r="511" spans="1:15" ht="17.25" x14ac:dyDescent="0.3">
      <c r="A511" s="93"/>
      <c r="B511" s="94"/>
      <c r="C511" s="12"/>
      <c r="D511" s="1"/>
      <c r="E511" s="2"/>
      <c r="F511" s="3"/>
      <c r="G511" s="3"/>
      <c r="H511" s="122">
        <f t="shared" si="21"/>
        <v>0</v>
      </c>
      <c r="I511" s="1"/>
      <c r="J511" s="50"/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12"/>
      <c r="D512" s="1"/>
      <c r="E512" s="2"/>
      <c r="F512" s="3"/>
      <c r="G512" s="3"/>
      <c r="H512" s="122">
        <f t="shared" si="21"/>
        <v>0</v>
      </c>
      <c r="I512" s="1"/>
      <c r="J512" s="50"/>
      <c r="K512" s="120">
        <v>0</v>
      </c>
      <c r="L512" s="12"/>
      <c r="M512" s="12"/>
      <c r="N512" s="120">
        <f t="shared" si="22"/>
        <v>0</v>
      </c>
      <c r="O512" s="121">
        <f t="shared" si="23"/>
        <v>0</v>
      </c>
    </row>
    <row r="513" spans="1:15" ht="17.25" x14ac:dyDescent="0.3">
      <c r="A513" s="93"/>
      <c r="B513" s="94"/>
      <c r="C513" s="12"/>
      <c r="D513" s="1"/>
      <c r="E513" s="2"/>
      <c r="F513" s="3"/>
      <c r="G513" s="3"/>
      <c r="H513" s="122">
        <f t="shared" si="21"/>
        <v>0</v>
      </c>
      <c r="I513" s="1"/>
      <c r="J513" s="50"/>
      <c r="K513" s="120">
        <v>0</v>
      </c>
      <c r="L513" s="12"/>
      <c r="M513" s="12"/>
      <c r="N513" s="120">
        <f t="shared" si="22"/>
        <v>0</v>
      </c>
      <c r="O513" s="121">
        <f t="shared" si="23"/>
        <v>0</v>
      </c>
    </row>
    <row r="514" spans="1:15" ht="17.25" x14ac:dyDescent="0.3">
      <c r="A514" s="93"/>
      <c r="B514" s="94"/>
      <c r="C514" s="12"/>
      <c r="D514" s="1"/>
      <c r="E514" s="2"/>
      <c r="F514" s="3"/>
      <c r="G514" s="3"/>
      <c r="H514" s="122">
        <f t="shared" si="21"/>
        <v>0</v>
      </c>
      <c r="I514" s="1"/>
      <c r="J514" s="50"/>
      <c r="K514" s="120">
        <v>0</v>
      </c>
      <c r="L514" s="12"/>
      <c r="M514" s="12"/>
      <c r="N514" s="120">
        <f t="shared" si="22"/>
        <v>0</v>
      </c>
      <c r="O514" s="121">
        <f t="shared" si="23"/>
        <v>0</v>
      </c>
    </row>
    <row r="515" spans="1:15" ht="17.25" x14ac:dyDescent="0.3">
      <c r="A515" s="93"/>
      <c r="B515" s="94"/>
      <c r="C515" s="12"/>
      <c r="D515" s="1"/>
      <c r="E515" s="2"/>
      <c r="F515" s="3"/>
      <c r="G515" s="3"/>
      <c r="H515" s="122">
        <f t="shared" ref="H515:H578" si="24">IF(AND(F515&lt;&gt;"",G515&lt;&gt;""),G515-F515,0)</f>
        <v>0</v>
      </c>
      <c r="I515" s="1"/>
      <c r="J515" s="50"/>
      <c r="K515" s="120">
        <v>0</v>
      </c>
      <c r="L515" s="12"/>
      <c r="M515" s="12"/>
      <c r="N515" s="120">
        <f t="shared" ref="N515:N578" si="25">IF(ROUND(H515*1440,0)=0,0,H515*1440*32)</f>
        <v>0</v>
      </c>
      <c r="O515" s="121">
        <f t="shared" ref="O515:O578" si="26">IF(ROUND(H515*1440,0)=0,0,
IF(ROUND(H515*1440,0)&lt;=15,480,
IF(ROUND(H515*1440,0)&lt;=30,960,
IF(ROUND(H515*1440,0)&lt;=45,1440,
IF(ROUND(H515*1440,0)&lt;=60,1920,
1920*INT(ROUND(H515*1440,0)/60)+
IF(MOD(ROUND(H515*1440,0),60)&lt;=15,480,
IF(MOD(ROUND(H515*1440,0),60)&lt;=30,960,
IF(MOD(ROUND(H515*1440,0),60)&lt;=45,1440,1920)))
)))))</f>
        <v>0</v>
      </c>
    </row>
    <row r="516" spans="1:15" ht="17.25" x14ac:dyDescent="0.3">
      <c r="A516" s="93"/>
      <c r="B516" s="94"/>
      <c r="C516" s="12"/>
      <c r="D516" s="1"/>
      <c r="E516" s="2"/>
      <c r="F516" s="3"/>
      <c r="G516" s="3"/>
      <c r="H516" s="122">
        <f t="shared" si="24"/>
        <v>0</v>
      </c>
      <c r="I516" s="1"/>
      <c r="J516" s="50"/>
      <c r="K516" s="120">
        <v>0</v>
      </c>
      <c r="L516" s="12"/>
      <c r="M516" s="12"/>
      <c r="N516" s="120">
        <f t="shared" si="25"/>
        <v>0</v>
      </c>
      <c r="O516" s="121">
        <f t="shared" si="26"/>
        <v>0</v>
      </c>
    </row>
    <row r="517" spans="1:15" ht="17.25" x14ac:dyDescent="0.3">
      <c r="A517" s="93"/>
      <c r="B517" s="94"/>
      <c r="C517" s="12"/>
      <c r="D517" s="1"/>
      <c r="E517" s="2"/>
      <c r="F517" s="3"/>
      <c r="G517" s="3"/>
      <c r="H517" s="122">
        <f t="shared" si="24"/>
        <v>0</v>
      </c>
      <c r="I517" s="1"/>
      <c r="J517" s="50"/>
      <c r="K517" s="120">
        <v>0</v>
      </c>
      <c r="L517" s="12"/>
      <c r="M517" s="12"/>
      <c r="N517" s="120">
        <f t="shared" si="25"/>
        <v>0</v>
      </c>
      <c r="O517" s="121">
        <f t="shared" si="26"/>
        <v>0</v>
      </c>
    </row>
    <row r="518" spans="1:15" ht="17.25" x14ac:dyDescent="0.3">
      <c r="A518" s="93"/>
      <c r="B518" s="94"/>
      <c r="C518" s="12"/>
      <c r="D518" s="1"/>
      <c r="E518" s="2"/>
      <c r="F518" s="3"/>
      <c r="G518" s="3"/>
      <c r="H518" s="122">
        <f t="shared" si="24"/>
        <v>0</v>
      </c>
      <c r="I518" s="1"/>
      <c r="J518" s="50"/>
      <c r="K518" s="120">
        <v>0</v>
      </c>
      <c r="L518" s="12"/>
      <c r="M518" s="12"/>
      <c r="N518" s="120">
        <f t="shared" si="25"/>
        <v>0</v>
      </c>
      <c r="O518" s="121">
        <f t="shared" si="26"/>
        <v>0</v>
      </c>
    </row>
    <row r="519" spans="1:15" ht="17.25" x14ac:dyDescent="0.3">
      <c r="A519" s="93"/>
      <c r="B519" s="94"/>
      <c r="C519" s="12"/>
      <c r="D519" s="1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17.25" x14ac:dyDescent="0.3">
      <c r="A520" s="93"/>
      <c r="B520" s="94"/>
      <c r="C520" s="12"/>
      <c r="D520" s="1"/>
      <c r="E520" s="2"/>
      <c r="F520" s="3"/>
      <c r="G520" s="3"/>
      <c r="H520" s="122">
        <f t="shared" si="24"/>
        <v>0</v>
      </c>
      <c r="I520" s="1"/>
      <c r="J520" s="50"/>
      <c r="K520" s="120">
        <v>0</v>
      </c>
      <c r="L520" s="12"/>
      <c r="M520" s="12"/>
      <c r="N520" s="120">
        <f t="shared" si="25"/>
        <v>0</v>
      </c>
      <c r="O520" s="121">
        <f t="shared" si="26"/>
        <v>0</v>
      </c>
    </row>
    <row r="521" spans="1:15" ht="17.25" x14ac:dyDescent="0.3">
      <c r="A521" s="93"/>
      <c r="B521" s="94"/>
      <c r="C521" s="12"/>
      <c r="D521" s="1"/>
      <c r="E521" s="2"/>
      <c r="F521" s="3"/>
      <c r="G521" s="3"/>
      <c r="H521" s="122">
        <f t="shared" si="24"/>
        <v>0</v>
      </c>
      <c r="I521" s="1"/>
      <c r="J521" s="50"/>
      <c r="K521" s="120">
        <v>0</v>
      </c>
      <c r="L521" s="12"/>
      <c r="M521" s="12"/>
      <c r="N521" s="120">
        <f t="shared" si="25"/>
        <v>0</v>
      </c>
      <c r="O521" s="121">
        <f t="shared" si="26"/>
        <v>0</v>
      </c>
    </row>
    <row r="522" spans="1:15" ht="17.25" x14ac:dyDescent="0.3">
      <c r="A522" s="93"/>
      <c r="B522" s="94"/>
      <c r="C522" s="12"/>
      <c r="D522" s="1"/>
      <c r="E522" s="2"/>
      <c r="F522" s="3"/>
      <c r="G522" s="3"/>
      <c r="H522" s="122">
        <f t="shared" si="24"/>
        <v>0</v>
      </c>
      <c r="I522" s="1"/>
      <c r="J522" s="50"/>
      <c r="K522" s="120">
        <v>0</v>
      </c>
      <c r="L522" s="12"/>
      <c r="M522" s="12"/>
      <c r="N522" s="120">
        <f t="shared" si="25"/>
        <v>0</v>
      </c>
      <c r="O522" s="121">
        <f t="shared" si="26"/>
        <v>0</v>
      </c>
    </row>
    <row r="523" spans="1:15" ht="17.25" x14ac:dyDescent="0.3">
      <c r="A523" s="93"/>
      <c r="B523" s="94"/>
      <c r="C523" s="12"/>
      <c r="D523" s="1"/>
      <c r="E523" s="2"/>
      <c r="F523" s="3"/>
      <c r="G523" s="3"/>
      <c r="H523" s="122">
        <f t="shared" si="24"/>
        <v>0</v>
      </c>
      <c r="I523" s="1"/>
      <c r="J523" s="50"/>
      <c r="K523" s="120">
        <v>0</v>
      </c>
      <c r="L523" s="12"/>
      <c r="M523" s="12"/>
      <c r="N523" s="120">
        <f t="shared" si="25"/>
        <v>0</v>
      </c>
      <c r="O523" s="121">
        <f t="shared" si="26"/>
        <v>0</v>
      </c>
    </row>
    <row r="524" spans="1:15" ht="17.25" x14ac:dyDescent="0.3">
      <c r="A524" s="93"/>
      <c r="B524" s="94"/>
      <c r="C524" s="12"/>
      <c r="D524" s="1"/>
      <c r="E524" s="2"/>
      <c r="F524" s="3"/>
      <c r="G524" s="3"/>
      <c r="H524" s="122">
        <f t="shared" si="24"/>
        <v>0</v>
      </c>
      <c r="I524" s="1"/>
      <c r="J524" s="50"/>
      <c r="K524" s="120">
        <v>0</v>
      </c>
      <c r="L524" s="12"/>
      <c r="M524" s="12"/>
      <c r="N524" s="120">
        <f t="shared" si="25"/>
        <v>0</v>
      </c>
      <c r="O524" s="121">
        <f t="shared" si="26"/>
        <v>0</v>
      </c>
    </row>
    <row r="525" spans="1:15" ht="17.25" x14ac:dyDescent="0.3">
      <c r="A525" s="93"/>
      <c r="B525" s="94"/>
      <c r="C525" s="12"/>
      <c r="D525" s="1"/>
      <c r="E525" s="2"/>
      <c r="F525" s="3"/>
      <c r="G525" s="3"/>
      <c r="H525" s="122">
        <f t="shared" si="24"/>
        <v>0</v>
      </c>
      <c r="I525" s="1"/>
      <c r="J525" s="50"/>
      <c r="K525" s="120">
        <v>0</v>
      </c>
      <c r="L525" s="12"/>
      <c r="M525" s="12"/>
      <c r="N525" s="120">
        <f t="shared" si="25"/>
        <v>0</v>
      </c>
      <c r="O525" s="121">
        <f t="shared" si="26"/>
        <v>0</v>
      </c>
    </row>
    <row r="526" spans="1:15" ht="17.25" x14ac:dyDescent="0.3">
      <c r="A526" s="93"/>
      <c r="B526" s="94"/>
      <c r="C526" s="12"/>
      <c r="D526" s="1"/>
      <c r="E526" s="2"/>
      <c r="F526" s="3"/>
      <c r="G526" s="3"/>
      <c r="H526" s="122">
        <f t="shared" si="24"/>
        <v>0</v>
      </c>
      <c r="I526" s="1"/>
      <c r="J526" s="50"/>
      <c r="K526" s="120">
        <v>0</v>
      </c>
      <c r="L526" s="12"/>
      <c r="M526" s="12"/>
      <c r="N526" s="120">
        <f t="shared" si="25"/>
        <v>0</v>
      </c>
      <c r="O526" s="121">
        <f t="shared" si="26"/>
        <v>0</v>
      </c>
    </row>
    <row r="527" spans="1:15" ht="17.25" x14ac:dyDescent="0.3">
      <c r="A527" s="93"/>
      <c r="B527" s="94"/>
      <c r="C527" s="12"/>
      <c r="D527" s="1"/>
      <c r="E527" s="2"/>
      <c r="F527" s="3"/>
      <c r="G527" s="3"/>
      <c r="H527" s="122">
        <f t="shared" si="24"/>
        <v>0</v>
      </c>
      <c r="I527" s="1"/>
      <c r="J527" s="50"/>
      <c r="K527" s="120">
        <v>0</v>
      </c>
      <c r="L527" s="12"/>
      <c r="M527" s="12"/>
      <c r="N527" s="120">
        <f t="shared" si="25"/>
        <v>0</v>
      </c>
      <c r="O527" s="121">
        <f t="shared" si="26"/>
        <v>0</v>
      </c>
    </row>
    <row r="528" spans="1:15" ht="17.25" x14ac:dyDescent="0.3">
      <c r="A528" s="93"/>
      <c r="B528" s="94"/>
      <c r="C528" s="12"/>
      <c r="D528" s="1"/>
      <c r="E528" s="2"/>
      <c r="F528" s="3"/>
      <c r="G528" s="3"/>
      <c r="H528" s="122">
        <f t="shared" si="24"/>
        <v>0</v>
      </c>
      <c r="I528" s="1"/>
      <c r="J528" s="50"/>
      <c r="K528" s="120">
        <v>0</v>
      </c>
      <c r="L528" s="12"/>
      <c r="M528" s="12"/>
      <c r="N528" s="120">
        <f t="shared" si="25"/>
        <v>0</v>
      </c>
      <c r="O528" s="121">
        <f t="shared" si="26"/>
        <v>0</v>
      </c>
    </row>
    <row r="529" spans="1:15" ht="17.25" x14ac:dyDescent="0.3">
      <c r="A529" s="93"/>
      <c r="B529" s="94"/>
      <c r="C529" s="12"/>
      <c r="D529" s="1"/>
      <c r="E529" s="2"/>
      <c r="F529" s="3"/>
      <c r="G529" s="3"/>
      <c r="H529" s="122">
        <f t="shared" si="24"/>
        <v>0</v>
      </c>
      <c r="I529" s="1"/>
      <c r="J529" s="50"/>
      <c r="K529" s="120">
        <v>0</v>
      </c>
      <c r="L529" s="12"/>
      <c r="M529" s="12"/>
      <c r="N529" s="120">
        <f t="shared" si="25"/>
        <v>0</v>
      </c>
      <c r="O529" s="121">
        <f t="shared" si="26"/>
        <v>0</v>
      </c>
    </row>
    <row r="530" spans="1:15" ht="17.25" x14ac:dyDescent="0.3">
      <c r="A530" s="93"/>
      <c r="B530" s="94"/>
      <c r="C530" s="12"/>
      <c r="D530" s="1"/>
      <c r="E530" s="2"/>
      <c r="F530" s="3"/>
      <c r="G530" s="3"/>
      <c r="H530" s="122">
        <f t="shared" si="24"/>
        <v>0</v>
      </c>
      <c r="I530" s="1"/>
      <c r="J530" s="50"/>
      <c r="K530" s="120">
        <v>0</v>
      </c>
      <c r="L530" s="12"/>
      <c r="M530" s="12"/>
      <c r="N530" s="120">
        <f t="shared" si="25"/>
        <v>0</v>
      </c>
      <c r="O530" s="121">
        <f t="shared" si="26"/>
        <v>0</v>
      </c>
    </row>
    <row r="531" spans="1:15" ht="17.25" x14ac:dyDescent="0.3">
      <c r="A531" s="93"/>
      <c r="B531" s="94"/>
      <c r="C531" s="12"/>
      <c r="D531" s="1"/>
      <c r="E531" s="2"/>
      <c r="F531" s="3"/>
      <c r="G531" s="3"/>
      <c r="H531" s="122">
        <f t="shared" si="24"/>
        <v>0</v>
      </c>
      <c r="I531" s="1"/>
      <c r="J531" s="50"/>
      <c r="K531" s="120">
        <v>0</v>
      </c>
      <c r="L531" s="12"/>
      <c r="M531" s="12"/>
      <c r="N531" s="120">
        <f t="shared" si="25"/>
        <v>0</v>
      </c>
      <c r="O531" s="121">
        <f t="shared" si="26"/>
        <v>0</v>
      </c>
    </row>
    <row r="532" spans="1:15" ht="17.25" x14ac:dyDescent="0.3">
      <c r="A532" s="93"/>
      <c r="B532" s="94"/>
      <c r="C532" s="12"/>
      <c r="D532" s="1"/>
      <c r="E532" s="2"/>
      <c r="F532" s="3"/>
      <c r="G532" s="3"/>
      <c r="H532" s="122">
        <f t="shared" si="24"/>
        <v>0</v>
      </c>
      <c r="I532" s="1"/>
      <c r="J532" s="50"/>
      <c r="K532" s="120">
        <v>0</v>
      </c>
      <c r="L532" s="12"/>
      <c r="M532" s="12"/>
      <c r="N532" s="120">
        <f t="shared" si="25"/>
        <v>0</v>
      </c>
      <c r="O532" s="121">
        <f t="shared" si="26"/>
        <v>0</v>
      </c>
    </row>
    <row r="533" spans="1:15" ht="17.25" x14ac:dyDescent="0.3">
      <c r="A533" s="93"/>
      <c r="B533" s="94"/>
      <c r="C533" s="12"/>
      <c r="D533" s="1"/>
      <c r="E533" s="2"/>
      <c r="F533" s="3"/>
      <c r="G533" s="3"/>
      <c r="H533" s="122">
        <f t="shared" si="24"/>
        <v>0</v>
      </c>
      <c r="I533" s="1"/>
      <c r="J533" s="50"/>
      <c r="K533" s="120">
        <v>0</v>
      </c>
      <c r="L533" s="12"/>
      <c r="M533" s="12"/>
      <c r="N533" s="120">
        <f t="shared" si="25"/>
        <v>0</v>
      </c>
      <c r="O533" s="121">
        <f t="shared" si="26"/>
        <v>0</v>
      </c>
    </row>
    <row r="534" spans="1:15" ht="17.25" x14ac:dyDescent="0.3">
      <c r="A534" s="93"/>
      <c r="B534" s="94"/>
      <c r="C534" s="12"/>
      <c r="D534" s="1"/>
      <c r="E534" s="2"/>
      <c r="F534" s="3"/>
      <c r="G534" s="3"/>
      <c r="H534" s="122">
        <f t="shared" si="24"/>
        <v>0</v>
      </c>
      <c r="I534" s="1"/>
      <c r="J534" s="50"/>
      <c r="K534" s="120">
        <v>0</v>
      </c>
      <c r="L534" s="12"/>
      <c r="M534" s="12"/>
      <c r="N534" s="120">
        <f t="shared" si="25"/>
        <v>0</v>
      </c>
      <c r="O534" s="121">
        <f t="shared" si="26"/>
        <v>0</v>
      </c>
    </row>
    <row r="535" spans="1:15" ht="17.25" x14ac:dyDescent="0.3">
      <c r="A535" s="93"/>
      <c r="B535" s="94"/>
      <c r="C535" s="12"/>
      <c r="D535" s="1"/>
      <c r="E535" s="2"/>
      <c r="F535" s="3"/>
      <c r="G535" s="3"/>
      <c r="H535" s="122">
        <f t="shared" si="24"/>
        <v>0</v>
      </c>
      <c r="I535" s="1"/>
      <c r="J535" s="50"/>
      <c r="K535" s="120">
        <v>0</v>
      </c>
      <c r="L535" s="12"/>
      <c r="M535" s="12"/>
      <c r="N535" s="120">
        <f t="shared" si="25"/>
        <v>0</v>
      </c>
      <c r="O535" s="121">
        <f t="shared" si="26"/>
        <v>0</v>
      </c>
    </row>
    <row r="536" spans="1:15" ht="17.25" x14ac:dyDescent="0.3">
      <c r="A536" s="93"/>
      <c r="B536" s="94"/>
      <c r="C536" s="12"/>
      <c r="D536" s="1"/>
      <c r="E536" s="2"/>
      <c r="F536" s="3"/>
      <c r="G536" s="3"/>
      <c r="H536" s="122">
        <f t="shared" si="24"/>
        <v>0</v>
      </c>
      <c r="I536" s="1"/>
      <c r="J536" s="50"/>
      <c r="K536" s="120">
        <v>0</v>
      </c>
      <c r="L536" s="12"/>
      <c r="M536" s="12"/>
      <c r="N536" s="120">
        <f t="shared" si="25"/>
        <v>0</v>
      </c>
      <c r="O536" s="121">
        <f t="shared" si="26"/>
        <v>0</v>
      </c>
    </row>
    <row r="537" spans="1:15" ht="17.25" x14ac:dyDescent="0.3">
      <c r="A537" s="93"/>
      <c r="B537" s="94"/>
      <c r="C537" s="12"/>
      <c r="D537" s="1"/>
      <c r="E537" s="2"/>
      <c r="F537" s="3"/>
      <c r="G537" s="3"/>
      <c r="H537" s="122">
        <f t="shared" si="24"/>
        <v>0</v>
      </c>
      <c r="I537" s="1"/>
      <c r="J537" s="50"/>
      <c r="K537" s="120">
        <v>0</v>
      </c>
      <c r="L537" s="12"/>
      <c r="M537" s="12"/>
      <c r="N537" s="120">
        <f t="shared" si="25"/>
        <v>0</v>
      </c>
      <c r="O537" s="121">
        <f t="shared" si="26"/>
        <v>0</v>
      </c>
    </row>
    <row r="538" spans="1:15" ht="17.25" x14ac:dyDescent="0.3">
      <c r="A538" s="93"/>
      <c r="B538" s="94"/>
      <c r="C538" s="12"/>
      <c r="D538" s="1"/>
      <c r="E538" s="2"/>
      <c r="F538" s="3"/>
      <c r="G538" s="3"/>
      <c r="H538" s="122">
        <f t="shared" si="24"/>
        <v>0</v>
      </c>
      <c r="I538" s="1"/>
      <c r="J538" s="50"/>
      <c r="K538" s="120">
        <v>0</v>
      </c>
      <c r="L538" s="12"/>
      <c r="M538" s="12"/>
      <c r="N538" s="120">
        <f t="shared" si="25"/>
        <v>0</v>
      </c>
      <c r="O538" s="121">
        <f t="shared" si="26"/>
        <v>0</v>
      </c>
    </row>
    <row r="539" spans="1:15" ht="17.25" x14ac:dyDescent="0.3">
      <c r="A539" s="93"/>
      <c r="B539" s="94"/>
      <c r="C539" s="12"/>
      <c r="D539" s="1"/>
      <c r="E539" s="2"/>
      <c r="F539" s="3"/>
      <c r="G539" s="3"/>
      <c r="H539" s="122">
        <f t="shared" si="24"/>
        <v>0</v>
      </c>
      <c r="I539" s="1"/>
      <c r="J539" s="50"/>
      <c r="K539" s="120">
        <v>0</v>
      </c>
      <c r="L539" s="12"/>
      <c r="M539" s="12"/>
      <c r="N539" s="120">
        <f t="shared" si="25"/>
        <v>0</v>
      </c>
      <c r="O539" s="121">
        <f t="shared" si="26"/>
        <v>0</v>
      </c>
    </row>
    <row r="540" spans="1:15" ht="17.25" x14ac:dyDescent="0.3">
      <c r="A540" s="93"/>
      <c r="B540" s="94"/>
      <c r="C540" s="12"/>
      <c r="D540" s="1"/>
      <c r="E540" s="2"/>
      <c r="F540" s="3"/>
      <c r="G540" s="3"/>
      <c r="H540" s="122">
        <f t="shared" si="24"/>
        <v>0</v>
      </c>
      <c r="I540" s="1"/>
      <c r="J540" s="50"/>
      <c r="K540" s="120">
        <v>0</v>
      </c>
      <c r="L540" s="12"/>
      <c r="M540" s="12"/>
      <c r="N540" s="120">
        <f t="shared" si="25"/>
        <v>0</v>
      </c>
      <c r="O540" s="121">
        <f t="shared" si="26"/>
        <v>0</v>
      </c>
    </row>
    <row r="541" spans="1:15" ht="17.25" x14ac:dyDescent="0.3">
      <c r="A541" s="93"/>
      <c r="B541" s="94"/>
      <c r="C541" s="12"/>
      <c r="D541" s="1"/>
      <c r="E541" s="2"/>
      <c r="F541" s="3"/>
      <c r="G541" s="3"/>
      <c r="H541" s="122">
        <f t="shared" si="24"/>
        <v>0</v>
      </c>
      <c r="I541" s="1"/>
      <c r="J541" s="50"/>
      <c r="K541" s="120">
        <v>0</v>
      </c>
      <c r="L541" s="12"/>
      <c r="M541" s="12"/>
      <c r="N541" s="120">
        <f t="shared" si="25"/>
        <v>0</v>
      </c>
      <c r="O541" s="121">
        <f t="shared" si="26"/>
        <v>0</v>
      </c>
    </row>
    <row r="542" spans="1:15" ht="17.25" x14ac:dyDescent="0.3">
      <c r="A542" s="93"/>
      <c r="B542" s="94"/>
      <c r="C542" s="12"/>
      <c r="D542" s="1"/>
      <c r="E542" s="2"/>
      <c r="F542" s="3"/>
      <c r="G542" s="3"/>
      <c r="H542" s="122">
        <f t="shared" si="24"/>
        <v>0</v>
      </c>
      <c r="I542" s="1"/>
      <c r="J542" s="50"/>
      <c r="K542" s="120">
        <v>0</v>
      </c>
      <c r="L542" s="12"/>
      <c r="M542" s="12"/>
      <c r="N542" s="120">
        <f t="shared" si="25"/>
        <v>0</v>
      </c>
      <c r="O542" s="121">
        <f t="shared" si="26"/>
        <v>0</v>
      </c>
    </row>
    <row r="543" spans="1:15" ht="17.25" x14ac:dyDescent="0.3">
      <c r="A543" s="93"/>
      <c r="B543" s="94"/>
      <c r="C543" s="12"/>
      <c r="D543" s="1"/>
      <c r="E543" s="2"/>
      <c r="F543" s="3"/>
      <c r="G543" s="3"/>
      <c r="H543" s="122">
        <f t="shared" si="24"/>
        <v>0</v>
      </c>
      <c r="I543" s="1"/>
      <c r="J543" s="50"/>
      <c r="K543" s="120">
        <v>0</v>
      </c>
      <c r="L543" s="12"/>
      <c r="M543" s="12"/>
      <c r="N543" s="120">
        <f t="shared" si="25"/>
        <v>0</v>
      </c>
      <c r="O543" s="121">
        <f t="shared" si="26"/>
        <v>0</v>
      </c>
    </row>
    <row r="544" spans="1:15" ht="17.25" x14ac:dyDescent="0.3">
      <c r="A544" s="93"/>
      <c r="B544" s="94"/>
      <c r="C544" s="12"/>
      <c r="D544" s="1"/>
      <c r="E544" s="2"/>
      <c r="F544" s="3"/>
      <c r="G544" s="3"/>
      <c r="H544" s="122">
        <f t="shared" si="24"/>
        <v>0</v>
      </c>
      <c r="I544" s="1"/>
      <c r="J544" s="50"/>
      <c r="K544" s="120">
        <v>0</v>
      </c>
      <c r="L544" s="12"/>
      <c r="M544" s="12"/>
      <c r="N544" s="120">
        <f t="shared" si="25"/>
        <v>0</v>
      </c>
      <c r="O544" s="121">
        <f t="shared" si="26"/>
        <v>0</v>
      </c>
    </row>
    <row r="545" spans="1:15" ht="17.25" x14ac:dyDescent="0.3">
      <c r="A545" s="93"/>
      <c r="B545" s="94"/>
      <c r="C545" s="12"/>
      <c r="D545" s="1"/>
      <c r="E545" s="2"/>
      <c r="F545" s="3"/>
      <c r="G545" s="3"/>
      <c r="H545" s="122">
        <f t="shared" si="24"/>
        <v>0</v>
      </c>
      <c r="I545" s="1"/>
      <c r="J545" s="50"/>
      <c r="K545" s="120">
        <v>0</v>
      </c>
      <c r="L545" s="12"/>
      <c r="M545" s="12"/>
      <c r="N545" s="120">
        <f t="shared" si="25"/>
        <v>0</v>
      </c>
      <c r="O545" s="121">
        <f t="shared" si="26"/>
        <v>0</v>
      </c>
    </row>
    <row r="546" spans="1:15" ht="17.25" x14ac:dyDescent="0.3">
      <c r="A546" s="93"/>
      <c r="B546" s="94"/>
      <c r="C546" s="12"/>
      <c r="D546" s="1"/>
      <c r="E546" s="2"/>
      <c r="F546" s="3"/>
      <c r="G546" s="3"/>
      <c r="H546" s="122">
        <f t="shared" si="24"/>
        <v>0</v>
      </c>
      <c r="I546" s="1"/>
      <c r="J546" s="50"/>
      <c r="K546" s="120">
        <v>0</v>
      </c>
      <c r="L546" s="12"/>
      <c r="M546" s="12"/>
      <c r="N546" s="120">
        <f t="shared" si="25"/>
        <v>0</v>
      </c>
      <c r="O546" s="121">
        <f t="shared" si="26"/>
        <v>0</v>
      </c>
    </row>
    <row r="547" spans="1:15" ht="17.25" x14ac:dyDescent="0.3">
      <c r="A547" s="93"/>
      <c r="B547" s="94"/>
      <c r="C547" s="12"/>
      <c r="D547" s="1"/>
      <c r="E547" s="2"/>
      <c r="F547" s="3"/>
      <c r="G547" s="3"/>
      <c r="H547" s="122">
        <f t="shared" si="24"/>
        <v>0</v>
      </c>
      <c r="I547" s="1"/>
      <c r="J547" s="50"/>
      <c r="K547" s="120">
        <v>0</v>
      </c>
      <c r="L547" s="12"/>
      <c r="M547" s="12"/>
      <c r="N547" s="120">
        <f t="shared" si="25"/>
        <v>0</v>
      </c>
      <c r="O547" s="121">
        <f t="shared" si="26"/>
        <v>0</v>
      </c>
    </row>
    <row r="548" spans="1:15" ht="17.25" x14ac:dyDescent="0.3">
      <c r="A548" s="93"/>
      <c r="B548" s="94"/>
      <c r="C548" s="12"/>
      <c r="D548" s="1"/>
      <c r="E548" s="2"/>
      <c r="F548" s="3"/>
      <c r="G548" s="3"/>
      <c r="H548" s="122">
        <f t="shared" si="24"/>
        <v>0</v>
      </c>
      <c r="I548" s="1"/>
      <c r="J548" s="50"/>
      <c r="K548" s="120">
        <v>0</v>
      </c>
      <c r="L548" s="12"/>
      <c r="M548" s="12"/>
      <c r="N548" s="120">
        <f t="shared" si="25"/>
        <v>0</v>
      </c>
      <c r="O548" s="121">
        <f t="shared" si="26"/>
        <v>0</v>
      </c>
    </row>
    <row r="549" spans="1:15" ht="17.25" x14ac:dyDescent="0.3">
      <c r="A549" s="93"/>
      <c r="B549" s="94"/>
      <c r="C549" s="12"/>
      <c r="D549" s="1"/>
      <c r="E549" s="2"/>
      <c r="F549" s="3"/>
      <c r="G549" s="3"/>
      <c r="H549" s="122">
        <f t="shared" si="24"/>
        <v>0</v>
      </c>
      <c r="I549" s="1"/>
      <c r="J549" s="50"/>
      <c r="K549" s="120">
        <v>0</v>
      </c>
      <c r="L549" s="12"/>
      <c r="M549" s="12"/>
      <c r="N549" s="120">
        <f t="shared" si="25"/>
        <v>0</v>
      </c>
      <c r="O549" s="121">
        <f t="shared" si="26"/>
        <v>0</v>
      </c>
    </row>
    <row r="550" spans="1:15" ht="17.25" x14ac:dyDescent="0.3">
      <c r="A550" s="93"/>
      <c r="B550" s="94"/>
      <c r="C550" s="12"/>
      <c r="D550" s="1"/>
      <c r="E550" s="2"/>
      <c r="F550" s="3"/>
      <c r="G550" s="3"/>
      <c r="H550" s="122">
        <f t="shared" si="24"/>
        <v>0</v>
      </c>
      <c r="I550" s="1"/>
      <c r="J550" s="50"/>
      <c r="K550" s="120">
        <v>0</v>
      </c>
      <c r="L550" s="12"/>
      <c r="M550" s="12"/>
      <c r="N550" s="120">
        <f t="shared" si="25"/>
        <v>0</v>
      </c>
      <c r="O550" s="121">
        <f t="shared" si="26"/>
        <v>0</v>
      </c>
    </row>
    <row r="551" spans="1:15" ht="17.25" x14ac:dyDescent="0.3">
      <c r="A551" s="93"/>
      <c r="B551" s="94"/>
      <c r="C551" s="12"/>
      <c r="D551" s="1"/>
      <c r="E551" s="2"/>
      <c r="F551" s="3"/>
      <c r="G551" s="3"/>
      <c r="H551" s="122">
        <f t="shared" si="24"/>
        <v>0</v>
      </c>
      <c r="I551" s="1"/>
      <c r="J551" s="50"/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17.25" x14ac:dyDescent="0.3">
      <c r="A552" s="93"/>
      <c r="B552" s="94"/>
      <c r="C552" s="12"/>
      <c r="D552" s="1"/>
      <c r="E552" s="2"/>
      <c r="F552" s="3"/>
      <c r="G552" s="3"/>
      <c r="H552" s="122">
        <f t="shared" si="24"/>
        <v>0</v>
      </c>
      <c r="I552" s="1"/>
      <c r="J552" s="50"/>
      <c r="K552" s="120">
        <v>0</v>
      </c>
      <c r="L552" s="12"/>
      <c r="M552" s="12"/>
      <c r="N552" s="120">
        <f t="shared" si="25"/>
        <v>0</v>
      </c>
      <c r="O552" s="121">
        <f t="shared" si="26"/>
        <v>0</v>
      </c>
    </row>
    <row r="553" spans="1:15" ht="17.25" x14ac:dyDescent="0.3">
      <c r="A553" s="93"/>
      <c r="B553" s="94"/>
      <c r="C553" s="12"/>
      <c r="D553" s="1"/>
      <c r="E553" s="2"/>
      <c r="F553" s="3"/>
      <c r="G553" s="3"/>
      <c r="H553" s="122">
        <f t="shared" si="24"/>
        <v>0</v>
      </c>
      <c r="I553" s="1"/>
      <c r="J553" s="50"/>
      <c r="K553" s="120">
        <v>0</v>
      </c>
      <c r="L553" s="12"/>
      <c r="M553" s="12"/>
      <c r="N553" s="120">
        <f t="shared" si="25"/>
        <v>0</v>
      </c>
      <c r="O553" s="121">
        <f t="shared" si="26"/>
        <v>0</v>
      </c>
    </row>
    <row r="554" spans="1:15" ht="17.25" x14ac:dyDescent="0.3">
      <c r="A554" s="93"/>
      <c r="B554" s="94"/>
      <c r="C554" s="12"/>
      <c r="D554" s="1"/>
      <c r="E554" s="2"/>
      <c r="F554" s="3"/>
      <c r="G554" s="3"/>
      <c r="H554" s="122">
        <f t="shared" si="24"/>
        <v>0</v>
      </c>
      <c r="I554" s="1"/>
      <c r="J554" s="50"/>
      <c r="K554" s="120">
        <v>0</v>
      </c>
      <c r="L554" s="12"/>
      <c r="M554" s="12"/>
      <c r="N554" s="120">
        <f t="shared" si="25"/>
        <v>0</v>
      </c>
      <c r="O554" s="121">
        <f t="shared" si="26"/>
        <v>0</v>
      </c>
    </row>
    <row r="555" spans="1:15" ht="17.25" x14ac:dyDescent="0.3">
      <c r="A555" s="93"/>
      <c r="B555" s="94"/>
      <c r="C555" s="12"/>
      <c r="D555" s="1"/>
      <c r="E555" s="2"/>
      <c r="F555" s="3"/>
      <c r="G555" s="3"/>
      <c r="H555" s="122">
        <f t="shared" si="24"/>
        <v>0</v>
      </c>
      <c r="I555" s="1"/>
      <c r="J555" s="50"/>
      <c r="K555" s="120">
        <v>0</v>
      </c>
      <c r="L555" s="12"/>
      <c r="M555" s="12"/>
      <c r="N555" s="120">
        <f t="shared" si="25"/>
        <v>0</v>
      </c>
      <c r="O555" s="121">
        <f t="shared" si="26"/>
        <v>0</v>
      </c>
    </row>
    <row r="556" spans="1:15" ht="17.25" x14ac:dyDescent="0.3">
      <c r="A556" s="93"/>
      <c r="B556" s="94"/>
      <c r="C556" s="12"/>
      <c r="D556" s="1"/>
      <c r="E556" s="2"/>
      <c r="F556" s="3"/>
      <c r="G556" s="3"/>
      <c r="H556" s="122">
        <f t="shared" si="24"/>
        <v>0</v>
      </c>
      <c r="I556" s="1"/>
      <c r="J556" s="50"/>
      <c r="K556" s="120">
        <v>0</v>
      </c>
      <c r="L556" s="12"/>
      <c r="M556" s="12"/>
      <c r="N556" s="120">
        <f t="shared" si="25"/>
        <v>0</v>
      </c>
      <c r="O556" s="121">
        <f t="shared" si="26"/>
        <v>0</v>
      </c>
    </row>
    <row r="557" spans="1:15" ht="17.25" x14ac:dyDescent="0.3">
      <c r="A557" s="93"/>
      <c r="B557" s="94"/>
      <c r="C557" s="12"/>
      <c r="D557" s="1"/>
      <c r="E557" s="2"/>
      <c r="F557" s="3"/>
      <c r="G557" s="3"/>
      <c r="H557" s="122">
        <f t="shared" si="24"/>
        <v>0</v>
      </c>
      <c r="I557" s="1"/>
      <c r="J557" s="50"/>
      <c r="K557" s="120">
        <v>0</v>
      </c>
      <c r="L557" s="12"/>
      <c r="M557" s="12"/>
      <c r="N557" s="120">
        <f t="shared" si="25"/>
        <v>0</v>
      </c>
      <c r="O557" s="121">
        <f t="shared" si="26"/>
        <v>0</v>
      </c>
    </row>
    <row r="558" spans="1:15" ht="17.25" x14ac:dyDescent="0.3">
      <c r="A558" s="93"/>
      <c r="B558" s="94"/>
      <c r="C558" s="12"/>
      <c r="D558" s="1"/>
      <c r="E558" s="2"/>
      <c r="F558" s="3"/>
      <c r="G558" s="3"/>
      <c r="H558" s="122">
        <f t="shared" si="24"/>
        <v>0</v>
      </c>
      <c r="I558" s="1"/>
      <c r="J558" s="50"/>
      <c r="K558" s="120">
        <v>0</v>
      </c>
      <c r="L558" s="12"/>
      <c r="M558" s="12"/>
      <c r="N558" s="120">
        <f t="shared" si="25"/>
        <v>0</v>
      </c>
      <c r="O558" s="121">
        <f t="shared" si="26"/>
        <v>0</v>
      </c>
    </row>
    <row r="559" spans="1:15" ht="17.25" x14ac:dyDescent="0.3">
      <c r="A559" s="93"/>
      <c r="B559" s="94"/>
      <c r="C559" s="12"/>
      <c r="D559" s="1"/>
      <c r="E559" s="2"/>
      <c r="F559" s="3"/>
      <c r="G559" s="3"/>
      <c r="H559" s="122">
        <f t="shared" si="24"/>
        <v>0</v>
      </c>
      <c r="I559" s="1"/>
      <c r="J559" s="50"/>
      <c r="K559" s="120">
        <v>0</v>
      </c>
      <c r="L559" s="12"/>
      <c r="M559" s="12"/>
      <c r="N559" s="120">
        <f t="shared" si="25"/>
        <v>0</v>
      </c>
      <c r="O559" s="121">
        <f t="shared" si="26"/>
        <v>0</v>
      </c>
    </row>
    <row r="560" spans="1:15" ht="17.25" x14ac:dyDescent="0.3">
      <c r="A560" s="93"/>
      <c r="B560" s="94"/>
      <c r="C560" s="12"/>
      <c r="D560" s="1"/>
      <c r="E560" s="2"/>
      <c r="F560" s="3"/>
      <c r="G560" s="3"/>
      <c r="H560" s="122">
        <f t="shared" si="24"/>
        <v>0</v>
      </c>
      <c r="I560" s="1"/>
      <c r="J560" s="50"/>
      <c r="K560" s="120">
        <v>0</v>
      </c>
      <c r="L560" s="12"/>
      <c r="M560" s="12"/>
      <c r="N560" s="120">
        <f t="shared" si="25"/>
        <v>0</v>
      </c>
      <c r="O560" s="121">
        <f t="shared" si="26"/>
        <v>0</v>
      </c>
    </row>
    <row r="561" spans="1:15" ht="17.25" x14ac:dyDescent="0.3">
      <c r="A561" s="93"/>
      <c r="B561" s="94"/>
      <c r="C561" s="12"/>
      <c r="D561" s="1"/>
      <c r="E561" s="2"/>
      <c r="F561" s="3"/>
      <c r="G561" s="3"/>
      <c r="H561" s="122">
        <f t="shared" si="24"/>
        <v>0</v>
      </c>
      <c r="I561" s="1"/>
      <c r="J561" s="50"/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1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17.25" x14ac:dyDescent="0.3">
      <c r="A563" s="93"/>
      <c r="B563" s="94"/>
      <c r="C563" s="12"/>
      <c r="D563" s="1"/>
      <c r="E563" s="2"/>
      <c r="F563" s="3"/>
      <c r="G563" s="3"/>
      <c r="H563" s="122">
        <f t="shared" si="24"/>
        <v>0</v>
      </c>
      <c r="I563" s="1"/>
      <c r="J563" s="50"/>
      <c r="K563" s="120">
        <v>0</v>
      </c>
      <c r="L563" s="12"/>
      <c r="M563" s="12"/>
      <c r="N563" s="120">
        <f t="shared" si="25"/>
        <v>0</v>
      </c>
      <c r="O563" s="121">
        <f t="shared" si="26"/>
        <v>0</v>
      </c>
    </row>
    <row r="564" spans="1:15" ht="17.25" x14ac:dyDescent="0.3">
      <c r="A564" s="93"/>
      <c r="B564" s="94"/>
      <c r="C564" s="12"/>
      <c r="D564" s="1"/>
      <c r="E564" s="2"/>
      <c r="F564" s="3"/>
      <c r="G564" s="3"/>
      <c r="H564" s="122">
        <f t="shared" si="24"/>
        <v>0</v>
      </c>
      <c r="I564" s="1"/>
      <c r="J564" s="50"/>
      <c r="K564" s="120">
        <v>0</v>
      </c>
      <c r="L564" s="12"/>
      <c r="M564" s="12"/>
      <c r="N564" s="120">
        <f t="shared" si="25"/>
        <v>0</v>
      </c>
      <c r="O564" s="121">
        <f t="shared" si="26"/>
        <v>0</v>
      </c>
    </row>
    <row r="565" spans="1:15" ht="17.25" x14ac:dyDescent="0.3">
      <c r="A565" s="93"/>
      <c r="B565" s="94"/>
      <c r="C565" s="12"/>
      <c r="D565" s="1"/>
      <c r="E565" s="2"/>
      <c r="F565" s="3"/>
      <c r="G565" s="3"/>
      <c r="H565" s="122">
        <f t="shared" si="24"/>
        <v>0</v>
      </c>
      <c r="I565" s="1"/>
      <c r="J565" s="50"/>
      <c r="K565" s="120">
        <v>0</v>
      </c>
      <c r="L565" s="12"/>
      <c r="M565" s="12"/>
      <c r="N565" s="120">
        <f t="shared" si="25"/>
        <v>0</v>
      </c>
      <c r="O565" s="121">
        <f t="shared" si="26"/>
        <v>0</v>
      </c>
    </row>
    <row r="566" spans="1:15" ht="17.25" x14ac:dyDescent="0.3">
      <c r="A566" s="93"/>
      <c r="B566" s="94"/>
      <c r="C566" s="12"/>
      <c r="D566" s="1"/>
      <c r="E566" s="2"/>
      <c r="F566" s="3"/>
      <c r="G566" s="3"/>
      <c r="H566" s="122">
        <f t="shared" si="24"/>
        <v>0</v>
      </c>
      <c r="I566" s="1"/>
      <c r="J566" s="50"/>
      <c r="K566" s="120">
        <v>0</v>
      </c>
      <c r="L566" s="12"/>
      <c r="M566" s="12"/>
      <c r="N566" s="120">
        <f t="shared" si="25"/>
        <v>0</v>
      </c>
      <c r="O566" s="121">
        <f t="shared" si="26"/>
        <v>0</v>
      </c>
    </row>
    <row r="567" spans="1:15" ht="17.25" x14ac:dyDescent="0.3">
      <c r="A567" s="93"/>
      <c r="B567" s="94"/>
      <c r="C567" s="12"/>
      <c r="D567" s="1"/>
      <c r="E567" s="2"/>
      <c r="F567" s="3"/>
      <c r="G567" s="3"/>
      <c r="H567" s="122">
        <f t="shared" si="24"/>
        <v>0</v>
      </c>
      <c r="I567" s="1"/>
      <c r="J567" s="50"/>
      <c r="K567" s="120">
        <v>0</v>
      </c>
      <c r="L567" s="12"/>
      <c r="M567" s="12"/>
      <c r="N567" s="120">
        <f t="shared" si="25"/>
        <v>0</v>
      </c>
      <c r="O567" s="121">
        <f t="shared" si="26"/>
        <v>0</v>
      </c>
    </row>
    <row r="568" spans="1:15" ht="17.25" x14ac:dyDescent="0.3">
      <c r="A568" s="93"/>
      <c r="B568" s="94"/>
      <c r="C568" s="12"/>
      <c r="D568" s="1"/>
      <c r="E568" s="2"/>
      <c r="F568" s="3"/>
      <c r="G568" s="3"/>
      <c r="H568" s="122">
        <f t="shared" si="24"/>
        <v>0</v>
      </c>
      <c r="I568" s="1"/>
      <c r="J568" s="50"/>
      <c r="K568" s="120">
        <v>0</v>
      </c>
      <c r="L568" s="12"/>
      <c r="M568" s="12"/>
      <c r="N568" s="120">
        <f t="shared" si="25"/>
        <v>0</v>
      </c>
      <c r="O568" s="121">
        <f t="shared" si="26"/>
        <v>0</v>
      </c>
    </row>
    <row r="569" spans="1:15" ht="17.25" x14ac:dyDescent="0.3">
      <c r="A569" s="93"/>
      <c r="B569" s="94"/>
      <c r="C569" s="12"/>
      <c r="D569" s="1"/>
      <c r="E569" s="2"/>
      <c r="F569" s="3"/>
      <c r="G569" s="3"/>
      <c r="H569" s="122">
        <f t="shared" si="24"/>
        <v>0</v>
      </c>
      <c r="I569" s="1"/>
      <c r="J569" s="50"/>
      <c r="K569" s="120">
        <v>0</v>
      </c>
      <c r="L569" s="12"/>
      <c r="M569" s="12"/>
      <c r="N569" s="120">
        <f t="shared" si="25"/>
        <v>0</v>
      </c>
      <c r="O569" s="121">
        <f t="shared" si="26"/>
        <v>0</v>
      </c>
    </row>
    <row r="570" spans="1:15" ht="17.25" x14ac:dyDescent="0.3">
      <c r="A570" s="93"/>
      <c r="B570" s="94"/>
      <c r="C570" s="12"/>
      <c r="D570" s="1"/>
      <c r="E570" s="2"/>
      <c r="F570" s="3"/>
      <c r="G570" s="3"/>
      <c r="H570" s="122">
        <f t="shared" si="24"/>
        <v>0</v>
      </c>
      <c r="I570" s="1"/>
      <c r="J570" s="50"/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12"/>
      <c r="D571" s="1"/>
      <c r="E571" s="2"/>
      <c r="F571" s="3"/>
      <c r="G571" s="3"/>
      <c r="H571" s="122">
        <f t="shared" si="24"/>
        <v>0</v>
      </c>
      <c r="I571" s="1"/>
      <c r="J571" s="50"/>
      <c r="K571" s="120">
        <v>0</v>
      </c>
      <c r="L571" s="12"/>
      <c r="M571" s="12"/>
      <c r="N571" s="120">
        <f t="shared" si="25"/>
        <v>0</v>
      </c>
      <c r="O571" s="121">
        <f t="shared" si="26"/>
        <v>0</v>
      </c>
    </row>
    <row r="572" spans="1:15" ht="17.25" x14ac:dyDescent="0.3">
      <c r="A572" s="93"/>
      <c r="B572" s="94"/>
      <c r="C572" s="12"/>
      <c r="D572" s="1"/>
      <c r="E572" s="2"/>
      <c r="F572" s="3"/>
      <c r="G572" s="3"/>
      <c r="H572" s="122">
        <f t="shared" si="24"/>
        <v>0</v>
      </c>
      <c r="I572" s="1"/>
      <c r="J572" s="50"/>
      <c r="K572" s="120">
        <v>0</v>
      </c>
      <c r="L572" s="12"/>
      <c r="M572" s="12"/>
      <c r="N572" s="120">
        <f t="shared" si="25"/>
        <v>0</v>
      </c>
      <c r="O572" s="121">
        <f t="shared" si="26"/>
        <v>0</v>
      </c>
    </row>
    <row r="573" spans="1:15" ht="17.25" x14ac:dyDescent="0.3">
      <c r="A573" s="93"/>
      <c r="B573" s="94"/>
      <c r="C573" s="12"/>
      <c r="D573" s="1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1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1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1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1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1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1"/>
      <c r="E579" s="2"/>
      <c r="F579" s="3"/>
      <c r="G579" s="3"/>
      <c r="H579" s="122">
        <f t="shared" ref="H579:H642" si="27">IF(AND(F579&lt;&gt;"",G579&lt;&gt;""),G579-F579,0)</f>
        <v>0</v>
      </c>
      <c r="I579" s="1"/>
      <c r="J579" s="50"/>
      <c r="K579" s="120">
        <v>0</v>
      </c>
      <c r="L579" s="12"/>
      <c r="M579" s="12"/>
      <c r="N579" s="120">
        <f t="shared" ref="N579:N642" si="28">IF(ROUND(H579*1440,0)=0,0,H579*1440*32)</f>
        <v>0</v>
      </c>
      <c r="O579" s="121">
        <f t="shared" ref="O579:O642" si="29">IF(ROUND(H579*1440,0)=0,0,
IF(ROUND(H579*1440,0)&lt;=15,480,
IF(ROUND(H579*1440,0)&lt;=30,960,
IF(ROUND(H579*1440,0)&lt;=45,1440,
IF(ROUND(H579*1440,0)&lt;=60,1920,
1920*INT(ROUND(H579*1440,0)/60)+
IF(MOD(ROUND(H579*1440,0),60)&lt;=15,480,
IF(MOD(ROUND(H579*1440,0),60)&lt;=30,960,
IF(MOD(ROUND(H579*1440,0),60)&lt;=45,1440,1920)))
)))))</f>
        <v>0</v>
      </c>
    </row>
    <row r="580" spans="1:15" ht="17.25" x14ac:dyDescent="0.3">
      <c r="A580" s="93"/>
      <c r="B580" s="94"/>
      <c r="C580" s="12"/>
      <c r="D580" s="1"/>
      <c r="E580" s="2"/>
      <c r="F580" s="3"/>
      <c r="G580" s="3"/>
      <c r="H580" s="122">
        <f t="shared" si="27"/>
        <v>0</v>
      </c>
      <c r="I580" s="1"/>
      <c r="J580" s="50"/>
      <c r="K580" s="120">
        <v>0</v>
      </c>
      <c r="L580" s="12"/>
      <c r="M580" s="12"/>
      <c r="N580" s="120">
        <f t="shared" si="28"/>
        <v>0</v>
      </c>
      <c r="O580" s="121">
        <f t="shared" si="29"/>
        <v>0</v>
      </c>
    </row>
    <row r="581" spans="1:15" ht="17.25" x14ac:dyDescent="0.3">
      <c r="A581" s="93"/>
      <c r="B581" s="94"/>
      <c r="C581" s="12"/>
      <c r="D581" s="1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1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1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1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1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1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1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1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1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1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1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1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1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1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1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1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1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1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1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1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1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1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1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1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1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1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1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1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1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1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1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1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1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1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1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1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1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1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1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1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1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1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1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1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1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1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1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1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1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1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1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1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1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1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1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1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1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1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1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1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1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1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1"/>
      <c r="E643" s="2"/>
      <c r="F643" s="3"/>
      <c r="G643" s="3"/>
      <c r="H643" s="122">
        <f t="shared" ref="H643:H706" si="30">IF(AND(F643&lt;&gt;"",G643&lt;&gt;""),G643-F643,0)</f>
        <v>0</v>
      </c>
      <c r="I643" s="1"/>
      <c r="J643" s="50"/>
      <c r="K643" s="120">
        <v>0</v>
      </c>
      <c r="L643" s="12"/>
      <c r="M643" s="12"/>
      <c r="N643" s="120">
        <f t="shared" ref="N643:N706" si="31">IF(ROUND(H643*1440,0)=0,0,H643*1440*32)</f>
        <v>0</v>
      </c>
      <c r="O643" s="121">
        <f t="shared" ref="O643:O706" si="32">IF(ROUND(H643*1440,0)=0,0,
IF(ROUND(H643*1440,0)&lt;=15,480,
IF(ROUND(H643*1440,0)&lt;=30,960,
IF(ROUND(H643*1440,0)&lt;=45,1440,
IF(ROUND(H643*1440,0)&lt;=60,1920,
1920*INT(ROUND(H643*1440,0)/60)+
IF(MOD(ROUND(H643*1440,0),60)&lt;=15,480,
IF(MOD(ROUND(H643*1440,0),60)&lt;=30,960,
IF(MOD(ROUND(H643*1440,0),60)&lt;=45,1440,1920)))
)))))</f>
        <v>0</v>
      </c>
    </row>
    <row r="644" spans="1:15" ht="17.25" x14ac:dyDescent="0.3">
      <c r="A644" s="93"/>
      <c r="B644" s="94"/>
      <c r="C644" s="12"/>
      <c r="D644" s="1"/>
      <c r="E644" s="2"/>
      <c r="F644" s="3"/>
      <c r="G644" s="3"/>
      <c r="H644" s="122">
        <f t="shared" si="30"/>
        <v>0</v>
      </c>
      <c r="I644" s="1"/>
      <c r="J644" s="50"/>
      <c r="K644" s="120">
        <v>0</v>
      </c>
      <c r="L644" s="12"/>
      <c r="M644" s="12"/>
      <c r="N644" s="120">
        <f t="shared" si="31"/>
        <v>0</v>
      </c>
      <c r="O644" s="121">
        <f t="shared" si="32"/>
        <v>0</v>
      </c>
    </row>
    <row r="645" spans="1:15" ht="17.25" x14ac:dyDescent="0.3">
      <c r="A645" s="93"/>
      <c r="B645" s="94"/>
      <c r="C645" s="12"/>
      <c r="D645" s="1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1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1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1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1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1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1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1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1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1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1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1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1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1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1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1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1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1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1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1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1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1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1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1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1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1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1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1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1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1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1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1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1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1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1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1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1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1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1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1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1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1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1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1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1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1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1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1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1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1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1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1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1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1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1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1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1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1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1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1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1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1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1"/>
      <c r="E707" s="2"/>
      <c r="F707" s="3"/>
      <c r="G707" s="3"/>
      <c r="H707" s="122">
        <f t="shared" ref="H707:H770" si="33">IF(AND(F707&lt;&gt;"",G707&lt;&gt;""),G707-F707,0)</f>
        <v>0</v>
      </c>
      <c r="I707" s="1"/>
      <c r="J707" s="50"/>
      <c r="K707" s="120">
        <v>0</v>
      </c>
      <c r="L707" s="12"/>
      <c r="M707" s="12"/>
      <c r="N707" s="120">
        <f t="shared" ref="N707:N770" si="34">IF(ROUND(H707*1440,0)=0,0,H707*1440*32)</f>
        <v>0</v>
      </c>
      <c r="O707" s="121">
        <f t="shared" ref="O707:O770" si="35">IF(ROUND(H707*1440,0)=0,0,
IF(ROUND(H707*1440,0)&lt;=15,480,
IF(ROUND(H707*1440,0)&lt;=30,960,
IF(ROUND(H707*1440,0)&lt;=45,1440,
IF(ROUND(H707*1440,0)&lt;=60,1920,
1920*INT(ROUND(H707*1440,0)/60)+
IF(MOD(ROUND(H707*1440,0),60)&lt;=15,480,
IF(MOD(ROUND(H707*1440,0),60)&lt;=30,960,
IF(MOD(ROUND(H707*1440,0),60)&lt;=45,1440,1920)))
)))))</f>
        <v>0</v>
      </c>
    </row>
    <row r="708" spans="1:15" ht="17.25" x14ac:dyDescent="0.3">
      <c r="A708" s="93"/>
      <c r="B708" s="94"/>
      <c r="C708" s="12"/>
      <c r="D708" s="1"/>
      <c r="E708" s="2"/>
      <c r="F708" s="3"/>
      <c r="G708" s="3"/>
      <c r="H708" s="122">
        <f t="shared" si="33"/>
        <v>0</v>
      </c>
      <c r="I708" s="1"/>
      <c r="J708" s="50"/>
      <c r="K708" s="120">
        <v>0</v>
      </c>
      <c r="L708" s="12"/>
      <c r="M708" s="12"/>
      <c r="N708" s="120">
        <f t="shared" si="34"/>
        <v>0</v>
      </c>
      <c r="O708" s="121">
        <f t="shared" si="35"/>
        <v>0</v>
      </c>
    </row>
    <row r="709" spans="1:15" ht="17.25" x14ac:dyDescent="0.3">
      <c r="A709" s="93"/>
      <c r="B709" s="94"/>
      <c r="C709" s="12"/>
      <c r="D709" s="1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1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1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1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1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1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1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1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1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1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1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1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1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1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1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1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1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1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1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1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1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1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1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1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1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1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1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1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1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1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1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1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1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1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1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1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1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1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1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1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1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1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1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1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1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1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1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1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1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1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1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1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1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1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1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1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1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1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1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1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1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1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1"/>
      <c r="E771" s="2"/>
      <c r="F771" s="3"/>
      <c r="G771" s="3"/>
      <c r="H771" s="122">
        <f t="shared" ref="H771:H834" si="36">IF(AND(F771&lt;&gt;"",G771&lt;&gt;""),G771-F771,0)</f>
        <v>0</v>
      </c>
      <c r="I771" s="1"/>
      <c r="J771" s="50"/>
      <c r="K771" s="120">
        <v>0</v>
      </c>
      <c r="L771" s="12"/>
      <c r="M771" s="12"/>
      <c r="N771" s="120">
        <f t="shared" ref="N771:N834" si="37">IF(ROUND(H771*1440,0)=0,0,H771*1440*32)</f>
        <v>0</v>
      </c>
      <c r="O771" s="121">
        <f t="shared" ref="O771:O834" si="38">IF(ROUND(H771*1440,0)=0,0,
IF(ROUND(H771*1440,0)&lt;=15,480,
IF(ROUND(H771*1440,0)&lt;=30,960,
IF(ROUND(H771*1440,0)&lt;=45,1440,
IF(ROUND(H771*1440,0)&lt;=60,1920,
1920*INT(ROUND(H771*1440,0)/60)+
IF(MOD(ROUND(H771*1440,0),60)&lt;=15,480,
IF(MOD(ROUND(H771*1440,0),60)&lt;=30,960,
IF(MOD(ROUND(H771*1440,0),60)&lt;=45,1440,1920)))
)))))</f>
        <v>0</v>
      </c>
    </row>
    <row r="772" spans="1:15" ht="17.25" x14ac:dyDescent="0.3">
      <c r="A772" s="93"/>
      <c r="B772" s="94"/>
      <c r="C772" s="12"/>
      <c r="D772" s="1"/>
      <c r="E772" s="2"/>
      <c r="F772" s="3"/>
      <c r="G772" s="3"/>
      <c r="H772" s="122">
        <f t="shared" si="36"/>
        <v>0</v>
      </c>
      <c r="I772" s="1"/>
      <c r="J772" s="50"/>
      <c r="K772" s="120">
        <v>0</v>
      </c>
      <c r="L772" s="12"/>
      <c r="M772" s="12"/>
      <c r="N772" s="120">
        <f t="shared" si="37"/>
        <v>0</v>
      </c>
      <c r="O772" s="121">
        <f t="shared" si="38"/>
        <v>0</v>
      </c>
    </row>
    <row r="773" spans="1:15" ht="17.25" x14ac:dyDescent="0.3">
      <c r="A773" s="93"/>
      <c r="B773" s="94"/>
      <c r="C773" s="12"/>
      <c r="D773" s="1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1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1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1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1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1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1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1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1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1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1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1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1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1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1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1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1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1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1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1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1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1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1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1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1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1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1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1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1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1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1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1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1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1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1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1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1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1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1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1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1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1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1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1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1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1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1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1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1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1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1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1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1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1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1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1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1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1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1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1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1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1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1"/>
      <c r="E835" s="2"/>
      <c r="F835" s="3"/>
      <c r="G835" s="3"/>
      <c r="H835" s="122">
        <f t="shared" ref="H835:H898" si="39">IF(AND(F835&lt;&gt;"",G835&lt;&gt;""),G835-F835,0)</f>
        <v>0</v>
      </c>
      <c r="I835" s="1"/>
      <c r="J835" s="50"/>
      <c r="K835" s="120">
        <v>0</v>
      </c>
      <c r="L835" s="12"/>
      <c r="M835" s="12"/>
      <c r="N835" s="120">
        <f t="shared" ref="N835:N898" si="40">IF(ROUND(H835*1440,0)=0,0,H835*1440*32)</f>
        <v>0</v>
      </c>
      <c r="O835" s="121">
        <f t="shared" ref="O835:O898" si="41">IF(ROUND(H835*1440,0)=0,0,
IF(ROUND(H835*1440,0)&lt;=15,480,
IF(ROUND(H835*1440,0)&lt;=30,960,
IF(ROUND(H835*1440,0)&lt;=45,1440,
IF(ROUND(H835*1440,0)&lt;=60,1920,
1920*INT(ROUND(H835*1440,0)/60)+
IF(MOD(ROUND(H835*1440,0),60)&lt;=15,480,
IF(MOD(ROUND(H835*1440,0),60)&lt;=30,960,
IF(MOD(ROUND(H835*1440,0),60)&lt;=45,1440,1920)))
)))))</f>
        <v>0</v>
      </c>
    </row>
    <row r="836" spans="1:15" ht="17.25" x14ac:dyDescent="0.3">
      <c r="A836" s="93"/>
      <c r="B836" s="94"/>
      <c r="C836" s="12"/>
      <c r="D836" s="1"/>
      <c r="E836" s="2"/>
      <c r="F836" s="3"/>
      <c r="G836" s="3"/>
      <c r="H836" s="122">
        <f t="shared" si="39"/>
        <v>0</v>
      </c>
      <c r="I836" s="1"/>
      <c r="J836" s="50"/>
      <c r="K836" s="120">
        <v>0</v>
      </c>
      <c r="L836" s="12"/>
      <c r="M836" s="12"/>
      <c r="N836" s="120">
        <f t="shared" si="40"/>
        <v>0</v>
      </c>
      <c r="O836" s="121">
        <f t="shared" si="41"/>
        <v>0</v>
      </c>
    </row>
    <row r="837" spans="1:15" ht="17.25" x14ac:dyDescent="0.3">
      <c r="A837" s="93"/>
      <c r="B837" s="94"/>
      <c r="C837" s="12"/>
      <c r="D837" s="1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1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1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1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1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1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1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1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1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1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1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1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1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1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1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1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1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1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1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1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1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1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1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1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1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1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1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1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1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1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1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1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1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1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1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1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1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1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1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1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1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1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1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1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1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1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1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1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1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1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1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1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1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1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1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1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1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1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1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1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1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1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1"/>
      <c r="E899" s="2"/>
      <c r="F899" s="3"/>
      <c r="G899" s="3"/>
      <c r="H899" s="122">
        <f t="shared" ref="H899:H962" si="42">IF(AND(F899&lt;&gt;"",G899&lt;&gt;""),G899-F899,0)</f>
        <v>0</v>
      </c>
      <c r="I899" s="1"/>
      <c r="J899" s="50"/>
      <c r="K899" s="120">
        <v>0</v>
      </c>
      <c r="L899" s="12"/>
      <c r="M899" s="12"/>
      <c r="N899" s="120">
        <f t="shared" ref="N899:N962" si="43">IF(ROUND(H899*1440,0)=0,0,H899*1440*32)</f>
        <v>0</v>
      </c>
      <c r="O899" s="121">
        <f t="shared" ref="O899:O962" si="44">IF(ROUND(H899*1440,0)=0,0,
IF(ROUND(H899*1440,0)&lt;=15,480,
IF(ROUND(H899*1440,0)&lt;=30,960,
IF(ROUND(H899*1440,0)&lt;=45,1440,
IF(ROUND(H899*1440,0)&lt;=60,1920,
1920*INT(ROUND(H899*1440,0)/60)+
IF(MOD(ROUND(H899*1440,0),60)&lt;=15,480,
IF(MOD(ROUND(H899*1440,0),60)&lt;=30,960,
IF(MOD(ROUND(H899*1440,0),60)&lt;=45,1440,1920)))
)))))</f>
        <v>0</v>
      </c>
    </row>
    <row r="900" spans="1:15" ht="17.25" x14ac:dyDescent="0.3">
      <c r="A900" s="93"/>
      <c r="B900" s="94"/>
      <c r="C900" s="12"/>
      <c r="D900" s="1"/>
      <c r="E900" s="2"/>
      <c r="F900" s="3"/>
      <c r="G900" s="3"/>
      <c r="H900" s="122">
        <f t="shared" si="42"/>
        <v>0</v>
      </c>
      <c r="I900" s="1"/>
      <c r="J900" s="50"/>
      <c r="K900" s="120">
        <v>0</v>
      </c>
      <c r="L900" s="12"/>
      <c r="M900" s="12"/>
      <c r="N900" s="120">
        <f t="shared" si="43"/>
        <v>0</v>
      </c>
      <c r="O900" s="121">
        <f t="shared" si="44"/>
        <v>0</v>
      </c>
    </row>
    <row r="901" spans="1:15" ht="17.25" x14ac:dyDescent="0.3">
      <c r="A901" s="93"/>
      <c r="B901" s="94"/>
      <c r="C901" s="12"/>
      <c r="D901" s="1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1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1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1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1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1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1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1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1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1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1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1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1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1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1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1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1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1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1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1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1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1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1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1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1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1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1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1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1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1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1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1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1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1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1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1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1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1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1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1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1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1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1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1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1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1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1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1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1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1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1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1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1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1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1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1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1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1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1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1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1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1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1"/>
      <c r="E963" s="2"/>
      <c r="F963" s="3"/>
      <c r="G963" s="3"/>
      <c r="H963" s="122">
        <f t="shared" ref="H963:H1000" si="45">IF(AND(F963&lt;&gt;"",G963&lt;&gt;""),G963-F963,0)</f>
        <v>0</v>
      </c>
      <c r="I963" s="1"/>
      <c r="J963" s="50"/>
      <c r="K963" s="120">
        <v>0</v>
      </c>
      <c r="L963" s="12"/>
      <c r="M963" s="12"/>
      <c r="N963" s="120">
        <f t="shared" ref="N963:N1000" si="46">IF(ROUND(H963*1440,0)=0,0,H963*1440*32)</f>
        <v>0</v>
      </c>
      <c r="O963" s="121">
        <f t="shared" ref="O963:O1000" si="47">IF(ROUND(H963*1440,0)=0,0,
IF(ROUND(H963*1440,0)&lt;=15,480,
IF(ROUND(H963*1440,0)&lt;=30,960,
IF(ROUND(H963*1440,0)&lt;=45,1440,
IF(ROUND(H963*1440,0)&lt;=60,1920,
1920*INT(ROUND(H963*1440,0)/60)+
IF(MOD(ROUND(H963*1440,0),60)&lt;=15,480,
IF(MOD(ROUND(H963*1440,0),60)&lt;=30,960,
IF(MOD(ROUND(H963*1440,0),60)&lt;=45,1440,1920)))
)))))</f>
        <v>0</v>
      </c>
    </row>
    <row r="964" spans="1:15" ht="17.25" x14ac:dyDescent="0.3">
      <c r="A964" s="93"/>
      <c r="B964" s="94"/>
      <c r="C964" s="12"/>
      <c r="D964" s="1"/>
      <c r="E964" s="2"/>
      <c r="F964" s="3"/>
      <c r="G964" s="3"/>
      <c r="H964" s="122">
        <f t="shared" si="45"/>
        <v>0</v>
      </c>
      <c r="I964" s="1"/>
      <c r="J964" s="50"/>
      <c r="K964" s="120">
        <v>0</v>
      </c>
      <c r="L964" s="12"/>
      <c r="M964" s="12"/>
      <c r="N964" s="120">
        <f t="shared" si="46"/>
        <v>0</v>
      </c>
      <c r="O964" s="121">
        <f t="shared" si="47"/>
        <v>0</v>
      </c>
    </row>
    <row r="965" spans="1:15" ht="17.25" x14ac:dyDescent="0.3">
      <c r="A965" s="93"/>
      <c r="B965" s="94"/>
      <c r="C965" s="12"/>
      <c r="D965" s="1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1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1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1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1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1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1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1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1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1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1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1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1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1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1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1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1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1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1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1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1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1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93"/>
      <c r="B987" s="94"/>
      <c r="C987" s="12"/>
      <c r="D987" s="1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1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1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1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1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1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1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1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1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1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1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1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7.25" x14ac:dyDescent="0.3">
      <c r="A999" s="74"/>
      <c r="B999" s="75"/>
      <c r="C999" s="12"/>
      <c r="D999" s="1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8" thickBot="1" x14ac:dyDescent="0.35">
      <c r="A1000" s="76"/>
      <c r="B1000" s="77"/>
      <c r="C1000" s="12"/>
      <c r="D1000" s="1"/>
      <c r="E1000" s="2"/>
      <c r="F1000" s="3"/>
      <c r="G1000" s="3"/>
      <c r="H1000" s="122">
        <f t="shared" si="45"/>
        <v>0</v>
      </c>
      <c r="I1000" s="1"/>
      <c r="J1000" s="50"/>
      <c r="K1000" s="120">
        <v>0</v>
      </c>
      <c r="L1000" s="12"/>
      <c r="M1000" s="12"/>
      <c r="N1000" s="120">
        <f t="shared" si="46"/>
        <v>0</v>
      </c>
      <c r="O1000" s="121">
        <f t="shared" si="47"/>
        <v>0</v>
      </c>
    </row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.75" customHeight="1" x14ac:dyDescent="0.25"/>
  </sheetData>
  <sheetProtection algorithmName="SHA-512" hashValue="iEJvwSk9cRjCYoEnojlgIBbBsjNyZq5lEFlLdwiOIVLqyuo4qORG4M5O0mdoXdtDl+UfWZSP36gShiZyUX9UUw==" saltValue="VkcTgm1DWvwoMonKdb7wBQ==" spinCount="100000" sheet="1" objects="1" scenarios="1"/>
  <dataConsolidate/>
  <dataValidations count="2">
    <dataValidation type="list" allowBlank="1" showInputMessage="1" showErrorMessage="1" sqref="H1" xr:uid="{25BE7785-2A6C-452D-BD50-AF47EDF604A5}">
      <formula1>"Phone call, Report, File work, Meeting, Site visit, Admin, Other"</formula1>
    </dataValidation>
    <dataValidation type="list" allowBlank="1" showInputMessage="1" showErrorMessage="1" sqref="I2:I1000" xr:uid="{FC33350D-9B31-4660-B7AA-67AE317D2D53}">
      <formula1>"Phone call, Report, File work, Meeting, Site visit, Admin, Networking, Architectural work, Marketing, Training, Travel R15.50 p/km, Print(R4.50 p/page), Excell work, Friday club, Daily huddle"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6B0B6F-76D1-4D1D-AD62-9B6D65CE7F11}">
          <x14:formula1>
            <xm:f>'PROJECT INFORMATION'!$A$2:$A$1045</xm:f>
          </x14:formula1>
          <xm:sqref>C2:C51 C101:C1000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84D3-9146-4C1C-924D-41FC242F3C79}">
  <sheetPr codeName="Sheet21"/>
  <dimension ref="A1:O1974"/>
  <sheetViews>
    <sheetView zoomScale="74" zoomScaleNormal="85" workbookViewId="0">
      <pane ySplit="1" topLeftCell="A2" activePane="bottomLeft" state="frozen"/>
      <selection pane="bottomLeft" activeCell="G29" sqref="G29"/>
    </sheetView>
  </sheetViews>
  <sheetFormatPr defaultRowHeight="15" x14ac:dyDescent="0.25"/>
  <cols>
    <col min="1" max="1" width="18.42578125" customWidth="1"/>
    <col min="2" max="2" width="20.85546875" customWidth="1"/>
    <col min="3" max="3" width="19.85546875" customWidth="1"/>
    <col min="4" max="4" width="3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16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17.25" x14ac:dyDescent="0.3">
      <c r="A2" s="93"/>
      <c r="B2" s="94"/>
      <c r="C2" s="12"/>
      <c r="D2" s="1"/>
      <c r="E2" s="2"/>
      <c r="F2" s="3"/>
      <c r="G2" s="3"/>
      <c r="H2" s="122">
        <f>IF(AND(F2&lt;&gt;"",G2&lt;&gt;""),G2-F2,0)</f>
        <v>0</v>
      </c>
      <c r="I2" s="1"/>
      <c r="J2" s="50"/>
      <c r="K2" s="120">
        <v>0</v>
      </c>
      <c r="L2" s="1"/>
      <c r="M2" s="1"/>
      <c r="N2" s="120">
        <f>IF(ROUND(H2*1440,0)=0,0,H2*1440*32)</f>
        <v>0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0</v>
      </c>
    </row>
    <row r="3" spans="1:15" ht="17.25" x14ac:dyDescent="0.3">
      <c r="A3" s="93"/>
      <c r="B3" s="94"/>
      <c r="C3" s="12"/>
      <c r="D3" s="1"/>
      <c r="E3" s="2"/>
      <c r="F3" s="3"/>
      <c r="G3" s="3"/>
      <c r="H3" s="122">
        <f>IF(AND(F3&lt;&gt;"",G3&lt;&gt;""),G3-F3,0)</f>
        <v>0</v>
      </c>
      <c r="I3" s="4"/>
      <c r="J3" s="48"/>
      <c r="K3" s="120">
        <v>0</v>
      </c>
      <c r="L3" s="1"/>
      <c r="M3" s="1"/>
      <c r="N3" s="120">
        <f>IF(ROUND(H3*1440,0)=0,0,H3*1440*32)</f>
        <v>0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0</v>
      </c>
    </row>
    <row r="4" spans="1:15" ht="17.25" x14ac:dyDescent="0.3">
      <c r="A4" s="93"/>
      <c r="B4" s="94"/>
      <c r="C4" s="12"/>
      <c r="D4" s="1"/>
      <c r="E4" s="2"/>
      <c r="F4" s="3"/>
      <c r="G4" s="3"/>
      <c r="H4" s="122">
        <f t="shared" ref="H4:H67" si="0">IF(AND(F4&lt;&gt;"",G4&lt;&gt;""),G4-F4,0)</f>
        <v>0</v>
      </c>
      <c r="I4" s="1"/>
      <c r="J4" s="48"/>
      <c r="K4" s="120">
        <v>0</v>
      </c>
      <c r="L4" s="1"/>
      <c r="M4" s="1"/>
      <c r="N4" s="120">
        <f t="shared" ref="N4:N67" si="1">IF(ROUND(H4*1440,0)=0,0,H4*1440*32)</f>
        <v>0</v>
      </c>
      <c r="O4" s="121">
        <f t="shared" ref="O4:O67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0</v>
      </c>
    </row>
    <row r="5" spans="1:15" ht="17.25" x14ac:dyDescent="0.3">
      <c r="A5" s="93"/>
      <c r="B5" s="94"/>
      <c r="C5" s="12"/>
      <c r="D5" s="1"/>
      <c r="E5" s="2"/>
      <c r="F5" s="3"/>
      <c r="G5" s="3"/>
      <c r="H5" s="122">
        <f>IF(AND(F5&lt;&gt;"",G5&lt;&gt;""),G5-F5,0)</f>
        <v>0</v>
      </c>
      <c r="I5" s="1"/>
      <c r="J5" s="51"/>
      <c r="K5" s="120">
        <v>0</v>
      </c>
      <c r="L5" s="7"/>
      <c r="M5" s="7"/>
      <c r="N5" s="120">
        <f>IF(ROUND(H5*1440,0)=0,0,H5*1440*32)</f>
        <v>0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0</v>
      </c>
    </row>
    <row r="6" spans="1:15" ht="17.25" x14ac:dyDescent="0.3">
      <c r="A6" s="93"/>
      <c r="B6" s="94"/>
      <c r="C6" s="12"/>
      <c r="D6" s="1"/>
      <c r="E6" s="2"/>
      <c r="F6" s="3"/>
      <c r="G6" s="3"/>
      <c r="H6" s="122">
        <f t="shared" si="0"/>
        <v>0</v>
      </c>
      <c r="I6" s="1"/>
      <c r="J6" s="52"/>
      <c r="K6" s="120">
        <v>0</v>
      </c>
      <c r="L6" s="9"/>
      <c r="M6" s="9"/>
      <c r="N6" s="120">
        <f t="shared" si="1"/>
        <v>0</v>
      </c>
      <c r="O6" s="121">
        <f t="shared" si="2"/>
        <v>0</v>
      </c>
    </row>
    <row r="7" spans="1:15" ht="17.25" x14ac:dyDescent="0.3">
      <c r="A7" s="93"/>
      <c r="B7" s="94"/>
      <c r="C7" s="12"/>
      <c r="D7" s="1"/>
      <c r="E7" s="2"/>
      <c r="F7" s="3"/>
      <c r="G7" s="3"/>
      <c r="H7" s="122">
        <f t="shared" si="0"/>
        <v>0</v>
      </c>
      <c r="I7" s="1"/>
      <c r="J7" s="48"/>
      <c r="K7" s="120">
        <v>0</v>
      </c>
      <c r="L7" s="1"/>
      <c r="M7" s="1"/>
      <c r="N7" s="120">
        <f t="shared" si="1"/>
        <v>0</v>
      </c>
      <c r="O7" s="121">
        <f t="shared" si="2"/>
        <v>0</v>
      </c>
    </row>
    <row r="8" spans="1:15" ht="17.25" x14ac:dyDescent="0.3">
      <c r="A8" s="93"/>
      <c r="B8" s="94"/>
      <c r="C8" s="12"/>
      <c r="D8" s="1"/>
      <c r="E8" s="2"/>
      <c r="F8" s="3"/>
      <c r="G8" s="3"/>
      <c r="H8" s="122">
        <f t="shared" si="0"/>
        <v>0</v>
      </c>
      <c r="I8" s="1"/>
      <c r="J8" s="53"/>
      <c r="K8" s="120">
        <v>0</v>
      </c>
      <c r="L8" s="11"/>
      <c r="M8" s="11"/>
      <c r="N8" s="120">
        <f t="shared" si="1"/>
        <v>0</v>
      </c>
      <c r="O8" s="121">
        <f t="shared" si="2"/>
        <v>0</v>
      </c>
    </row>
    <row r="9" spans="1:15" ht="17.25" x14ac:dyDescent="0.3">
      <c r="A9" s="93"/>
      <c r="B9" s="94"/>
      <c r="C9" s="12"/>
      <c r="D9" s="1"/>
      <c r="E9" s="2"/>
      <c r="F9" s="3"/>
      <c r="G9" s="3"/>
      <c r="H9" s="122">
        <f>IF(AND(F9&lt;&gt;"",G9&lt;&gt;""),G9-F9,0)</f>
        <v>0</v>
      </c>
      <c r="I9" s="1"/>
      <c r="J9" s="48"/>
      <c r="K9" s="120">
        <v>0</v>
      </c>
      <c r="L9" s="1"/>
      <c r="M9" s="1"/>
      <c r="N9" s="120">
        <f t="shared" si="1"/>
        <v>0</v>
      </c>
      <c r="O9" s="121">
        <f t="shared" si="2"/>
        <v>0</v>
      </c>
    </row>
    <row r="10" spans="1:15" ht="17.25" x14ac:dyDescent="0.3">
      <c r="A10" s="93"/>
      <c r="B10" s="94"/>
      <c r="C10" s="12"/>
      <c r="D10" s="1"/>
      <c r="E10" s="2"/>
      <c r="F10" s="3"/>
      <c r="G10" s="3"/>
      <c r="H10" s="122">
        <f t="shared" si="0"/>
        <v>0</v>
      </c>
      <c r="I10" s="1"/>
      <c r="J10" s="51"/>
      <c r="K10" s="120">
        <v>0</v>
      </c>
      <c r="L10" s="7"/>
      <c r="M10" s="7"/>
      <c r="N10" s="120">
        <f t="shared" si="1"/>
        <v>0</v>
      </c>
      <c r="O10" s="121">
        <f t="shared" si="2"/>
        <v>0</v>
      </c>
    </row>
    <row r="11" spans="1:15" ht="17.25" x14ac:dyDescent="0.3">
      <c r="A11" s="93"/>
      <c r="B11" s="94"/>
      <c r="C11" s="12"/>
      <c r="D11" s="1"/>
      <c r="E11" s="2"/>
      <c r="F11" s="3"/>
      <c r="G11" s="3"/>
      <c r="H11" s="122">
        <f t="shared" si="0"/>
        <v>0</v>
      </c>
      <c r="I11" s="1"/>
      <c r="J11" s="53"/>
      <c r="K11" s="120">
        <v>0</v>
      </c>
      <c r="L11" s="11"/>
      <c r="M11" s="11"/>
      <c r="N11" s="120">
        <f t="shared" si="1"/>
        <v>0</v>
      </c>
      <c r="O11" s="121">
        <f t="shared" si="2"/>
        <v>0</v>
      </c>
    </row>
    <row r="12" spans="1:15" ht="17.25" x14ac:dyDescent="0.3">
      <c r="A12" s="93"/>
      <c r="B12" s="94"/>
      <c r="C12" s="12"/>
      <c r="D12" s="1"/>
      <c r="E12" s="2"/>
      <c r="F12" s="3"/>
      <c r="G12" s="3"/>
      <c r="H12" s="122">
        <f t="shared" si="0"/>
        <v>0</v>
      </c>
      <c r="I12" s="1"/>
      <c r="J12" s="48"/>
      <c r="K12" s="120">
        <v>0</v>
      </c>
      <c r="L12" s="1"/>
      <c r="M12" s="1"/>
      <c r="N12" s="120">
        <f t="shared" si="1"/>
        <v>0</v>
      </c>
      <c r="O12" s="121">
        <f t="shared" si="2"/>
        <v>0</v>
      </c>
    </row>
    <row r="13" spans="1:15" ht="17.25" x14ac:dyDescent="0.3">
      <c r="A13" s="93"/>
      <c r="B13" s="94"/>
      <c r="C13" s="12"/>
      <c r="D13" s="1"/>
      <c r="E13" s="2"/>
      <c r="F13" s="3"/>
      <c r="G13" s="3"/>
      <c r="H13" s="122">
        <f t="shared" si="0"/>
        <v>0</v>
      </c>
      <c r="I13" s="1"/>
      <c r="J13" s="51"/>
      <c r="K13" s="120">
        <v>0</v>
      </c>
      <c r="L13" s="7"/>
      <c r="M13" s="7"/>
      <c r="N13" s="120">
        <f t="shared" si="1"/>
        <v>0</v>
      </c>
      <c r="O13" s="121">
        <f t="shared" si="2"/>
        <v>0</v>
      </c>
    </row>
    <row r="14" spans="1:15" ht="17.25" x14ac:dyDescent="0.3">
      <c r="A14" s="93"/>
      <c r="B14" s="94"/>
      <c r="C14" s="12"/>
      <c r="D14" s="1"/>
      <c r="E14" s="2"/>
      <c r="F14" s="3"/>
      <c r="G14" s="3"/>
      <c r="H14" s="122">
        <f t="shared" si="0"/>
        <v>0</v>
      </c>
      <c r="I14" s="1"/>
      <c r="J14" s="51"/>
      <c r="K14" s="120">
        <v>0</v>
      </c>
      <c r="L14" s="7"/>
      <c r="M14" s="7"/>
      <c r="N14" s="120">
        <f t="shared" si="1"/>
        <v>0</v>
      </c>
      <c r="O14" s="121">
        <f t="shared" si="2"/>
        <v>0</v>
      </c>
    </row>
    <row r="15" spans="1:15" ht="17.25" x14ac:dyDescent="0.3">
      <c r="A15" s="93"/>
      <c r="B15" s="94"/>
      <c r="C15" s="12"/>
      <c r="D15" s="1"/>
      <c r="E15" s="2"/>
      <c r="F15" s="3"/>
      <c r="G15" s="3"/>
      <c r="H15" s="122">
        <f t="shared" si="0"/>
        <v>0</v>
      </c>
      <c r="I15" s="1"/>
      <c r="J15" s="118"/>
      <c r="K15" s="120">
        <v>0</v>
      </c>
      <c r="L15" s="119"/>
      <c r="M15" s="7"/>
      <c r="N15" s="120">
        <f t="shared" si="1"/>
        <v>0</v>
      </c>
      <c r="O15" s="121">
        <f t="shared" si="2"/>
        <v>0</v>
      </c>
    </row>
    <row r="16" spans="1:15" ht="17.25" x14ac:dyDescent="0.3">
      <c r="A16" s="93"/>
      <c r="B16" s="94"/>
      <c r="C16" s="12"/>
      <c r="D16" s="1"/>
      <c r="E16" s="2"/>
      <c r="F16" s="3"/>
      <c r="G16" s="3"/>
      <c r="H16" s="122">
        <f t="shared" si="0"/>
        <v>0</v>
      </c>
      <c r="I16" s="1"/>
      <c r="J16" s="118"/>
      <c r="K16" s="120">
        <v>0</v>
      </c>
      <c r="L16" s="7"/>
      <c r="M16" s="7"/>
      <c r="N16" s="120">
        <f t="shared" si="1"/>
        <v>0</v>
      </c>
      <c r="O16" s="121">
        <f t="shared" si="2"/>
        <v>0</v>
      </c>
    </row>
    <row r="17" spans="1:15" ht="17.25" x14ac:dyDescent="0.3">
      <c r="A17" s="93"/>
      <c r="B17" s="94"/>
      <c r="C17" s="12"/>
      <c r="D17" s="1"/>
      <c r="E17" s="2"/>
      <c r="F17" s="3"/>
      <c r="G17" s="3"/>
      <c r="H17" s="122">
        <f t="shared" si="0"/>
        <v>0</v>
      </c>
      <c r="I17" s="1"/>
      <c r="J17" s="51"/>
      <c r="K17" s="120">
        <v>0</v>
      </c>
      <c r="L17" s="7"/>
      <c r="M17" s="7"/>
      <c r="N17" s="120">
        <f t="shared" si="1"/>
        <v>0</v>
      </c>
      <c r="O17" s="121">
        <f t="shared" si="2"/>
        <v>0</v>
      </c>
    </row>
    <row r="18" spans="1:15" ht="17.25" x14ac:dyDescent="0.3">
      <c r="A18" s="93"/>
      <c r="B18" s="94"/>
      <c r="C18" s="12"/>
      <c r="D18" s="1"/>
      <c r="E18" s="2"/>
      <c r="F18" s="3"/>
      <c r="G18" s="3"/>
      <c r="H18" s="122">
        <f t="shared" si="0"/>
        <v>0</v>
      </c>
      <c r="I18" s="1"/>
      <c r="J18" s="51"/>
      <c r="K18" s="120">
        <v>0</v>
      </c>
      <c r="L18" s="7"/>
      <c r="M18" s="7"/>
      <c r="N18" s="120">
        <f t="shared" si="1"/>
        <v>0</v>
      </c>
      <c r="O18" s="121">
        <f t="shared" si="2"/>
        <v>0</v>
      </c>
    </row>
    <row r="19" spans="1:15" ht="17.25" x14ac:dyDescent="0.3">
      <c r="A19" s="93"/>
      <c r="B19" s="94"/>
      <c r="C19" s="12"/>
      <c r="D19" s="1"/>
      <c r="E19" s="2"/>
      <c r="F19" s="3"/>
      <c r="G19" s="3"/>
      <c r="H19" s="122">
        <f t="shared" si="0"/>
        <v>0</v>
      </c>
      <c r="I19" s="1"/>
      <c r="J19" s="51"/>
      <c r="K19" s="120">
        <v>0</v>
      </c>
      <c r="L19" s="7"/>
      <c r="M19" s="7"/>
      <c r="N19" s="120">
        <f t="shared" si="1"/>
        <v>0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0</v>
      </c>
    </row>
    <row r="20" spans="1:15" ht="17.25" customHeight="1" x14ac:dyDescent="0.3">
      <c r="A20" s="93"/>
      <c r="B20" s="94"/>
      <c r="C20" s="12"/>
      <c r="D20" s="1"/>
      <c r="E20" s="2"/>
      <c r="F20" s="3"/>
      <c r="G20" s="3"/>
      <c r="H20" s="122">
        <f t="shared" si="0"/>
        <v>0</v>
      </c>
      <c r="I20" s="1"/>
      <c r="J20" s="51"/>
      <c r="K20" s="120">
        <v>0</v>
      </c>
      <c r="L20" s="7"/>
      <c r="M20" s="7"/>
      <c r="N20" s="120">
        <f t="shared" si="1"/>
        <v>0</v>
      </c>
      <c r="O20" s="121">
        <f t="shared" si="2"/>
        <v>0</v>
      </c>
    </row>
    <row r="21" spans="1:15" ht="17.25" x14ac:dyDescent="0.3">
      <c r="A21" s="93"/>
      <c r="B21" s="94"/>
      <c r="C21" s="12"/>
      <c r="D21" s="1"/>
      <c r="E21" s="2"/>
      <c r="F21" s="3"/>
      <c r="G21" s="3"/>
      <c r="H21" s="122">
        <f t="shared" si="0"/>
        <v>0</v>
      </c>
      <c r="I21" s="1"/>
      <c r="J21" s="48"/>
      <c r="K21" s="120">
        <v>0</v>
      </c>
      <c r="L21" s="1"/>
      <c r="M21" s="1"/>
      <c r="N21" s="120">
        <f t="shared" si="1"/>
        <v>0</v>
      </c>
      <c r="O21" s="121">
        <f t="shared" si="2"/>
        <v>0</v>
      </c>
    </row>
    <row r="22" spans="1:15" ht="17.25" x14ac:dyDescent="0.3">
      <c r="A22" s="93"/>
      <c r="B22" s="94"/>
      <c r="C22" s="12"/>
      <c r="D22" s="1"/>
      <c r="E22" s="2"/>
      <c r="F22" s="3"/>
      <c r="G22" s="3"/>
      <c r="H22" s="122">
        <f t="shared" si="0"/>
        <v>0</v>
      </c>
      <c r="I22" s="1"/>
      <c r="J22" s="51"/>
      <c r="K22" s="120">
        <v>0</v>
      </c>
      <c r="L22" s="7"/>
      <c r="M22" s="7"/>
      <c r="N22" s="120">
        <f t="shared" si="1"/>
        <v>0</v>
      </c>
      <c r="O22" s="121">
        <f t="shared" si="2"/>
        <v>0</v>
      </c>
    </row>
    <row r="23" spans="1:15" ht="17.25" x14ac:dyDescent="0.3">
      <c r="A23" s="93"/>
      <c r="B23" s="94"/>
      <c r="C23" s="12"/>
      <c r="D23" s="1"/>
      <c r="E23" s="2"/>
      <c r="F23" s="3"/>
      <c r="G23" s="3"/>
      <c r="H23" s="122">
        <f t="shared" si="0"/>
        <v>0</v>
      </c>
      <c r="I23" s="1"/>
      <c r="J23" s="51"/>
      <c r="K23" s="120">
        <v>0</v>
      </c>
      <c r="L23" s="7"/>
      <c r="M23" s="6"/>
      <c r="N23" s="120">
        <f t="shared" si="1"/>
        <v>0</v>
      </c>
      <c r="O23" s="121">
        <f t="shared" si="2"/>
        <v>0</v>
      </c>
    </row>
    <row r="24" spans="1:15" ht="17.25" x14ac:dyDescent="0.3">
      <c r="A24" s="93"/>
      <c r="B24" s="94"/>
      <c r="C24" s="12"/>
      <c r="D24" s="1"/>
      <c r="E24" s="2"/>
      <c r="F24" s="3"/>
      <c r="G24" s="3"/>
      <c r="H24" s="122">
        <f t="shared" si="0"/>
        <v>0</v>
      </c>
      <c r="I24" s="1"/>
      <c r="J24" s="48"/>
      <c r="K24" s="120">
        <v>0</v>
      </c>
      <c r="L24" s="1"/>
      <c r="M24" s="5"/>
      <c r="N24" s="120">
        <f t="shared" si="1"/>
        <v>0</v>
      </c>
      <c r="O24" s="121">
        <f t="shared" si="2"/>
        <v>0</v>
      </c>
    </row>
    <row r="25" spans="1:15" ht="17.25" x14ac:dyDescent="0.3">
      <c r="A25" s="93"/>
      <c r="B25" s="94"/>
      <c r="C25" s="12"/>
      <c r="D25" s="1"/>
      <c r="E25" s="2"/>
      <c r="F25" s="3"/>
      <c r="G25" s="3"/>
      <c r="H25" s="122">
        <f t="shared" si="0"/>
        <v>0</v>
      </c>
      <c r="I25" s="1"/>
      <c r="J25" s="51"/>
      <c r="K25" s="120">
        <v>0</v>
      </c>
      <c r="L25" s="7"/>
      <c r="M25" s="6"/>
      <c r="N25" s="120">
        <f t="shared" si="1"/>
        <v>0</v>
      </c>
      <c r="O25" s="121">
        <f t="shared" si="2"/>
        <v>0</v>
      </c>
    </row>
    <row r="26" spans="1:15" ht="17.25" x14ac:dyDescent="0.3">
      <c r="A26" s="93"/>
      <c r="B26" s="94"/>
      <c r="C26" s="12"/>
      <c r="D26" s="1"/>
      <c r="E26" s="2"/>
      <c r="F26" s="3"/>
      <c r="G26" s="3"/>
      <c r="H26" s="122">
        <f t="shared" si="0"/>
        <v>0</v>
      </c>
      <c r="I26" s="1"/>
      <c r="J26" s="51"/>
      <c r="K26" s="120">
        <v>0</v>
      </c>
      <c r="L26" s="1"/>
      <c r="M26" s="5"/>
      <c r="N26" s="120">
        <f t="shared" si="1"/>
        <v>0</v>
      </c>
      <c r="O26" s="121">
        <f t="shared" si="2"/>
        <v>0</v>
      </c>
    </row>
    <row r="27" spans="1:15" ht="17.25" x14ac:dyDescent="0.3">
      <c r="A27" s="93"/>
      <c r="B27" s="94"/>
      <c r="C27" s="12"/>
      <c r="D27" s="1"/>
      <c r="E27" s="2"/>
      <c r="F27" s="3"/>
      <c r="G27" s="3"/>
      <c r="H27" s="122">
        <f t="shared" si="0"/>
        <v>0</v>
      </c>
      <c r="I27" s="1"/>
      <c r="J27" s="51"/>
      <c r="K27" s="120">
        <v>0</v>
      </c>
      <c r="L27" s="7"/>
      <c r="M27" s="6"/>
      <c r="N27" s="120">
        <f t="shared" si="1"/>
        <v>0</v>
      </c>
      <c r="O27" s="121">
        <f t="shared" si="2"/>
        <v>0</v>
      </c>
    </row>
    <row r="28" spans="1:15" ht="17.25" x14ac:dyDescent="0.3">
      <c r="A28" s="93"/>
      <c r="B28" s="94"/>
      <c r="C28" s="12"/>
      <c r="D28" s="1"/>
      <c r="E28" s="2"/>
      <c r="F28" s="3"/>
      <c r="G28" s="3"/>
      <c r="H28" s="122">
        <f t="shared" si="0"/>
        <v>0</v>
      </c>
      <c r="I28" s="1"/>
      <c r="J28" s="51"/>
      <c r="K28" s="120">
        <v>0</v>
      </c>
      <c r="L28" s="7"/>
      <c r="M28" s="6"/>
      <c r="N28" s="120">
        <f t="shared" si="1"/>
        <v>0</v>
      </c>
      <c r="O28" s="121">
        <f t="shared" si="2"/>
        <v>0</v>
      </c>
    </row>
    <row r="29" spans="1:15" ht="17.25" x14ac:dyDescent="0.3">
      <c r="A29" s="93"/>
      <c r="B29" s="94"/>
      <c r="C29" s="12"/>
      <c r="D29" s="1"/>
      <c r="E29" s="2"/>
      <c r="F29" s="3"/>
      <c r="G29" s="3"/>
      <c r="H29" s="122">
        <f t="shared" si="0"/>
        <v>0</v>
      </c>
      <c r="I29" s="1"/>
      <c r="J29" s="51"/>
      <c r="K29" s="120">
        <v>0</v>
      </c>
      <c r="L29" s="7"/>
      <c r="M29" s="6"/>
      <c r="N29" s="120">
        <f t="shared" si="1"/>
        <v>0</v>
      </c>
      <c r="O29" s="121">
        <f t="shared" si="2"/>
        <v>0</v>
      </c>
    </row>
    <row r="30" spans="1:15" ht="17.25" x14ac:dyDescent="0.3">
      <c r="A30" s="93"/>
      <c r="B30" s="94"/>
      <c r="C30" s="12"/>
      <c r="D30" s="1"/>
      <c r="E30" s="2"/>
      <c r="F30" s="3"/>
      <c r="G30" s="3"/>
      <c r="H30" s="122">
        <f t="shared" si="0"/>
        <v>0</v>
      </c>
      <c r="I30" s="1"/>
      <c r="J30" s="51"/>
      <c r="K30" s="120">
        <v>0</v>
      </c>
      <c r="L30" s="7"/>
      <c r="M30" s="6"/>
      <c r="N30" s="120">
        <f t="shared" si="1"/>
        <v>0</v>
      </c>
      <c r="O30" s="121">
        <f t="shared" si="2"/>
        <v>0</v>
      </c>
    </row>
    <row r="31" spans="1:15" ht="17.25" x14ac:dyDescent="0.3">
      <c r="A31" s="93"/>
      <c r="B31" s="94"/>
      <c r="C31" s="12"/>
      <c r="D31" s="1"/>
      <c r="E31" s="2"/>
      <c r="F31" s="3"/>
      <c r="G31" s="3"/>
      <c r="H31" s="122">
        <f t="shared" si="0"/>
        <v>0</v>
      </c>
      <c r="I31" s="1"/>
      <c r="J31" s="51"/>
      <c r="K31" s="120">
        <v>0</v>
      </c>
      <c r="L31" s="7"/>
      <c r="M31" s="6"/>
      <c r="N31" s="120">
        <f t="shared" si="1"/>
        <v>0</v>
      </c>
      <c r="O31" s="121">
        <f t="shared" si="2"/>
        <v>0</v>
      </c>
    </row>
    <row r="32" spans="1:15" ht="17.25" x14ac:dyDescent="0.3">
      <c r="A32" s="93"/>
      <c r="B32" s="94"/>
      <c r="C32" s="12"/>
      <c r="D32" s="1"/>
      <c r="E32" s="2"/>
      <c r="F32" s="3"/>
      <c r="G32" s="3"/>
      <c r="H32" s="122">
        <f t="shared" si="0"/>
        <v>0</v>
      </c>
      <c r="I32" s="1"/>
      <c r="J32" s="51"/>
      <c r="K32" s="120">
        <v>0</v>
      </c>
      <c r="L32" s="7"/>
      <c r="M32" s="6"/>
      <c r="N32" s="120">
        <f t="shared" si="1"/>
        <v>0</v>
      </c>
      <c r="O32" s="121">
        <f t="shared" si="2"/>
        <v>0</v>
      </c>
    </row>
    <row r="33" spans="1:15" ht="17.25" x14ac:dyDescent="0.3">
      <c r="A33" s="93"/>
      <c r="B33" s="94"/>
      <c r="C33" s="12"/>
      <c r="D33" s="1"/>
      <c r="E33" s="2"/>
      <c r="F33" s="3"/>
      <c r="G33" s="3"/>
      <c r="H33" s="122">
        <f t="shared" si="0"/>
        <v>0</v>
      </c>
      <c r="I33" s="1"/>
      <c r="J33" s="51"/>
      <c r="K33" s="120">
        <v>0</v>
      </c>
      <c r="L33" s="7"/>
      <c r="M33" s="6"/>
      <c r="N33" s="120">
        <f t="shared" si="1"/>
        <v>0</v>
      </c>
      <c r="O33" s="121">
        <f t="shared" si="2"/>
        <v>0</v>
      </c>
    </row>
    <row r="34" spans="1:15" ht="17.25" x14ac:dyDescent="0.3">
      <c r="A34" s="93"/>
      <c r="B34" s="94"/>
      <c r="C34" s="12"/>
      <c r="D34" s="1"/>
      <c r="E34" s="2"/>
      <c r="F34" s="3"/>
      <c r="G34" s="3"/>
      <c r="H34" s="122">
        <f t="shared" si="0"/>
        <v>0</v>
      </c>
      <c r="I34" s="1"/>
      <c r="J34" s="51"/>
      <c r="K34" s="120">
        <v>0</v>
      </c>
      <c r="L34" s="7"/>
      <c r="M34" s="6"/>
      <c r="N34" s="120">
        <f t="shared" si="1"/>
        <v>0</v>
      </c>
      <c r="O34" s="121">
        <f t="shared" si="2"/>
        <v>0</v>
      </c>
    </row>
    <row r="35" spans="1:15" ht="17.25" x14ac:dyDescent="0.3">
      <c r="A35" s="93"/>
      <c r="B35" s="94"/>
      <c r="C35" s="12"/>
      <c r="D35" s="1"/>
      <c r="E35" s="2"/>
      <c r="F35" s="3"/>
      <c r="G35" s="3"/>
      <c r="H35" s="122">
        <f t="shared" si="0"/>
        <v>0</v>
      </c>
      <c r="I35" s="1"/>
      <c r="J35" s="51"/>
      <c r="K35" s="120">
        <v>0</v>
      </c>
      <c r="L35" s="7"/>
      <c r="M35" s="6"/>
      <c r="N35" s="120">
        <f t="shared" si="1"/>
        <v>0</v>
      </c>
      <c r="O35" s="121">
        <f t="shared" si="2"/>
        <v>0</v>
      </c>
    </row>
    <row r="36" spans="1:15" ht="17.25" x14ac:dyDescent="0.3">
      <c r="A36" s="93"/>
      <c r="B36" s="94"/>
      <c r="C36" s="12"/>
      <c r="D36" s="1"/>
      <c r="E36" s="2"/>
      <c r="F36" s="3"/>
      <c r="G36" s="3"/>
      <c r="H36" s="122">
        <f t="shared" si="0"/>
        <v>0</v>
      </c>
      <c r="I36" s="1"/>
      <c r="J36" s="51"/>
      <c r="K36" s="120">
        <v>0</v>
      </c>
      <c r="L36" s="7"/>
      <c r="M36" s="6"/>
      <c r="N36" s="120">
        <f t="shared" si="1"/>
        <v>0</v>
      </c>
      <c r="O36" s="121">
        <f t="shared" si="2"/>
        <v>0</v>
      </c>
    </row>
    <row r="37" spans="1:15" ht="17.25" x14ac:dyDescent="0.3">
      <c r="A37" s="93"/>
      <c r="B37" s="94"/>
      <c r="C37" s="12"/>
      <c r="D37" s="1"/>
      <c r="E37" s="2"/>
      <c r="F37" s="3"/>
      <c r="G37" s="3"/>
      <c r="H37" s="122">
        <f t="shared" si="0"/>
        <v>0</v>
      </c>
      <c r="I37" s="1"/>
      <c r="J37" s="51"/>
      <c r="K37" s="120">
        <v>0</v>
      </c>
      <c r="L37" s="7"/>
      <c r="M37" s="6"/>
      <c r="N37" s="120">
        <f t="shared" si="1"/>
        <v>0</v>
      </c>
      <c r="O37" s="121">
        <f t="shared" si="2"/>
        <v>0</v>
      </c>
    </row>
    <row r="38" spans="1:15" ht="17.25" x14ac:dyDescent="0.3">
      <c r="A38" s="93"/>
      <c r="B38" s="94"/>
      <c r="C38" s="12"/>
      <c r="D38" s="1"/>
      <c r="E38" s="2"/>
      <c r="F38" s="3"/>
      <c r="G38" s="3"/>
      <c r="H38" s="122">
        <f t="shared" si="0"/>
        <v>0</v>
      </c>
      <c r="I38" s="1"/>
      <c r="J38" s="51"/>
      <c r="K38" s="120">
        <v>0</v>
      </c>
      <c r="L38" s="7"/>
      <c r="M38" s="6"/>
      <c r="N38" s="120">
        <f t="shared" si="1"/>
        <v>0</v>
      </c>
      <c r="O38" s="121">
        <f t="shared" si="2"/>
        <v>0</v>
      </c>
    </row>
    <row r="39" spans="1:15" ht="17.25" x14ac:dyDescent="0.3">
      <c r="A39" s="93"/>
      <c r="B39" s="94"/>
      <c r="C39" s="12"/>
      <c r="D39" s="1"/>
      <c r="E39" s="2"/>
      <c r="F39" s="3"/>
      <c r="G39" s="3"/>
      <c r="H39" s="122">
        <f t="shared" si="0"/>
        <v>0</v>
      </c>
      <c r="I39" s="1"/>
      <c r="J39" s="51"/>
      <c r="K39" s="120">
        <v>0</v>
      </c>
      <c r="L39" s="7"/>
      <c r="M39" s="6"/>
      <c r="N39" s="120">
        <f t="shared" si="1"/>
        <v>0</v>
      </c>
      <c r="O39" s="121">
        <f t="shared" si="2"/>
        <v>0</v>
      </c>
    </row>
    <row r="40" spans="1:15" ht="17.25" x14ac:dyDescent="0.3">
      <c r="A40" s="93"/>
      <c r="B40" s="94"/>
      <c r="C40" s="12"/>
      <c r="D40" s="1"/>
      <c r="E40" s="2"/>
      <c r="F40" s="3"/>
      <c r="G40" s="3"/>
      <c r="H40" s="122">
        <f t="shared" si="0"/>
        <v>0</v>
      </c>
      <c r="I40" s="1"/>
      <c r="J40" s="51"/>
      <c r="K40" s="120">
        <v>0</v>
      </c>
      <c r="L40" s="1"/>
      <c r="M40" s="1"/>
      <c r="N40" s="120">
        <f t="shared" si="1"/>
        <v>0</v>
      </c>
      <c r="O40" s="121">
        <f t="shared" si="2"/>
        <v>0</v>
      </c>
    </row>
    <row r="41" spans="1:15" ht="17.25" x14ac:dyDescent="0.3">
      <c r="A41" s="93"/>
      <c r="B41" s="94"/>
      <c r="C41" s="12"/>
      <c r="D41" s="1"/>
      <c r="E41" s="2"/>
      <c r="F41" s="3"/>
      <c r="G41" s="3"/>
      <c r="H41" s="122">
        <f t="shared" si="0"/>
        <v>0</v>
      </c>
      <c r="I41" s="1"/>
      <c r="J41" s="51"/>
      <c r="K41" s="120">
        <v>0</v>
      </c>
      <c r="L41" s="9"/>
      <c r="M41" s="9"/>
      <c r="N41" s="120">
        <f t="shared" si="1"/>
        <v>0</v>
      </c>
      <c r="O41" s="121">
        <f t="shared" si="2"/>
        <v>0</v>
      </c>
    </row>
    <row r="42" spans="1:15" ht="17.25" x14ac:dyDescent="0.3">
      <c r="A42" s="93"/>
      <c r="B42" s="94"/>
      <c r="C42" s="12"/>
      <c r="D42" s="1"/>
      <c r="E42" s="2"/>
      <c r="F42" s="3"/>
      <c r="G42" s="3"/>
      <c r="H42" s="122">
        <f t="shared" si="0"/>
        <v>0</v>
      </c>
      <c r="I42" s="1"/>
      <c r="J42" s="51"/>
      <c r="K42" s="120">
        <v>0</v>
      </c>
      <c r="L42" s="1"/>
      <c r="M42" s="1"/>
      <c r="N42" s="120">
        <f t="shared" si="1"/>
        <v>0</v>
      </c>
      <c r="O42" s="121">
        <f t="shared" si="2"/>
        <v>0</v>
      </c>
    </row>
    <row r="43" spans="1:15" ht="17.25" x14ac:dyDescent="0.3">
      <c r="A43" s="93"/>
      <c r="B43" s="94"/>
      <c r="C43" s="12"/>
      <c r="D43" s="1"/>
      <c r="E43" s="2"/>
      <c r="F43" s="3"/>
      <c r="G43" s="63"/>
      <c r="H43" s="122">
        <f t="shared" si="0"/>
        <v>0</v>
      </c>
      <c r="I43" s="1"/>
      <c r="J43" s="51"/>
      <c r="K43" s="120">
        <v>0</v>
      </c>
      <c r="L43" s="7"/>
      <c r="M43" s="7"/>
      <c r="N43" s="120">
        <f t="shared" si="1"/>
        <v>0</v>
      </c>
      <c r="O43" s="121">
        <f t="shared" si="2"/>
        <v>0</v>
      </c>
    </row>
    <row r="44" spans="1:15" ht="17.25" x14ac:dyDescent="0.3">
      <c r="A44" s="93"/>
      <c r="B44" s="94"/>
      <c r="C44" s="12"/>
      <c r="D44" s="1"/>
      <c r="E44" s="2"/>
      <c r="F44" s="3"/>
      <c r="G44" s="3"/>
      <c r="H44" s="122">
        <f t="shared" si="0"/>
        <v>0</v>
      </c>
      <c r="I44" s="1"/>
      <c r="J44" s="50"/>
      <c r="K44" s="120">
        <v>0</v>
      </c>
      <c r="L44" s="9"/>
      <c r="M44" s="9"/>
      <c r="N44" s="120">
        <f t="shared" si="1"/>
        <v>0</v>
      </c>
      <c r="O44" s="121">
        <f t="shared" si="2"/>
        <v>0</v>
      </c>
    </row>
    <row r="45" spans="1:15" ht="17.25" x14ac:dyDescent="0.3">
      <c r="A45" s="93"/>
      <c r="B45" s="94"/>
      <c r="C45" s="12"/>
      <c r="D45" s="1"/>
      <c r="E45" s="2"/>
      <c r="F45" s="3"/>
      <c r="G45" s="3"/>
      <c r="H45" s="122">
        <f t="shared" si="0"/>
        <v>0</v>
      </c>
      <c r="I45" s="1"/>
      <c r="J45" s="56"/>
      <c r="K45" s="120">
        <v>0</v>
      </c>
      <c r="L45" s="1"/>
      <c r="M45" s="1"/>
      <c r="N45" s="120">
        <f t="shared" si="1"/>
        <v>0</v>
      </c>
      <c r="O45" s="121">
        <f t="shared" si="2"/>
        <v>0</v>
      </c>
    </row>
    <row r="46" spans="1:15" ht="17.25" x14ac:dyDescent="0.3">
      <c r="A46" s="93"/>
      <c r="B46" s="94"/>
      <c r="C46" s="12"/>
      <c r="D46" s="1"/>
      <c r="E46" s="2"/>
      <c r="F46" s="3"/>
      <c r="G46" s="3"/>
      <c r="H46" s="122">
        <f t="shared" si="0"/>
        <v>0</v>
      </c>
      <c r="I46" s="1"/>
      <c r="J46" s="50"/>
      <c r="K46" s="120">
        <v>0</v>
      </c>
      <c r="L46" s="1"/>
      <c r="M46" s="1"/>
      <c r="N46" s="120">
        <f t="shared" si="1"/>
        <v>0</v>
      </c>
      <c r="O46" s="121">
        <f t="shared" si="2"/>
        <v>0</v>
      </c>
    </row>
    <row r="47" spans="1:15" ht="17.25" x14ac:dyDescent="0.3">
      <c r="A47" s="93"/>
      <c r="B47" s="94"/>
      <c r="C47" s="12"/>
      <c r="D47" s="1"/>
      <c r="E47" s="2"/>
      <c r="F47" s="3"/>
      <c r="G47" s="3"/>
      <c r="H47" s="122">
        <f t="shared" si="0"/>
        <v>0</v>
      </c>
      <c r="I47" s="1"/>
      <c r="J47" s="50"/>
      <c r="K47" s="120">
        <v>0</v>
      </c>
      <c r="L47" s="1"/>
      <c r="M47" s="1"/>
      <c r="N47" s="120">
        <f t="shared" si="1"/>
        <v>0</v>
      </c>
      <c r="O47" s="121">
        <f t="shared" si="2"/>
        <v>0</v>
      </c>
    </row>
    <row r="48" spans="1:15" ht="17.25" x14ac:dyDescent="0.3">
      <c r="A48" s="93"/>
      <c r="B48" s="94"/>
      <c r="C48" s="12"/>
      <c r="D48" s="1"/>
      <c r="E48" s="2"/>
      <c r="F48" s="3"/>
      <c r="G48" s="3"/>
      <c r="H48" s="122">
        <f t="shared" si="0"/>
        <v>0</v>
      </c>
      <c r="I48" s="1"/>
      <c r="J48" s="50"/>
      <c r="K48" s="120">
        <v>0</v>
      </c>
      <c r="L48" s="1"/>
      <c r="M48" s="1"/>
      <c r="N48" s="120">
        <f t="shared" si="1"/>
        <v>0</v>
      </c>
      <c r="O48" s="121">
        <f t="shared" si="2"/>
        <v>0</v>
      </c>
    </row>
    <row r="49" spans="1:15" ht="17.25" x14ac:dyDescent="0.3">
      <c r="A49" s="93"/>
      <c r="B49" s="94"/>
      <c r="C49" s="12"/>
      <c r="D49" s="1"/>
      <c r="E49" s="2"/>
      <c r="F49" s="3"/>
      <c r="G49" s="3"/>
      <c r="H49" s="122">
        <f t="shared" si="0"/>
        <v>0</v>
      </c>
      <c r="I49" s="1"/>
      <c r="J49" s="54"/>
      <c r="K49" s="120">
        <v>0</v>
      </c>
      <c r="L49" s="7"/>
      <c r="M49" s="7"/>
      <c r="N49" s="120">
        <f t="shared" si="1"/>
        <v>0</v>
      </c>
      <c r="O49" s="121">
        <f t="shared" si="2"/>
        <v>0</v>
      </c>
    </row>
    <row r="50" spans="1:15" ht="17.25" x14ac:dyDescent="0.3">
      <c r="A50" s="93"/>
      <c r="B50" s="94"/>
      <c r="C50" s="12"/>
      <c r="D50" s="1"/>
      <c r="E50" s="2"/>
      <c r="F50" s="3"/>
      <c r="G50" s="3"/>
      <c r="H50" s="122">
        <f t="shared" si="0"/>
        <v>0</v>
      </c>
      <c r="I50" s="1"/>
      <c r="J50" s="50"/>
      <c r="K50" s="120">
        <v>0</v>
      </c>
      <c r="L50" s="1"/>
      <c r="M50" s="1"/>
      <c r="N50" s="120">
        <f t="shared" si="1"/>
        <v>0</v>
      </c>
      <c r="O50" s="121">
        <f t="shared" si="2"/>
        <v>0</v>
      </c>
    </row>
    <row r="51" spans="1:15" ht="17.25" x14ac:dyDescent="0.3">
      <c r="A51" s="93"/>
      <c r="B51" s="94"/>
      <c r="C51" s="12"/>
      <c r="D51" s="1"/>
      <c r="E51" s="2"/>
      <c r="F51" s="3"/>
      <c r="G51" s="3"/>
      <c r="H51" s="122">
        <f t="shared" si="0"/>
        <v>0</v>
      </c>
      <c r="I51" s="1"/>
      <c r="J51" s="56"/>
      <c r="K51" s="120">
        <v>0</v>
      </c>
      <c r="L51" s="7"/>
      <c r="M51" s="7"/>
      <c r="N51" s="120">
        <f t="shared" si="1"/>
        <v>0</v>
      </c>
      <c r="O51" s="121">
        <f t="shared" si="2"/>
        <v>0</v>
      </c>
    </row>
    <row r="52" spans="1:15" ht="17.25" x14ac:dyDescent="0.3">
      <c r="A52" s="93"/>
      <c r="B52" s="94"/>
      <c r="C52" s="12"/>
      <c r="D52" s="50"/>
      <c r="E52" s="2"/>
      <c r="F52" s="3"/>
      <c r="G52" s="3"/>
      <c r="H52" s="122">
        <f t="shared" si="0"/>
        <v>0</v>
      </c>
      <c r="I52" s="1"/>
      <c r="J52" s="50"/>
      <c r="K52" s="120">
        <v>0</v>
      </c>
      <c r="L52" s="7"/>
      <c r="M52" s="7"/>
      <c r="N52" s="120">
        <f t="shared" si="1"/>
        <v>0</v>
      </c>
      <c r="O52" s="121">
        <f t="shared" si="2"/>
        <v>0</v>
      </c>
    </row>
    <row r="53" spans="1:15" ht="17.25" x14ac:dyDescent="0.3">
      <c r="A53" s="93"/>
      <c r="B53" s="94"/>
      <c r="C53" s="12"/>
      <c r="D53" s="1"/>
      <c r="E53" s="2"/>
      <c r="F53" s="3"/>
      <c r="G53" s="3"/>
      <c r="H53" s="122">
        <f t="shared" si="0"/>
        <v>0</v>
      </c>
      <c r="I53" s="1"/>
      <c r="J53" s="50"/>
      <c r="K53" s="120">
        <v>0</v>
      </c>
      <c r="L53" s="7"/>
      <c r="M53" s="7"/>
      <c r="N53" s="120">
        <f t="shared" si="1"/>
        <v>0</v>
      </c>
      <c r="O53" s="121">
        <f t="shared" si="2"/>
        <v>0</v>
      </c>
    </row>
    <row r="54" spans="1:15" ht="17.25" x14ac:dyDescent="0.3">
      <c r="A54" s="93"/>
      <c r="B54" s="94"/>
      <c r="C54" s="12"/>
      <c r="D54" s="1"/>
      <c r="E54" s="2"/>
      <c r="F54" s="3"/>
      <c r="G54" s="3"/>
      <c r="H54" s="122">
        <f t="shared" si="0"/>
        <v>0</v>
      </c>
      <c r="I54" s="1"/>
      <c r="J54" s="50"/>
      <c r="K54" s="120">
        <v>0</v>
      </c>
      <c r="L54" s="1"/>
      <c r="M54" s="1"/>
      <c r="N54" s="120">
        <f t="shared" si="1"/>
        <v>0</v>
      </c>
      <c r="O54" s="121">
        <f t="shared" si="2"/>
        <v>0</v>
      </c>
    </row>
    <row r="55" spans="1:15" ht="17.25" x14ac:dyDescent="0.3">
      <c r="A55" s="93"/>
      <c r="B55" s="94"/>
      <c r="C55" s="12"/>
      <c r="D55" s="1"/>
      <c r="E55" s="2"/>
      <c r="F55" s="3"/>
      <c r="G55" s="3"/>
      <c r="H55" s="122">
        <f t="shared" si="0"/>
        <v>0</v>
      </c>
      <c r="I55" s="1"/>
      <c r="J55" s="50"/>
      <c r="K55" s="120">
        <v>0</v>
      </c>
      <c r="L55" s="1"/>
      <c r="M55" s="1"/>
      <c r="N55" s="120">
        <f t="shared" si="1"/>
        <v>0</v>
      </c>
      <c r="O55" s="121">
        <f t="shared" si="2"/>
        <v>0</v>
      </c>
    </row>
    <row r="56" spans="1:15" ht="17.25" x14ac:dyDescent="0.3">
      <c r="A56" s="93"/>
      <c r="B56" s="94"/>
      <c r="C56" s="12"/>
      <c r="D56" s="1"/>
      <c r="E56" s="2"/>
      <c r="F56" s="3"/>
      <c r="G56" s="3"/>
      <c r="H56" s="122">
        <f t="shared" si="0"/>
        <v>0</v>
      </c>
      <c r="I56" s="1"/>
      <c r="J56" s="50"/>
      <c r="K56" s="120">
        <v>0</v>
      </c>
      <c r="L56" s="1"/>
      <c r="M56" s="1"/>
      <c r="N56" s="120">
        <f t="shared" si="1"/>
        <v>0</v>
      </c>
      <c r="O56" s="121">
        <f t="shared" si="2"/>
        <v>0</v>
      </c>
    </row>
    <row r="57" spans="1:15" ht="17.25" x14ac:dyDescent="0.3">
      <c r="A57" s="93"/>
      <c r="B57" s="94"/>
      <c r="C57" s="12"/>
      <c r="D57" s="1"/>
      <c r="E57" s="2"/>
      <c r="F57" s="3"/>
      <c r="G57" s="3"/>
      <c r="H57" s="122">
        <f t="shared" si="0"/>
        <v>0</v>
      </c>
      <c r="I57" s="1"/>
      <c r="J57" s="50"/>
      <c r="K57" s="120">
        <v>0</v>
      </c>
      <c r="L57" s="1"/>
      <c r="M57" s="1"/>
      <c r="N57" s="120">
        <f t="shared" si="1"/>
        <v>0</v>
      </c>
      <c r="O57" s="121">
        <f t="shared" si="2"/>
        <v>0</v>
      </c>
    </row>
    <row r="58" spans="1:15" ht="17.25" x14ac:dyDescent="0.3">
      <c r="A58" s="93"/>
      <c r="B58" s="94"/>
      <c r="C58" s="12"/>
      <c r="D58" s="1"/>
      <c r="E58" s="2"/>
      <c r="F58" s="3"/>
      <c r="G58" s="3"/>
      <c r="H58" s="122">
        <f t="shared" si="0"/>
        <v>0</v>
      </c>
      <c r="I58" s="1"/>
      <c r="J58" s="50"/>
      <c r="K58" s="120">
        <v>0</v>
      </c>
      <c r="L58" s="1"/>
      <c r="M58" s="1"/>
      <c r="N58" s="120">
        <f t="shared" si="1"/>
        <v>0</v>
      </c>
      <c r="O58" s="121">
        <f t="shared" si="2"/>
        <v>0</v>
      </c>
    </row>
    <row r="59" spans="1:15" ht="17.25" x14ac:dyDescent="0.3">
      <c r="A59" s="93"/>
      <c r="B59" s="94"/>
      <c r="C59" s="12"/>
      <c r="D59" s="1"/>
      <c r="E59" s="2"/>
      <c r="F59" s="3"/>
      <c r="G59" s="3"/>
      <c r="H59" s="122">
        <f t="shared" si="0"/>
        <v>0</v>
      </c>
      <c r="I59" s="1"/>
      <c r="J59" s="50"/>
      <c r="K59" s="120">
        <v>0</v>
      </c>
      <c r="L59" s="1"/>
      <c r="M59" s="1"/>
      <c r="N59" s="120">
        <f t="shared" si="1"/>
        <v>0</v>
      </c>
      <c r="O59" s="121">
        <f t="shared" si="2"/>
        <v>0</v>
      </c>
    </row>
    <row r="60" spans="1:15" ht="17.25" x14ac:dyDescent="0.3">
      <c r="A60" s="93"/>
      <c r="B60" s="94"/>
      <c r="C60" s="12"/>
      <c r="D60" s="1"/>
      <c r="E60" s="2"/>
      <c r="F60" s="3"/>
      <c r="G60" s="3"/>
      <c r="H60" s="122">
        <f t="shared" si="0"/>
        <v>0</v>
      </c>
      <c r="I60" s="1"/>
      <c r="J60" s="50"/>
      <c r="K60" s="120">
        <v>0</v>
      </c>
      <c r="L60" s="1"/>
      <c r="M60" s="1"/>
      <c r="N60" s="120">
        <f t="shared" si="1"/>
        <v>0</v>
      </c>
      <c r="O60" s="121">
        <f t="shared" si="2"/>
        <v>0</v>
      </c>
    </row>
    <row r="61" spans="1:15" ht="17.25" x14ac:dyDescent="0.3">
      <c r="A61" s="93"/>
      <c r="B61" s="94"/>
      <c r="C61" s="12"/>
      <c r="D61" s="1"/>
      <c r="E61" s="2"/>
      <c r="F61" s="3"/>
      <c r="G61" s="3"/>
      <c r="H61" s="122">
        <f t="shared" si="0"/>
        <v>0</v>
      </c>
      <c r="I61" s="1"/>
      <c r="J61" s="50"/>
      <c r="K61" s="120">
        <v>0</v>
      </c>
      <c r="L61" s="1"/>
      <c r="M61" s="1"/>
      <c r="N61" s="120">
        <f t="shared" si="1"/>
        <v>0</v>
      </c>
      <c r="O61" s="121">
        <f t="shared" si="2"/>
        <v>0</v>
      </c>
    </row>
    <row r="62" spans="1:15" ht="17.25" x14ac:dyDescent="0.3">
      <c r="A62" s="93"/>
      <c r="B62" s="94"/>
      <c r="C62" s="12"/>
      <c r="D62" s="1"/>
      <c r="E62" s="2"/>
      <c r="F62" s="3"/>
      <c r="G62" s="3"/>
      <c r="H62" s="122">
        <f t="shared" si="0"/>
        <v>0</v>
      </c>
      <c r="I62" s="1"/>
      <c r="J62" s="50"/>
      <c r="K62" s="120">
        <v>0</v>
      </c>
      <c r="L62" s="1"/>
      <c r="M62" s="1"/>
      <c r="N62" s="120">
        <f t="shared" si="1"/>
        <v>0</v>
      </c>
      <c r="O62" s="121">
        <f t="shared" si="2"/>
        <v>0</v>
      </c>
    </row>
    <row r="63" spans="1:15" ht="17.25" x14ac:dyDescent="0.3">
      <c r="A63" s="93"/>
      <c r="B63" s="94"/>
      <c r="C63" s="12"/>
      <c r="D63" s="1"/>
      <c r="E63" s="2"/>
      <c r="F63" s="3"/>
      <c r="G63" s="3"/>
      <c r="H63" s="122">
        <f t="shared" si="0"/>
        <v>0</v>
      </c>
      <c r="I63" s="1"/>
      <c r="J63" s="50"/>
      <c r="K63" s="120">
        <v>0</v>
      </c>
      <c r="L63" s="1"/>
      <c r="M63" s="1"/>
      <c r="N63" s="120">
        <f t="shared" si="1"/>
        <v>0</v>
      </c>
      <c r="O63" s="121">
        <f t="shared" si="2"/>
        <v>0</v>
      </c>
    </row>
    <row r="64" spans="1:15" ht="17.25" x14ac:dyDescent="0.3">
      <c r="A64" s="93"/>
      <c r="B64" s="94"/>
      <c r="C64" s="12"/>
      <c r="D64" s="1"/>
      <c r="E64" s="2"/>
      <c r="F64" s="3"/>
      <c r="G64" s="3"/>
      <c r="H64" s="122">
        <f t="shared" si="0"/>
        <v>0</v>
      </c>
      <c r="I64" s="1"/>
      <c r="J64" s="50"/>
      <c r="K64" s="120">
        <v>0</v>
      </c>
      <c r="L64" s="1"/>
      <c r="M64" s="1"/>
      <c r="N64" s="120">
        <f t="shared" si="1"/>
        <v>0</v>
      </c>
      <c r="O64" s="121">
        <f t="shared" si="2"/>
        <v>0</v>
      </c>
    </row>
    <row r="65" spans="1:15" ht="17.25" x14ac:dyDescent="0.3">
      <c r="A65" s="93"/>
      <c r="B65" s="94"/>
      <c r="C65" s="12"/>
      <c r="D65" s="1"/>
      <c r="E65" s="2"/>
      <c r="F65" s="3"/>
      <c r="G65" s="3"/>
      <c r="H65" s="122">
        <f t="shared" si="0"/>
        <v>0</v>
      </c>
      <c r="I65" s="1"/>
      <c r="J65" s="50"/>
      <c r="K65" s="120">
        <v>0</v>
      </c>
      <c r="L65" s="1"/>
      <c r="M65" s="1"/>
      <c r="N65" s="120">
        <f t="shared" si="1"/>
        <v>0</v>
      </c>
      <c r="O65" s="121">
        <f t="shared" si="2"/>
        <v>0</v>
      </c>
    </row>
    <row r="66" spans="1:15" ht="17.25" x14ac:dyDescent="0.3">
      <c r="A66" s="93"/>
      <c r="B66" s="94"/>
      <c r="C66" s="12"/>
      <c r="D66" s="1"/>
      <c r="E66" s="2"/>
      <c r="F66" s="3"/>
      <c r="G66" s="3"/>
      <c r="H66" s="122">
        <f t="shared" si="0"/>
        <v>0</v>
      </c>
      <c r="I66" s="1"/>
      <c r="J66" s="50"/>
      <c r="K66" s="120">
        <v>0</v>
      </c>
      <c r="L66" s="1"/>
      <c r="M66" s="1"/>
      <c r="N66" s="120">
        <f t="shared" si="1"/>
        <v>0</v>
      </c>
      <c r="O66" s="121">
        <f t="shared" si="2"/>
        <v>0</v>
      </c>
    </row>
    <row r="67" spans="1:15" ht="17.25" x14ac:dyDescent="0.3">
      <c r="A67" s="93"/>
      <c r="B67" s="94"/>
      <c r="C67" s="12"/>
      <c r="D67" s="1"/>
      <c r="E67" s="2"/>
      <c r="F67" s="3"/>
      <c r="G67" s="3"/>
      <c r="H67" s="122">
        <f t="shared" si="0"/>
        <v>0</v>
      </c>
      <c r="I67" s="1"/>
      <c r="J67" s="50"/>
      <c r="K67" s="120">
        <v>0</v>
      </c>
      <c r="L67" s="1"/>
      <c r="M67" s="1"/>
      <c r="N67" s="120">
        <f t="shared" si="1"/>
        <v>0</v>
      </c>
      <c r="O67" s="121">
        <f t="shared" si="2"/>
        <v>0</v>
      </c>
    </row>
    <row r="68" spans="1:15" ht="17.25" x14ac:dyDescent="0.3">
      <c r="A68" s="93"/>
      <c r="B68" s="94"/>
      <c r="C68" s="12"/>
      <c r="D68" s="1"/>
      <c r="E68" s="2"/>
      <c r="F68" s="3"/>
      <c r="G68" s="3"/>
      <c r="H68" s="122">
        <f t="shared" ref="H68:H131" si="3">IF(AND(F68&lt;&gt;"",G68&lt;&gt;""),G68-F68,0)</f>
        <v>0</v>
      </c>
      <c r="I68" s="1"/>
      <c r="J68" s="50"/>
      <c r="K68" s="120">
        <v>0</v>
      </c>
      <c r="L68" s="1"/>
      <c r="M68" s="1"/>
      <c r="N68" s="120">
        <f t="shared" ref="N68:N131" si="4">IF(ROUND(H68*1440,0)=0,0,H68*1440*32)</f>
        <v>0</v>
      </c>
      <c r="O68" s="121">
        <f t="shared" ref="O68:O131" si="5">IF(ROUND(H68*1440,0)=0,0,
IF(ROUND(H68*1440,0)&lt;=15,480,
IF(ROUND(H68*1440,0)&lt;=30,960,
IF(ROUND(H68*1440,0)&lt;=45,1440,
IF(ROUND(H68*1440,0)&lt;=60,1920,
1920*INT(ROUND(H68*1440,0)/60)+
IF(MOD(ROUND(H68*1440,0),60)&lt;=15,480,
IF(MOD(ROUND(H68*1440,0),60)&lt;=30,960,
IF(MOD(ROUND(H68*1440,0),60)&lt;=45,1440,1920)))
)))))</f>
        <v>0</v>
      </c>
    </row>
    <row r="69" spans="1:15" ht="17.25" x14ac:dyDescent="0.3">
      <c r="A69" s="93"/>
      <c r="B69" s="94"/>
      <c r="C69" s="12"/>
      <c r="D69" s="1"/>
      <c r="E69" s="2"/>
      <c r="F69" s="3"/>
      <c r="G69" s="3"/>
      <c r="H69" s="122">
        <f t="shared" si="3"/>
        <v>0</v>
      </c>
      <c r="I69" s="1"/>
      <c r="J69" s="50"/>
      <c r="K69" s="120">
        <v>0</v>
      </c>
      <c r="L69" s="1"/>
      <c r="M69" s="1"/>
      <c r="N69" s="120">
        <f t="shared" si="4"/>
        <v>0</v>
      </c>
      <c r="O69" s="121">
        <f t="shared" si="5"/>
        <v>0</v>
      </c>
    </row>
    <row r="70" spans="1:15" ht="17.25" x14ac:dyDescent="0.3">
      <c r="A70" s="93"/>
      <c r="B70" s="94"/>
      <c r="C70" s="12"/>
      <c r="D70" s="1"/>
      <c r="E70" s="2"/>
      <c r="F70" s="3"/>
      <c r="G70" s="3"/>
      <c r="H70" s="122">
        <f t="shared" si="3"/>
        <v>0</v>
      </c>
      <c r="I70" s="1"/>
      <c r="J70" s="50"/>
      <c r="K70" s="120">
        <v>0</v>
      </c>
      <c r="L70" s="1"/>
      <c r="M70" s="1"/>
      <c r="N70" s="120">
        <f t="shared" si="4"/>
        <v>0</v>
      </c>
      <c r="O70" s="121">
        <f t="shared" si="5"/>
        <v>0</v>
      </c>
    </row>
    <row r="71" spans="1:15" ht="17.25" x14ac:dyDescent="0.3">
      <c r="A71" s="93"/>
      <c r="B71" s="94"/>
      <c r="C71" s="12"/>
      <c r="D71" s="1"/>
      <c r="E71" s="2"/>
      <c r="F71" s="3"/>
      <c r="G71" s="3"/>
      <c r="H71" s="122">
        <f t="shared" si="3"/>
        <v>0</v>
      </c>
      <c r="I71" s="1"/>
      <c r="J71" s="50"/>
      <c r="K71" s="120">
        <v>0</v>
      </c>
      <c r="L71" s="1"/>
      <c r="M71" s="1"/>
      <c r="N71" s="120">
        <f t="shared" si="4"/>
        <v>0</v>
      </c>
      <c r="O71" s="121">
        <f t="shared" si="5"/>
        <v>0</v>
      </c>
    </row>
    <row r="72" spans="1:15" ht="17.25" x14ac:dyDescent="0.3">
      <c r="A72" s="93"/>
      <c r="B72" s="94"/>
      <c r="C72" s="12"/>
      <c r="D72" s="1"/>
      <c r="E72" s="2"/>
      <c r="F72" s="3"/>
      <c r="G72" s="3"/>
      <c r="H72" s="122">
        <f t="shared" si="3"/>
        <v>0</v>
      </c>
      <c r="I72" s="1"/>
      <c r="J72" s="50"/>
      <c r="K72" s="120">
        <v>0</v>
      </c>
      <c r="L72" s="1"/>
      <c r="M72" s="1"/>
      <c r="N72" s="120">
        <f t="shared" si="4"/>
        <v>0</v>
      </c>
      <c r="O72" s="121">
        <f t="shared" si="5"/>
        <v>0</v>
      </c>
    </row>
    <row r="73" spans="1:15" ht="17.25" x14ac:dyDescent="0.3">
      <c r="A73" s="93"/>
      <c r="B73" s="94"/>
      <c r="C73" s="12"/>
      <c r="D73" s="1"/>
      <c r="E73" s="2"/>
      <c r="F73" s="3"/>
      <c r="G73" s="3"/>
      <c r="H73" s="122">
        <f t="shared" si="3"/>
        <v>0</v>
      </c>
      <c r="I73" s="1"/>
      <c r="J73" s="50"/>
      <c r="K73" s="120">
        <v>0</v>
      </c>
      <c r="L73" s="1"/>
      <c r="M73" s="1"/>
      <c r="N73" s="120">
        <f t="shared" si="4"/>
        <v>0</v>
      </c>
      <c r="O73" s="121">
        <f t="shared" si="5"/>
        <v>0</v>
      </c>
    </row>
    <row r="74" spans="1:15" ht="17.25" x14ac:dyDescent="0.3">
      <c r="A74" s="93"/>
      <c r="B74" s="94"/>
      <c r="C74" s="12"/>
      <c r="D74" s="1"/>
      <c r="E74" s="2"/>
      <c r="F74" s="3"/>
      <c r="G74" s="3"/>
      <c r="H74" s="122">
        <f t="shared" si="3"/>
        <v>0</v>
      </c>
      <c r="I74" s="1"/>
      <c r="J74" s="50"/>
      <c r="K74" s="120">
        <v>0</v>
      </c>
      <c r="L74" s="1"/>
      <c r="M74" s="1"/>
      <c r="N74" s="120">
        <f t="shared" si="4"/>
        <v>0</v>
      </c>
      <c r="O74" s="121">
        <f t="shared" si="5"/>
        <v>0</v>
      </c>
    </row>
    <row r="75" spans="1:15" ht="17.25" x14ac:dyDescent="0.3">
      <c r="A75" s="93"/>
      <c r="B75" s="94"/>
      <c r="C75" s="12"/>
      <c r="D75" s="1"/>
      <c r="E75" s="2"/>
      <c r="F75" s="3"/>
      <c r="G75" s="3"/>
      <c r="H75" s="122">
        <f t="shared" si="3"/>
        <v>0</v>
      </c>
      <c r="I75" s="1"/>
      <c r="J75" s="50"/>
      <c r="K75" s="120">
        <v>0</v>
      </c>
      <c r="L75" s="1"/>
      <c r="M75" s="1"/>
      <c r="N75" s="120">
        <f t="shared" si="4"/>
        <v>0</v>
      </c>
      <c r="O75" s="121">
        <f t="shared" si="5"/>
        <v>0</v>
      </c>
    </row>
    <row r="76" spans="1:15" ht="17.25" x14ac:dyDescent="0.3">
      <c r="A76" s="93"/>
      <c r="B76" s="94"/>
      <c r="C76" s="12"/>
      <c r="D76" s="1"/>
      <c r="E76" s="2"/>
      <c r="F76" s="3"/>
      <c r="G76" s="3"/>
      <c r="H76" s="122">
        <f t="shared" si="3"/>
        <v>0</v>
      </c>
      <c r="I76" s="1"/>
      <c r="J76" s="50"/>
      <c r="K76" s="120">
        <v>0</v>
      </c>
      <c r="L76" s="1"/>
      <c r="M76" s="1"/>
      <c r="N76" s="120">
        <f t="shared" si="4"/>
        <v>0</v>
      </c>
      <c r="O76" s="121">
        <f t="shared" si="5"/>
        <v>0</v>
      </c>
    </row>
    <row r="77" spans="1:15" ht="17.25" x14ac:dyDescent="0.3">
      <c r="A77" s="93"/>
      <c r="B77" s="94"/>
      <c r="C77" s="12"/>
      <c r="D77" s="1"/>
      <c r="E77" s="2"/>
      <c r="F77" s="3"/>
      <c r="G77" s="3"/>
      <c r="H77" s="122">
        <f t="shared" si="3"/>
        <v>0</v>
      </c>
      <c r="I77" s="1"/>
      <c r="J77" s="50"/>
      <c r="K77" s="120">
        <v>0</v>
      </c>
      <c r="L77" s="1"/>
      <c r="M77" s="1"/>
      <c r="N77" s="120">
        <f t="shared" si="4"/>
        <v>0</v>
      </c>
      <c r="O77" s="121">
        <f t="shared" si="5"/>
        <v>0</v>
      </c>
    </row>
    <row r="78" spans="1:15" ht="17.25" x14ac:dyDescent="0.3">
      <c r="A78" s="93"/>
      <c r="B78" s="94"/>
      <c r="C78" s="12"/>
      <c r="D78" s="1"/>
      <c r="E78" s="2"/>
      <c r="F78" s="3"/>
      <c r="G78" s="3"/>
      <c r="H78" s="122">
        <f t="shared" si="3"/>
        <v>0</v>
      </c>
      <c r="I78" s="1"/>
      <c r="J78" s="50"/>
      <c r="K78" s="120">
        <v>0</v>
      </c>
      <c r="L78" s="1"/>
      <c r="M78" s="1"/>
      <c r="N78" s="120">
        <f t="shared" si="4"/>
        <v>0</v>
      </c>
      <c r="O78" s="121">
        <f t="shared" si="5"/>
        <v>0</v>
      </c>
    </row>
    <row r="79" spans="1:15" ht="17.25" x14ac:dyDescent="0.3">
      <c r="A79" s="93"/>
      <c r="B79" s="94"/>
      <c r="C79" s="12"/>
      <c r="D79" s="1"/>
      <c r="E79" s="2"/>
      <c r="F79" s="3"/>
      <c r="G79" s="3"/>
      <c r="H79" s="122">
        <f t="shared" si="3"/>
        <v>0</v>
      </c>
      <c r="I79" s="1"/>
      <c r="J79" s="50"/>
      <c r="K79" s="120">
        <v>0</v>
      </c>
      <c r="L79" s="1"/>
      <c r="M79" s="1"/>
      <c r="N79" s="120">
        <f t="shared" si="4"/>
        <v>0</v>
      </c>
      <c r="O79" s="121">
        <f t="shared" si="5"/>
        <v>0</v>
      </c>
    </row>
    <row r="80" spans="1:15" ht="17.25" x14ac:dyDescent="0.3">
      <c r="A80" s="93"/>
      <c r="B80" s="94"/>
      <c r="C80" s="12"/>
      <c r="D80" s="1"/>
      <c r="E80" s="2"/>
      <c r="F80" s="3"/>
      <c r="G80" s="3"/>
      <c r="H80" s="122">
        <f t="shared" si="3"/>
        <v>0</v>
      </c>
      <c r="I80" s="1"/>
      <c r="J80" s="50"/>
      <c r="K80" s="120">
        <v>0</v>
      </c>
      <c r="L80" s="1"/>
      <c r="M80" s="1"/>
      <c r="N80" s="120">
        <f t="shared" si="4"/>
        <v>0</v>
      </c>
      <c r="O80" s="121">
        <f t="shared" si="5"/>
        <v>0</v>
      </c>
    </row>
    <row r="81" spans="1:15" ht="17.25" x14ac:dyDescent="0.3">
      <c r="A81" s="93"/>
      <c r="B81" s="94"/>
      <c r="C81" s="12"/>
      <c r="D81" s="1"/>
      <c r="E81" s="2"/>
      <c r="F81" s="3"/>
      <c r="G81" s="3"/>
      <c r="H81" s="122">
        <f t="shared" si="3"/>
        <v>0</v>
      </c>
      <c r="I81" s="1"/>
      <c r="J81" s="50"/>
      <c r="K81" s="120">
        <v>0</v>
      </c>
      <c r="L81" s="1"/>
      <c r="M81" s="1"/>
      <c r="N81" s="120">
        <f t="shared" si="4"/>
        <v>0</v>
      </c>
      <c r="O81" s="121">
        <f t="shared" si="5"/>
        <v>0</v>
      </c>
    </row>
    <row r="82" spans="1:15" ht="17.25" x14ac:dyDescent="0.3">
      <c r="A82" s="93"/>
      <c r="B82" s="94"/>
      <c r="C82" s="12"/>
      <c r="D82" s="1"/>
      <c r="E82" s="2"/>
      <c r="F82" s="3"/>
      <c r="G82" s="3"/>
      <c r="H82" s="122">
        <f t="shared" si="3"/>
        <v>0</v>
      </c>
      <c r="I82" s="1"/>
      <c r="J82" s="50"/>
      <c r="K82" s="120">
        <v>0</v>
      </c>
      <c r="L82" s="1"/>
      <c r="M82" s="1"/>
      <c r="N82" s="120">
        <f t="shared" si="4"/>
        <v>0</v>
      </c>
      <c r="O82" s="121">
        <f t="shared" si="5"/>
        <v>0</v>
      </c>
    </row>
    <row r="83" spans="1:15" ht="17.25" x14ac:dyDescent="0.3">
      <c r="A83" s="93"/>
      <c r="B83" s="94"/>
      <c r="C83" s="12"/>
      <c r="D83" s="1"/>
      <c r="E83" s="2"/>
      <c r="F83" s="3"/>
      <c r="G83" s="3"/>
      <c r="H83" s="122">
        <f t="shared" si="3"/>
        <v>0</v>
      </c>
      <c r="I83" s="1"/>
      <c r="J83" s="50"/>
      <c r="K83" s="120">
        <v>0</v>
      </c>
      <c r="L83" s="1"/>
      <c r="M83" s="1"/>
      <c r="N83" s="120">
        <f t="shared" si="4"/>
        <v>0</v>
      </c>
      <c r="O83" s="121">
        <f t="shared" si="5"/>
        <v>0</v>
      </c>
    </row>
    <row r="84" spans="1:15" ht="17.25" x14ac:dyDescent="0.3">
      <c r="A84" s="93"/>
      <c r="B84" s="94"/>
      <c r="C84" s="12"/>
      <c r="D84" s="1"/>
      <c r="E84" s="2"/>
      <c r="F84" s="3"/>
      <c r="G84" s="3"/>
      <c r="H84" s="122">
        <f t="shared" si="3"/>
        <v>0</v>
      </c>
      <c r="I84" s="1"/>
      <c r="J84" s="50"/>
      <c r="K84" s="120">
        <v>0</v>
      </c>
      <c r="L84" s="1"/>
      <c r="M84" s="1"/>
      <c r="N84" s="120">
        <f t="shared" si="4"/>
        <v>0</v>
      </c>
      <c r="O84" s="121">
        <f t="shared" si="5"/>
        <v>0</v>
      </c>
    </row>
    <row r="85" spans="1:15" ht="17.25" x14ac:dyDescent="0.3">
      <c r="A85" s="93"/>
      <c r="B85" s="94"/>
      <c r="C85" s="12"/>
      <c r="D85" s="1"/>
      <c r="E85" s="2"/>
      <c r="F85" s="3"/>
      <c r="G85" s="3"/>
      <c r="H85" s="122">
        <f t="shared" si="3"/>
        <v>0</v>
      </c>
      <c r="I85" s="1"/>
      <c r="J85" s="50"/>
      <c r="K85" s="120">
        <v>0</v>
      </c>
      <c r="L85" s="1"/>
      <c r="M85" s="1"/>
      <c r="N85" s="120">
        <f t="shared" si="4"/>
        <v>0</v>
      </c>
      <c r="O85" s="121">
        <f t="shared" si="5"/>
        <v>0</v>
      </c>
    </row>
    <row r="86" spans="1:15" ht="17.25" x14ac:dyDescent="0.3">
      <c r="A86" s="93"/>
      <c r="B86" s="94"/>
      <c r="C86" s="12"/>
      <c r="D86" s="1"/>
      <c r="E86" s="2"/>
      <c r="F86" s="3"/>
      <c r="G86" s="3"/>
      <c r="H86" s="122">
        <f t="shared" si="3"/>
        <v>0</v>
      </c>
      <c r="I86" s="1"/>
      <c r="J86" s="50"/>
      <c r="K86" s="120">
        <v>0</v>
      </c>
      <c r="L86" s="1"/>
      <c r="M86" s="1"/>
      <c r="N86" s="120">
        <f t="shared" si="4"/>
        <v>0</v>
      </c>
      <c r="O86" s="121">
        <f t="shared" si="5"/>
        <v>0</v>
      </c>
    </row>
    <row r="87" spans="1:15" ht="17.25" x14ac:dyDescent="0.3">
      <c r="A87" s="93"/>
      <c r="B87" s="94"/>
      <c r="C87" s="12"/>
      <c r="D87" s="1"/>
      <c r="E87" s="2"/>
      <c r="F87" s="3"/>
      <c r="G87" s="3"/>
      <c r="H87" s="122">
        <f t="shared" si="3"/>
        <v>0</v>
      </c>
      <c r="I87" s="1"/>
      <c r="J87" s="50"/>
      <c r="K87" s="120">
        <v>0</v>
      </c>
      <c r="L87" s="1"/>
      <c r="M87" s="1"/>
      <c r="N87" s="120">
        <f t="shared" si="4"/>
        <v>0</v>
      </c>
      <c r="O87" s="121">
        <f t="shared" si="5"/>
        <v>0</v>
      </c>
    </row>
    <row r="88" spans="1:15" ht="17.25" x14ac:dyDescent="0.3">
      <c r="A88" s="93"/>
      <c r="B88" s="94"/>
      <c r="C88" s="12"/>
      <c r="D88" s="1"/>
      <c r="E88" s="2"/>
      <c r="F88" s="3"/>
      <c r="G88" s="3"/>
      <c r="H88" s="122">
        <f t="shared" si="3"/>
        <v>0</v>
      </c>
      <c r="I88" s="1"/>
      <c r="J88" s="50"/>
      <c r="K88" s="120">
        <v>0</v>
      </c>
      <c r="L88" s="1"/>
      <c r="M88" s="1"/>
      <c r="N88" s="120">
        <f t="shared" si="4"/>
        <v>0</v>
      </c>
      <c r="O88" s="121">
        <f t="shared" si="5"/>
        <v>0</v>
      </c>
    </row>
    <row r="89" spans="1:15" ht="17.25" x14ac:dyDescent="0.3">
      <c r="A89" s="93"/>
      <c r="B89" s="94"/>
      <c r="C89" s="12"/>
      <c r="D89" s="1"/>
      <c r="E89" s="2"/>
      <c r="F89" s="3"/>
      <c r="G89" s="3"/>
      <c r="H89" s="122">
        <f t="shared" si="3"/>
        <v>0</v>
      </c>
      <c r="I89" s="1"/>
      <c r="J89" s="50"/>
      <c r="K89" s="120">
        <v>0</v>
      </c>
      <c r="L89" s="1"/>
      <c r="M89" s="1"/>
      <c r="N89" s="120">
        <f t="shared" si="4"/>
        <v>0</v>
      </c>
      <c r="O89" s="121">
        <f t="shared" si="5"/>
        <v>0</v>
      </c>
    </row>
    <row r="90" spans="1:15" ht="17.25" x14ac:dyDescent="0.3">
      <c r="A90" s="93"/>
      <c r="B90" s="94"/>
      <c r="C90" s="12"/>
      <c r="D90" s="1"/>
      <c r="E90" s="2"/>
      <c r="F90" s="3"/>
      <c r="G90" s="3"/>
      <c r="H90" s="122">
        <f t="shared" si="3"/>
        <v>0</v>
      </c>
      <c r="I90" s="1"/>
      <c r="J90" s="50"/>
      <c r="K90" s="120">
        <v>0</v>
      </c>
      <c r="L90" s="1"/>
      <c r="M90" s="1"/>
      <c r="N90" s="120">
        <f t="shared" si="4"/>
        <v>0</v>
      </c>
      <c r="O90" s="121">
        <f t="shared" si="5"/>
        <v>0</v>
      </c>
    </row>
    <row r="91" spans="1:15" ht="17.25" x14ac:dyDescent="0.3">
      <c r="A91" s="93"/>
      <c r="B91" s="94"/>
      <c r="C91" s="12"/>
      <c r="D91" s="1"/>
      <c r="E91" s="2"/>
      <c r="F91" s="3"/>
      <c r="G91" s="3"/>
      <c r="H91" s="122">
        <f t="shared" si="3"/>
        <v>0</v>
      </c>
      <c r="I91" s="1"/>
      <c r="J91" s="50"/>
      <c r="K91" s="120">
        <v>0</v>
      </c>
      <c r="L91" s="1"/>
      <c r="M91" s="1"/>
      <c r="N91" s="120">
        <f t="shared" si="4"/>
        <v>0</v>
      </c>
      <c r="O91" s="121">
        <f t="shared" si="5"/>
        <v>0</v>
      </c>
    </row>
    <row r="92" spans="1:15" ht="17.25" x14ac:dyDescent="0.3">
      <c r="A92" s="93"/>
      <c r="B92" s="94"/>
      <c r="C92" s="12"/>
      <c r="D92" s="1"/>
      <c r="E92" s="2"/>
      <c r="F92" s="3"/>
      <c r="G92" s="3"/>
      <c r="H92" s="122">
        <f t="shared" si="3"/>
        <v>0</v>
      </c>
      <c r="I92" s="1"/>
      <c r="J92" s="50"/>
      <c r="K92" s="120">
        <v>0</v>
      </c>
      <c r="L92" s="1"/>
      <c r="M92" s="1"/>
      <c r="N92" s="120">
        <f t="shared" si="4"/>
        <v>0</v>
      </c>
      <c r="O92" s="121">
        <f t="shared" si="5"/>
        <v>0</v>
      </c>
    </row>
    <row r="93" spans="1:15" ht="17.25" x14ac:dyDescent="0.3">
      <c r="A93" s="93"/>
      <c r="B93" s="94"/>
      <c r="C93" s="12"/>
      <c r="D93" s="1"/>
      <c r="E93" s="2"/>
      <c r="F93" s="3"/>
      <c r="G93" s="3"/>
      <c r="H93" s="122">
        <f t="shared" si="3"/>
        <v>0</v>
      </c>
      <c r="I93" s="1"/>
      <c r="J93" s="50"/>
      <c r="K93" s="120">
        <v>0</v>
      </c>
      <c r="L93" s="1"/>
      <c r="M93" s="1"/>
      <c r="N93" s="120">
        <f t="shared" si="4"/>
        <v>0</v>
      </c>
      <c r="O93" s="121">
        <f t="shared" si="5"/>
        <v>0</v>
      </c>
    </row>
    <row r="94" spans="1:15" ht="17.25" x14ac:dyDescent="0.3">
      <c r="A94" s="93"/>
      <c r="B94" s="94"/>
      <c r="C94" s="12"/>
      <c r="D94" s="1"/>
      <c r="E94" s="2"/>
      <c r="F94" s="3"/>
      <c r="G94" s="3"/>
      <c r="H94" s="122">
        <f t="shared" si="3"/>
        <v>0</v>
      </c>
      <c r="I94" s="1"/>
      <c r="J94" s="50"/>
      <c r="K94" s="120">
        <v>0</v>
      </c>
      <c r="L94" s="1"/>
      <c r="M94" s="1"/>
      <c r="N94" s="120">
        <f t="shared" si="4"/>
        <v>0</v>
      </c>
      <c r="O94" s="121">
        <f t="shared" si="5"/>
        <v>0</v>
      </c>
    </row>
    <row r="95" spans="1:15" ht="17.25" x14ac:dyDescent="0.3">
      <c r="A95" s="93"/>
      <c r="B95" s="94"/>
      <c r="C95" s="12"/>
      <c r="D95" s="1"/>
      <c r="E95" s="2"/>
      <c r="F95" s="3"/>
      <c r="G95" s="3"/>
      <c r="H95" s="122">
        <f t="shared" si="3"/>
        <v>0</v>
      </c>
      <c r="I95" s="1"/>
      <c r="J95" s="50"/>
      <c r="K95" s="120">
        <v>0</v>
      </c>
      <c r="L95" s="1"/>
      <c r="M95" s="1"/>
      <c r="N95" s="120">
        <f t="shared" si="4"/>
        <v>0</v>
      </c>
      <c r="O95" s="121">
        <f t="shared" si="5"/>
        <v>0</v>
      </c>
    </row>
    <row r="96" spans="1:15" ht="17.25" x14ac:dyDescent="0.3">
      <c r="A96" s="93"/>
      <c r="B96" s="94"/>
      <c r="C96" s="12"/>
      <c r="D96" s="1"/>
      <c r="E96" s="2"/>
      <c r="F96" s="3"/>
      <c r="G96" s="3"/>
      <c r="H96" s="122">
        <f t="shared" si="3"/>
        <v>0</v>
      </c>
      <c r="I96" s="1"/>
      <c r="J96" s="50"/>
      <c r="K96" s="120">
        <v>0</v>
      </c>
      <c r="L96" s="1"/>
      <c r="M96" s="1"/>
      <c r="N96" s="120">
        <f t="shared" si="4"/>
        <v>0</v>
      </c>
      <c r="O96" s="121">
        <f t="shared" si="5"/>
        <v>0</v>
      </c>
    </row>
    <row r="97" spans="1:15" ht="17.25" x14ac:dyDescent="0.3">
      <c r="A97" s="93"/>
      <c r="B97" s="94"/>
      <c r="C97" s="12"/>
      <c r="D97" s="1"/>
      <c r="E97" s="2"/>
      <c r="F97" s="3"/>
      <c r="G97" s="3"/>
      <c r="H97" s="122">
        <f t="shared" si="3"/>
        <v>0</v>
      </c>
      <c r="I97" s="1"/>
      <c r="J97" s="50"/>
      <c r="K97" s="120">
        <v>0</v>
      </c>
      <c r="L97" s="1"/>
      <c r="M97" s="1"/>
      <c r="N97" s="120">
        <f t="shared" si="4"/>
        <v>0</v>
      </c>
      <c r="O97" s="121">
        <f t="shared" si="5"/>
        <v>0</v>
      </c>
    </row>
    <row r="98" spans="1:15" ht="17.25" x14ac:dyDescent="0.3">
      <c r="A98" s="93"/>
      <c r="B98" s="94"/>
      <c r="C98" s="12"/>
      <c r="D98" s="1"/>
      <c r="E98" s="2"/>
      <c r="F98" s="3"/>
      <c r="G98" s="3"/>
      <c r="H98" s="122">
        <f t="shared" si="3"/>
        <v>0</v>
      </c>
      <c r="I98" s="1"/>
      <c r="J98" s="50"/>
      <c r="K98" s="120">
        <v>0</v>
      </c>
      <c r="L98" s="1"/>
      <c r="M98" s="1"/>
      <c r="N98" s="120">
        <f t="shared" si="4"/>
        <v>0</v>
      </c>
      <c r="O98" s="121">
        <f t="shared" si="5"/>
        <v>0</v>
      </c>
    </row>
    <row r="99" spans="1:15" ht="17.25" x14ac:dyDescent="0.3">
      <c r="A99" s="93"/>
      <c r="B99" s="94"/>
      <c r="C99" s="12"/>
      <c r="D99" s="1"/>
      <c r="E99" s="2"/>
      <c r="F99" s="3"/>
      <c r="G99" s="3"/>
      <c r="H99" s="122">
        <f t="shared" si="3"/>
        <v>0</v>
      </c>
      <c r="I99" s="1"/>
      <c r="J99" s="50"/>
      <c r="K99" s="120">
        <v>0</v>
      </c>
      <c r="L99" s="1"/>
      <c r="M99" s="1"/>
      <c r="N99" s="120">
        <f t="shared" si="4"/>
        <v>0</v>
      </c>
      <c r="O99" s="121">
        <f t="shared" si="5"/>
        <v>0</v>
      </c>
    </row>
    <row r="100" spans="1:15" ht="17.25" x14ac:dyDescent="0.3">
      <c r="A100" s="93"/>
      <c r="B100" s="94"/>
      <c r="C100" s="12"/>
      <c r="D100" s="1"/>
      <c r="E100" s="2"/>
      <c r="F100" s="3"/>
      <c r="G100" s="3"/>
      <c r="H100" s="122">
        <f t="shared" si="3"/>
        <v>0</v>
      </c>
      <c r="I100" s="1"/>
      <c r="J100" s="50"/>
      <c r="K100" s="120">
        <v>0</v>
      </c>
      <c r="L100" s="1"/>
      <c r="M100" s="1"/>
      <c r="N100" s="120">
        <f t="shared" si="4"/>
        <v>0</v>
      </c>
      <c r="O100" s="121">
        <f t="shared" si="5"/>
        <v>0</v>
      </c>
    </row>
    <row r="101" spans="1:15" ht="17.25" x14ac:dyDescent="0.3">
      <c r="A101" s="93"/>
      <c r="B101" s="94"/>
      <c r="C101" s="12"/>
      <c r="D101" s="1"/>
      <c r="E101" s="2"/>
      <c r="F101" s="3"/>
      <c r="G101" s="3"/>
      <c r="H101" s="122">
        <f t="shared" si="3"/>
        <v>0</v>
      </c>
      <c r="I101" s="1"/>
      <c r="J101" s="48"/>
      <c r="K101" s="120">
        <v>0</v>
      </c>
      <c r="L101" s="1"/>
      <c r="M101" s="1"/>
      <c r="N101" s="120">
        <f t="shared" si="4"/>
        <v>0</v>
      </c>
      <c r="O101" s="121">
        <f t="shared" si="5"/>
        <v>0</v>
      </c>
    </row>
    <row r="102" spans="1:15" ht="17.25" x14ac:dyDescent="0.3">
      <c r="A102" s="93"/>
      <c r="B102" s="94"/>
      <c r="C102" s="12"/>
      <c r="D102" s="1"/>
      <c r="E102" s="2"/>
      <c r="F102" s="3"/>
      <c r="G102" s="3"/>
      <c r="H102" s="122">
        <f t="shared" si="3"/>
        <v>0</v>
      </c>
      <c r="I102" s="1"/>
      <c r="J102" s="48"/>
      <c r="K102" s="120">
        <v>0</v>
      </c>
      <c r="L102" s="1"/>
      <c r="M102" s="1"/>
      <c r="N102" s="120">
        <f t="shared" si="4"/>
        <v>0</v>
      </c>
      <c r="O102" s="121">
        <f t="shared" si="5"/>
        <v>0</v>
      </c>
    </row>
    <row r="103" spans="1:15" ht="17.25" x14ac:dyDescent="0.3">
      <c r="A103" s="93"/>
      <c r="B103" s="94"/>
      <c r="C103" s="12"/>
      <c r="D103" s="1"/>
      <c r="E103" s="2"/>
      <c r="F103" s="3"/>
      <c r="G103" s="3"/>
      <c r="H103" s="122">
        <f t="shared" si="3"/>
        <v>0</v>
      </c>
      <c r="I103" s="1"/>
      <c r="J103" s="48"/>
      <c r="K103" s="120">
        <v>0</v>
      </c>
      <c r="L103" s="1"/>
      <c r="M103" s="1"/>
      <c r="N103" s="120">
        <f t="shared" si="4"/>
        <v>0</v>
      </c>
      <c r="O103" s="121">
        <f t="shared" si="5"/>
        <v>0</v>
      </c>
    </row>
    <row r="104" spans="1:15" ht="17.25" x14ac:dyDescent="0.3">
      <c r="A104" s="93"/>
      <c r="B104" s="94"/>
      <c r="C104" s="12"/>
      <c r="D104" s="1"/>
      <c r="E104" s="2"/>
      <c r="F104" s="3"/>
      <c r="G104" s="3"/>
      <c r="H104" s="122">
        <f t="shared" si="3"/>
        <v>0</v>
      </c>
      <c r="I104" s="1"/>
      <c r="J104" s="48"/>
      <c r="K104" s="120">
        <v>0</v>
      </c>
      <c r="L104" s="1"/>
      <c r="M104" s="1"/>
      <c r="N104" s="120">
        <f t="shared" si="4"/>
        <v>0</v>
      </c>
      <c r="O104" s="121">
        <f t="shared" si="5"/>
        <v>0</v>
      </c>
    </row>
    <row r="105" spans="1:15" ht="17.25" x14ac:dyDescent="0.3">
      <c r="A105" s="93"/>
      <c r="B105" s="94"/>
      <c r="C105" s="12"/>
      <c r="D105" s="1"/>
      <c r="E105" s="2"/>
      <c r="F105" s="3"/>
      <c r="G105" s="3"/>
      <c r="H105" s="122">
        <f t="shared" si="3"/>
        <v>0</v>
      </c>
      <c r="I105" s="1"/>
      <c r="J105" s="48"/>
      <c r="K105" s="120">
        <v>0</v>
      </c>
      <c r="L105" s="1"/>
      <c r="M105" s="1"/>
      <c r="N105" s="120">
        <f t="shared" si="4"/>
        <v>0</v>
      </c>
      <c r="O105" s="121">
        <f t="shared" si="5"/>
        <v>0</v>
      </c>
    </row>
    <row r="106" spans="1:15" ht="17.25" x14ac:dyDescent="0.3">
      <c r="A106" s="93"/>
      <c r="B106" s="94"/>
      <c r="C106" s="12"/>
      <c r="D106" s="1"/>
      <c r="E106" s="2"/>
      <c r="F106" s="3"/>
      <c r="G106" s="3"/>
      <c r="H106" s="122">
        <f t="shared" si="3"/>
        <v>0</v>
      </c>
      <c r="I106" s="1"/>
      <c r="J106" s="48"/>
      <c r="K106" s="120">
        <v>0</v>
      </c>
      <c r="L106" s="1"/>
      <c r="M106" s="1"/>
      <c r="N106" s="120">
        <f t="shared" si="4"/>
        <v>0</v>
      </c>
      <c r="O106" s="121">
        <f t="shared" si="5"/>
        <v>0</v>
      </c>
    </row>
    <row r="107" spans="1:15" ht="17.25" x14ac:dyDescent="0.3">
      <c r="A107" s="93"/>
      <c r="B107" s="94"/>
      <c r="C107" s="12"/>
      <c r="D107" s="1"/>
      <c r="E107" s="2"/>
      <c r="F107" s="3"/>
      <c r="G107" s="3"/>
      <c r="H107" s="122">
        <f t="shared" si="3"/>
        <v>0</v>
      </c>
      <c r="I107" s="1"/>
      <c r="J107" s="48"/>
      <c r="K107" s="120">
        <v>0</v>
      </c>
      <c r="L107" s="1"/>
      <c r="M107" s="1"/>
      <c r="N107" s="120">
        <f t="shared" si="4"/>
        <v>0</v>
      </c>
      <c r="O107" s="121">
        <f t="shared" si="5"/>
        <v>0</v>
      </c>
    </row>
    <row r="108" spans="1:15" ht="17.25" x14ac:dyDescent="0.3">
      <c r="A108" s="93"/>
      <c r="B108" s="94"/>
      <c r="C108" s="12"/>
      <c r="D108" s="1"/>
      <c r="E108" s="2"/>
      <c r="F108" s="3"/>
      <c r="G108" s="3"/>
      <c r="H108" s="122">
        <f t="shared" si="3"/>
        <v>0</v>
      </c>
      <c r="I108" s="1"/>
      <c r="J108" s="48"/>
      <c r="K108" s="120">
        <v>0</v>
      </c>
      <c r="L108" s="1"/>
      <c r="M108" s="1"/>
      <c r="N108" s="120">
        <f t="shared" si="4"/>
        <v>0</v>
      </c>
      <c r="O108" s="121">
        <f t="shared" si="5"/>
        <v>0</v>
      </c>
    </row>
    <row r="109" spans="1:15" ht="17.25" x14ac:dyDescent="0.3">
      <c r="A109" s="93"/>
      <c r="B109" s="94"/>
      <c r="C109" s="12"/>
      <c r="D109" s="1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"/>
      <c r="E110" s="2"/>
      <c r="F110" s="3"/>
      <c r="G110" s="3"/>
      <c r="H110" s="122">
        <f t="shared" si="3"/>
        <v>0</v>
      </c>
      <c r="I110" s="1"/>
      <c r="J110" s="48"/>
      <c r="K110" s="120">
        <v>0</v>
      </c>
      <c r="L110" s="1"/>
      <c r="M110" s="1"/>
      <c r="N110" s="120">
        <f t="shared" si="4"/>
        <v>0</v>
      </c>
      <c r="O110" s="121">
        <f t="shared" si="5"/>
        <v>0</v>
      </c>
    </row>
    <row r="111" spans="1:15" ht="17.25" x14ac:dyDescent="0.3">
      <c r="A111" s="93"/>
      <c r="B111" s="94"/>
      <c r="C111" s="12"/>
      <c r="D111" s="1"/>
      <c r="E111" s="2"/>
      <c r="F111" s="3"/>
      <c r="G111" s="3"/>
      <c r="H111" s="122">
        <f t="shared" si="3"/>
        <v>0</v>
      </c>
      <c r="I111" s="1"/>
      <c r="J111" s="48"/>
      <c r="K111" s="120">
        <v>0</v>
      </c>
      <c r="L111" s="1"/>
      <c r="M111" s="1"/>
      <c r="N111" s="120">
        <f t="shared" si="4"/>
        <v>0</v>
      </c>
      <c r="O111" s="121">
        <f t="shared" si="5"/>
        <v>0</v>
      </c>
    </row>
    <row r="112" spans="1:15" ht="17.25" x14ac:dyDescent="0.3">
      <c r="A112" s="93"/>
      <c r="B112" s="94"/>
      <c r="C112" s="12"/>
      <c r="D112" s="1"/>
      <c r="E112" s="2"/>
      <c r="F112" s="3"/>
      <c r="G112" s="3"/>
      <c r="H112" s="122">
        <f t="shared" si="3"/>
        <v>0</v>
      </c>
      <c r="I112" s="1"/>
      <c r="J112" s="48"/>
      <c r="K112" s="120">
        <v>0</v>
      </c>
      <c r="L112" s="1"/>
      <c r="M112" s="1"/>
      <c r="N112" s="120">
        <f t="shared" si="4"/>
        <v>0</v>
      </c>
      <c r="O112" s="121">
        <f t="shared" si="5"/>
        <v>0</v>
      </c>
    </row>
    <row r="113" spans="1:15" ht="17.25" x14ac:dyDescent="0.3">
      <c r="A113" s="93"/>
      <c r="B113" s="94"/>
      <c r="C113" s="12"/>
      <c r="D113" s="1"/>
      <c r="E113" s="2"/>
      <c r="F113" s="3"/>
      <c r="G113" s="3"/>
      <c r="H113" s="122">
        <f t="shared" si="3"/>
        <v>0</v>
      </c>
      <c r="I113" s="1"/>
      <c r="J113" s="48"/>
      <c r="K113" s="120">
        <v>0</v>
      </c>
      <c r="L113" s="1"/>
      <c r="M113" s="1"/>
      <c r="N113" s="120">
        <f t="shared" si="4"/>
        <v>0</v>
      </c>
      <c r="O113" s="121">
        <f t="shared" si="5"/>
        <v>0</v>
      </c>
    </row>
    <row r="114" spans="1:15" ht="17.25" x14ac:dyDescent="0.3">
      <c r="A114" s="93"/>
      <c r="B114" s="94"/>
      <c r="C114" s="12"/>
      <c r="D114" s="1"/>
      <c r="E114" s="2"/>
      <c r="F114" s="3"/>
      <c r="G114" s="3"/>
      <c r="H114" s="122">
        <f t="shared" si="3"/>
        <v>0</v>
      </c>
      <c r="I114" s="1"/>
      <c r="J114" s="48"/>
      <c r="K114" s="120">
        <v>0</v>
      </c>
      <c r="L114" s="1"/>
      <c r="M114" s="1"/>
      <c r="N114" s="120">
        <f t="shared" si="4"/>
        <v>0</v>
      </c>
      <c r="O114" s="121">
        <f t="shared" si="5"/>
        <v>0</v>
      </c>
    </row>
    <row r="115" spans="1:15" ht="17.25" x14ac:dyDescent="0.3">
      <c r="A115" s="93"/>
      <c r="B115" s="94"/>
      <c r="C115" s="12"/>
      <c r="D115" s="1"/>
      <c r="E115" s="2"/>
      <c r="F115" s="3"/>
      <c r="G115" s="3"/>
      <c r="H115" s="122">
        <f t="shared" si="3"/>
        <v>0</v>
      </c>
      <c r="I115" s="1"/>
      <c r="J115" s="48"/>
      <c r="K115" s="120">
        <v>0</v>
      </c>
      <c r="L115" s="1"/>
      <c r="M115" s="1"/>
      <c r="N115" s="120">
        <f t="shared" si="4"/>
        <v>0</v>
      </c>
      <c r="O115" s="121">
        <f t="shared" si="5"/>
        <v>0</v>
      </c>
    </row>
    <row r="116" spans="1:15" ht="17.25" x14ac:dyDescent="0.3">
      <c r="A116" s="93"/>
      <c r="B116" s="94"/>
      <c r="C116" s="12"/>
      <c r="D116" s="1"/>
      <c r="E116" s="2"/>
      <c r="F116" s="3"/>
      <c r="G116" s="3"/>
      <c r="H116" s="122">
        <f t="shared" si="3"/>
        <v>0</v>
      </c>
      <c r="I116" s="1"/>
      <c r="J116" s="48"/>
      <c r="K116" s="120">
        <v>0</v>
      </c>
      <c r="L116" s="1"/>
      <c r="M116" s="1"/>
      <c r="N116" s="120">
        <f t="shared" si="4"/>
        <v>0</v>
      </c>
      <c r="O116" s="121">
        <f t="shared" si="5"/>
        <v>0</v>
      </c>
    </row>
    <row r="117" spans="1:15" ht="17.25" x14ac:dyDescent="0.3">
      <c r="A117" s="93"/>
      <c r="B117" s="94"/>
      <c r="C117" s="12"/>
      <c r="D117" s="1"/>
      <c r="E117" s="2"/>
      <c r="F117" s="3"/>
      <c r="G117" s="3"/>
      <c r="H117" s="122">
        <f t="shared" si="3"/>
        <v>0</v>
      </c>
      <c r="I117" s="1"/>
      <c r="J117" s="48"/>
      <c r="K117" s="120">
        <v>0</v>
      </c>
      <c r="L117" s="1"/>
      <c r="M117" s="1"/>
      <c r="N117" s="120">
        <f t="shared" si="4"/>
        <v>0</v>
      </c>
      <c r="O117" s="121">
        <f t="shared" si="5"/>
        <v>0</v>
      </c>
    </row>
    <row r="118" spans="1:15" ht="17.25" x14ac:dyDescent="0.3">
      <c r="A118" s="93"/>
      <c r="B118" s="94"/>
      <c r="C118" s="12"/>
      <c r="D118" s="1"/>
      <c r="E118" s="2"/>
      <c r="F118" s="3"/>
      <c r="G118" s="3"/>
      <c r="H118" s="122">
        <f t="shared" si="3"/>
        <v>0</v>
      </c>
      <c r="I118" s="1"/>
      <c r="J118" s="48"/>
      <c r="K118" s="120">
        <v>0</v>
      </c>
      <c r="L118" s="1"/>
      <c r="M118" s="1"/>
      <c r="N118" s="120">
        <f t="shared" si="4"/>
        <v>0</v>
      </c>
      <c r="O118" s="121">
        <f t="shared" si="5"/>
        <v>0</v>
      </c>
    </row>
    <row r="119" spans="1:15" ht="17.25" x14ac:dyDescent="0.3">
      <c r="A119" s="93"/>
      <c r="B119" s="94"/>
      <c r="C119" s="12"/>
      <c r="D119" s="1"/>
      <c r="E119" s="2"/>
      <c r="F119" s="3"/>
      <c r="G119" s="3"/>
      <c r="H119" s="122">
        <f t="shared" si="3"/>
        <v>0</v>
      </c>
      <c r="I119" s="1"/>
      <c r="J119" s="52"/>
      <c r="K119" s="120">
        <v>0</v>
      </c>
      <c r="L119" s="9"/>
      <c r="M119" s="9"/>
      <c r="N119" s="120">
        <f t="shared" si="4"/>
        <v>0</v>
      </c>
      <c r="O119" s="121">
        <f t="shared" si="5"/>
        <v>0</v>
      </c>
    </row>
    <row r="120" spans="1:15" ht="17.25" x14ac:dyDescent="0.3">
      <c r="A120" s="93"/>
      <c r="B120" s="94"/>
      <c r="C120" s="12"/>
      <c r="D120" s="1"/>
      <c r="E120" s="2"/>
      <c r="F120" s="3"/>
      <c r="G120" s="3"/>
      <c r="H120" s="122">
        <f t="shared" si="3"/>
        <v>0</v>
      </c>
      <c r="I120" s="1"/>
      <c r="J120" s="50"/>
      <c r="K120" s="120">
        <v>0</v>
      </c>
      <c r="L120" s="1"/>
      <c r="M120" s="1"/>
      <c r="N120" s="120">
        <f t="shared" si="4"/>
        <v>0</v>
      </c>
      <c r="O120" s="121">
        <f t="shared" si="5"/>
        <v>0</v>
      </c>
    </row>
    <row r="121" spans="1:15" ht="17.25" x14ac:dyDescent="0.3">
      <c r="A121" s="93"/>
      <c r="B121" s="94"/>
      <c r="C121" s="12"/>
      <c r="D121" s="1"/>
      <c r="E121" s="2"/>
      <c r="F121" s="3"/>
      <c r="G121" s="3"/>
      <c r="H121" s="122">
        <f t="shared" si="3"/>
        <v>0</v>
      </c>
      <c r="I121" s="1"/>
      <c r="J121" s="55"/>
      <c r="K121" s="120">
        <v>0</v>
      </c>
      <c r="L121" s="7"/>
      <c r="M121" s="7"/>
      <c r="N121" s="120">
        <f t="shared" si="4"/>
        <v>0</v>
      </c>
      <c r="O121" s="121">
        <f t="shared" si="5"/>
        <v>0</v>
      </c>
    </row>
    <row r="122" spans="1:15" ht="17.25" x14ac:dyDescent="0.3">
      <c r="A122" s="93"/>
      <c r="B122" s="94"/>
      <c r="C122" s="12"/>
      <c r="D122" s="1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1"/>
      <c r="M122" s="1"/>
      <c r="N122" s="120">
        <f t="shared" si="4"/>
        <v>0</v>
      </c>
      <c r="O122" s="121">
        <f t="shared" si="5"/>
        <v>0</v>
      </c>
    </row>
    <row r="123" spans="1:15" ht="17.25" x14ac:dyDescent="0.3">
      <c r="A123" s="93"/>
      <c r="B123" s="94"/>
      <c r="C123" s="12"/>
      <c r="D123" s="1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7"/>
      <c r="M123" s="7"/>
      <c r="N123" s="120">
        <f t="shared" si="4"/>
        <v>0</v>
      </c>
      <c r="O123" s="121">
        <f t="shared" si="5"/>
        <v>0</v>
      </c>
    </row>
    <row r="124" spans="1:15" ht="17.25" x14ac:dyDescent="0.3">
      <c r="A124" s="93"/>
      <c r="B124" s="94"/>
      <c r="C124" s="12"/>
      <c r="D124" s="1"/>
      <c r="E124" s="2"/>
      <c r="F124" s="3"/>
      <c r="G124" s="3"/>
      <c r="H124" s="122">
        <f t="shared" si="3"/>
        <v>0</v>
      </c>
      <c r="I124" s="1"/>
      <c r="J124" s="50"/>
      <c r="K124" s="120">
        <v>0</v>
      </c>
      <c r="L124" s="1"/>
      <c r="M124" s="1"/>
      <c r="N124" s="120">
        <f t="shared" si="4"/>
        <v>0</v>
      </c>
      <c r="O124" s="121">
        <f t="shared" si="5"/>
        <v>0</v>
      </c>
    </row>
    <row r="125" spans="1:15" ht="17.25" x14ac:dyDescent="0.3">
      <c r="A125" s="93"/>
      <c r="B125" s="94"/>
      <c r="C125" s="12"/>
      <c r="D125" s="1"/>
      <c r="E125" s="2"/>
      <c r="F125" s="3"/>
      <c r="G125" s="3"/>
      <c r="H125" s="122">
        <f t="shared" si="3"/>
        <v>0</v>
      </c>
      <c r="I125" s="1"/>
      <c r="J125" s="55"/>
      <c r="K125" s="120">
        <v>0</v>
      </c>
      <c r="L125" s="1"/>
      <c r="M125" s="1"/>
      <c r="N125" s="120">
        <f t="shared" si="4"/>
        <v>0</v>
      </c>
      <c r="O125" s="121">
        <f t="shared" si="5"/>
        <v>0</v>
      </c>
    </row>
    <row r="126" spans="1:15" ht="17.25" x14ac:dyDescent="0.3">
      <c r="A126" s="93"/>
      <c r="B126" s="94"/>
      <c r="C126" s="12"/>
      <c r="D126" s="1"/>
      <c r="E126" s="2"/>
      <c r="F126" s="3"/>
      <c r="G126" s="3"/>
      <c r="H126" s="122">
        <f t="shared" si="3"/>
        <v>0</v>
      </c>
      <c r="I126" s="1"/>
      <c r="J126" s="55"/>
      <c r="K126" s="120">
        <v>0</v>
      </c>
      <c r="L126" s="9"/>
      <c r="M126" s="9"/>
      <c r="N126" s="120">
        <f t="shared" si="4"/>
        <v>0</v>
      </c>
      <c r="O126" s="121">
        <f t="shared" si="5"/>
        <v>0</v>
      </c>
    </row>
    <row r="127" spans="1:15" ht="17.25" x14ac:dyDescent="0.3">
      <c r="A127" s="93"/>
      <c r="B127" s="94"/>
      <c r="C127" s="12"/>
      <c r="D127" s="1"/>
      <c r="E127" s="2"/>
      <c r="F127" s="3"/>
      <c r="G127" s="3"/>
      <c r="H127" s="122">
        <f t="shared" si="3"/>
        <v>0</v>
      </c>
      <c r="I127" s="1"/>
      <c r="J127" s="50"/>
      <c r="K127" s="120">
        <v>0</v>
      </c>
      <c r="L127" s="1"/>
      <c r="M127" s="1"/>
      <c r="N127" s="120">
        <f t="shared" si="4"/>
        <v>0</v>
      </c>
      <c r="O127" s="121">
        <f t="shared" si="5"/>
        <v>0</v>
      </c>
    </row>
    <row r="128" spans="1:15" ht="17.25" x14ac:dyDescent="0.3">
      <c r="A128" s="93"/>
      <c r="B128" s="94"/>
      <c r="C128" s="12"/>
      <c r="D128" s="1"/>
      <c r="E128" s="2"/>
      <c r="F128" s="3"/>
      <c r="G128" s="3"/>
      <c r="H128" s="122">
        <f t="shared" si="3"/>
        <v>0</v>
      </c>
      <c r="I128" s="1"/>
      <c r="J128" s="55"/>
      <c r="K128" s="120">
        <v>0</v>
      </c>
      <c r="L128" s="1"/>
      <c r="M128" s="1"/>
      <c r="N128" s="120">
        <f t="shared" si="4"/>
        <v>0</v>
      </c>
      <c r="O128" s="121">
        <f t="shared" si="5"/>
        <v>0</v>
      </c>
    </row>
    <row r="129" spans="1:15" ht="17.25" x14ac:dyDescent="0.3">
      <c r="A129" s="93"/>
      <c r="B129" s="94"/>
      <c r="C129" s="12"/>
      <c r="D129" s="1"/>
      <c r="E129" s="2"/>
      <c r="F129" s="3"/>
      <c r="G129" s="3"/>
      <c r="H129" s="122">
        <f t="shared" si="3"/>
        <v>0</v>
      </c>
      <c r="I129" s="1"/>
      <c r="J129" s="50"/>
      <c r="K129" s="120">
        <v>0</v>
      </c>
      <c r="L129" s="9"/>
      <c r="M129" s="9"/>
      <c r="N129" s="120">
        <f t="shared" si="4"/>
        <v>0</v>
      </c>
      <c r="O129" s="121">
        <f t="shared" si="5"/>
        <v>0</v>
      </c>
    </row>
    <row r="130" spans="1:15" ht="17.25" x14ac:dyDescent="0.3">
      <c r="A130" s="93"/>
      <c r="B130" s="94"/>
      <c r="C130" s="12"/>
      <c r="D130" s="1"/>
      <c r="E130" s="2"/>
      <c r="F130" s="3"/>
      <c r="G130" s="3"/>
      <c r="H130" s="122">
        <f t="shared" si="3"/>
        <v>0</v>
      </c>
      <c r="I130" s="1"/>
      <c r="J130" s="54"/>
      <c r="K130" s="120">
        <v>0</v>
      </c>
      <c r="L130" s="1"/>
      <c r="M130" s="1"/>
      <c r="N130" s="120">
        <f t="shared" si="4"/>
        <v>0</v>
      </c>
      <c r="O130" s="121">
        <f t="shared" si="5"/>
        <v>0</v>
      </c>
    </row>
    <row r="131" spans="1:15" ht="17.25" x14ac:dyDescent="0.3">
      <c r="A131" s="93"/>
      <c r="B131" s="94"/>
      <c r="C131" s="12"/>
      <c r="D131" s="1"/>
      <c r="E131" s="2"/>
      <c r="F131" s="3"/>
      <c r="G131" s="3"/>
      <c r="H131" s="122">
        <f t="shared" si="3"/>
        <v>0</v>
      </c>
      <c r="I131" s="1"/>
      <c r="J131" s="55"/>
      <c r="K131" s="120">
        <v>0</v>
      </c>
      <c r="L131" s="7"/>
      <c r="M131" s="7"/>
      <c r="N131" s="120">
        <f t="shared" si="4"/>
        <v>0</v>
      </c>
      <c r="O131" s="121">
        <f t="shared" si="5"/>
        <v>0</v>
      </c>
    </row>
    <row r="132" spans="1:15" ht="17.25" x14ac:dyDescent="0.3">
      <c r="A132" s="93"/>
      <c r="B132" s="94"/>
      <c r="C132" s="12"/>
      <c r="D132" s="1"/>
      <c r="E132" s="2"/>
      <c r="F132" s="3"/>
      <c r="G132" s="3"/>
      <c r="H132" s="122">
        <f t="shared" ref="H132:H195" si="6">IF(AND(F132&lt;&gt;"",G132&lt;&gt;""),G132-F132,0)</f>
        <v>0</v>
      </c>
      <c r="I132" s="1"/>
      <c r="J132" s="50"/>
      <c r="K132" s="120">
        <v>0</v>
      </c>
      <c r="L132" s="11"/>
      <c r="M132" s="11"/>
      <c r="N132" s="120">
        <f t="shared" ref="N132:N195" si="7">IF(ROUND(H132*1440,0)=0,0,H132*1440*32)</f>
        <v>0</v>
      </c>
      <c r="O132" s="121">
        <f t="shared" ref="O132:O195" si="8">IF(ROUND(H132*1440,0)=0,0,
IF(ROUND(H132*1440,0)&lt;=15,480,
IF(ROUND(H132*1440,0)&lt;=30,960,
IF(ROUND(H132*1440,0)&lt;=45,1440,
IF(ROUND(H132*1440,0)&lt;=60,1920,
1920*INT(ROUND(H132*1440,0)/60)+
IF(MOD(ROUND(H132*1440,0),60)&lt;=15,480,
IF(MOD(ROUND(H132*1440,0),60)&lt;=30,960,
IF(MOD(ROUND(H132*1440,0),60)&lt;=45,1440,1920)))
)))))</f>
        <v>0</v>
      </c>
    </row>
    <row r="133" spans="1:15" ht="17.25" x14ac:dyDescent="0.3">
      <c r="A133" s="93"/>
      <c r="B133" s="94"/>
      <c r="C133" s="12"/>
      <c r="D133" s="1"/>
      <c r="E133" s="2"/>
      <c r="F133" s="3"/>
      <c r="G133" s="3"/>
      <c r="H133" s="122">
        <f t="shared" si="6"/>
        <v>0</v>
      </c>
      <c r="I133" s="1"/>
      <c r="J133" s="56"/>
      <c r="K133" s="120">
        <v>0</v>
      </c>
      <c r="L133" s="1"/>
      <c r="M133" s="1"/>
      <c r="N133" s="120">
        <f t="shared" si="7"/>
        <v>0</v>
      </c>
      <c r="O133" s="121">
        <f t="shared" si="8"/>
        <v>0</v>
      </c>
    </row>
    <row r="134" spans="1:15" ht="17.25" x14ac:dyDescent="0.3">
      <c r="A134" s="93"/>
      <c r="B134" s="94"/>
      <c r="C134" s="12"/>
      <c r="D134" s="1"/>
      <c r="E134" s="2"/>
      <c r="F134" s="3"/>
      <c r="G134" s="3"/>
      <c r="H134" s="122">
        <f t="shared" si="6"/>
        <v>0</v>
      </c>
      <c r="I134" s="1"/>
      <c r="J134" s="50"/>
      <c r="K134" s="120">
        <v>0</v>
      </c>
      <c r="L134" s="1"/>
      <c r="M134" s="1"/>
      <c r="N134" s="120">
        <f t="shared" si="7"/>
        <v>0</v>
      </c>
      <c r="O134" s="121">
        <f t="shared" si="8"/>
        <v>0</v>
      </c>
    </row>
    <row r="135" spans="1:15" ht="17.25" x14ac:dyDescent="0.3">
      <c r="A135" s="93"/>
      <c r="B135" s="94"/>
      <c r="C135" s="12"/>
      <c r="D135" s="1"/>
      <c r="E135" s="2"/>
      <c r="F135" s="3"/>
      <c r="G135" s="3"/>
      <c r="H135" s="122">
        <f t="shared" si="6"/>
        <v>0</v>
      </c>
      <c r="I135" s="1"/>
      <c r="J135" s="50"/>
      <c r="K135" s="120">
        <v>0</v>
      </c>
      <c r="L135" s="1"/>
      <c r="M135" s="1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2"/>
      <c r="D136" s="1"/>
      <c r="E136" s="2"/>
      <c r="F136" s="3"/>
      <c r="G136" s="3"/>
      <c r="H136" s="122">
        <f t="shared" si="6"/>
        <v>0</v>
      </c>
      <c r="I136" s="1"/>
      <c r="J136" s="54"/>
      <c r="K136" s="120">
        <v>0</v>
      </c>
      <c r="L136" s="9"/>
      <c r="M136" s="9"/>
      <c r="N136" s="120">
        <f t="shared" si="7"/>
        <v>0</v>
      </c>
      <c r="O136" s="121">
        <f t="shared" si="8"/>
        <v>0</v>
      </c>
    </row>
    <row r="137" spans="1:15" ht="17.25" x14ac:dyDescent="0.3">
      <c r="A137" s="93"/>
      <c r="B137" s="94"/>
      <c r="C137" s="12"/>
      <c r="D137" s="1"/>
      <c r="E137" s="2"/>
      <c r="F137" s="3"/>
      <c r="G137" s="3"/>
      <c r="H137" s="122">
        <f t="shared" si="6"/>
        <v>0</v>
      </c>
      <c r="I137" s="1"/>
      <c r="J137" s="50"/>
      <c r="K137" s="120">
        <v>0</v>
      </c>
      <c r="L137" s="1"/>
      <c r="M137" s="1"/>
      <c r="N137" s="120">
        <f t="shared" si="7"/>
        <v>0</v>
      </c>
      <c r="O137" s="121">
        <f t="shared" si="8"/>
        <v>0</v>
      </c>
    </row>
    <row r="138" spans="1:15" ht="17.25" x14ac:dyDescent="0.3">
      <c r="A138" s="93"/>
      <c r="B138" s="94"/>
      <c r="C138" s="12"/>
      <c r="D138" s="1"/>
      <c r="E138" s="2"/>
      <c r="F138" s="3"/>
      <c r="G138" s="3"/>
      <c r="H138" s="122">
        <f t="shared" si="6"/>
        <v>0</v>
      </c>
      <c r="I138" s="1"/>
      <c r="J138" s="54"/>
      <c r="K138" s="120">
        <v>0</v>
      </c>
      <c r="L138" s="1"/>
      <c r="M138" s="1"/>
      <c r="N138" s="120">
        <f t="shared" si="7"/>
        <v>0</v>
      </c>
      <c r="O138" s="121">
        <f t="shared" si="8"/>
        <v>0</v>
      </c>
    </row>
    <row r="139" spans="1:15" ht="17.25" x14ac:dyDescent="0.3">
      <c r="A139" s="93"/>
      <c r="B139" s="94"/>
      <c r="C139" s="12"/>
      <c r="D139" s="1"/>
      <c r="E139" s="2"/>
      <c r="F139" s="3"/>
      <c r="G139" s="3"/>
      <c r="H139" s="122">
        <f t="shared" si="6"/>
        <v>0</v>
      </c>
      <c r="I139" s="1"/>
      <c r="J139" s="50"/>
      <c r="K139" s="120">
        <v>0</v>
      </c>
      <c r="L139" s="9"/>
      <c r="M139" s="9"/>
      <c r="N139" s="120">
        <f t="shared" si="7"/>
        <v>0</v>
      </c>
      <c r="O139" s="121">
        <f t="shared" si="8"/>
        <v>0</v>
      </c>
    </row>
    <row r="140" spans="1:15" ht="17.25" x14ac:dyDescent="0.3">
      <c r="A140" s="93"/>
      <c r="B140" s="94"/>
      <c r="C140" s="12"/>
      <c r="D140" s="1"/>
      <c r="E140" s="2"/>
      <c r="F140" s="3"/>
      <c r="G140" s="3"/>
      <c r="H140" s="122">
        <f t="shared" si="6"/>
        <v>0</v>
      </c>
      <c r="I140" s="1"/>
      <c r="J140" s="54"/>
      <c r="K140" s="120">
        <v>0</v>
      </c>
      <c r="L140" s="1"/>
      <c r="M140" s="1"/>
      <c r="N140" s="120">
        <f t="shared" si="7"/>
        <v>0</v>
      </c>
      <c r="O140" s="121">
        <f t="shared" si="8"/>
        <v>0</v>
      </c>
    </row>
    <row r="141" spans="1:15" ht="17.25" x14ac:dyDescent="0.3">
      <c r="A141" s="93"/>
      <c r="B141" s="94"/>
      <c r="C141" s="12"/>
      <c r="D141" s="1"/>
      <c r="E141" s="2"/>
      <c r="F141" s="3"/>
      <c r="G141" s="3"/>
      <c r="H141" s="122">
        <f t="shared" si="6"/>
        <v>0</v>
      </c>
      <c r="I141" s="1"/>
      <c r="J141" s="50"/>
      <c r="K141" s="120">
        <v>0</v>
      </c>
      <c r="L141" s="7"/>
      <c r="M141" s="7"/>
      <c r="N141" s="120">
        <f t="shared" si="7"/>
        <v>0</v>
      </c>
      <c r="O141" s="121">
        <f t="shared" si="8"/>
        <v>0</v>
      </c>
    </row>
    <row r="142" spans="1:15" ht="17.25" x14ac:dyDescent="0.3">
      <c r="A142" s="93"/>
      <c r="B142" s="94"/>
      <c r="C142" s="12"/>
      <c r="D142" s="1"/>
      <c r="E142" s="2"/>
      <c r="F142" s="3"/>
      <c r="G142" s="3"/>
      <c r="H142" s="122">
        <f t="shared" si="6"/>
        <v>0</v>
      </c>
      <c r="I142" s="1"/>
      <c r="J142" s="50"/>
      <c r="K142" s="120">
        <v>0</v>
      </c>
      <c r="L142" s="1"/>
      <c r="M142" s="1"/>
      <c r="N142" s="120">
        <f t="shared" si="7"/>
        <v>0</v>
      </c>
      <c r="O142" s="121">
        <f t="shared" si="8"/>
        <v>0</v>
      </c>
    </row>
    <row r="143" spans="1:15" ht="17.25" x14ac:dyDescent="0.3">
      <c r="A143" s="93"/>
      <c r="B143" s="94"/>
      <c r="C143" s="12"/>
      <c r="D143" s="1"/>
      <c r="E143" s="2"/>
      <c r="F143" s="3"/>
      <c r="G143" s="3"/>
      <c r="H143" s="122">
        <f t="shared" si="6"/>
        <v>0</v>
      </c>
      <c r="I143" s="1"/>
      <c r="J143" s="50"/>
      <c r="K143" s="120">
        <v>0</v>
      </c>
      <c r="L143" s="1"/>
      <c r="M143" s="1"/>
      <c r="N143" s="120">
        <f t="shared" si="7"/>
        <v>0</v>
      </c>
      <c r="O143" s="121">
        <f t="shared" si="8"/>
        <v>0</v>
      </c>
    </row>
    <row r="144" spans="1:15" ht="17.25" x14ac:dyDescent="0.3">
      <c r="A144" s="93"/>
      <c r="B144" s="94"/>
      <c r="C144" s="12"/>
      <c r="D144" s="1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2"/>
      <c r="D145" s="1"/>
      <c r="E145" s="2"/>
      <c r="F145" s="3"/>
      <c r="G145" s="3"/>
      <c r="H145" s="122">
        <f t="shared" si="6"/>
        <v>0</v>
      </c>
      <c r="I145" s="1"/>
      <c r="J145" s="54"/>
      <c r="K145" s="120">
        <v>0</v>
      </c>
      <c r="L145" s="7"/>
      <c r="M145" s="7"/>
      <c r="N145" s="120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1"/>
      <c r="E146" s="2"/>
      <c r="F146" s="3"/>
      <c r="G146" s="3"/>
      <c r="H146" s="122">
        <f t="shared" si="6"/>
        <v>0</v>
      </c>
      <c r="I146" s="1"/>
      <c r="J146" s="56"/>
      <c r="K146" s="120">
        <v>0</v>
      </c>
      <c r="L146" s="9"/>
      <c r="M146" s="9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1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17.25" x14ac:dyDescent="0.3">
      <c r="A148" s="93"/>
      <c r="B148" s="94"/>
      <c r="C148" s="12"/>
      <c r="D148" s="1"/>
      <c r="E148" s="2"/>
      <c r="F148" s="3"/>
      <c r="G148" s="3"/>
      <c r="H148" s="122">
        <f t="shared" si="6"/>
        <v>0</v>
      </c>
      <c r="I148" s="1"/>
      <c r="J148" s="55"/>
      <c r="K148" s="120">
        <v>0</v>
      </c>
      <c r="L148" s="11"/>
      <c r="M148" s="11"/>
      <c r="N148" s="120">
        <f t="shared" si="7"/>
        <v>0</v>
      </c>
      <c r="O148" s="121">
        <f t="shared" si="8"/>
        <v>0</v>
      </c>
    </row>
    <row r="149" spans="1:15" ht="17.25" x14ac:dyDescent="0.3">
      <c r="A149" s="93"/>
      <c r="B149" s="94"/>
      <c r="C149" s="12"/>
      <c r="D149" s="1"/>
      <c r="E149" s="2"/>
      <c r="F149" s="3"/>
      <c r="G149" s="3"/>
      <c r="H149" s="122">
        <f t="shared" si="6"/>
        <v>0</v>
      </c>
      <c r="I149" s="1"/>
      <c r="J149" s="50"/>
      <c r="K149" s="120">
        <v>0</v>
      </c>
      <c r="L149" s="1"/>
      <c r="M149" s="1"/>
      <c r="N149" s="120">
        <f t="shared" si="7"/>
        <v>0</v>
      </c>
      <c r="O149" s="121">
        <f t="shared" si="8"/>
        <v>0</v>
      </c>
    </row>
    <row r="150" spans="1:15" ht="17.25" x14ac:dyDescent="0.3">
      <c r="A150" s="93"/>
      <c r="B150" s="94"/>
      <c r="C150" s="12"/>
      <c r="D150" s="1"/>
      <c r="E150" s="2"/>
      <c r="F150" s="3"/>
      <c r="G150" s="3"/>
      <c r="H150" s="122">
        <f t="shared" si="6"/>
        <v>0</v>
      </c>
      <c r="I150" s="1"/>
      <c r="J150" s="54"/>
      <c r="K150" s="120">
        <v>0</v>
      </c>
      <c r="L150" s="7"/>
      <c r="M150" s="7"/>
      <c r="N150" s="120">
        <f t="shared" si="7"/>
        <v>0</v>
      </c>
      <c r="O150" s="121">
        <f t="shared" si="8"/>
        <v>0</v>
      </c>
    </row>
    <row r="151" spans="1:15" ht="17.25" x14ac:dyDescent="0.3">
      <c r="A151" s="93"/>
      <c r="B151" s="94"/>
      <c r="C151" s="12"/>
      <c r="D151" s="1"/>
      <c r="E151" s="2"/>
      <c r="F151" s="3"/>
      <c r="G151" s="3"/>
      <c r="H151" s="122">
        <f t="shared" si="6"/>
        <v>0</v>
      </c>
      <c r="I151" s="1"/>
      <c r="J151" s="50"/>
      <c r="K151" s="120">
        <v>0</v>
      </c>
      <c r="L151" s="1"/>
      <c r="M151" s="1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1"/>
      <c r="E152" s="2"/>
      <c r="F152" s="3"/>
      <c r="G152" s="3"/>
      <c r="H152" s="122">
        <f t="shared" si="6"/>
        <v>0</v>
      </c>
      <c r="I152" s="1"/>
      <c r="J152" s="54"/>
      <c r="K152" s="120">
        <v>0</v>
      </c>
      <c r="L152" s="7"/>
      <c r="M152" s="7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2"/>
      <c r="D153" s="1"/>
      <c r="E153" s="2"/>
      <c r="F153" s="3"/>
      <c r="G153" s="3"/>
      <c r="H153" s="122">
        <f t="shared" si="6"/>
        <v>0</v>
      </c>
      <c r="I153" s="1"/>
      <c r="J153" s="50"/>
      <c r="K153" s="120">
        <v>0</v>
      </c>
      <c r="L153" s="1"/>
      <c r="M153" s="1"/>
      <c r="N153" s="120">
        <f t="shared" si="7"/>
        <v>0</v>
      </c>
      <c r="O153" s="121">
        <f t="shared" si="8"/>
        <v>0</v>
      </c>
    </row>
    <row r="154" spans="1:15" ht="17.25" x14ac:dyDescent="0.3">
      <c r="A154" s="93"/>
      <c r="B154" s="94"/>
      <c r="C154" s="12"/>
      <c r="D154" s="1"/>
      <c r="E154" s="2"/>
      <c r="F154" s="3"/>
      <c r="G154" s="3"/>
      <c r="H154" s="122">
        <f t="shared" si="6"/>
        <v>0</v>
      </c>
      <c r="I154" s="1"/>
      <c r="J154" s="54"/>
      <c r="K154" s="120">
        <v>0</v>
      </c>
      <c r="L154" s="7"/>
      <c r="M154" s="7"/>
      <c r="N154" s="120">
        <f t="shared" si="7"/>
        <v>0</v>
      </c>
      <c r="O154" s="121">
        <f t="shared" si="8"/>
        <v>0</v>
      </c>
    </row>
    <row r="155" spans="1:15" ht="17.25" x14ac:dyDescent="0.3">
      <c r="A155" s="93"/>
      <c r="B155" s="94"/>
      <c r="C155" s="12"/>
      <c r="D155" s="1"/>
      <c r="E155" s="2"/>
      <c r="F155" s="3"/>
      <c r="G155" s="3"/>
      <c r="H155" s="122">
        <f t="shared" si="6"/>
        <v>0</v>
      </c>
      <c r="I155" s="1"/>
      <c r="J155" s="54"/>
      <c r="K155" s="120">
        <v>0</v>
      </c>
      <c r="L155" s="9"/>
      <c r="M155" s="9"/>
      <c r="N155" s="120">
        <f t="shared" si="7"/>
        <v>0</v>
      </c>
      <c r="O155" s="121">
        <f t="shared" si="8"/>
        <v>0</v>
      </c>
    </row>
    <row r="156" spans="1:15" ht="17.25" x14ac:dyDescent="0.3">
      <c r="A156" s="93"/>
      <c r="B156" s="94"/>
      <c r="C156" s="12"/>
      <c r="D156" s="1"/>
      <c r="E156" s="2"/>
      <c r="F156" s="3"/>
      <c r="G156" s="3"/>
      <c r="H156" s="122">
        <f t="shared" si="6"/>
        <v>0</v>
      </c>
      <c r="I156" s="1"/>
      <c r="J156" s="55"/>
      <c r="K156" s="120">
        <v>0</v>
      </c>
      <c r="L156" s="11"/>
      <c r="M156" s="11"/>
      <c r="N156" s="120">
        <f t="shared" si="7"/>
        <v>0</v>
      </c>
      <c r="O156" s="121">
        <f t="shared" si="8"/>
        <v>0</v>
      </c>
    </row>
    <row r="157" spans="1:15" ht="17.25" x14ac:dyDescent="0.3">
      <c r="A157" s="93"/>
      <c r="B157" s="94"/>
      <c r="C157" s="12"/>
      <c r="D157" s="1"/>
      <c r="E157" s="2"/>
      <c r="F157" s="3"/>
      <c r="G157" s="3"/>
      <c r="H157" s="122">
        <f t="shared" si="6"/>
        <v>0</v>
      </c>
      <c r="I157" s="1"/>
      <c r="J157" s="50"/>
      <c r="K157" s="120">
        <v>0</v>
      </c>
      <c r="L157" s="1"/>
      <c r="M157" s="1"/>
      <c r="N157" s="120">
        <f t="shared" si="7"/>
        <v>0</v>
      </c>
      <c r="O157" s="121">
        <f t="shared" si="8"/>
        <v>0</v>
      </c>
    </row>
    <row r="158" spans="1:15" ht="17.25" x14ac:dyDescent="0.3">
      <c r="A158" s="93"/>
      <c r="B158" s="94"/>
      <c r="C158" s="12"/>
      <c r="D158" s="1"/>
      <c r="E158" s="2"/>
      <c r="F158" s="3"/>
      <c r="G158" s="3"/>
      <c r="H158" s="122">
        <f t="shared" si="6"/>
        <v>0</v>
      </c>
      <c r="I158" s="1"/>
      <c r="J158" s="56"/>
      <c r="K158" s="120">
        <v>0</v>
      </c>
      <c r="L158" s="9"/>
      <c r="M158" s="9"/>
      <c r="N158" s="120">
        <f t="shared" si="7"/>
        <v>0</v>
      </c>
      <c r="O158" s="121">
        <f t="shared" si="8"/>
        <v>0</v>
      </c>
    </row>
    <row r="159" spans="1:15" ht="17.25" x14ac:dyDescent="0.3">
      <c r="A159" s="93"/>
      <c r="B159" s="94"/>
      <c r="C159" s="12"/>
      <c r="D159" s="1"/>
      <c r="E159" s="2"/>
      <c r="F159" s="3"/>
      <c r="G159" s="3"/>
      <c r="H159" s="122">
        <f t="shared" si="6"/>
        <v>0</v>
      </c>
      <c r="I159" s="1"/>
      <c r="J159" s="50"/>
      <c r="K159" s="120">
        <v>0</v>
      </c>
      <c r="L159" s="1"/>
      <c r="M159" s="1"/>
      <c r="N159" s="120">
        <f t="shared" si="7"/>
        <v>0</v>
      </c>
      <c r="O159" s="121">
        <f t="shared" si="8"/>
        <v>0</v>
      </c>
    </row>
    <row r="160" spans="1:15" ht="17.25" x14ac:dyDescent="0.3">
      <c r="A160" s="93"/>
      <c r="B160" s="94"/>
      <c r="C160" s="12"/>
      <c r="D160" s="1"/>
      <c r="E160" s="2"/>
      <c r="F160" s="3"/>
      <c r="G160" s="3"/>
      <c r="H160" s="122">
        <f t="shared" si="6"/>
        <v>0</v>
      </c>
      <c r="I160" s="1"/>
      <c r="J160" s="50"/>
      <c r="K160" s="120">
        <v>0</v>
      </c>
      <c r="L160" s="1"/>
      <c r="M160" s="1"/>
      <c r="N160" s="120">
        <f t="shared" si="7"/>
        <v>0</v>
      </c>
      <c r="O160" s="121">
        <f t="shared" si="8"/>
        <v>0</v>
      </c>
    </row>
    <row r="161" spans="1:15" ht="17.25" x14ac:dyDescent="0.3">
      <c r="A161" s="93"/>
      <c r="B161" s="94"/>
      <c r="C161" s="12"/>
      <c r="D161" s="1"/>
      <c r="E161" s="2"/>
      <c r="F161" s="3"/>
      <c r="G161" s="3"/>
      <c r="H161" s="122">
        <f t="shared" si="6"/>
        <v>0</v>
      </c>
      <c r="I161" s="1"/>
      <c r="J161" s="50"/>
      <c r="K161" s="120">
        <v>0</v>
      </c>
      <c r="L161" s="1"/>
      <c r="M161" s="1"/>
      <c r="N161" s="120">
        <f t="shared" si="7"/>
        <v>0</v>
      </c>
      <c r="O161" s="121">
        <f t="shared" si="8"/>
        <v>0</v>
      </c>
    </row>
    <row r="162" spans="1:15" ht="17.25" x14ac:dyDescent="0.3">
      <c r="A162" s="93"/>
      <c r="B162" s="94"/>
      <c r="C162" s="12"/>
      <c r="D162" s="1"/>
      <c r="E162" s="2"/>
      <c r="F162" s="3"/>
      <c r="G162" s="3"/>
      <c r="H162" s="122">
        <f t="shared" si="6"/>
        <v>0</v>
      </c>
      <c r="I162" s="1"/>
      <c r="J162" s="50"/>
      <c r="K162" s="120">
        <v>0</v>
      </c>
      <c r="L162" s="1"/>
      <c r="M162" s="1"/>
      <c r="N162" s="120">
        <f t="shared" si="7"/>
        <v>0</v>
      </c>
      <c r="O162" s="121">
        <f t="shared" si="8"/>
        <v>0</v>
      </c>
    </row>
    <row r="163" spans="1:15" ht="17.25" x14ac:dyDescent="0.3">
      <c r="A163" s="93"/>
      <c r="B163" s="94"/>
      <c r="C163" s="12"/>
      <c r="D163" s="1"/>
      <c r="E163" s="2"/>
      <c r="F163" s="3"/>
      <c r="G163" s="3"/>
      <c r="H163" s="122">
        <f t="shared" si="6"/>
        <v>0</v>
      </c>
      <c r="I163" s="1"/>
      <c r="J163" s="50"/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/>
      <c r="D164" s="1"/>
      <c r="E164" s="2"/>
      <c r="F164" s="3"/>
      <c r="G164" s="3"/>
      <c r="H164" s="122">
        <f t="shared" si="6"/>
        <v>0</v>
      </c>
      <c r="I164" s="1"/>
      <c r="J164" s="50"/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17.25" x14ac:dyDescent="0.3">
      <c r="A165" s="93"/>
      <c r="B165" s="94"/>
      <c r="C165" s="12"/>
      <c r="D165" s="1"/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17.25" x14ac:dyDescent="0.3">
      <c r="A166" s="93"/>
      <c r="B166" s="94"/>
      <c r="C166" s="12"/>
      <c r="D166" s="1"/>
      <c r="E166" s="2"/>
      <c r="F166" s="3"/>
      <c r="G166" s="3"/>
      <c r="H166" s="122">
        <f t="shared" si="6"/>
        <v>0</v>
      </c>
      <c r="I166" s="1"/>
      <c r="J166" s="50"/>
      <c r="K166" s="120">
        <v>0</v>
      </c>
      <c r="L166" s="1"/>
      <c r="M166" s="1"/>
      <c r="N166" s="120">
        <f t="shared" si="7"/>
        <v>0</v>
      </c>
      <c r="O166" s="121">
        <f t="shared" si="8"/>
        <v>0</v>
      </c>
    </row>
    <row r="167" spans="1:15" ht="17.25" x14ac:dyDescent="0.3">
      <c r="A167" s="93"/>
      <c r="B167" s="94"/>
      <c r="C167" s="12"/>
      <c r="D167" s="1"/>
      <c r="E167" s="2"/>
      <c r="F167" s="3"/>
      <c r="G167" s="3"/>
      <c r="H167" s="122">
        <f t="shared" si="6"/>
        <v>0</v>
      </c>
      <c r="I167" s="1"/>
      <c r="J167" s="54"/>
      <c r="K167" s="120">
        <v>0</v>
      </c>
      <c r="L167" s="7"/>
      <c r="M167" s="7"/>
      <c r="N167" s="120">
        <f t="shared" si="7"/>
        <v>0</v>
      </c>
      <c r="O167" s="121">
        <f t="shared" si="8"/>
        <v>0</v>
      </c>
    </row>
    <row r="168" spans="1:15" ht="17.25" x14ac:dyDescent="0.3">
      <c r="A168" s="93"/>
      <c r="B168" s="94"/>
      <c r="C168" s="12"/>
      <c r="D168" s="1"/>
      <c r="E168" s="2"/>
      <c r="F168" s="3"/>
      <c r="G168" s="3"/>
      <c r="H168" s="122">
        <f t="shared" si="6"/>
        <v>0</v>
      </c>
      <c r="I168" s="1"/>
      <c r="J168" s="56"/>
      <c r="K168" s="120">
        <v>0</v>
      </c>
      <c r="L168" s="9"/>
      <c r="M168" s="9"/>
      <c r="N168" s="120">
        <f t="shared" si="7"/>
        <v>0</v>
      </c>
      <c r="O168" s="121">
        <f t="shared" si="8"/>
        <v>0</v>
      </c>
    </row>
    <row r="169" spans="1:15" ht="17.25" x14ac:dyDescent="0.3">
      <c r="A169" s="93"/>
      <c r="B169" s="94"/>
      <c r="C169" s="12"/>
      <c r="D169" s="1"/>
      <c r="E169" s="2"/>
      <c r="F169" s="3"/>
      <c r="G169" s="3"/>
      <c r="H169" s="122">
        <f t="shared" si="6"/>
        <v>0</v>
      </c>
      <c r="I169" s="1"/>
      <c r="J169" s="50"/>
      <c r="K169" s="120">
        <v>0</v>
      </c>
      <c r="L169" s="1"/>
      <c r="M169" s="1"/>
      <c r="N169" s="120">
        <f t="shared" si="7"/>
        <v>0</v>
      </c>
      <c r="O169" s="121">
        <f t="shared" si="8"/>
        <v>0</v>
      </c>
    </row>
    <row r="170" spans="1:15" ht="17.25" x14ac:dyDescent="0.3">
      <c r="A170" s="93"/>
      <c r="B170" s="94"/>
      <c r="C170" s="12"/>
      <c r="D170" s="1"/>
      <c r="E170" s="2"/>
      <c r="F170" s="3"/>
      <c r="G170" s="3"/>
      <c r="H170" s="122">
        <f t="shared" si="6"/>
        <v>0</v>
      </c>
      <c r="I170" s="1"/>
      <c r="J170" s="56"/>
      <c r="K170" s="120">
        <v>0</v>
      </c>
      <c r="L170" s="9"/>
      <c r="M170" s="9"/>
      <c r="N170" s="120">
        <f t="shared" si="7"/>
        <v>0</v>
      </c>
      <c r="O170" s="121">
        <f t="shared" si="8"/>
        <v>0</v>
      </c>
    </row>
    <row r="171" spans="1:15" ht="17.25" x14ac:dyDescent="0.3">
      <c r="A171" s="93"/>
      <c r="B171" s="94"/>
      <c r="C171" s="12"/>
      <c r="D171" s="1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2"/>
      <c r="D172" s="1"/>
      <c r="E172" s="2"/>
      <c r="F172" s="3"/>
      <c r="G172" s="3"/>
      <c r="H172" s="122">
        <f t="shared" si="6"/>
        <v>0</v>
      </c>
      <c r="I172" s="1"/>
      <c r="J172" s="50"/>
      <c r="K172" s="120">
        <v>0</v>
      </c>
      <c r="L172" s="1"/>
      <c r="M172" s="1"/>
      <c r="N172" s="120">
        <f t="shared" si="7"/>
        <v>0</v>
      </c>
      <c r="O172" s="121">
        <f t="shared" si="8"/>
        <v>0</v>
      </c>
    </row>
    <row r="173" spans="1:15" ht="17.25" x14ac:dyDescent="0.3">
      <c r="A173" s="93"/>
      <c r="B173" s="94"/>
      <c r="C173" s="12"/>
      <c r="D173" s="1"/>
      <c r="E173" s="2"/>
      <c r="F173" s="3"/>
      <c r="G173" s="3"/>
      <c r="H173" s="122">
        <f t="shared" si="6"/>
        <v>0</v>
      </c>
      <c r="I173" s="1"/>
      <c r="J173" s="54"/>
      <c r="K173" s="120">
        <v>0</v>
      </c>
      <c r="L173" s="7"/>
      <c r="M173" s="7"/>
      <c r="N173" s="120">
        <f t="shared" si="7"/>
        <v>0</v>
      </c>
      <c r="O173" s="121">
        <f t="shared" si="8"/>
        <v>0</v>
      </c>
    </row>
    <row r="174" spans="1:15" ht="17.25" x14ac:dyDescent="0.3">
      <c r="A174" s="93"/>
      <c r="B174" s="94"/>
      <c r="C174" s="12"/>
      <c r="D174" s="1"/>
      <c r="E174" s="2"/>
      <c r="F174" s="3"/>
      <c r="G174" s="3"/>
      <c r="H174" s="122">
        <f t="shared" si="6"/>
        <v>0</v>
      </c>
      <c r="I174" s="1"/>
      <c r="J174" s="48"/>
      <c r="K174" s="120">
        <v>0</v>
      </c>
      <c r="L174" s="1"/>
      <c r="M174" s="1"/>
      <c r="N174" s="120">
        <f t="shared" si="7"/>
        <v>0</v>
      </c>
      <c r="O174" s="121">
        <f t="shared" si="8"/>
        <v>0</v>
      </c>
    </row>
    <row r="175" spans="1:15" ht="17.25" x14ac:dyDescent="0.3">
      <c r="A175" s="93"/>
      <c r="B175" s="94"/>
      <c r="C175" s="12"/>
      <c r="D175" s="1"/>
      <c r="E175" s="2"/>
      <c r="F175" s="3"/>
      <c r="G175" s="3"/>
      <c r="H175" s="122">
        <f t="shared" si="6"/>
        <v>0</v>
      </c>
      <c r="I175" s="1"/>
      <c r="J175" s="53"/>
      <c r="K175" s="120">
        <v>0</v>
      </c>
      <c r="L175" s="1"/>
      <c r="M175" s="1"/>
      <c r="N175" s="120">
        <f t="shared" si="7"/>
        <v>0</v>
      </c>
      <c r="O175" s="121">
        <f t="shared" si="8"/>
        <v>0</v>
      </c>
    </row>
    <row r="176" spans="1:15" ht="17.25" x14ac:dyDescent="0.3">
      <c r="A176" s="93"/>
      <c r="B176" s="94"/>
      <c r="C176" s="12"/>
      <c r="D176" s="1"/>
      <c r="E176" s="2"/>
      <c r="F176" s="3"/>
      <c r="G176" s="3"/>
      <c r="H176" s="122">
        <f t="shared" si="6"/>
        <v>0</v>
      </c>
      <c r="I176" s="1"/>
      <c r="J176" s="55"/>
      <c r="K176" s="120">
        <v>0</v>
      </c>
      <c r="L176" s="1"/>
      <c r="M176" s="1"/>
      <c r="N176" s="120">
        <f t="shared" si="7"/>
        <v>0</v>
      </c>
      <c r="O176" s="121">
        <f t="shared" si="8"/>
        <v>0</v>
      </c>
    </row>
    <row r="177" spans="1:15" ht="17.25" x14ac:dyDescent="0.3">
      <c r="A177" s="93"/>
      <c r="B177" s="94"/>
      <c r="C177" s="12"/>
      <c r="D177" s="1"/>
      <c r="E177" s="2"/>
      <c r="F177" s="3"/>
      <c r="G177" s="3"/>
      <c r="H177" s="122">
        <f t="shared" si="6"/>
        <v>0</v>
      </c>
      <c r="I177" s="1"/>
      <c r="J177" s="50"/>
      <c r="K177" s="120">
        <v>0</v>
      </c>
      <c r="L177" s="1"/>
      <c r="M177" s="1"/>
      <c r="N177" s="120">
        <f t="shared" si="7"/>
        <v>0</v>
      </c>
      <c r="O177" s="121">
        <f t="shared" si="8"/>
        <v>0</v>
      </c>
    </row>
    <row r="178" spans="1:15" ht="17.25" x14ac:dyDescent="0.3">
      <c r="A178" s="93"/>
      <c r="B178" s="94"/>
      <c r="C178" s="12"/>
      <c r="D178" s="1"/>
      <c r="E178" s="2"/>
      <c r="F178" s="3"/>
      <c r="G178" s="3"/>
      <c r="H178" s="122">
        <f t="shared" si="6"/>
        <v>0</v>
      </c>
      <c r="I178" s="1"/>
      <c r="J178" s="54"/>
      <c r="K178" s="120">
        <v>0</v>
      </c>
      <c r="L178" s="7"/>
      <c r="M178" s="7"/>
      <c r="N178" s="120">
        <f t="shared" si="7"/>
        <v>0</v>
      </c>
      <c r="O178" s="121">
        <f t="shared" si="8"/>
        <v>0</v>
      </c>
    </row>
    <row r="179" spans="1:15" ht="17.25" x14ac:dyDescent="0.3">
      <c r="A179" s="93"/>
      <c r="B179" s="94"/>
      <c r="C179" s="12"/>
      <c r="D179" s="1"/>
      <c r="E179" s="2"/>
      <c r="F179" s="3"/>
      <c r="G179" s="3"/>
      <c r="H179" s="122">
        <f t="shared" si="6"/>
        <v>0</v>
      </c>
      <c r="I179" s="1"/>
      <c r="J179" s="54"/>
      <c r="K179" s="120">
        <v>0</v>
      </c>
      <c r="L179" s="1"/>
      <c r="M179" s="1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2"/>
      <c r="D180" s="1"/>
      <c r="E180" s="2"/>
      <c r="F180" s="3"/>
      <c r="G180" s="3"/>
      <c r="H180" s="122">
        <f t="shared" si="6"/>
        <v>0</v>
      </c>
      <c r="I180" s="1"/>
      <c r="J180" s="50"/>
      <c r="K180" s="120">
        <v>0</v>
      </c>
      <c r="L180" s="7"/>
      <c r="M180" s="7"/>
      <c r="N180" s="120">
        <f t="shared" si="7"/>
        <v>0</v>
      </c>
      <c r="O180" s="121">
        <f t="shared" si="8"/>
        <v>0</v>
      </c>
    </row>
    <row r="181" spans="1:15" ht="17.25" x14ac:dyDescent="0.3">
      <c r="A181" s="93"/>
      <c r="B181" s="94"/>
      <c r="C181" s="12"/>
      <c r="D181" s="1"/>
      <c r="E181" s="2"/>
      <c r="F181" s="3"/>
      <c r="G181" s="3"/>
      <c r="H181" s="122">
        <f t="shared" si="6"/>
        <v>0</v>
      </c>
      <c r="I181" s="1"/>
      <c r="J181" s="54"/>
      <c r="K181" s="120">
        <v>0</v>
      </c>
      <c r="L181" s="1"/>
      <c r="M181" s="1"/>
      <c r="N181" s="120">
        <f t="shared" si="7"/>
        <v>0</v>
      </c>
      <c r="O181" s="121">
        <f t="shared" si="8"/>
        <v>0</v>
      </c>
    </row>
    <row r="182" spans="1:15" ht="17.25" x14ac:dyDescent="0.3">
      <c r="A182" s="93"/>
      <c r="B182" s="94"/>
      <c r="C182" s="12"/>
      <c r="D182" s="1"/>
      <c r="E182" s="2"/>
      <c r="F182" s="3"/>
      <c r="G182" s="3"/>
      <c r="H182" s="122">
        <f t="shared" si="6"/>
        <v>0</v>
      </c>
      <c r="I182" s="1"/>
      <c r="J182" s="51"/>
      <c r="K182" s="120">
        <v>0</v>
      </c>
      <c r="L182" s="7"/>
      <c r="M182" s="7"/>
      <c r="N182" s="120">
        <f t="shared" si="7"/>
        <v>0</v>
      </c>
      <c r="O182" s="121">
        <f t="shared" si="8"/>
        <v>0</v>
      </c>
    </row>
    <row r="183" spans="1:15" ht="17.25" x14ac:dyDescent="0.3">
      <c r="A183" s="93"/>
      <c r="B183" s="94"/>
      <c r="C183" s="12"/>
      <c r="D183" s="1"/>
      <c r="E183" s="2"/>
      <c r="F183" s="3"/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/>
      <c r="D184" s="1"/>
      <c r="E184" s="2"/>
      <c r="F184" s="3"/>
      <c r="G184" s="3"/>
      <c r="H184" s="122">
        <f t="shared" si="6"/>
        <v>0</v>
      </c>
      <c r="I184" s="1"/>
      <c r="J184" s="48"/>
      <c r="K184" s="120">
        <v>0</v>
      </c>
      <c r="L184" s="1"/>
      <c r="M184" s="1"/>
      <c r="N184" s="120">
        <f t="shared" si="7"/>
        <v>0</v>
      </c>
      <c r="O184" s="121">
        <f t="shared" si="8"/>
        <v>0</v>
      </c>
    </row>
    <row r="185" spans="1:15" ht="17.25" x14ac:dyDescent="0.3">
      <c r="A185" s="93"/>
      <c r="B185" s="94"/>
      <c r="C185" s="12"/>
      <c r="D185" s="1"/>
      <c r="E185" s="2"/>
      <c r="F185" s="3"/>
      <c r="G185" s="3"/>
      <c r="H185" s="122">
        <f t="shared" si="6"/>
        <v>0</v>
      </c>
      <c r="I185" s="1"/>
      <c r="J185" s="48"/>
      <c r="K185" s="120">
        <v>0</v>
      </c>
      <c r="L185" s="1"/>
      <c r="M185" s="1"/>
      <c r="N185" s="120">
        <f t="shared" si="7"/>
        <v>0</v>
      </c>
      <c r="O185" s="121">
        <f t="shared" si="8"/>
        <v>0</v>
      </c>
    </row>
    <row r="186" spans="1:15" ht="17.25" x14ac:dyDescent="0.3">
      <c r="A186" s="93"/>
      <c r="B186" s="94"/>
      <c r="C186" s="12"/>
      <c r="D186" s="1"/>
      <c r="E186" s="2"/>
      <c r="F186" s="3"/>
      <c r="G186" s="3"/>
      <c r="H186" s="122">
        <f t="shared" si="6"/>
        <v>0</v>
      </c>
      <c r="I186" s="1"/>
      <c r="J186" s="48"/>
      <c r="K186" s="120">
        <v>0</v>
      </c>
      <c r="L186" s="1"/>
      <c r="M186" s="1"/>
      <c r="N186" s="120">
        <f t="shared" si="7"/>
        <v>0</v>
      </c>
      <c r="O186" s="121">
        <f t="shared" si="8"/>
        <v>0</v>
      </c>
    </row>
    <row r="187" spans="1:15" ht="17.25" x14ac:dyDescent="0.3">
      <c r="A187" s="93"/>
      <c r="B187" s="94"/>
      <c r="C187" s="12"/>
      <c r="D187" s="1"/>
      <c r="E187" s="2"/>
      <c r="F187" s="3"/>
      <c r="G187" s="3"/>
      <c r="H187" s="122">
        <f t="shared" si="6"/>
        <v>0</v>
      </c>
      <c r="I187" s="1"/>
      <c r="J187" s="48"/>
      <c r="K187" s="120">
        <v>0</v>
      </c>
      <c r="L187" s="1"/>
      <c r="M187" s="1"/>
      <c r="N187" s="120">
        <f t="shared" si="7"/>
        <v>0</v>
      </c>
      <c r="O187" s="121">
        <f t="shared" si="8"/>
        <v>0</v>
      </c>
    </row>
    <row r="188" spans="1:15" ht="17.25" x14ac:dyDescent="0.3">
      <c r="A188" s="93"/>
      <c r="B188" s="94"/>
      <c r="C188" s="12"/>
      <c r="D188" s="1"/>
      <c r="E188" s="2"/>
      <c r="F188" s="3"/>
      <c r="G188" s="3"/>
      <c r="H188" s="122">
        <f t="shared" si="6"/>
        <v>0</v>
      </c>
      <c r="I188" s="1"/>
      <c r="J188" s="52"/>
      <c r="K188" s="120">
        <v>0</v>
      </c>
      <c r="L188" s="11"/>
      <c r="M188" s="11"/>
      <c r="N188" s="120">
        <f t="shared" si="7"/>
        <v>0</v>
      </c>
      <c r="O188" s="121">
        <f t="shared" si="8"/>
        <v>0</v>
      </c>
    </row>
    <row r="189" spans="1:15" ht="17.25" x14ac:dyDescent="0.3">
      <c r="A189" s="93"/>
      <c r="B189" s="94"/>
      <c r="C189" s="12"/>
      <c r="D189" s="1"/>
      <c r="E189" s="2"/>
      <c r="F189" s="3"/>
      <c r="G189" s="3"/>
      <c r="H189" s="122">
        <f t="shared" si="6"/>
        <v>0</v>
      </c>
      <c r="I189" s="1"/>
      <c r="J189" s="48"/>
      <c r="K189" s="120">
        <v>0</v>
      </c>
      <c r="L189" s="1"/>
      <c r="M189" s="1"/>
      <c r="N189" s="120">
        <f t="shared" si="7"/>
        <v>0</v>
      </c>
      <c r="O189" s="121">
        <f t="shared" si="8"/>
        <v>0</v>
      </c>
    </row>
    <row r="190" spans="1:15" ht="17.25" x14ac:dyDescent="0.3">
      <c r="A190" s="93"/>
      <c r="B190" s="94"/>
      <c r="C190" s="12"/>
      <c r="D190" s="1"/>
      <c r="E190" s="2"/>
      <c r="F190" s="3"/>
      <c r="G190" s="3"/>
      <c r="H190" s="122">
        <f t="shared" si="6"/>
        <v>0</v>
      </c>
      <c r="I190" s="1"/>
      <c r="J190" s="52"/>
      <c r="K190" s="120">
        <v>0</v>
      </c>
      <c r="L190" s="9"/>
      <c r="M190" s="9"/>
      <c r="N190" s="120">
        <f t="shared" si="7"/>
        <v>0</v>
      </c>
      <c r="O190" s="121">
        <f t="shared" si="8"/>
        <v>0</v>
      </c>
    </row>
    <row r="191" spans="1:15" ht="17.25" x14ac:dyDescent="0.3">
      <c r="A191" s="93"/>
      <c r="B191" s="94"/>
      <c r="C191" s="12"/>
      <c r="D191" s="1"/>
      <c r="E191" s="2"/>
      <c r="F191" s="3"/>
      <c r="G191" s="3"/>
      <c r="H191" s="122">
        <f t="shared" si="6"/>
        <v>0</v>
      </c>
      <c r="I191" s="1"/>
      <c r="J191" s="48"/>
      <c r="K191" s="120">
        <v>0</v>
      </c>
      <c r="L191" s="1"/>
      <c r="M191" s="1"/>
      <c r="N191" s="120">
        <f t="shared" si="7"/>
        <v>0</v>
      </c>
      <c r="O191" s="121">
        <f t="shared" si="8"/>
        <v>0</v>
      </c>
    </row>
    <row r="192" spans="1:15" ht="17.25" x14ac:dyDescent="0.3">
      <c r="A192" s="93"/>
      <c r="B192" s="94"/>
      <c r="C192" s="12"/>
      <c r="D192" s="1"/>
      <c r="E192" s="2"/>
      <c r="F192" s="3"/>
      <c r="G192" s="3"/>
      <c r="H192" s="122">
        <f t="shared" si="6"/>
        <v>0</v>
      </c>
      <c r="I192" s="1"/>
      <c r="J192" s="52"/>
      <c r="K192" s="120">
        <v>0</v>
      </c>
      <c r="L192" s="9"/>
      <c r="M192" s="9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2"/>
      <c r="D193" s="1"/>
      <c r="E193" s="2"/>
      <c r="F193" s="3"/>
      <c r="G193" s="3"/>
      <c r="H193" s="122">
        <f t="shared" si="6"/>
        <v>0</v>
      </c>
      <c r="I193" s="1"/>
      <c r="J193" s="48"/>
      <c r="K193" s="120">
        <v>0</v>
      </c>
      <c r="L193" s="1"/>
      <c r="M193" s="1"/>
      <c r="N193" s="120">
        <f t="shared" si="7"/>
        <v>0</v>
      </c>
      <c r="O193" s="121">
        <f t="shared" si="8"/>
        <v>0</v>
      </c>
    </row>
    <row r="194" spans="1:15" ht="17.25" x14ac:dyDescent="0.3">
      <c r="A194" s="93"/>
      <c r="B194" s="94"/>
      <c r="C194" s="12"/>
      <c r="D194" s="1"/>
      <c r="E194" s="2"/>
      <c r="F194" s="3"/>
      <c r="G194" s="3"/>
      <c r="H194" s="122">
        <f t="shared" si="6"/>
        <v>0</v>
      </c>
      <c r="I194" s="1"/>
      <c r="J194" s="52"/>
      <c r="K194" s="120">
        <v>0</v>
      </c>
      <c r="L194" s="9"/>
      <c r="M194" s="9"/>
      <c r="N194" s="120">
        <f t="shared" si="7"/>
        <v>0</v>
      </c>
      <c r="O194" s="121">
        <f t="shared" si="8"/>
        <v>0</v>
      </c>
    </row>
    <row r="195" spans="1:15" ht="17.25" x14ac:dyDescent="0.3">
      <c r="A195" s="93"/>
      <c r="B195" s="94"/>
      <c r="C195" s="12"/>
      <c r="D195" s="1"/>
      <c r="E195" s="2"/>
      <c r="F195" s="3"/>
      <c r="G195" s="3"/>
      <c r="H195" s="122">
        <f t="shared" si="6"/>
        <v>0</v>
      </c>
      <c r="I195" s="1"/>
      <c r="J195" s="48"/>
      <c r="K195" s="120">
        <v>0</v>
      </c>
      <c r="L195" s="1"/>
      <c r="M195" s="1"/>
      <c r="N195" s="120">
        <f t="shared" si="7"/>
        <v>0</v>
      </c>
      <c r="O195" s="121">
        <f t="shared" si="8"/>
        <v>0</v>
      </c>
    </row>
    <row r="196" spans="1:15" ht="17.25" x14ac:dyDescent="0.3">
      <c r="A196" s="93"/>
      <c r="B196" s="94"/>
      <c r="C196" s="12"/>
      <c r="D196" s="1"/>
      <c r="E196" s="2"/>
      <c r="F196" s="3"/>
      <c r="G196" s="3"/>
      <c r="H196" s="122">
        <f t="shared" ref="H196:H259" si="9">IF(AND(F196&lt;&gt;"",G196&lt;&gt;""),G196-F196,0)</f>
        <v>0</v>
      </c>
      <c r="I196" s="1"/>
      <c r="J196" s="51"/>
      <c r="K196" s="120">
        <v>0</v>
      </c>
      <c r="L196" s="7"/>
      <c r="M196" s="7"/>
      <c r="N196" s="120">
        <f t="shared" ref="N196:N259" si="10">IF(ROUND(H196*1440,0)=0,0,H196*1440*32)</f>
        <v>0</v>
      </c>
      <c r="O196" s="121">
        <f t="shared" ref="O196:O259" si="11">IF(ROUND(H196*1440,0)=0,0,
IF(ROUND(H196*1440,0)&lt;=15,480,
IF(ROUND(H196*1440,0)&lt;=30,960,
IF(ROUND(H196*1440,0)&lt;=45,1440,
IF(ROUND(H196*1440,0)&lt;=60,1920,
1920*INT(ROUND(H196*1440,0)/60)+
IF(MOD(ROUND(H196*1440,0),60)&lt;=15,480,
IF(MOD(ROUND(H196*1440,0),60)&lt;=30,960,
IF(MOD(ROUND(H196*1440,0),60)&lt;=45,1440,1920)))
)))))</f>
        <v>0</v>
      </c>
    </row>
    <row r="197" spans="1:15" ht="17.25" x14ac:dyDescent="0.3">
      <c r="A197" s="93"/>
      <c r="B197" s="94"/>
      <c r="C197" s="12"/>
      <c r="D197" s="1"/>
      <c r="E197" s="2"/>
      <c r="F197" s="3"/>
      <c r="G197" s="3"/>
      <c r="H197" s="122">
        <f t="shared" si="9"/>
        <v>0</v>
      </c>
      <c r="I197" s="1"/>
      <c r="J197" s="53"/>
      <c r="K197" s="120">
        <v>0</v>
      </c>
      <c r="L197" s="11"/>
      <c r="M197" s="11"/>
      <c r="N197" s="120">
        <f t="shared" si="10"/>
        <v>0</v>
      </c>
      <c r="O197" s="121">
        <f t="shared" si="11"/>
        <v>0</v>
      </c>
    </row>
    <row r="198" spans="1:15" ht="17.25" x14ac:dyDescent="0.3">
      <c r="A198" s="93"/>
      <c r="B198" s="94"/>
      <c r="C198" s="12"/>
      <c r="D198" s="1"/>
      <c r="E198" s="2"/>
      <c r="F198" s="3"/>
      <c r="G198" s="3"/>
      <c r="H198" s="122">
        <f t="shared" si="9"/>
        <v>0</v>
      </c>
      <c r="I198" s="1"/>
      <c r="J198" s="48"/>
      <c r="K198" s="120">
        <v>0</v>
      </c>
      <c r="L198" s="1"/>
      <c r="M198" s="1"/>
      <c r="N198" s="120">
        <f t="shared" si="10"/>
        <v>0</v>
      </c>
      <c r="O198" s="121">
        <f t="shared" si="11"/>
        <v>0</v>
      </c>
    </row>
    <row r="199" spans="1:15" ht="17.25" x14ac:dyDescent="0.3">
      <c r="A199" s="93"/>
      <c r="B199" s="94"/>
      <c r="C199" s="12"/>
      <c r="D199" s="1"/>
      <c r="E199" s="2"/>
      <c r="F199" s="3"/>
      <c r="G199" s="3"/>
      <c r="H199" s="122">
        <f t="shared" si="9"/>
        <v>0</v>
      </c>
      <c r="I199" s="1"/>
      <c r="J199" s="51"/>
      <c r="K199" s="120">
        <v>0</v>
      </c>
      <c r="L199" s="7"/>
      <c r="M199" s="7"/>
      <c r="N199" s="120">
        <f t="shared" si="10"/>
        <v>0</v>
      </c>
      <c r="O199" s="121">
        <f t="shared" si="11"/>
        <v>0</v>
      </c>
    </row>
    <row r="200" spans="1:15" ht="17.25" x14ac:dyDescent="0.3">
      <c r="A200" s="93"/>
      <c r="B200" s="94"/>
      <c r="C200" s="12"/>
      <c r="D200" s="1"/>
      <c r="E200" s="2"/>
      <c r="F200" s="3"/>
      <c r="G200" s="3"/>
      <c r="H200" s="122">
        <f t="shared" si="9"/>
        <v>0</v>
      </c>
      <c r="I200" s="1"/>
      <c r="J200" s="48"/>
      <c r="K200" s="120">
        <v>0</v>
      </c>
      <c r="L200" s="1"/>
      <c r="M200" s="1"/>
      <c r="N200" s="120">
        <f t="shared" si="10"/>
        <v>0</v>
      </c>
      <c r="O200" s="121">
        <f t="shared" si="11"/>
        <v>0</v>
      </c>
    </row>
    <row r="201" spans="1:15" ht="17.25" x14ac:dyDescent="0.3">
      <c r="A201" s="93"/>
      <c r="B201" s="94"/>
      <c r="C201" s="12"/>
      <c r="D201" s="1"/>
      <c r="E201" s="2"/>
      <c r="F201" s="3"/>
      <c r="G201" s="3"/>
      <c r="H201" s="122">
        <f t="shared" si="9"/>
        <v>0</v>
      </c>
      <c r="I201" s="1"/>
      <c r="J201" s="51"/>
      <c r="K201" s="120">
        <v>0</v>
      </c>
      <c r="L201" s="7"/>
      <c r="M201" s="7"/>
      <c r="N201" s="120">
        <f t="shared" si="10"/>
        <v>0</v>
      </c>
      <c r="O201" s="121">
        <f t="shared" si="11"/>
        <v>0</v>
      </c>
    </row>
    <row r="202" spans="1:15" ht="17.25" x14ac:dyDescent="0.3">
      <c r="A202" s="93"/>
      <c r="B202" s="94"/>
      <c r="C202" s="12"/>
      <c r="D202" s="1"/>
      <c r="E202" s="2"/>
      <c r="F202" s="3"/>
      <c r="G202" s="3"/>
      <c r="H202" s="122">
        <f t="shared" si="9"/>
        <v>0</v>
      </c>
      <c r="I202" s="1"/>
      <c r="J202" s="51"/>
      <c r="K202" s="120">
        <v>0</v>
      </c>
      <c r="L202" s="7"/>
      <c r="M202" s="7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2"/>
      <c r="D203" s="1"/>
      <c r="E203" s="2"/>
      <c r="F203" s="3"/>
      <c r="G203" s="3"/>
      <c r="H203" s="122">
        <f t="shared" si="9"/>
        <v>0</v>
      </c>
      <c r="I203" s="1"/>
      <c r="J203" s="48"/>
      <c r="K203" s="120">
        <v>0</v>
      </c>
      <c r="L203" s="1"/>
      <c r="M203" s="1"/>
      <c r="N203" s="120">
        <f t="shared" si="10"/>
        <v>0</v>
      </c>
      <c r="O203" s="121">
        <f t="shared" si="11"/>
        <v>0</v>
      </c>
    </row>
    <row r="204" spans="1:15" ht="17.25" x14ac:dyDescent="0.3">
      <c r="A204" s="93"/>
      <c r="B204" s="94"/>
      <c r="C204" s="12"/>
      <c r="D204" s="1"/>
      <c r="E204" s="2"/>
      <c r="F204" s="3"/>
      <c r="G204" s="3"/>
      <c r="H204" s="122">
        <f t="shared" si="9"/>
        <v>0</v>
      </c>
      <c r="I204" s="1"/>
      <c r="J204" s="51"/>
      <c r="K204" s="120">
        <v>0</v>
      </c>
      <c r="L204" s="7"/>
      <c r="M204" s="7"/>
      <c r="N204" s="120">
        <f t="shared" si="10"/>
        <v>0</v>
      </c>
      <c r="O204" s="121">
        <f t="shared" si="11"/>
        <v>0</v>
      </c>
    </row>
    <row r="205" spans="1:15" ht="17.25" x14ac:dyDescent="0.3">
      <c r="A205" s="93"/>
      <c r="B205" s="94"/>
      <c r="C205" s="12"/>
      <c r="D205" s="1"/>
      <c r="E205" s="2"/>
      <c r="F205" s="3"/>
      <c r="G205" s="3"/>
      <c r="H205" s="122">
        <f t="shared" si="9"/>
        <v>0</v>
      </c>
      <c r="I205" s="1"/>
      <c r="J205" s="51"/>
      <c r="K205" s="120">
        <v>0</v>
      </c>
      <c r="L205" s="7"/>
      <c r="M205" s="7"/>
      <c r="N205" s="120">
        <f t="shared" si="10"/>
        <v>0</v>
      </c>
      <c r="O205" s="121">
        <f t="shared" si="11"/>
        <v>0</v>
      </c>
    </row>
    <row r="206" spans="1:15" ht="17.25" x14ac:dyDescent="0.3">
      <c r="A206" s="93"/>
      <c r="B206" s="94"/>
      <c r="C206" s="12"/>
      <c r="D206" s="1"/>
      <c r="E206" s="2"/>
      <c r="F206" s="3"/>
      <c r="G206" s="3"/>
      <c r="H206" s="122">
        <f t="shared" si="9"/>
        <v>0</v>
      </c>
      <c r="I206" s="1"/>
      <c r="J206" s="53"/>
      <c r="K206" s="120">
        <v>0</v>
      </c>
      <c r="L206" s="11"/>
      <c r="M206" s="11"/>
      <c r="N206" s="120">
        <f t="shared" si="10"/>
        <v>0</v>
      </c>
      <c r="O206" s="121">
        <f t="shared" si="11"/>
        <v>0</v>
      </c>
    </row>
    <row r="207" spans="1:15" ht="17.25" x14ac:dyDescent="0.3">
      <c r="A207" s="93"/>
      <c r="B207" s="94"/>
      <c r="C207" s="12"/>
      <c r="D207" s="1"/>
      <c r="E207" s="2"/>
      <c r="F207" s="3"/>
      <c r="G207" s="3"/>
      <c r="H207" s="122">
        <f t="shared" si="9"/>
        <v>0</v>
      </c>
      <c r="I207" s="1"/>
      <c r="J207" s="48"/>
      <c r="K207" s="120">
        <v>0</v>
      </c>
      <c r="L207" s="1"/>
      <c r="M207" s="1"/>
      <c r="N207" s="120">
        <f t="shared" si="10"/>
        <v>0</v>
      </c>
      <c r="O207" s="121">
        <f t="shared" si="11"/>
        <v>0</v>
      </c>
    </row>
    <row r="208" spans="1:15" ht="17.25" x14ac:dyDescent="0.3">
      <c r="A208" s="93"/>
      <c r="B208" s="94"/>
      <c r="C208" s="12"/>
      <c r="D208" s="1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2"/>
      <c r="D209" s="1"/>
      <c r="E209" s="2"/>
      <c r="F209" s="3"/>
      <c r="G209" s="3"/>
      <c r="H209" s="122">
        <f t="shared" si="9"/>
        <v>0</v>
      </c>
      <c r="I209" s="1"/>
      <c r="J209" s="51"/>
      <c r="K209" s="120">
        <v>0</v>
      </c>
      <c r="L209" s="7"/>
      <c r="M209" s="7"/>
      <c r="N209" s="120">
        <f t="shared" si="10"/>
        <v>0</v>
      </c>
      <c r="O209" s="121">
        <f t="shared" si="11"/>
        <v>0</v>
      </c>
    </row>
    <row r="210" spans="1:15" ht="17.25" x14ac:dyDescent="0.3">
      <c r="A210" s="93"/>
      <c r="B210" s="94"/>
      <c r="C210" s="12"/>
      <c r="D210" s="1"/>
      <c r="E210" s="2"/>
      <c r="F210" s="3"/>
      <c r="G210" s="3"/>
      <c r="H210" s="122">
        <f t="shared" si="9"/>
        <v>0</v>
      </c>
      <c r="I210" s="1"/>
      <c r="J210" s="51"/>
      <c r="K210" s="120">
        <v>0</v>
      </c>
      <c r="L210" s="7"/>
      <c r="M210" s="7"/>
      <c r="N210" s="120">
        <f t="shared" si="10"/>
        <v>0</v>
      </c>
      <c r="O210" s="121">
        <f t="shared" si="11"/>
        <v>0</v>
      </c>
    </row>
    <row r="211" spans="1:15" ht="17.25" x14ac:dyDescent="0.3">
      <c r="A211" s="93"/>
      <c r="B211" s="94"/>
      <c r="C211" s="12"/>
      <c r="D211" s="1"/>
      <c r="E211" s="2"/>
      <c r="F211" s="3"/>
      <c r="G211" s="3"/>
      <c r="H211" s="122">
        <f t="shared" si="9"/>
        <v>0</v>
      </c>
      <c r="I211" s="1"/>
      <c r="J211" s="52"/>
      <c r="K211" s="120">
        <v>0</v>
      </c>
      <c r="L211" s="9"/>
      <c r="M211" s="9"/>
      <c r="N211" s="120">
        <f t="shared" si="10"/>
        <v>0</v>
      </c>
      <c r="O211" s="121">
        <f t="shared" si="11"/>
        <v>0</v>
      </c>
    </row>
    <row r="212" spans="1:15" ht="17.25" x14ac:dyDescent="0.3">
      <c r="A212" s="93"/>
      <c r="B212" s="94"/>
      <c r="C212" s="12"/>
      <c r="D212" s="1"/>
      <c r="E212" s="2"/>
      <c r="F212" s="3"/>
      <c r="G212" s="3"/>
      <c r="H212" s="122">
        <f t="shared" si="9"/>
        <v>0</v>
      </c>
      <c r="I212" s="1"/>
      <c r="J212" s="48"/>
      <c r="K212" s="120">
        <v>0</v>
      </c>
      <c r="L212" s="1"/>
      <c r="M212" s="1"/>
      <c r="N212" s="120">
        <f t="shared" si="10"/>
        <v>0</v>
      </c>
      <c r="O212" s="121">
        <f t="shared" si="11"/>
        <v>0</v>
      </c>
    </row>
    <row r="213" spans="1:15" ht="17.25" x14ac:dyDescent="0.3">
      <c r="A213" s="93"/>
      <c r="B213" s="94"/>
      <c r="C213" s="12"/>
      <c r="D213" s="1"/>
      <c r="E213" s="2"/>
      <c r="F213" s="3"/>
      <c r="G213" s="3"/>
      <c r="H213" s="122">
        <f t="shared" si="9"/>
        <v>0</v>
      </c>
      <c r="I213" s="1"/>
      <c r="J213" s="52"/>
      <c r="K213" s="120">
        <v>0</v>
      </c>
      <c r="L213" s="9"/>
      <c r="M213" s="9"/>
      <c r="N213" s="120">
        <f t="shared" si="10"/>
        <v>0</v>
      </c>
      <c r="O213" s="121">
        <f t="shared" si="11"/>
        <v>0</v>
      </c>
    </row>
    <row r="214" spans="1:15" ht="17.25" x14ac:dyDescent="0.3">
      <c r="A214" s="93"/>
      <c r="B214" s="94"/>
      <c r="C214" s="12"/>
      <c r="D214" s="1"/>
      <c r="E214" s="2"/>
      <c r="F214" s="3"/>
      <c r="G214" s="3"/>
      <c r="H214" s="122">
        <f t="shared" si="9"/>
        <v>0</v>
      </c>
      <c r="I214" s="1"/>
      <c r="J214" s="48"/>
      <c r="K214" s="120">
        <v>0</v>
      </c>
      <c r="L214" s="1"/>
      <c r="M214" s="1"/>
      <c r="N214" s="120">
        <f t="shared" si="10"/>
        <v>0</v>
      </c>
      <c r="O214" s="121">
        <f t="shared" si="11"/>
        <v>0</v>
      </c>
    </row>
    <row r="215" spans="1:15" ht="17.25" x14ac:dyDescent="0.3">
      <c r="A215" s="93"/>
      <c r="B215" s="94"/>
      <c r="C215" s="12"/>
      <c r="D215" s="1"/>
      <c r="E215" s="2"/>
      <c r="F215" s="3"/>
      <c r="G215" s="3"/>
      <c r="H215" s="122">
        <f t="shared" si="9"/>
        <v>0</v>
      </c>
      <c r="I215" s="1"/>
      <c r="J215" s="52"/>
      <c r="K215" s="120">
        <v>0</v>
      </c>
      <c r="L215" s="9"/>
      <c r="M215" s="9"/>
      <c r="N215" s="120">
        <f t="shared" si="10"/>
        <v>0</v>
      </c>
      <c r="O215" s="121">
        <f t="shared" si="11"/>
        <v>0</v>
      </c>
    </row>
    <row r="216" spans="1:15" ht="17.25" x14ac:dyDescent="0.3">
      <c r="A216" s="93"/>
      <c r="B216" s="94"/>
      <c r="C216" s="12"/>
      <c r="D216" s="1"/>
      <c r="E216" s="2"/>
      <c r="F216" s="3"/>
      <c r="G216" s="3"/>
      <c r="H216" s="122">
        <f t="shared" si="9"/>
        <v>0</v>
      </c>
      <c r="I216" s="1"/>
      <c r="J216" s="48"/>
      <c r="K216" s="120">
        <v>0</v>
      </c>
      <c r="L216" s="1"/>
      <c r="M216" s="1"/>
      <c r="N216" s="120">
        <f t="shared" si="10"/>
        <v>0</v>
      </c>
      <c r="O216" s="121">
        <f t="shared" si="11"/>
        <v>0</v>
      </c>
    </row>
    <row r="217" spans="1:15" ht="17.25" x14ac:dyDescent="0.3">
      <c r="A217" s="93"/>
      <c r="B217" s="94"/>
      <c r="C217" s="12"/>
      <c r="D217" s="1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"/>
      <c r="E218" s="2"/>
      <c r="F218" s="3"/>
      <c r="G218" s="3"/>
      <c r="H218" s="122">
        <f t="shared" si="9"/>
        <v>0</v>
      </c>
      <c r="I218" s="1"/>
      <c r="J218" s="48"/>
      <c r="K218" s="120">
        <v>0</v>
      </c>
      <c r="L218" s="1"/>
      <c r="M218" s="1"/>
      <c r="N218" s="120">
        <f t="shared" si="10"/>
        <v>0</v>
      </c>
      <c r="O218" s="121">
        <f t="shared" si="11"/>
        <v>0</v>
      </c>
    </row>
    <row r="219" spans="1:15" ht="17.25" x14ac:dyDescent="0.3">
      <c r="A219" s="93"/>
      <c r="B219" s="94"/>
      <c r="C219" s="12"/>
      <c r="D219" s="1"/>
      <c r="E219" s="2"/>
      <c r="F219" s="3"/>
      <c r="G219" s="3"/>
      <c r="H219" s="122">
        <f t="shared" si="9"/>
        <v>0</v>
      </c>
      <c r="I219" s="1"/>
      <c r="J219" s="52"/>
      <c r="K219" s="120">
        <v>0</v>
      </c>
      <c r="L219" s="9"/>
      <c r="M219" s="9"/>
      <c r="N219" s="120">
        <f t="shared" si="10"/>
        <v>0</v>
      </c>
      <c r="O219" s="121">
        <f t="shared" si="11"/>
        <v>0</v>
      </c>
    </row>
    <row r="220" spans="1:15" ht="17.25" x14ac:dyDescent="0.3">
      <c r="A220" s="93"/>
      <c r="B220" s="94"/>
      <c r="C220" s="12"/>
      <c r="D220" s="1"/>
      <c r="E220" s="2"/>
      <c r="F220" s="3"/>
      <c r="G220" s="3"/>
      <c r="H220" s="122">
        <f t="shared" si="9"/>
        <v>0</v>
      </c>
      <c r="I220" s="1"/>
      <c r="J220" s="48"/>
      <c r="K220" s="120">
        <v>0</v>
      </c>
      <c r="L220" s="1"/>
      <c r="M220" s="1"/>
      <c r="N220" s="120">
        <f t="shared" si="10"/>
        <v>0</v>
      </c>
      <c r="O220" s="121">
        <f t="shared" si="11"/>
        <v>0</v>
      </c>
    </row>
    <row r="221" spans="1:15" ht="17.25" x14ac:dyDescent="0.3">
      <c r="A221" s="93"/>
      <c r="B221" s="94"/>
      <c r="C221" s="12"/>
      <c r="D221" s="1"/>
      <c r="E221" s="2"/>
      <c r="F221" s="3"/>
      <c r="G221" s="3"/>
      <c r="H221" s="122">
        <f t="shared" si="9"/>
        <v>0</v>
      </c>
      <c r="I221" s="1"/>
      <c r="J221" s="48"/>
      <c r="K221" s="120">
        <v>0</v>
      </c>
      <c r="L221" s="1"/>
      <c r="M221" s="1"/>
      <c r="N221" s="120">
        <f t="shared" si="10"/>
        <v>0</v>
      </c>
      <c r="O221" s="121">
        <f t="shared" si="11"/>
        <v>0</v>
      </c>
    </row>
    <row r="222" spans="1:15" ht="17.25" x14ac:dyDescent="0.3">
      <c r="A222" s="93"/>
      <c r="B222" s="94"/>
      <c r="C222" s="12"/>
      <c r="D222" s="1"/>
      <c r="E222" s="2"/>
      <c r="F222" s="3"/>
      <c r="G222" s="3"/>
      <c r="H222" s="122">
        <f t="shared" si="9"/>
        <v>0</v>
      </c>
      <c r="I222" s="1"/>
      <c r="J222" s="48"/>
      <c r="K222" s="120">
        <v>0</v>
      </c>
      <c r="L222" s="1"/>
      <c r="M222" s="1"/>
      <c r="N222" s="120">
        <f t="shared" si="10"/>
        <v>0</v>
      </c>
      <c r="O222" s="121">
        <f t="shared" si="11"/>
        <v>0</v>
      </c>
    </row>
    <row r="223" spans="1:15" ht="17.25" x14ac:dyDescent="0.3">
      <c r="A223" s="93"/>
      <c r="B223" s="94"/>
      <c r="C223" s="12"/>
      <c r="D223" s="1"/>
      <c r="E223" s="2"/>
      <c r="F223" s="3"/>
      <c r="G223" s="3"/>
      <c r="H223" s="122">
        <f t="shared" si="9"/>
        <v>0</v>
      </c>
      <c r="I223" s="1"/>
      <c r="J223" s="48"/>
      <c r="K223" s="120">
        <v>0</v>
      </c>
      <c r="L223" s="1"/>
      <c r="M223" s="1"/>
      <c r="N223" s="120">
        <f t="shared" si="10"/>
        <v>0</v>
      </c>
      <c r="O223" s="121">
        <f t="shared" si="11"/>
        <v>0</v>
      </c>
    </row>
    <row r="224" spans="1:15" ht="17.25" x14ac:dyDescent="0.3">
      <c r="A224" s="93"/>
      <c r="B224" s="94"/>
      <c r="C224" s="12"/>
      <c r="D224" s="1"/>
      <c r="E224" s="2"/>
      <c r="F224" s="3"/>
      <c r="G224" s="3"/>
      <c r="H224" s="122">
        <f t="shared" si="9"/>
        <v>0</v>
      </c>
      <c r="I224" s="1"/>
      <c r="J224" s="48"/>
      <c r="K224" s="120">
        <v>0</v>
      </c>
      <c r="L224" s="1"/>
      <c r="M224" s="1"/>
      <c r="N224" s="120">
        <f t="shared" si="10"/>
        <v>0</v>
      </c>
      <c r="O224" s="121">
        <f t="shared" si="11"/>
        <v>0</v>
      </c>
    </row>
    <row r="225" spans="1:15" ht="17.25" x14ac:dyDescent="0.3">
      <c r="A225" s="93"/>
      <c r="B225" s="94"/>
      <c r="C225" s="12"/>
      <c r="D225" s="1"/>
      <c r="E225" s="2"/>
      <c r="F225" s="3"/>
      <c r="G225" s="3"/>
      <c r="H225" s="122">
        <f t="shared" si="9"/>
        <v>0</v>
      </c>
      <c r="I225" s="1"/>
      <c r="J225" s="50"/>
      <c r="K225" s="120">
        <v>0</v>
      </c>
      <c r="L225" s="7"/>
      <c r="M225" s="7"/>
      <c r="N225" s="120">
        <f t="shared" si="10"/>
        <v>0</v>
      </c>
      <c r="O225" s="121">
        <f t="shared" si="11"/>
        <v>0</v>
      </c>
    </row>
    <row r="226" spans="1:15" ht="17.25" x14ac:dyDescent="0.3">
      <c r="A226" s="93"/>
      <c r="B226" s="94"/>
      <c r="C226" s="12"/>
      <c r="D226" s="1"/>
      <c r="E226" s="2"/>
      <c r="F226" s="3"/>
      <c r="G226" s="3"/>
      <c r="H226" s="122">
        <f t="shared" si="9"/>
        <v>0</v>
      </c>
      <c r="I226" s="1"/>
      <c r="J226" s="48"/>
      <c r="K226" s="120">
        <v>0</v>
      </c>
      <c r="L226" s="1"/>
      <c r="M226" s="1"/>
      <c r="N226" s="120">
        <f t="shared" si="10"/>
        <v>0</v>
      </c>
      <c r="O226" s="121">
        <f t="shared" si="11"/>
        <v>0</v>
      </c>
    </row>
    <row r="227" spans="1:15" ht="17.25" x14ac:dyDescent="0.3">
      <c r="A227" s="93"/>
      <c r="B227" s="94"/>
      <c r="C227" s="12"/>
      <c r="D227" s="1"/>
      <c r="E227" s="2"/>
      <c r="F227" s="3"/>
      <c r="G227" s="3"/>
      <c r="H227" s="122">
        <f t="shared" si="9"/>
        <v>0</v>
      </c>
      <c r="I227" s="1"/>
      <c r="J227" s="48"/>
      <c r="K227" s="120">
        <v>0</v>
      </c>
      <c r="L227" s="1"/>
      <c r="M227" s="1"/>
      <c r="N227" s="120">
        <f t="shared" si="10"/>
        <v>0</v>
      </c>
      <c r="O227" s="121">
        <f t="shared" si="11"/>
        <v>0</v>
      </c>
    </row>
    <row r="228" spans="1:15" ht="17.25" x14ac:dyDescent="0.3">
      <c r="A228" s="93"/>
      <c r="B228" s="94"/>
      <c r="C228" s="12"/>
      <c r="D228" s="1"/>
      <c r="E228" s="2"/>
      <c r="F228" s="3"/>
      <c r="G228" s="3"/>
      <c r="H228" s="122">
        <f t="shared" si="9"/>
        <v>0</v>
      </c>
      <c r="I228" s="1"/>
      <c r="J228" s="51"/>
      <c r="K228" s="120">
        <v>0</v>
      </c>
      <c r="L228" s="7"/>
      <c r="M228" s="7"/>
      <c r="N228" s="120">
        <f t="shared" si="10"/>
        <v>0</v>
      </c>
      <c r="O228" s="121">
        <f t="shared" si="11"/>
        <v>0</v>
      </c>
    </row>
    <row r="229" spans="1:15" ht="17.25" x14ac:dyDescent="0.3">
      <c r="A229" s="93"/>
      <c r="B229" s="94"/>
      <c r="C229" s="12"/>
      <c r="D229" s="1"/>
      <c r="E229" s="2"/>
      <c r="F229" s="3"/>
      <c r="G229" s="3"/>
      <c r="H229" s="122">
        <f t="shared" si="9"/>
        <v>0</v>
      </c>
      <c r="I229" s="1"/>
      <c r="J229" s="48"/>
      <c r="K229" s="120">
        <v>0</v>
      </c>
      <c r="L229" s="1"/>
      <c r="M229" s="1"/>
      <c r="N229" s="120">
        <f t="shared" si="10"/>
        <v>0</v>
      </c>
      <c r="O229" s="121">
        <f t="shared" si="11"/>
        <v>0</v>
      </c>
    </row>
    <row r="230" spans="1:15" ht="17.25" x14ac:dyDescent="0.3">
      <c r="A230" s="93"/>
      <c r="B230" s="94"/>
      <c r="C230" s="12"/>
      <c r="D230" s="1"/>
      <c r="E230" s="2"/>
      <c r="F230" s="3"/>
      <c r="G230" s="3"/>
      <c r="H230" s="122">
        <f t="shared" si="9"/>
        <v>0</v>
      </c>
      <c r="I230" s="1"/>
      <c r="J230" s="48"/>
      <c r="K230" s="120">
        <v>0</v>
      </c>
      <c r="L230" s="1"/>
      <c r="M230" s="1"/>
      <c r="N230" s="120">
        <f t="shared" si="10"/>
        <v>0</v>
      </c>
      <c r="O230" s="121">
        <f t="shared" si="11"/>
        <v>0</v>
      </c>
    </row>
    <row r="231" spans="1:15" ht="17.25" x14ac:dyDescent="0.3">
      <c r="A231" s="93"/>
      <c r="B231" s="94"/>
      <c r="C231" s="12"/>
      <c r="D231" s="1"/>
      <c r="E231" s="2"/>
      <c r="F231" s="3"/>
      <c r="G231" s="3"/>
      <c r="H231" s="122">
        <f t="shared" si="9"/>
        <v>0</v>
      </c>
      <c r="I231" s="1"/>
      <c r="J231" s="52"/>
      <c r="K231" s="120">
        <v>0</v>
      </c>
      <c r="L231" s="9"/>
      <c r="M231" s="9"/>
      <c r="N231" s="120">
        <f t="shared" si="10"/>
        <v>0</v>
      </c>
      <c r="O231" s="121">
        <f t="shared" si="11"/>
        <v>0</v>
      </c>
    </row>
    <row r="232" spans="1:15" ht="17.25" x14ac:dyDescent="0.3">
      <c r="A232" s="93"/>
      <c r="B232" s="94"/>
      <c r="C232" s="12"/>
      <c r="D232" s="1"/>
      <c r="E232" s="2"/>
      <c r="F232" s="3"/>
      <c r="G232" s="3"/>
      <c r="H232" s="122">
        <f t="shared" si="9"/>
        <v>0</v>
      </c>
      <c r="I232" s="1"/>
      <c r="J232" s="48"/>
      <c r="K232" s="120">
        <v>0</v>
      </c>
      <c r="L232" s="1"/>
      <c r="M232" s="1"/>
      <c r="N232" s="120">
        <f t="shared" si="10"/>
        <v>0</v>
      </c>
      <c r="O232" s="121">
        <f t="shared" si="11"/>
        <v>0</v>
      </c>
    </row>
    <row r="233" spans="1:15" ht="17.25" x14ac:dyDescent="0.3">
      <c r="A233" s="93"/>
      <c r="B233" s="94"/>
      <c r="C233" s="12"/>
      <c r="D233" s="1"/>
      <c r="E233" s="2"/>
      <c r="F233" s="3"/>
      <c r="G233" s="3"/>
      <c r="H233" s="122">
        <f t="shared" si="9"/>
        <v>0</v>
      </c>
      <c r="I233" s="1"/>
      <c r="J233" s="52"/>
      <c r="K233" s="120">
        <v>0</v>
      </c>
      <c r="L233" s="9"/>
      <c r="M233" s="9"/>
      <c r="N233" s="120">
        <f t="shared" si="10"/>
        <v>0</v>
      </c>
      <c r="O233" s="121">
        <f t="shared" si="11"/>
        <v>0</v>
      </c>
    </row>
    <row r="234" spans="1:15" ht="17.25" x14ac:dyDescent="0.3">
      <c r="A234" s="93"/>
      <c r="B234" s="94"/>
      <c r="C234" s="12"/>
      <c r="D234" s="1"/>
      <c r="E234" s="2"/>
      <c r="F234" s="3"/>
      <c r="G234" s="3"/>
      <c r="H234" s="122">
        <f t="shared" si="9"/>
        <v>0</v>
      </c>
      <c r="I234" s="1"/>
      <c r="J234" s="48"/>
      <c r="K234" s="120">
        <v>0</v>
      </c>
      <c r="L234" s="1"/>
      <c r="M234" s="1"/>
      <c r="N234" s="120">
        <f t="shared" si="10"/>
        <v>0</v>
      </c>
      <c r="O234" s="121">
        <f t="shared" si="11"/>
        <v>0</v>
      </c>
    </row>
    <row r="235" spans="1:15" ht="17.25" x14ac:dyDescent="0.3">
      <c r="A235" s="93"/>
      <c r="B235" s="94"/>
      <c r="C235" s="12"/>
      <c r="D235" s="1"/>
      <c r="E235" s="2"/>
      <c r="F235" s="3"/>
      <c r="G235" s="3"/>
      <c r="H235" s="122">
        <f t="shared" si="9"/>
        <v>0</v>
      </c>
      <c r="I235" s="1"/>
      <c r="J235" s="52"/>
      <c r="K235" s="120">
        <v>0</v>
      </c>
      <c r="L235" s="9"/>
      <c r="M235" s="9"/>
      <c r="N235" s="120">
        <f t="shared" si="10"/>
        <v>0</v>
      </c>
      <c r="O235" s="121">
        <f t="shared" si="11"/>
        <v>0</v>
      </c>
    </row>
    <row r="236" spans="1:15" ht="17.25" x14ac:dyDescent="0.3">
      <c r="A236" s="93"/>
      <c r="B236" s="94"/>
      <c r="C236" s="12"/>
      <c r="D236" s="1"/>
      <c r="E236" s="2"/>
      <c r="F236" s="3"/>
      <c r="G236" s="3"/>
      <c r="H236" s="122">
        <f t="shared" si="9"/>
        <v>0</v>
      </c>
      <c r="I236" s="1"/>
      <c r="J236" s="50"/>
      <c r="K236" s="120">
        <v>0</v>
      </c>
      <c r="L236" s="1"/>
      <c r="M236" s="1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2"/>
      <c r="D237" s="1"/>
      <c r="E237" s="2"/>
      <c r="F237" s="3"/>
      <c r="G237" s="3"/>
      <c r="H237" s="122">
        <f t="shared" si="9"/>
        <v>0</v>
      </c>
      <c r="I237" s="1"/>
      <c r="J237" s="51"/>
      <c r="K237" s="120">
        <v>0</v>
      </c>
      <c r="L237" s="7"/>
      <c r="M237" s="7"/>
      <c r="N237" s="120">
        <f t="shared" si="10"/>
        <v>0</v>
      </c>
      <c r="O237" s="121">
        <f t="shared" si="11"/>
        <v>0</v>
      </c>
    </row>
    <row r="238" spans="1:15" ht="17.25" x14ac:dyDescent="0.3">
      <c r="A238" s="93"/>
      <c r="B238" s="94"/>
      <c r="C238" s="12"/>
      <c r="D238" s="1"/>
      <c r="E238" s="2"/>
      <c r="F238" s="3"/>
      <c r="G238" s="3"/>
      <c r="H238" s="122">
        <f t="shared" si="9"/>
        <v>0</v>
      </c>
      <c r="I238" s="1"/>
      <c r="J238" s="50"/>
      <c r="K238" s="120">
        <v>0</v>
      </c>
      <c r="L238" s="1"/>
      <c r="M238" s="1"/>
      <c r="N238" s="120">
        <f t="shared" si="10"/>
        <v>0</v>
      </c>
      <c r="O238" s="121">
        <f t="shared" si="11"/>
        <v>0</v>
      </c>
    </row>
    <row r="239" spans="1:15" ht="17.25" x14ac:dyDescent="0.3">
      <c r="A239" s="93"/>
      <c r="B239" s="94"/>
      <c r="C239" s="12"/>
      <c r="D239" s="1"/>
      <c r="E239" s="2"/>
      <c r="F239" s="3"/>
      <c r="G239" s="3"/>
      <c r="H239" s="122">
        <f t="shared" si="9"/>
        <v>0</v>
      </c>
      <c r="I239" s="1"/>
      <c r="J239" s="55"/>
      <c r="K239" s="120">
        <v>0</v>
      </c>
      <c r="L239" s="9"/>
      <c r="M239" s="9"/>
      <c r="N239" s="120">
        <f t="shared" si="10"/>
        <v>0</v>
      </c>
      <c r="O239" s="121">
        <f t="shared" si="11"/>
        <v>0</v>
      </c>
    </row>
    <row r="240" spans="1:15" ht="17.25" x14ac:dyDescent="0.3">
      <c r="A240" s="93"/>
      <c r="B240" s="94"/>
      <c r="C240" s="12"/>
      <c r="D240" s="1"/>
      <c r="E240" s="2"/>
      <c r="F240" s="3"/>
      <c r="G240" s="3"/>
      <c r="H240" s="122">
        <f t="shared" si="9"/>
        <v>0</v>
      </c>
      <c r="I240" s="1"/>
      <c r="J240" s="50"/>
      <c r="K240" s="120">
        <v>0</v>
      </c>
      <c r="L240" s="1"/>
      <c r="M240" s="1"/>
      <c r="N240" s="120">
        <f t="shared" si="10"/>
        <v>0</v>
      </c>
      <c r="O240" s="121">
        <f t="shared" si="11"/>
        <v>0</v>
      </c>
    </row>
    <row r="241" spans="1:15" ht="17.25" x14ac:dyDescent="0.3">
      <c r="A241" s="93"/>
      <c r="B241" s="94"/>
      <c r="C241" s="12"/>
      <c r="D241" s="1"/>
      <c r="E241" s="2"/>
      <c r="F241" s="3"/>
      <c r="G241" s="3"/>
      <c r="H241" s="122">
        <f t="shared" si="9"/>
        <v>0</v>
      </c>
      <c r="I241" s="1"/>
      <c r="J241" s="56"/>
      <c r="K241" s="120">
        <v>0</v>
      </c>
      <c r="L241" s="9"/>
      <c r="M241" s="9"/>
      <c r="N241" s="120">
        <f t="shared" si="10"/>
        <v>0</v>
      </c>
      <c r="O241" s="121">
        <f t="shared" si="11"/>
        <v>0</v>
      </c>
    </row>
    <row r="242" spans="1:15" ht="17.25" x14ac:dyDescent="0.3">
      <c r="A242" s="93"/>
      <c r="B242" s="94"/>
      <c r="C242" s="12"/>
      <c r="D242" s="1"/>
      <c r="E242" s="2"/>
      <c r="F242" s="3"/>
      <c r="G242" s="3"/>
      <c r="H242" s="122">
        <f t="shared" si="9"/>
        <v>0</v>
      </c>
      <c r="I242" s="1"/>
      <c r="J242" s="55"/>
      <c r="K242" s="120">
        <v>0</v>
      </c>
      <c r="L242" s="1"/>
      <c r="M242" s="1"/>
      <c r="N242" s="120">
        <f t="shared" si="10"/>
        <v>0</v>
      </c>
      <c r="O242" s="121">
        <f t="shared" si="11"/>
        <v>0</v>
      </c>
    </row>
    <row r="243" spans="1:15" ht="17.25" x14ac:dyDescent="0.3">
      <c r="A243" s="93"/>
      <c r="B243" s="94"/>
      <c r="C243" s="12"/>
      <c r="D243" s="1"/>
      <c r="E243" s="2"/>
      <c r="F243" s="3"/>
      <c r="G243" s="3"/>
      <c r="H243" s="122">
        <f t="shared" si="9"/>
        <v>0</v>
      </c>
      <c r="I243" s="1"/>
      <c r="J243" s="50"/>
      <c r="K243" s="120">
        <v>0</v>
      </c>
      <c r="L243" s="1"/>
      <c r="M243" s="1"/>
      <c r="N243" s="120">
        <f t="shared" si="10"/>
        <v>0</v>
      </c>
      <c r="O243" s="121">
        <f t="shared" si="11"/>
        <v>0</v>
      </c>
    </row>
    <row r="244" spans="1:15" ht="17.25" x14ac:dyDescent="0.3">
      <c r="A244" s="93"/>
      <c r="B244" s="94"/>
      <c r="C244" s="12"/>
      <c r="D244" s="1"/>
      <c r="E244" s="2"/>
      <c r="F244" s="3"/>
      <c r="G244" s="3"/>
      <c r="H244" s="122">
        <f t="shared" si="9"/>
        <v>0</v>
      </c>
      <c r="I244" s="1"/>
      <c r="J244" s="54"/>
      <c r="K244" s="120">
        <v>0</v>
      </c>
      <c r="L244" s="7"/>
      <c r="M244" s="7"/>
      <c r="N244" s="120">
        <f t="shared" si="10"/>
        <v>0</v>
      </c>
      <c r="O244" s="121">
        <f t="shared" si="11"/>
        <v>0</v>
      </c>
    </row>
    <row r="245" spans="1:15" ht="17.25" x14ac:dyDescent="0.3">
      <c r="A245" s="93"/>
      <c r="B245" s="94"/>
      <c r="C245" s="12"/>
      <c r="D245" s="1"/>
      <c r="E245" s="2"/>
      <c r="F245" s="3"/>
      <c r="G245" s="3"/>
      <c r="H245" s="122">
        <f t="shared" si="9"/>
        <v>0</v>
      </c>
      <c r="I245" s="1"/>
      <c r="J245" s="54"/>
      <c r="K245" s="120">
        <v>0</v>
      </c>
      <c r="L245" s="7"/>
      <c r="M245" s="7"/>
      <c r="N245" s="120">
        <f t="shared" si="10"/>
        <v>0</v>
      </c>
      <c r="O245" s="121">
        <f t="shared" si="11"/>
        <v>0</v>
      </c>
    </row>
    <row r="246" spans="1:15" ht="17.25" x14ac:dyDescent="0.3">
      <c r="A246" s="93"/>
      <c r="B246" s="94"/>
      <c r="C246" s="12"/>
      <c r="D246" s="1"/>
      <c r="E246" s="2"/>
      <c r="F246" s="3"/>
      <c r="G246" s="3"/>
      <c r="H246" s="122">
        <f t="shared" si="9"/>
        <v>0</v>
      </c>
      <c r="I246" s="1"/>
      <c r="J246" s="55"/>
      <c r="K246" s="120">
        <v>0</v>
      </c>
      <c r="L246" s="11"/>
      <c r="M246" s="11"/>
      <c r="N246" s="120">
        <f t="shared" si="10"/>
        <v>0</v>
      </c>
      <c r="O246" s="121">
        <f t="shared" si="11"/>
        <v>0</v>
      </c>
    </row>
    <row r="247" spans="1:15" ht="17.25" x14ac:dyDescent="0.3">
      <c r="A247" s="93"/>
      <c r="B247" s="94"/>
      <c r="C247" s="12"/>
      <c r="D247" s="1"/>
      <c r="E247" s="2"/>
      <c r="F247" s="3"/>
      <c r="G247" s="3"/>
      <c r="H247" s="122">
        <f t="shared" si="9"/>
        <v>0</v>
      </c>
      <c r="I247" s="1"/>
      <c r="J247" s="50"/>
      <c r="K247" s="120">
        <v>0</v>
      </c>
      <c r="L247" s="1"/>
      <c r="M247" s="1"/>
      <c r="N247" s="120">
        <f t="shared" si="10"/>
        <v>0</v>
      </c>
      <c r="O247" s="121">
        <f t="shared" si="11"/>
        <v>0</v>
      </c>
    </row>
    <row r="248" spans="1:15" ht="17.25" x14ac:dyDescent="0.3">
      <c r="A248" s="93"/>
      <c r="B248" s="94"/>
      <c r="C248" s="12"/>
      <c r="D248" s="1"/>
      <c r="E248" s="2"/>
      <c r="F248" s="3"/>
      <c r="G248" s="3"/>
      <c r="H248" s="122">
        <f t="shared" si="9"/>
        <v>0</v>
      </c>
      <c r="I248" s="1"/>
      <c r="J248" s="54"/>
      <c r="K248" s="120">
        <v>0</v>
      </c>
      <c r="L248" s="7"/>
      <c r="M248" s="7"/>
      <c r="N248" s="120">
        <f t="shared" si="10"/>
        <v>0</v>
      </c>
      <c r="O248" s="121">
        <f t="shared" si="11"/>
        <v>0</v>
      </c>
    </row>
    <row r="249" spans="1:15" ht="17.25" x14ac:dyDescent="0.3">
      <c r="A249" s="93"/>
      <c r="B249" s="94"/>
      <c r="C249" s="12"/>
      <c r="D249" s="1"/>
      <c r="E249" s="2"/>
      <c r="F249" s="3"/>
      <c r="G249" s="3"/>
      <c r="H249" s="122">
        <f t="shared" si="9"/>
        <v>0</v>
      </c>
      <c r="I249" s="1"/>
      <c r="J249" s="54"/>
      <c r="K249" s="120">
        <v>0</v>
      </c>
      <c r="L249" s="7"/>
      <c r="M249" s="7"/>
      <c r="N249" s="120">
        <f t="shared" si="10"/>
        <v>0</v>
      </c>
      <c r="O249" s="121">
        <f t="shared" si="11"/>
        <v>0</v>
      </c>
    </row>
    <row r="250" spans="1:15" ht="17.25" x14ac:dyDescent="0.3">
      <c r="A250" s="93"/>
      <c r="B250" s="94"/>
      <c r="C250" s="12"/>
      <c r="D250" s="1"/>
      <c r="E250" s="2"/>
      <c r="F250" s="3"/>
      <c r="G250" s="3"/>
      <c r="H250" s="122">
        <f t="shared" si="9"/>
        <v>0</v>
      </c>
      <c r="I250" s="1"/>
      <c r="J250" s="54"/>
      <c r="K250" s="120">
        <v>0</v>
      </c>
      <c r="L250" s="1"/>
      <c r="M250" s="1"/>
      <c r="N250" s="120">
        <f t="shared" si="10"/>
        <v>0</v>
      </c>
      <c r="O250" s="121">
        <f t="shared" si="11"/>
        <v>0</v>
      </c>
    </row>
    <row r="251" spans="1:15" ht="17.25" x14ac:dyDescent="0.3">
      <c r="A251" s="93"/>
      <c r="B251" s="94"/>
      <c r="C251" s="12"/>
      <c r="D251" s="1"/>
      <c r="E251" s="2"/>
      <c r="F251" s="3"/>
      <c r="G251" s="3"/>
      <c r="H251" s="122">
        <f t="shared" si="9"/>
        <v>0</v>
      </c>
      <c r="I251" s="1"/>
      <c r="J251" s="50"/>
      <c r="K251" s="120">
        <v>0</v>
      </c>
      <c r="L251" s="1"/>
      <c r="M251" s="1"/>
      <c r="N251" s="120">
        <f t="shared" si="10"/>
        <v>0</v>
      </c>
      <c r="O251" s="121">
        <f t="shared" si="11"/>
        <v>0</v>
      </c>
    </row>
    <row r="252" spans="1:15" ht="17.25" x14ac:dyDescent="0.3">
      <c r="A252" s="93"/>
      <c r="B252" s="94"/>
      <c r="C252" s="12"/>
      <c r="D252" s="1"/>
      <c r="E252" s="2"/>
      <c r="F252" s="3"/>
      <c r="G252" s="3"/>
      <c r="H252" s="122">
        <f t="shared" si="9"/>
        <v>0</v>
      </c>
      <c r="I252" s="1"/>
      <c r="J252" s="50"/>
      <c r="K252" s="120">
        <v>0</v>
      </c>
      <c r="L252" s="7"/>
      <c r="M252" s="7"/>
      <c r="N252" s="120">
        <f t="shared" si="10"/>
        <v>0</v>
      </c>
      <c r="O252" s="121">
        <f t="shared" si="11"/>
        <v>0</v>
      </c>
    </row>
    <row r="253" spans="1:15" ht="17.25" x14ac:dyDescent="0.3">
      <c r="A253" s="93"/>
      <c r="B253" s="94"/>
      <c r="C253" s="12"/>
      <c r="D253" s="1"/>
      <c r="E253" s="2"/>
      <c r="F253" s="3"/>
      <c r="G253" s="3"/>
      <c r="H253" s="122">
        <f t="shared" si="9"/>
        <v>0</v>
      </c>
      <c r="I253" s="1"/>
      <c r="J253" s="48"/>
      <c r="K253" s="120">
        <v>0</v>
      </c>
      <c r="L253" s="1"/>
      <c r="M253" s="1"/>
      <c r="N253" s="120">
        <f t="shared" si="10"/>
        <v>0</v>
      </c>
      <c r="O253" s="121">
        <f t="shared" si="11"/>
        <v>0</v>
      </c>
    </row>
    <row r="254" spans="1:15" ht="17.25" x14ac:dyDescent="0.3">
      <c r="A254" s="93"/>
      <c r="B254" s="94"/>
      <c r="C254" s="12"/>
      <c r="D254" s="1"/>
      <c r="E254" s="2"/>
      <c r="F254" s="3"/>
      <c r="G254" s="3"/>
      <c r="H254" s="122">
        <f t="shared" si="9"/>
        <v>0</v>
      </c>
      <c r="I254" s="1"/>
      <c r="J254" s="51"/>
      <c r="K254" s="120">
        <v>0</v>
      </c>
      <c r="L254" s="7"/>
      <c r="M254" s="7"/>
      <c r="N254" s="120">
        <f t="shared" si="10"/>
        <v>0</v>
      </c>
      <c r="O254" s="121">
        <f t="shared" si="11"/>
        <v>0</v>
      </c>
    </row>
    <row r="255" spans="1:15" ht="17.25" x14ac:dyDescent="0.3">
      <c r="A255" s="93"/>
      <c r="B255" s="94"/>
      <c r="C255" s="12"/>
      <c r="D255" s="1"/>
      <c r="E255" s="2"/>
      <c r="F255" s="3"/>
      <c r="G255" s="3"/>
      <c r="H255" s="122">
        <f t="shared" si="9"/>
        <v>0</v>
      </c>
      <c r="I255" s="1"/>
      <c r="J255" s="48"/>
      <c r="K255" s="120">
        <v>0</v>
      </c>
      <c r="L255" s="1"/>
      <c r="M255" s="1"/>
      <c r="N255" s="120">
        <f t="shared" si="10"/>
        <v>0</v>
      </c>
      <c r="O255" s="121">
        <f t="shared" si="11"/>
        <v>0</v>
      </c>
    </row>
    <row r="256" spans="1:15" ht="17.25" x14ac:dyDescent="0.3">
      <c r="A256" s="93"/>
      <c r="B256" s="94"/>
      <c r="C256" s="12"/>
      <c r="D256" s="1"/>
      <c r="E256" s="2"/>
      <c r="F256" s="3"/>
      <c r="G256" s="3"/>
      <c r="H256" s="122">
        <f t="shared" si="9"/>
        <v>0</v>
      </c>
      <c r="I256" s="1"/>
      <c r="J256" s="48"/>
      <c r="K256" s="120">
        <v>0</v>
      </c>
      <c r="L256" s="1"/>
      <c r="M256" s="1"/>
      <c r="N256" s="120">
        <f t="shared" si="10"/>
        <v>0</v>
      </c>
      <c r="O256" s="121">
        <f t="shared" si="11"/>
        <v>0</v>
      </c>
    </row>
    <row r="257" spans="1:15" ht="17.25" x14ac:dyDescent="0.3">
      <c r="A257" s="93"/>
      <c r="B257" s="94"/>
      <c r="C257" s="12"/>
      <c r="D257" s="1"/>
      <c r="E257" s="2"/>
      <c r="F257" s="3"/>
      <c r="G257" s="3"/>
      <c r="H257" s="122">
        <f t="shared" si="9"/>
        <v>0</v>
      </c>
      <c r="I257" s="1"/>
      <c r="J257" s="52"/>
      <c r="K257" s="120">
        <v>0</v>
      </c>
      <c r="L257" s="9"/>
      <c r="M257" s="9"/>
      <c r="N257" s="120">
        <f t="shared" si="10"/>
        <v>0</v>
      </c>
      <c r="O257" s="121">
        <f t="shared" si="11"/>
        <v>0</v>
      </c>
    </row>
    <row r="258" spans="1:15" ht="17.25" x14ac:dyDescent="0.3">
      <c r="A258" s="93"/>
      <c r="B258" s="94"/>
      <c r="C258" s="12"/>
      <c r="D258" s="1"/>
      <c r="E258" s="2"/>
      <c r="F258" s="3"/>
      <c r="G258" s="3"/>
      <c r="H258" s="122">
        <f t="shared" si="9"/>
        <v>0</v>
      </c>
      <c r="I258" s="1"/>
      <c r="J258" s="48"/>
      <c r="K258" s="120">
        <v>0</v>
      </c>
      <c r="L258" s="1"/>
      <c r="M258" s="1"/>
      <c r="N258" s="120">
        <f t="shared" si="10"/>
        <v>0</v>
      </c>
      <c r="O258" s="121">
        <f t="shared" si="11"/>
        <v>0</v>
      </c>
    </row>
    <row r="259" spans="1:15" ht="17.25" x14ac:dyDescent="0.3">
      <c r="A259" s="93"/>
      <c r="B259" s="94"/>
      <c r="C259" s="12"/>
      <c r="D259" s="1"/>
      <c r="E259" s="2"/>
      <c r="F259" s="3"/>
      <c r="G259" s="3"/>
      <c r="H259" s="122">
        <f t="shared" si="9"/>
        <v>0</v>
      </c>
      <c r="I259" s="1"/>
      <c r="J259" s="51"/>
      <c r="K259" s="120">
        <v>0</v>
      </c>
      <c r="L259" s="7"/>
      <c r="M259" s="7"/>
      <c r="N259" s="120">
        <f t="shared" si="10"/>
        <v>0</v>
      </c>
      <c r="O259" s="121">
        <f t="shared" si="11"/>
        <v>0</v>
      </c>
    </row>
    <row r="260" spans="1:15" ht="17.25" x14ac:dyDescent="0.3">
      <c r="A260" s="93"/>
      <c r="B260" s="94"/>
      <c r="C260" s="12"/>
      <c r="D260" s="1"/>
      <c r="E260" s="2"/>
      <c r="F260" s="3"/>
      <c r="G260" s="3"/>
      <c r="H260" s="122">
        <f t="shared" ref="H260:H323" si="12">IF(AND(F260&lt;&gt;"",G260&lt;&gt;""),G260-F260,0)</f>
        <v>0</v>
      </c>
      <c r="I260" s="1"/>
      <c r="J260" s="52"/>
      <c r="K260" s="120">
        <v>0</v>
      </c>
      <c r="L260" s="9"/>
      <c r="M260" s="9"/>
      <c r="N260" s="120">
        <f t="shared" ref="N260:N323" si="13">IF(ROUND(H260*1440,0)=0,0,H260*1440*32)</f>
        <v>0</v>
      </c>
      <c r="O260" s="121">
        <f t="shared" ref="O260:O323" si="14">IF(ROUND(H260*1440,0)=0,0,
IF(ROUND(H260*1440,0)&lt;=15,480,
IF(ROUND(H260*1440,0)&lt;=30,960,
IF(ROUND(H260*1440,0)&lt;=45,1440,
IF(ROUND(H260*1440,0)&lt;=60,1920,
1920*INT(ROUND(H260*1440,0)/60)+
IF(MOD(ROUND(H260*1440,0),60)&lt;=15,480,
IF(MOD(ROUND(H260*1440,0),60)&lt;=30,960,
IF(MOD(ROUND(H260*1440,0),60)&lt;=45,1440,1920)))
)))))</f>
        <v>0</v>
      </c>
    </row>
    <row r="261" spans="1:15" ht="17.25" x14ac:dyDescent="0.3">
      <c r="A261" s="93"/>
      <c r="B261" s="94"/>
      <c r="C261" s="12"/>
      <c r="D261" s="1"/>
      <c r="E261" s="2"/>
      <c r="F261" s="3"/>
      <c r="G261" s="3"/>
      <c r="H261" s="122">
        <f t="shared" si="12"/>
        <v>0</v>
      </c>
      <c r="I261" s="1"/>
      <c r="J261" s="48"/>
      <c r="K261" s="120">
        <v>0</v>
      </c>
      <c r="L261" s="1"/>
      <c r="M261" s="1"/>
      <c r="N261" s="120">
        <f t="shared" si="13"/>
        <v>0</v>
      </c>
      <c r="O261" s="121">
        <f t="shared" si="14"/>
        <v>0</v>
      </c>
    </row>
    <row r="262" spans="1:15" ht="17.25" x14ac:dyDescent="0.3">
      <c r="A262" s="93"/>
      <c r="B262" s="94"/>
      <c r="C262" s="12"/>
      <c r="D262" s="1"/>
      <c r="E262" s="2"/>
      <c r="F262" s="3"/>
      <c r="G262" s="3"/>
      <c r="H262" s="122">
        <f t="shared" si="12"/>
        <v>0</v>
      </c>
      <c r="I262" s="1"/>
      <c r="J262" s="51"/>
      <c r="K262" s="120">
        <v>0</v>
      </c>
      <c r="L262" s="7"/>
      <c r="M262" s="7"/>
      <c r="N262" s="120">
        <f t="shared" si="13"/>
        <v>0</v>
      </c>
      <c r="O262" s="121">
        <f t="shared" si="14"/>
        <v>0</v>
      </c>
    </row>
    <row r="263" spans="1:15" ht="17.25" x14ac:dyDescent="0.3">
      <c r="A263" s="93"/>
      <c r="B263" s="94"/>
      <c r="C263" s="12"/>
      <c r="D263" s="1"/>
      <c r="E263" s="2"/>
      <c r="F263" s="3"/>
      <c r="G263" s="3"/>
      <c r="H263" s="122">
        <f t="shared" si="12"/>
        <v>0</v>
      </c>
      <c r="I263" s="1"/>
      <c r="J263" s="51"/>
      <c r="K263" s="120">
        <v>0</v>
      </c>
      <c r="L263" s="7"/>
      <c r="M263" s="7"/>
      <c r="N263" s="120">
        <f t="shared" si="13"/>
        <v>0</v>
      </c>
      <c r="O263" s="121">
        <f t="shared" si="14"/>
        <v>0</v>
      </c>
    </row>
    <row r="264" spans="1:15" ht="17.25" x14ac:dyDescent="0.3">
      <c r="A264" s="93"/>
      <c r="B264" s="94"/>
      <c r="C264" s="12"/>
      <c r="D264" s="1"/>
      <c r="E264" s="2"/>
      <c r="F264" s="3"/>
      <c r="G264" s="3"/>
      <c r="H264" s="122">
        <f t="shared" si="12"/>
        <v>0</v>
      </c>
      <c r="I264" s="1"/>
      <c r="J264" s="52"/>
      <c r="K264" s="120">
        <v>0</v>
      </c>
      <c r="L264" s="9"/>
      <c r="M264" s="9"/>
      <c r="N264" s="120">
        <f t="shared" si="13"/>
        <v>0</v>
      </c>
      <c r="O264" s="121">
        <f t="shared" si="14"/>
        <v>0</v>
      </c>
    </row>
    <row r="265" spans="1:15" ht="17.25" x14ac:dyDescent="0.3">
      <c r="A265" s="93"/>
      <c r="B265" s="94"/>
      <c r="C265" s="12"/>
      <c r="D265" s="1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/>
      <c r="D266" s="1"/>
      <c r="E266" s="2"/>
      <c r="F266" s="3"/>
      <c r="G266" s="3"/>
      <c r="H266" s="122">
        <f t="shared" si="12"/>
        <v>0</v>
      </c>
      <c r="I266" s="1"/>
      <c r="J266" s="55"/>
      <c r="K266" s="120">
        <v>0</v>
      </c>
      <c r="L266" s="11"/>
      <c r="M266" s="11"/>
      <c r="N266" s="120">
        <f t="shared" si="13"/>
        <v>0</v>
      </c>
      <c r="O266" s="121">
        <f t="shared" si="14"/>
        <v>0</v>
      </c>
    </row>
    <row r="267" spans="1:15" ht="17.25" x14ac:dyDescent="0.3">
      <c r="A267" s="93"/>
      <c r="B267" s="94"/>
      <c r="C267" s="12"/>
      <c r="D267" s="1"/>
      <c r="E267" s="2"/>
      <c r="F267" s="3"/>
      <c r="G267" s="3"/>
      <c r="H267" s="122">
        <f t="shared" si="12"/>
        <v>0</v>
      </c>
      <c r="I267" s="1"/>
      <c r="J267" s="55"/>
      <c r="K267" s="120">
        <v>0</v>
      </c>
      <c r="L267" s="11"/>
      <c r="M267" s="11"/>
      <c r="N267" s="120">
        <f t="shared" si="13"/>
        <v>0</v>
      </c>
      <c r="O267" s="121">
        <f t="shared" si="14"/>
        <v>0</v>
      </c>
    </row>
    <row r="268" spans="1:15" ht="17.25" x14ac:dyDescent="0.3">
      <c r="A268" s="93"/>
      <c r="B268" s="94"/>
      <c r="C268" s="12"/>
      <c r="D268" s="1"/>
      <c r="E268" s="2"/>
      <c r="F268" s="3"/>
      <c r="G268" s="3"/>
      <c r="H268" s="122">
        <f t="shared" si="12"/>
        <v>0</v>
      </c>
      <c r="I268" s="1"/>
      <c r="J268" s="50"/>
      <c r="K268" s="120">
        <v>0</v>
      </c>
      <c r="L268" s="1"/>
      <c r="M268" s="1"/>
      <c r="N268" s="120">
        <f t="shared" si="13"/>
        <v>0</v>
      </c>
      <c r="O268" s="121">
        <f t="shared" si="14"/>
        <v>0</v>
      </c>
    </row>
    <row r="269" spans="1:15" ht="17.25" x14ac:dyDescent="0.3">
      <c r="A269" s="93"/>
      <c r="B269" s="94"/>
      <c r="C269" s="12"/>
      <c r="D269" s="1"/>
      <c r="E269" s="2"/>
      <c r="F269" s="3"/>
      <c r="G269" s="3"/>
      <c r="H269" s="122">
        <f t="shared" si="12"/>
        <v>0</v>
      </c>
      <c r="I269" s="1"/>
      <c r="J269" s="56"/>
      <c r="K269" s="120">
        <v>0</v>
      </c>
      <c r="L269" s="9"/>
      <c r="M269" s="9"/>
      <c r="N269" s="120">
        <f t="shared" si="13"/>
        <v>0</v>
      </c>
      <c r="O269" s="121">
        <f t="shared" si="14"/>
        <v>0</v>
      </c>
    </row>
    <row r="270" spans="1:15" ht="17.25" x14ac:dyDescent="0.3">
      <c r="A270" s="93"/>
      <c r="B270" s="94"/>
      <c r="C270" s="12"/>
      <c r="D270" s="1"/>
      <c r="E270" s="2"/>
      <c r="F270" s="3"/>
      <c r="G270" s="3"/>
      <c r="H270" s="122">
        <f t="shared" si="12"/>
        <v>0</v>
      </c>
      <c r="I270" s="1"/>
      <c r="J270" s="50"/>
      <c r="K270" s="120">
        <v>0</v>
      </c>
      <c r="L270" s="1"/>
      <c r="M270" s="1"/>
      <c r="N270" s="120">
        <f t="shared" si="13"/>
        <v>0</v>
      </c>
      <c r="O270" s="121">
        <f t="shared" si="14"/>
        <v>0</v>
      </c>
    </row>
    <row r="271" spans="1:15" ht="17.25" x14ac:dyDescent="0.3">
      <c r="A271" s="93"/>
      <c r="B271" s="94"/>
      <c r="C271" s="12"/>
      <c r="D271" s="1"/>
      <c r="E271" s="2"/>
      <c r="F271" s="3"/>
      <c r="G271" s="3"/>
      <c r="H271" s="122">
        <f t="shared" si="12"/>
        <v>0</v>
      </c>
      <c r="I271" s="1"/>
      <c r="J271" s="50"/>
      <c r="K271" s="120">
        <v>0</v>
      </c>
      <c r="L271" s="1"/>
      <c r="M271" s="1"/>
      <c r="N271" s="120">
        <f t="shared" si="13"/>
        <v>0</v>
      </c>
      <c r="O271" s="121">
        <f t="shared" si="14"/>
        <v>0</v>
      </c>
    </row>
    <row r="272" spans="1:15" ht="17.25" x14ac:dyDescent="0.3">
      <c r="A272" s="93"/>
      <c r="B272" s="94"/>
      <c r="C272" s="12"/>
      <c r="D272" s="1"/>
      <c r="E272" s="2"/>
      <c r="F272" s="3"/>
      <c r="G272" s="3"/>
      <c r="H272" s="122">
        <f t="shared" si="12"/>
        <v>0</v>
      </c>
      <c r="I272" s="1"/>
      <c r="J272" s="50"/>
      <c r="K272" s="120">
        <v>0</v>
      </c>
      <c r="L272" s="1"/>
      <c r="M272" s="1"/>
      <c r="N272" s="120">
        <f t="shared" si="13"/>
        <v>0</v>
      </c>
      <c r="O272" s="121">
        <f t="shared" si="14"/>
        <v>0</v>
      </c>
    </row>
    <row r="273" spans="1:15" ht="17.25" x14ac:dyDescent="0.3">
      <c r="A273" s="93"/>
      <c r="B273" s="94"/>
      <c r="C273" s="12"/>
      <c r="D273" s="1"/>
      <c r="E273" s="2"/>
      <c r="F273" s="3"/>
      <c r="G273" s="3"/>
      <c r="H273" s="122">
        <f t="shared" si="12"/>
        <v>0</v>
      </c>
      <c r="I273" s="1"/>
      <c r="J273" s="56"/>
      <c r="K273" s="120">
        <v>0</v>
      </c>
      <c r="L273" s="9"/>
      <c r="M273" s="9"/>
      <c r="N273" s="120">
        <f t="shared" si="13"/>
        <v>0</v>
      </c>
      <c r="O273" s="121">
        <f t="shared" si="14"/>
        <v>0</v>
      </c>
    </row>
    <row r="274" spans="1:15" ht="17.25" x14ac:dyDescent="0.3">
      <c r="A274" s="93"/>
      <c r="B274" s="94"/>
      <c r="C274" s="12"/>
      <c r="D274" s="1"/>
      <c r="E274" s="2"/>
      <c r="F274" s="3"/>
      <c r="G274" s="3"/>
      <c r="H274" s="122">
        <f t="shared" si="12"/>
        <v>0</v>
      </c>
      <c r="I274" s="1"/>
      <c r="J274" s="50"/>
      <c r="K274" s="120">
        <v>0</v>
      </c>
      <c r="L274" s="1"/>
      <c r="M274" s="1"/>
      <c r="N274" s="120">
        <f t="shared" si="13"/>
        <v>0</v>
      </c>
      <c r="O274" s="121">
        <f t="shared" si="14"/>
        <v>0</v>
      </c>
    </row>
    <row r="275" spans="1:15" ht="17.25" x14ac:dyDescent="0.3">
      <c r="A275" s="93"/>
      <c r="B275" s="94"/>
      <c r="C275" s="12"/>
      <c r="D275" s="1"/>
      <c r="E275" s="2"/>
      <c r="F275" s="3"/>
      <c r="G275" s="3"/>
      <c r="H275" s="122">
        <f t="shared" si="12"/>
        <v>0</v>
      </c>
      <c r="I275" s="1"/>
      <c r="J275" s="54"/>
      <c r="K275" s="120">
        <v>0</v>
      </c>
      <c r="L275" s="7"/>
      <c r="M275" s="7"/>
      <c r="N275" s="120">
        <f t="shared" si="13"/>
        <v>0</v>
      </c>
      <c r="O275" s="121">
        <f t="shared" si="14"/>
        <v>0</v>
      </c>
    </row>
    <row r="276" spans="1:15" ht="17.25" x14ac:dyDescent="0.3">
      <c r="A276" s="93"/>
      <c r="B276" s="94"/>
      <c r="C276" s="12"/>
      <c r="D276" s="1"/>
      <c r="E276" s="2"/>
      <c r="F276" s="3"/>
      <c r="G276" s="3"/>
      <c r="H276" s="122">
        <f t="shared" si="12"/>
        <v>0</v>
      </c>
      <c r="I276" s="1"/>
      <c r="J276" s="54"/>
      <c r="K276" s="120">
        <v>0</v>
      </c>
      <c r="L276" s="7"/>
      <c r="M276" s="7"/>
      <c r="N276" s="120">
        <f t="shared" si="13"/>
        <v>0</v>
      </c>
      <c r="O276" s="121">
        <f t="shared" si="14"/>
        <v>0</v>
      </c>
    </row>
    <row r="277" spans="1:15" ht="17.25" x14ac:dyDescent="0.3">
      <c r="A277" s="93"/>
      <c r="B277" s="94"/>
      <c r="C277" s="12"/>
      <c r="D277" s="1"/>
      <c r="E277" s="2"/>
      <c r="F277" s="3"/>
      <c r="G277" s="3"/>
      <c r="H277" s="122">
        <f t="shared" si="12"/>
        <v>0</v>
      </c>
      <c r="I277" s="1"/>
      <c r="J277" s="51"/>
      <c r="K277" s="120">
        <v>0</v>
      </c>
      <c r="L277" s="7"/>
      <c r="M277" s="7"/>
      <c r="N277" s="120">
        <f t="shared" si="13"/>
        <v>0</v>
      </c>
      <c r="O277" s="121">
        <f t="shared" si="14"/>
        <v>0</v>
      </c>
    </row>
    <row r="278" spans="1:15" ht="17.25" x14ac:dyDescent="0.3">
      <c r="A278" s="93"/>
      <c r="B278" s="94"/>
      <c r="C278" s="12"/>
      <c r="D278" s="1"/>
      <c r="E278" s="2"/>
      <c r="F278" s="3"/>
      <c r="G278" s="3"/>
      <c r="H278" s="122">
        <f t="shared" si="12"/>
        <v>0</v>
      </c>
      <c r="I278" s="1"/>
      <c r="J278" s="52"/>
      <c r="K278" s="120">
        <v>0</v>
      </c>
      <c r="L278" s="9"/>
      <c r="M278" s="9"/>
      <c r="N278" s="120">
        <f t="shared" si="13"/>
        <v>0</v>
      </c>
      <c r="O278" s="121">
        <f t="shared" si="14"/>
        <v>0</v>
      </c>
    </row>
    <row r="279" spans="1:15" ht="17.25" x14ac:dyDescent="0.3">
      <c r="A279" s="93"/>
      <c r="B279" s="94"/>
      <c r="C279" s="12"/>
      <c r="D279" s="1"/>
      <c r="E279" s="2"/>
      <c r="F279" s="3"/>
      <c r="G279" s="3"/>
      <c r="H279" s="122">
        <f t="shared" si="12"/>
        <v>0</v>
      </c>
      <c r="I279" s="1"/>
      <c r="J279" s="48"/>
      <c r="K279" s="120">
        <v>0</v>
      </c>
      <c r="L279" s="1"/>
      <c r="M279" s="1"/>
      <c r="N279" s="120">
        <f t="shared" si="13"/>
        <v>0</v>
      </c>
      <c r="O279" s="121">
        <f t="shared" si="14"/>
        <v>0</v>
      </c>
    </row>
    <row r="280" spans="1:15" ht="17.25" x14ac:dyDescent="0.3">
      <c r="A280" s="93"/>
      <c r="B280" s="94"/>
      <c r="C280" s="12"/>
      <c r="D280" s="1"/>
      <c r="E280" s="2"/>
      <c r="F280" s="3"/>
      <c r="G280" s="3"/>
      <c r="H280" s="122">
        <f t="shared" si="12"/>
        <v>0</v>
      </c>
      <c r="I280" s="1"/>
      <c r="J280" s="50"/>
      <c r="K280" s="120">
        <v>0</v>
      </c>
      <c r="L280" s="12"/>
      <c r="M280" s="12"/>
      <c r="N280" s="120">
        <f t="shared" si="13"/>
        <v>0</v>
      </c>
      <c r="O280" s="121">
        <f t="shared" si="14"/>
        <v>0</v>
      </c>
    </row>
    <row r="281" spans="1:15" ht="17.25" x14ac:dyDescent="0.3">
      <c r="A281" s="93"/>
      <c r="B281" s="94"/>
      <c r="C281" s="12"/>
      <c r="D281" s="1"/>
      <c r="E281" s="2"/>
      <c r="F281" s="3"/>
      <c r="G281" s="3"/>
      <c r="H281" s="122">
        <f t="shared" si="12"/>
        <v>0</v>
      </c>
      <c r="I281" s="1"/>
      <c r="J281" s="50"/>
      <c r="K281" s="120">
        <v>0</v>
      </c>
      <c r="L281" s="13"/>
      <c r="M281" s="13"/>
      <c r="N281" s="120">
        <f t="shared" si="13"/>
        <v>0</v>
      </c>
      <c r="O281" s="121">
        <f t="shared" si="14"/>
        <v>0</v>
      </c>
    </row>
    <row r="282" spans="1:15" ht="17.25" x14ac:dyDescent="0.3">
      <c r="A282" s="93"/>
      <c r="B282" s="94"/>
      <c r="C282" s="12"/>
      <c r="D282" s="1"/>
      <c r="E282" s="2"/>
      <c r="F282" s="3"/>
      <c r="G282" s="3"/>
      <c r="H282" s="122">
        <f t="shared" si="12"/>
        <v>0</v>
      </c>
      <c r="I282" s="1"/>
      <c r="J282" s="50"/>
      <c r="K282" s="120">
        <v>0</v>
      </c>
      <c r="L282" s="14"/>
      <c r="M282" s="14"/>
      <c r="N282" s="120">
        <f t="shared" si="13"/>
        <v>0</v>
      </c>
      <c r="O282" s="121">
        <f t="shared" si="14"/>
        <v>0</v>
      </c>
    </row>
    <row r="283" spans="1:15" ht="17.25" x14ac:dyDescent="0.3">
      <c r="A283" s="93"/>
      <c r="B283" s="94"/>
      <c r="C283" s="12"/>
      <c r="D283" s="1"/>
      <c r="E283" s="2"/>
      <c r="F283" s="3"/>
      <c r="G283" s="3"/>
      <c r="H283" s="122">
        <f t="shared" si="12"/>
        <v>0</v>
      </c>
      <c r="I283" s="1"/>
      <c r="J283" s="50"/>
      <c r="K283" s="120">
        <v>0</v>
      </c>
      <c r="L283" s="14"/>
      <c r="M283" s="14"/>
      <c r="N283" s="120">
        <f t="shared" si="13"/>
        <v>0</v>
      </c>
      <c r="O283" s="121">
        <f t="shared" si="14"/>
        <v>0</v>
      </c>
    </row>
    <row r="284" spans="1:15" ht="17.25" x14ac:dyDescent="0.3">
      <c r="A284" s="93"/>
      <c r="B284" s="94"/>
      <c r="C284" s="12"/>
      <c r="D284" s="1"/>
      <c r="E284" s="2"/>
      <c r="F284" s="3"/>
      <c r="G284" s="3"/>
      <c r="H284" s="122">
        <f t="shared" si="12"/>
        <v>0</v>
      </c>
      <c r="I284" s="1"/>
      <c r="J284" s="50"/>
      <c r="K284" s="120">
        <v>0</v>
      </c>
      <c r="L284" s="12"/>
      <c r="M284" s="12"/>
      <c r="N284" s="120">
        <f t="shared" si="13"/>
        <v>0</v>
      </c>
      <c r="O284" s="121">
        <f t="shared" si="14"/>
        <v>0</v>
      </c>
    </row>
    <row r="285" spans="1:15" ht="17.25" x14ac:dyDescent="0.3">
      <c r="A285" s="93"/>
      <c r="B285" s="94"/>
      <c r="C285" s="12"/>
      <c r="D285" s="1"/>
      <c r="E285" s="2"/>
      <c r="F285" s="3"/>
      <c r="G285" s="3"/>
      <c r="H285" s="122">
        <f t="shared" si="12"/>
        <v>0</v>
      </c>
      <c r="I285" s="1"/>
      <c r="J285" s="50"/>
      <c r="K285" s="120">
        <v>0</v>
      </c>
      <c r="L285" s="12"/>
      <c r="M285" s="12"/>
      <c r="N285" s="120">
        <f t="shared" si="13"/>
        <v>0</v>
      </c>
      <c r="O285" s="121">
        <f t="shared" si="14"/>
        <v>0</v>
      </c>
    </row>
    <row r="286" spans="1:15" ht="17.25" x14ac:dyDescent="0.3">
      <c r="A286" s="93"/>
      <c r="B286" s="94"/>
      <c r="C286" s="12"/>
      <c r="D286" s="1"/>
      <c r="E286" s="2"/>
      <c r="F286" s="3"/>
      <c r="G286" s="3"/>
      <c r="H286" s="122">
        <f t="shared" si="12"/>
        <v>0</v>
      </c>
      <c r="I286" s="1"/>
      <c r="J286" s="50"/>
      <c r="K286" s="120">
        <v>0</v>
      </c>
      <c r="L286" s="15"/>
      <c r="M286" s="15"/>
      <c r="N286" s="120">
        <f t="shared" si="13"/>
        <v>0</v>
      </c>
      <c r="O286" s="121">
        <f t="shared" si="14"/>
        <v>0</v>
      </c>
    </row>
    <row r="287" spans="1:15" ht="17.25" x14ac:dyDescent="0.3">
      <c r="A287" s="93"/>
      <c r="B287" s="94"/>
      <c r="C287" s="12"/>
      <c r="D287" s="1"/>
      <c r="E287" s="2"/>
      <c r="F287" s="3"/>
      <c r="G287" s="3"/>
      <c r="H287" s="122">
        <f t="shared" si="12"/>
        <v>0</v>
      </c>
      <c r="I287" s="1"/>
      <c r="J287" s="50"/>
      <c r="K287" s="120">
        <v>0</v>
      </c>
      <c r="L287" s="12"/>
      <c r="M287" s="12"/>
      <c r="N287" s="120">
        <f t="shared" si="13"/>
        <v>0</v>
      </c>
      <c r="O287" s="121">
        <f t="shared" si="14"/>
        <v>0</v>
      </c>
    </row>
    <row r="288" spans="1:15" ht="17.25" x14ac:dyDescent="0.3">
      <c r="A288" s="93"/>
      <c r="B288" s="94"/>
      <c r="C288" s="12"/>
      <c r="D288" s="1"/>
      <c r="E288" s="2"/>
      <c r="F288" s="3"/>
      <c r="G288" s="3"/>
      <c r="H288" s="122">
        <f t="shared" si="12"/>
        <v>0</v>
      </c>
      <c r="I288" s="1"/>
      <c r="J288" s="50"/>
      <c r="K288" s="120">
        <v>0</v>
      </c>
      <c r="L288" s="13"/>
      <c r="M288" s="13"/>
      <c r="N288" s="120">
        <f t="shared" si="13"/>
        <v>0</v>
      </c>
      <c r="O288" s="121">
        <f t="shared" si="14"/>
        <v>0</v>
      </c>
    </row>
    <row r="289" spans="1:15" ht="17.25" x14ac:dyDescent="0.3">
      <c r="A289" s="93"/>
      <c r="B289" s="94"/>
      <c r="C289" s="12"/>
      <c r="D289" s="1"/>
      <c r="E289" s="2"/>
      <c r="F289" s="3"/>
      <c r="G289" s="3"/>
      <c r="H289" s="122">
        <f t="shared" si="12"/>
        <v>0</v>
      </c>
      <c r="I289" s="1"/>
      <c r="J289" s="50"/>
      <c r="K289" s="120">
        <v>0</v>
      </c>
      <c r="L289" s="12"/>
      <c r="M289" s="12"/>
      <c r="N289" s="120">
        <f t="shared" si="13"/>
        <v>0</v>
      </c>
      <c r="O289" s="121">
        <f t="shared" si="14"/>
        <v>0</v>
      </c>
    </row>
    <row r="290" spans="1:15" ht="17.25" x14ac:dyDescent="0.3">
      <c r="A290" s="93"/>
      <c r="B290" s="94"/>
      <c r="C290" s="12"/>
      <c r="D290" s="1"/>
      <c r="E290" s="2"/>
      <c r="F290" s="3"/>
      <c r="G290" s="3"/>
      <c r="H290" s="122">
        <f t="shared" si="12"/>
        <v>0</v>
      </c>
      <c r="I290" s="1"/>
      <c r="J290" s="50"/>
      <c r="K290" s="120">
        <v>0</v>
      </c>
      <c r="L290" s="12"/>
      <c r="M290" s="12"/>
      <c r="N290" s="120">
        <f t="shared" si="13"/>
        <v>0</v>
      </c>
      <c r="O290" s="121">
        <f t="shared" si="14"/>
        <v>0</v>
      </c>
    </row>
    <row r="291" spans="1:15" ht="17.25" x14ac:dyDescent="0.3">
      <c r="A291" s="93"/>
      <c r="B291" s="94"/>
      <c r="C291" s="12"/>
      <c r="D291" s="1"/>
      <c r="E291" s="2"/>
      <c r="F291" s="3"/>
      <c r="G291" s="3"/>
      <c r="H291" s="122">
        <f t="shared" si="12"/>
        <v>0</v>
      </c>
      <c r="I291" s="1"/>
      <c r="J291" s="50"/>
      <c r="K291" s="120">
        <v>0</v>
      </c>
      <c r="L291" s="12"/>
      <c r="M291" s="12"/>
      <c r="N291" s="120">
        <f t="shared" si="13"/>
        <v>0</v>
      </c>
      <c r="O291" s="121">
        <f t="shared" si="14"/>
        <v>0</v>
      </c>
    </row>
    <row r="292" spans="1:15" ht="17.25" x14ac:dyDescent="0.3">
      <c r="A292" s="93"/>
      <c r="B292" s="94"/>
      <c r="C292" s="12"/>
      <c r="D292" s="1"/>
      <c r="E292" s="2"/>
      <c r="F292" s="3"/>
      <c r="G292" s="3"/>
      <c r="H292" s="122">
        <f t="shared" si="12"/>
        <v>0</v>
      </c>
      <c r="I292" s="1"/>
      <c r="J292" s="50"/>
      <c r="K292" s="120">
        <v>0</v>
      </c>
      <c r="L292" s="12"/>
      <c r="M292" s="12"/>
      <c r="N292" s="120">
        <f t="shared" si="13"/>
        <v>0</v>
      </c>
      <c r="O292" s="121">
        <f t="shared" si="14"/>
        <v>0</v>
      </c>
    </row>
    <row r="293" spans="1:15" ht="17.25" x14ac:dyDescent="0.3">
      <c r="A293" s="93"/>
      <c r="B293" s="94"/>
      <c r="C293" s="12"/>
      <c r="D293" s="1"/>
      <c r="E293" s="2"/>
      <c r="F293" s="3"/>
      <c r="G293" s="3"/>
      <c r="H293" s="122">
        <f t="shared" si="12"/>
        <v>0</v>
      </c>
      <c r="I293" s="1"/>
      <c r="J293" s="50"/>
      <c r="K293" s="120">
        <v>0</v>
      </c>
      <c r="L293" s="12"/>
      <c r="M293" s="12"/>
      <c r="N293" s="120">
        <f t="shared" si="13"/>
        <v>0</v>
      </c>
      <c r="O293" s="121">
        <f t="shared" si="14"/>
        <v>0</v>
      </c>
    </row>
    <row r="294" spans="1:15" ht="17.25" x14ac:dyDescent="0.3">
      <c r="A294" s="93"/>
      <c r="B294" s="94"/>
      <c r="C294" s="12"/>
      <c r="D294" s="1"/>
      <c r="E294" s="2"/>
      <c r="F294" s="3"/>
      <c r="G294" s="3"/>
      <c r="H294" s="122">
        <f t="shared" si="12"/>
        <v>0</v>
      </c>
      <c r="I294" s="1"/>
      <c r="J294" s="50"/>
      <c r="K294" s="120">
        <v>0</v>
      </c>
      <c r="L294" s="12"/>
      <c r="M294" s="12"/>
      <c r="N294" s="120">
        <f t="shared" si="13"/>
        <v>0</v>
      </c>
      <c r="O294" s="121">
        <f t="shared" si="14"/>
        <v>0</v>
      </c>
    </row>
    <row r="295" spans="1:15" ht="17.25" x14ac:dyDescent="0.3">
      <c r="A295" s="93"/>
      <c r="B295" s="94"/>
      <c r="C295" s="12"/>
      <c r="D295" s="1"/>
      <c r="E295" s="2"/>
      <c r="F295" s="3"/>
      <c r="G295" s="3"/>
      <c r="H295" s="122">
        <f t="shared" si="12"/>
        <v>0</v>
      </c>
      <c r="I295" s="1"/>
      <c r="J295" s="50"/>
      <c r="K295" s="120">
        <v>0</v>
      </c>
      <c r="L295" s="12"/>
      <c r="M295" s="12"/>
      <c r="N295" s="120">
        <f t="shared" si="13"/>
        <v>0</v>
      </c>
      <c r="O295" s="121">
        <f t="shared" si="14"/>
        <v>0</v>
      </c>
    </row>
    <row r="296" spans="1:15" ht="17.25" x14ac:dyDescent="0.3">
      <c r="A296" s="93"/>
      <c r="B296" s="94"/>
      <c r="C296" s="12"/>
      <c r="D296" s="1"/>
      <c r="E296" s="2"/>
      <c r="F296" s="3"/>
      <c r="G296" s="3"/>
      <c r="H296" s="122">
        <f t="shared" si="12"/>
        <v>0</v>
      </c>
      <c r="I296" s="1"/>
      <c r="J296" s="50"/>
      <c r="K296" s="120">
        <v>0</v>
      </c>
      <c r="L296" s="12"/>
      <c r="M296" s="12"/>
      <c r="N296" s="120">
        <f t="shared" si="13"/>
        <v>0</v>
      </c>
      <c r="O296" s="121">
        <f t="shared" si="14"/>
        <v>0</v>
      </c>
    </row>
    <row r="297" spans="1:15" ht="17.25" x14ac:dyDescent="0.3">
      <c r="A297" s="93"/>
      <c r="B297" s="94"/>
      <c r="C297" s="12"/>
      <c r="D297" s="1"/>
      <c r="E297" s="2"/>
      <c r="F297" s="3"/>
      <c r="G297" s="3"/>
      <c r="H297" s="122">
        <f t="shared" si="12"/>
        <v>0</v>
      </c>
      <c r="I297" s="1"/>
      <c r="J297" s="50"/>
      <c r="K297" s="120">
        <v>0</v>
      </c>
      <c r="L297" s="12"/>
      <c r="M297" s="12"/>
      <c r="N297" s="120">
        <f t="shared" si="13"/>
        <v>0</v>
      </c>
      <c r="O297" s="121">
        <f t="shared" si="14"/>
        <v>0</v>
      </c>
    </row>
    <row r="298" spans="1:15" ht="17.25" x14ac:dyDescent="0.3">
      <c r="A298" s="93"/>
      <c r="B298" s="94"/>
      <c r="C298" s="12"/>
      <c r="D298" s="1"/>
      <c r="E298" s="2"/>
      <c r="F298" s="3"/>
      <c r="G298" s="3"/>
      <c r="H298" s="122">
        <f t="shared" si="12"/>
        <v>0</v>
      </c>
      <c r="I298" s="1"/>
      <c r="J298" s="50"/>
      <c r="K298" s="120">
        <v>0</v>
      </c>
      <c r="L298" s="12"/>
      <c r="M298" s="12"/>
      <c r="N298" s="120">
        <f t="shared" si="13"/>
        <v>0</v>
      </c>
      <c r="O298" s="121">
        <f t="shared" si="14"/>
        <v>0</v>
      </c>
    </row>
    <row r="299" spans="1:15" ht="17.25" x14ac:dyDescent="0.3">
      <c r="A299" s="93"/>
      <c r="B299" s="94"/>
      <c r="C299" s="12"/>
      <c r="D299" s="1"/>
      <c r="E299" s="2"/>
      <c r="F299" s="3"/>
      <c r="G299" s="3"/>
      <c r="H299" s="122">
        <f t="shared" si="12"/>
        <v>0</v>
      </c>
      <c r="I299" s="1"/>
      <c r="J299" s="50"/>
      <c r="K299" s="120">
        <v>0</v>
      </c>
      <c r="L299" s="12"/>
      <c r="M299" s="12"/>
      <c r="N299" s="120">
        <f t="shared" si="13"/>
        <v>0</v>
      </c>
      <c r="O299" s="121">
        <f t="shared" si="14"/>
        <v>0</v>
      </c>
    </row>
    <row r="300" spans="1:15" ht="17.25" x14ac:dyDescent="0.3">
      <c r="A300" s="93"/>
      <c r="B300" s="94"/>
      <c r="C300" s="12"/>
      <c r="D300" s="1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12"/>
      <c r="D301" s="1"/>
      <c r="E301" s="2"/>
      <c r="F301" s="3"/>
      <c r="G301" s="3"/>
      <c r="H301" s="122">
        <f t="shared" si="12"/>
        <v>0</v>
      </c>
      <c r="I301" s="1"/>
      <c r="J301" s="50"/>
      <c r="K301" s="120">
        <v>0</v>
      </c>
      <c r="L301" s="12"/>
      <c r="M301" s="12"/>
      <c r="N301" s="120">
        <f t="shared" si="13"/>
        <v>0</v>
      </c>
      <c r="O301" s="121">
        <f t="shared" si="14"/>
        <v>0</v>
      </c>
    </row>
    <row r="302" spans="1:15" ht="17.25" x14ac:dyDescent="0.3">
      <c r="A302" s="93"/>
      <c r="B302" s="94"/>
      <c r="C302" s="12"/>
      <c r="D302" s="1"/>
      <c r="E302" s="2"/>
      <c r="F302" s="3"/>
      <c r="G302" s="3"/>
      <c r="H302" s="122">
        <f t="shared" si="12"/>
        <v>0</v>
      </c>
      <c r="I302" s="1"/>
      <c r="J302" s="50"/>
      <c r="K302" s="120">
        <v>0</v>
      </c>
      <c r="L302" s="12"/>
      <c r="M302" s="12"/>
      <c r="N302" s="120">
        <f t="shared" si="13"/>
        <v>0</v>
      </c>
      <c r="O302" s="121">
        <f t="shared" si="14"/>
        <v>0</v>
      </c>
    </row>
    <row r="303" spans="1:15" ht="17.25" x14ac:dyDescent="0.3">
      <c r="A303" s="93"/>
      <c r="B303" s="94"/>
      <c r="C303" s="12"/>
      <c r="D303" s="1"/>
      <c r="E303" s="2"/>
      <c r="F303" s="3"/>
      <c r="G303" s="3"/>
      <c r="H303" s="122">
        <f t="shared" si="12"/>
        <v>0</v>
      </c>
      <c r="I303" s="1"/>
      <c r="J303" s="50"/>
      <c r="K303" s="120">
        <v>0</v>
      </c>
      <c r="L303" s="12"/>
      <c r="M303" s="12"/>
      <c r="N303" s="120">
        <f t="shared" si="13"/>
        <v>0</v>
      </c>
      <c r="O303" s="121">
        <f t="shared" si="14"/>
        <v>0</v>
      </c>
    </row>
    <row r="304" spans="1:15" ht="17.25" x14ac:dyDescent="0.3">
      <c r="A304" s="93"/>
      <c r="B304" s="94"/>
      <c r="C304" s="12"/>
      <c r="D304" s="1"/>
      <c r="E304" s="2"/>
      <c r="F304" s="3"/>
      <c r="G304" s="3"/>
      <c r="H304" s="122">
        <f t="shared" si="12"/>
        <v>0</v>
      </c>
      <c r="I304" s="1"/>
      <c r="J304" s="50"/>
      <c r="K304" s="120">
        <v>0</v>
      </c>
      <c r="L304" s="12"/>
      <c r="M304" s="12"/>
      <c r="N304" s="120">
        <f t="shared" si="13"/>
        <v>0</v>
      </c>
      <c r="O304" s="121">
        <f t="shared" si="14"/>
        <v>0</v>
      </c>
    </row>
    <row r="305" spans="1:15" ht="17.25" x14ac:dyDescent="0.3">
      <c r="A305" s="93"/>
      <c r="B305" s="94"/>
      <c r="C305" s="12"/>
      <c r="D305" s="1"/>
      <c r="E305" s="2"/>
      <c r="F305" s="3"/>
      <c r="G305" s="3"/>
      <c r="H305" s="122">
        <f t="shared" si="12"/>
        <v>0</v>
      </c>
      <c r="I305" s="1"/>
      <c r="J305" s="50"/>
      <c r="K305" s="120">
        <v>0</v>
      </c>
      <c r="L305" s="12"/>
      <c r="M305" s="12"/>
      <c r="N305" s="120">
        <f t="shared" si="13"/>
        <v>0</v>
      </c>
      <c r="O305" s="121">
        <f t="shared" si="14"/>
        <v>0</v>
      </c>
    </row>
    <row r="306" spans="1:15" ht="17.25" x14ac:dyDescent="0.3">
      <c r="A306" s="93"/>
      <c r="B306" s="94"/>
      <c r="C306" s="12"/>
      <c r="D306" s="1"/>
      <c r="E306" s="2"/>
      <c r="F306" s="3"/>
      <c r="G306" s="3"/>
      <c r="H306" s="122">
        <f t="shared" si="12"/>
        <v>0</v>
      </c>
      <c r="I306" s="1"/>
      <c r="J306" s="50"/>
      <c r="K306" s="120">
        <v>0</v>
      </c>
      <c r="L306" s="12"/>
      <c r="M306" s="12"/>
      <c r="N306" s="120">
        <f t="shared" si="13"/>
        <v>0</v>
      </c>
      <c r="O306" s="121">
        <f t="shared" si="14"/>
        <v>0</v>
      </c>
    </row>
    <row r="307" spans="1:15" ht="17.25" x14ac:dyDescent="0.3">
      <c r="A307" s="93"/>
      <c r="B307" s="94"/>
      <c r="C307" s="12"/>
      <c r="D307" s="1"/>
      <c r="E307" s="2"/>
      <c r="F307" s="3"/>
      <c r="G307" s="3"/>
      <c r="H307" s="122">
        <f t="shared" si="12"/>
        <v>0</v>
      </c>
      <c r="I307" s="1"/>
      <c r="J307" s="50"/>
      <c r="K307" s="120">
        <v>0</v>
      </c>
      <c r="L307" s="12"/>
      <c r="M307" s="12"/>
      <c r="N307" s="120">
        <f t="shared" si="13"/>
        <v>0</v>
      </c>
      <c r="O307" s="121">
        <f t="shared" si="14"/>
        <v>0</v>
      </c>
    </row>
    <row r="308" spans="1:15" ht="17.25" x14ac:dyDescent="0.3">
      <c r="A308" s="93"/>
      <c r="B308" s="94"/>
      <c r="C308" s="12"/>
      <c r="D308" s="1"/>
      <c r="E308" s="2"/>
      <c r="F308" s="3"/>
      <c r="G308" s="3"/>
      <c r="H308" s="122">
        <f t="shared" si="12"/>
        <v>0</v>
      </c>
      <c r="I308" s="1"/>
      <c r="J308" s="50"/>
      <c r="K308" s="120">
        <v>0</v>
      </c>
      <c r="L308" s="12"/>
      <c r="M308" s="12"/>
      <c r="N308" s="120">
        <f t="shared" si="13"/>
        <v>0</v>
      </c>
      <c r="O308" s="121">
        <f t="shared" si="14"/>
        <v>0</v>
      </c>
    </row>
    <row r="309" spans="1:15" ht="17.25" x14ac:dyDescent="0.3">
      <c r="A309" s="93"/>
      <c r="B309" s="94"/>
      <c r="C309" s="12"/>
      <c r="D309" s="1"/>
      <c r="E309" s="2"/>
      <c r="F309" s="3"/>
      <c r="G309" s="3"/>
      <c r="H309" s="122">
        <f t="shared" si="12"/>
        <v>0</v>
      </c>
      <c r="I309" s="1"/>
      <c r="J309" s="50"/>
      <c r="K309" s="120">
        <v>0</v>
      </c>
      <c r="L309" s="12"/>
      <c r="M309" s="12"/>
      <c r="N309" s="120">
        <f t="shared" si="13"/>
        <v>0</v>
      </c>
      <c r="O309" s="121">
        <f t="shared" si="14"/>
        <v>0</v>
      </c>
    </row>
    <row r="310" spans="1:15" ht="17.25" x14ac:dyDescent="0.3">
      <c r="A310" s="93"/>
      <c r="B310" s="94"/>
      <c r="C310" s="12"/>
      <c r="D310" s="1"/>
      <c r="E310" s="2"/>
      <c r="F310" s="3"/>
      <c r="G310" s="3"/>
      <c r="H310" s="122">
        <f t="shared" si="12"/>
        <v>0</v>
      </c>
      <c r="I310" s="1"/>
      <c r="J310" s="50"/>
      <c r="K310" s="120">
        <v>0</v>
      </c>
      <c r="L310" s="12"/>
      <c r="M310" s="12"/>
      <c r="N310" s="120">
        <f t="shared" si="13"/>
        <v>0</v>
      </c>
      <c r="O310" s="121">
        <f t="shared" si="14"/>
        <v>0</v>
      </c>
    </row>
    <row r="311" spans="1:15" ht="17.25" x14ac:dyDescent="0.3">
      <c r="A311" s="93"/>
      <c r="B311" s="94"/>
      <c r="C311" s="12"/>
      <c r="D311" s="1"/>
      <c r="E311" s="2"/>
      <c r="F311" s="3"/>
      <c r="G311" s="3"/>
      <c r="H311" s="122">
        <f t="shared" si="12"/>
        <v>0</v>
      </c>
      <c r="I311" s="1"/>
      <c r="J311" s="50"/>
      <c r="K311" s="120">
        <v>0</v>
      </c>
      <c r="L311" s="12"/>
      <c r="M311" s="12"/>
      <c r="N311" s="120">
        <f t="shared" si="13"/>
        <v>0</v>
      </c>
      <c r="O311" s="121">
        <f t="shared" si="14"/>
        <v>0</v>
      </c>
    </row>
    <row r="312" spans="1:15" ht="17.25" x14ac:dyDescent="0.3">
      <c r="A312" s="93"/>
      <c r="B312" s="94"/>
      <c r="C312" s="12"/>
      <c r="D312" s="1"/>
      <c r="E312" s="2"/>
      <c r="F312" s="3"/>
      <c r="G312" s="3"/>
      <c r="H312" s="122">
        <f t="shared" si="12"/>
        <v>0</v>
      </c>
      <c r="I312" s="1"/>
      <c r="J312" s="50"/>
      <c r="K312" s="120">
        <v>0</v>
      </c>
      <c r="L312" s="12"/>
      <c r="M312" s="12"/>
      <c r="N312" s="120">
        <f t="shared" si="13"/>
        <v>0</v>
      </c>
      <c r="O312" s="121">
        <f t="shared" si="14"/>
        <v>0</v>
      </c>
    </row>
    <row r="313" spans="1:15" ht="17.25" x14ac:dyDescent="0.3">
      <c r="A313" s="93"/>
      <c r="B313" s="94"/>
      <c r="C313" s="12"/>
      <c r="D313" s="1"/>
      <c r="E313" s="2"/>
      <c r="F313" s="3"/>
      <c r="G313" s="3"/>
      <c r="H313" s="122">
        <f t="shared" si="12"/>
        <v>0</v>
      </c>
      <c r="I313" s="1"/>
      <c r="J313" s="50"/>
      <c r="K313" s="120">
        <v>0</v>
      </c>
      <c r="L313" s="12"/>
      <c r="M313" s="12"/>
      <c r="N313" s="120">
        <f t="shared" si="13"/>
        <v>0</v>
      </c>
      <c r="O313" s="121">
        <f t="shared" si="14"/>
        <v>0</v>
      </c>
    </row>
    <row r="314" spans="1:15" ht="17.25" x14ac:dyDescent="0.3">
      <c r="A314" s="93"/>
      <c r="B314" s="94"/>
      <c r="C314" s="12"/>
      <c r="D314" s="1"/>
      <c r="E314" s="2"/>
      <c r="F314" s="3"/>
      <c r="G314" s="3"/>
      <c r="H314" s="122">
        <f t="shared" si="12"/>
        <v>0</v>
      </c>
      <c r="I314" s="1"/>
      <c r="J314" s="50"/>
      <c r="K314" s="120">
        <v>0</v>
      </c>
      <c r="L314" s="12"/>
      <c r="M314" s="12"/>
      <c r="N314" s="120">
        <f t="shared" si="13"/>
        <v>0</v>
      </c>
      <c r="O314" s="121">
        <f t="shared" si="14"/>
        <v>0</v>
      </c>
    </row>
    <row r="315" spans="1:15" ht="17.25" x14ac:dyDescent="0.3">
      <c r="A315" s="93"/>
      <c r="B315" s="94"/>
      <c r="C315" s="12"/>
      <c r="D315" s="1"/>
      <c r="E315" s="2"/>
      <c r="F315" s="3"/>
      <c r="G315" s="3"/>
      <c r="H315" s="122">
        <f t="shared" si="12"/>
        <v>0</v>
      </c>
      <c r="I315" s="1"/>
      <c r="J315" s="50"/>
      <c r="K315" s="120">
        <v>0</v>
      </c>
      <c r="L315" s="12"/>
      <c r="M315" s="12"/>
      <c r="N315" s="120">
        <f t="shared" si="13"/>
        <v>0</v>
      </c>
      <c r="O315" s="121">
        <f t="shared" si="14"/>
        <v>0</v>
      </c>
    </row>
    <row r="316" spans="1:15" ht="17.25" x14ac:dyDescent="0.3">
      <c r="A316" s="93"/>
      <c r="B316" s="94"/>
      <c r="C316" s="12"/>
      <c r="D316" s="1"/>
      <c r="E316" s="2"/>
      <c r="F316" s="3"/>
      <c r="G316" s="3"/>
      <c r="H316" s="122">
        <f t="shared" si="12"/>
        <v>0</v>
      </c>
      <c r="I316" s="1"/>
      <c r="J316" s="50"/>
      <c r="K316" s="120">
        <v>0</v>
      </c>
      <c r="L316" s="12"/>
      <c r="M316" s="12"/>
      <c r="N316" s="120">
        <f t="shared" si="13"/>
        <v>0</v>
      </c>
      <c r="O316" s="121">
        <f t="shared" si="14"/>
        <v>0</v>
      </c>
    </row>
    <row r="317" spans="1:15" ht="17.25" x14ac:dyDescent="0.3">
      <c r="A317" s="93"/>
      <c r="B317" s="94"/>
      <c r="C317" s="12"/>
      <c r="D317" s="1"/>
      <c r="E317" s="2"/>
      <c r="F317" s="3"/>
      <c r="G317" s="3"/>
      <c r="H317" s="122">
        <f t="shared" si="12"/>
        <v>0</v>
      </c>
      <c r="I317" s="1"/>
      <c r="J317" s="50"/>
      <c r="K317" s="120">
        <v>0</v>
      </c>
      <c r="L317" s="12"/>
      <c r="M317" s="12"/>
      <c r="N317" s="120">
        <f t="shared" si="13"/>
        <v>0</v>
      </c>
      <c r="O317" s="121">
        <f t="shared" si="14"/>
        <v>0</v>
      </c>
    </row>
    <row r="318" spans="1:15" ht="17.25" x14ac:dyDescent="0.3">
      <c r="A318" s="93"/>
      <c r="B318" s="94"/>
      <c r="C318" s="12"/>
      <c r="D318" s="1"/>
      <c r="E318" s="2"/>
      <c r="F318" s="3"/>
      <c r="G318" s="3"/>
      <c r="H318" s="122">
        <f t="shared" si="12"/>
        <v>0</v>
      </c>
      <c r="I318" s="1"/>
      <c r="J318" s="50"/>
      <c r="K318" s="120">
        <v>0</v>
      </c>
      <c r="L318" s="12"/>
      <c r="M318" s="12"/>
      <c r="N318" s="120">
        <f t="shared" si="13"/>
        <v>0</v>
      </c>
      <c r="O318" s="121">
        <f t="shared" si="14"/>
        <v>0</v>
      </c>
    </row>
    <row r="319" spans="1:15" ht="17.25" x14ac:dyDescent="0.3">
      <c r="A319" s="93"/>
      <c r="B319" s="94"/>
      <c r="C319" s="12"/>
      <c r="D319" s="1"/>
      <c r="E319" s="2"/>
      <c r="F319" s="3"/>
      <c r="G319" s="3"/>
      <c r="H319" s="122">
        <f t="shared" si="12"/>
        <v>0</v>
      </c>
      <c r="I319" s="1"/>
      <c r="J319" s="50"/>
      <c r="K319" s="120">
        <v>0</v>
      </c>
      <c r="L319" s="12"/>
      <c r="M319" s="12"/>
      <c r="N319" s="120">
        <f t="shared" si="13"/>
        <v>0</v>
      </c>
      <c r="O319" s="121">
        <f t="shared" si="14"/>
        <v>0</v>
      </c>
    </row>
    <row r="320" spans="1:15" ht="17.25" x14ac:dyDescent="0.3">
      <c r="A320" s="93"/>
      <c r="B320" s="94"/>
      <c r="C320" s="12"/>
      <c r="D320" s="1"/>
      <c r="E320" s="2"/>
      <c r="F320" s="3"/>
      <c r="G320" s="3"/>
      <c r="H320" s="122">
        <f t="shared" si="12"/>
        <v>0</v>
      </c>
      <c r="I320" s="1"/>
      <c r="J320" s="50"/>
      <c r="K320" s="120">
        <v>0</v>
      </c>
      <c r="L320" s="12"/>
      <c r="M320" s="12"/>
      <c r="N320" s="120">
        <f t="shared" si="13"/>
        <v>0</v>
      </c>
      <c r="O320" s="121">
        <f t="shared" si="14"/>
        <v>0</v>
      </c>
    </row>
    <row r="321" spans="1:15" ht="17.25" x14ac:dyDescent="0.3">
      <c r="A321" s="93"/>
      <c r="B321" s="94"/>
      <c r="C321" s="12"/>
      <c r="D321" s="1"/>
      <c r="E321" s="2"/>
      <c r="F321" s="3"/>
      <c r="G321" s="3"/>
      <c r="H321" s="122">
        <f t="shared" si="12"/>
        <v>0</v>
      </c>
      <c r="I321" s="1"/>
      <c r="J321" s="50"/>
      <c r="K321" s="120">
        <v>0</v>
      </c>
      <c r="L321" s="12"/>
      <c r="M321" s="12"/>
      <c r="N321" s="120">
        <f t="shared" si="13"/>
        <v>0</v>
      </c>
      <c r="O321" s="121">
        <f t="shared" si="14"/>
        <v>0</v>
      </c>
    </row>
    <row r="322" spans="1:15" ht="17.25" x14ac:dyDescent="0.3">
      <c r="A322" s="93"/>
      <c r="B322" s="94"/>
      <c r="C322" s="12"/>
      <c r="D322" s="1"/>
      <c r="E322" s="2"/>
      <c r="F322" s="3"/>
      <c r="G322" s="3"/>
      <c r="H322" s="122">
        <f t="shared" si="12"/>
        <v>0</v>
      </c>
      <c r="I322" s="1"/>
      <c r="J322" s="50"/>
      <c r="K322" s="120">
        <v>0</v>
      </c>
      <c r="L322" s="12"/>
      <c r="M322" s="12"/>
      <c r="N322" s="120">
        <f t="shared" si="13"/>
        <v>0</v>
      </c>
      <c r="O322" s="121">
        <f t="shared" si="14"/>
        <v>0</v>
      </c>
    </row>
    <row r="323" spans="1:15" ht="17.25" x14ac:dyDescent="0.3">
      <c r="A323" s="93"/>
      <c r="B323" s="94"/>
      <c r="C323" s="12"/>
      <c r="D323" s="1"/>
      <c r="E323" s="2"/>
      <c r="F323" s="3"/>
      <c r="G323" s="3"/>
      <c r="H323" s="122">
        <f t="shared" si="12"/>
        <v>0</v>
      </c>
      <c r="I323" s="1"/>
      <c r="J323" s="50"/>
      <c r="K323" s="120">
        <v>0</v>
      </c>
      <c r="L323" s="12"/>
      <c r="M323" s="12"/>
      <c r="N323" s="120">
        <f t="shared" si="13"/>
        <v>0</v>
      </c>
      <c r="O323" s="121">
        <f t="shared" si="14"/>
        <v>0</v>
      </c>
    </row>
    <row r="324" spans="1:15" ht="17.25" x14ac:dyDescent="0.3">
      <c r="A324" s="93"/>
      <c r="B324" s="94"/>
      <c r="C324" s="12"/>
      <c r="D324" s="1"/>
      <c r="E324" s="2"/>
      <c r="F324" s="3"/>
      <c r="G324" s="3"/>
      <c r="H324" s="122">
        <f t="shared" ref="H324:H387" si="15">IF(AND(F324&lt;&gt;"",G324&lt;&gt;""),G324-F324,0)</f>
        <v>0</v>
      </c>
      <c r="I324" s="1"/>
      <c r="J324" s="50"/>
      <c r="K324" s="120">
        <v>0</v>
      </c>
      <c r="L324" s="12"/>
      <c r="M324" s="12"/>
      <c r="N324" s="120">
        <f t="shared" ref="N324:N387" si="16">IF(ROUND(H324*1440,0)=0,0,H324*1440*32)</f>
        <v>0</v>
      </c>
      <c r="O324" s="121">
        <f t="shared" ref="O324:O387" si="17">IF(ROUND(H324*1440,0)=0,0,
IF(ROUND(H324*1440,0)&lt;=15,480,
IF(ROUND(H324*1440,0)&lt;=30,960,
IF(ROUND(H324*1440,0)&lt;=45,1440,
IF(ROUND(H324*1440,0)&lt;=60,1920,
1920*INT(ROUND(H324*1440,0)/60)+
IF(MOD(ROUND(H324*1440,0),60)&lt;=15,480,
IF(MOD(ROUND(H324*1440,0),60)&lt;=30,960,
IF(MOD(ROUND(H324*1440,0),60)&lt;=45,1440,1920)))
)))))</f>
        <v>0</v>
      </c>
    </row>
    <row r="325" spans="1:15" ht="17.25" x14ac:dyDescent="0.3">
      <c r="A325" s="93"/>
      <c r="B325" s="94"/>
      <c r="C325" s="12"/>
      <c r="D325" s="1"/>
      <c r="E325" s="2"/>
      <c r="F325" s="3"/>
      <c r="G325" s="3"/>
      <c r="H325" s="122">
        <f t="shared" si="15"/>
        <v>0</v>
      </c>
      <c r="I325" s="1"/>
      <c r="J325" s="50"/>
      <c r="K325" s="120">
        <v>0</v>
      </c>
      <c r="L325" s="12"/>
      <c r="M325" s="12"/>
      <c r="N325" s="120">
        <f t="shared" si="16"/>
        <v>0</v>
      </c>
      <c r="O325" s="121">
        <f t="shared" si="17"/>
        <v>0</v>
      </c>
    </row>
    <row r="326" spans="1:15" ht="17.25" x14ac:dyDescent="0.3">
      <c r="A326" s="93"/>
      <c r="B326" s="94"/>
      <c r="C326" s="12"/>
      <c r="D326" s="1"/>
      <c r="E326" s="2"/>
      <c r="F326" s="3"/>
      <c r="G326" s="3"/>
      <c r="H326" s="122">
        <f t="shared" si="15"/>
        <v>0</v>
      </c>
      <c r="I326" s="1"/>
      <c r="J326" s="50"/>
      <c r="K326" s="120">
        <v>0</v>
      </c>
      <c r="L326" s="12"/>
      <c r="M326" s="12"/>
      <c r="N326" s="120">
        <f t="shared" si="16"/>
        <v>0</v>
      </c>
      <c r="O326" s="121">
        <f t="shared" si="17"/>
        <v>0</v>
      </c>
    </row>
    <row r="327" spans="1:15" ht="17.25" x14ac:dyDescent="0.3">
      <c r="A327" s="93"/>
      <c r="B327" s="94"/>
      <c r="C327" s="12"/>
      <c r="D327" s="1"/>
      <c r="E327" s="2"/>
      <c r="F327" s="3"/>
      <c r="G327" s="3"/>
      <c r="H327" s="122">
        <f t="shared" si="15"/>
        <v>0</v>
      </c>
      <c r="I327" s="1"/>
      <c r="J327" s="50"/>
      <c r="K327" s="120">
        <v>0</v>
      </c>
      <c r="L327" s="12"/>
      <c r="M327" s="12"/>
      <c r="N327" s="120">
        <f t="shared" si="16"/>
        <v>0</v>
      </c>
      <c r="O327" s="121">
        <f t="shared" si="17"/>
        <v>0</v>
      </c>
    </row>
    <row r="328" spans="1:15" ht="17.25" x14ac:dyDescent="0.3">
      <c r="A328" s="93"/>
      <c r="B328" s="94"/>
      <c r="C328" s="12"/>
      <c r="D328" s="1"/>
      <c r="E328" s="2"/>
      <c r="F328" s="3"/>
      <c r="G328" s="3"/>
      <c r="H328" s="122">
        <f t="shared" si="15"/>
        <v>0</v>
      </c>
      <c r="I328" s="1"/>
      <c r="J328" s="50"/>
      <c r="K328" s="120">
        <v>0</v>
      </c>
      <c r="L328" s="12"/>
      <c r="M328" s="12"/>
      <c r="N328" s="120">
        <f t="shared" si="16"/>
        <v>0</v>
      </c>
      <c r="O328" s="121">
        <f t="shared" si="17"/>
        <v>0</v>
      </c>
    </row>
    <row r="329" spans="1:15" ht="17.25" x14ac:dyDescent="0.3">
      <c r="A329" s="93"/>
      <c r="B329" s="94"/>
      <c r="C329" s="12"/>
      <c r="D329" s="1"/>
      <c r="E329" s="2"/>
      <c r="F329" s="3"/>
      <c r="G329" s="3"/>
      <c r="H329" s="122">
        <f t="shared" si="15"/>
        <v>0</v>
      </c>
      <c r="I329" s="1"/>
      <c r="J329" s="50"/>
      <c r="K329" s="120">
        <v>0</v>
      </c>
      <c r="L329" s="12"/>
      <c r="M329" s="12"/>
      <c r="N329" s="120">
        <f t="shared" si="16"/>
        <v>0</v>
      </c>
      <c r="O329" s="121">
        <f t="shared" si="17"/>
        <v>0</v>
      </c>
    </row>
    <row r="330" spans="1:15" ht="17.25" x14ac:dyDescent="0.3">
      <c r="A330" s="93"/>
      <c r="B330" s="94"/>
      <c r="C330" s="12"/>
      <c r="D330" s="1"/>
      <c r="E330" s="2"/>
      <c r="F330" s="3"/>
      <c r="G330" s="3"/>
      <c r="H330" s="122">
        <f t="shared" si="15"/>
        <v>0</v>
      </c>
      <c r="I330" s="1"/>
      <c r="J330" s="50"/>
      <c r="K330" s="120">
        <v>0</v>
      </c>
      <c r="L330" s="12"/>
      <c r="M330" s="12"/>
      <c r="N330" s="120">
        <f t="shared" si="16"/>
        <v>0</v>
      </c>
      <c r="O330" s="121">
        <f t="shared" si="17"/>
        <v>0</v>
      </c>
    </row>
    <row r="331" spans="1:15" ht="17.25" x14ac:dyDescent="0.3">
      <c r="A331" s="93"/>
      <c r="B331" s="94"/>
      <c r="C331" s="12"/>
      <c r="D331" s="1"/>
      <c r="E331" s="2"/>
      <c r="F331" s="3"/>
      <c r="G331" s="3"/>
      <c r="H331" s="122">
        <f t="shared" si="15"/>
        <v>0</v>
      </c>
      <c r="I331" s="1"/>
      <c r="J331" s="50"/>
      <c r="K331" s="120">
        <v>0</v>
      </c>
      <c r="L331" s="12"/>
      <c r="M331" s="12"/>
      <c r="N331" s="120">
        <f t="shared" si="16"/>
        <v>0</v>
      </c>
      <c r="O331" s="121">
        <f t="shared" si="17"/>
        <v>0</v>
      </c>
    </row>
    <row r="332" spans="1:15" ht="17.25" x14ac:dyDescent="0.3">
      <c r="A332" s="93"/>
      <c r="B332" s="94"/>
      <c r="C332" s="12"/>
      <c r="D332" s="1"/>
      <c r="E332" s="2"/>
      <c r="F332" s="3"/>
      <c r="G332" s="3"/>
      <c r="H332" s="122">
        <f t="shared" si="15"/>
        <v>0</v>
      </c>
      <c r="I332" s="1"/>
      <c r="J332" s="50"/>
      <c r="K332" s="120">
        <v>0</v>
      </c>
      <c r="L332" s="12"/>
      <c r="M332" s="12"/>
      <c r="N332" s="120">
        <f t="shared" si="16"/>
        <v>0</v>
      </c>
      <c r="O332" s="121">
        <f t="shared" si="17"/>
        <v>0</v>
      </c>
    </row>
    <row r="333" spans="1:15" ht="17.25" x14ac:dyDescent="0.3">
      <c r="A333" s="93"/>
      <c r="B333" s="94"/>
      <c r="C333" s="12"/>
      <c r="D333" s="1"/>
      <c r="E333" s="2"/>
      <c r="F333" s="3"/>
      <c r="G333" s="3"/>
      <c r="H333" s="122">
        <f t="shared" si="15"/>
        <v>0</v>
      </c>
      <c r="I333" s="1"/>
      <c r="J333" s="50"/>
      <c r="K333" s="120">
        <v>0</v>
      </c>
      <c r="L333" s="12"/>
      <c r="M333" s="12"/>
      <c r="N333" s="120">
        <f t="shared" si="16"/>
        <v>0</v>
      </c>
      <c r="O333" s="121">
        <f t="shared" si="17"/>
        <v>0</v>
      </c>
    </row>
    <row r="334" spans="1:15" ht="17.25" x14ac:dyDescent="0.3">
      <c r="A334" s="93"/>
      <c r="B334" s="94"/>
      <c r="C334" s="12"/>
      <c r="D334" s="1"/>
      <c r="E334" s="2"/>
      <c r="F334" s="3"/>
      <c r="G334" s="3"/>
      <c r="H334" s="122">
        <f t="shared" si="15"/>
        <v>0</v>
      </c>
      <c r="I334" s="1"/>
      <c r="J334" s="50"/>
      <c r="K334" s="120">
        <v>0</v>
      </c>
      <c r="L334" s="12"/>
      <c r="M334" s="12"/>
      <c r="N334" s="120">
        <f t="shared" si="16"/>
        <v>0</v>
      </c>
      <c r="O334" s="121">
        <f t="shared" si="17"/>
        <v>0</v>
      </c>
    </row>
    <row r="335" spans="1:15" ht="17.25" x14ac:dyDescent="0.3">
      <c r="A335" s="93"/>
      <c r="B335" s="94"/>
      <c r="C335" s="12"/>
      <c r="D335" s="1"/>
      <c r="E335" s="2"/>
      <c r="F335" s="3"/>
      <c r="G335" s="3"/>
      <c r="H335" s="122">
        <f t="shared" si="15"/>
        <v>0</v>
      </c>
      <c r="I335" s="1"/>
      <c r="J335" s="50"/>
      <c r="K335" s="120">
        <v>0</v>
      </c>
      <c r="L335" s="12"/>
      <c r="M335" s="12"/>
      <c r="N335" s="120">
        <f t="shared" si="16"/>
        <v>0</v>
      </c>
      <c r="O335" s="121">
        <f t="shared" si="17"/>
        <v>0</v>
      </c>
    </row>
    <row r="336" spans="1:15" ht="17.25" x14ac:dyDescent="0.3">
      <c r="A336" s="93"/>
      <c r="B336" s="94"/>
      <c r="C336" s="12"/>
      <c r="D336" s="1"/>
      <c r="E336" s="2"/>
      <c r="F336" s="3"/>
      <c r="G336" s="3"/>
      <c r="H336" s="122">
        <f t="shared" si="15"/>
        <v>0</v>
      </c>
      <c r="I336" s="1"/>
      <c r="J336" s="50"/>
      <c r="K336" s="120">
        <v>0</v>
      </c>
      <c r="L336" s="12"/>
      <c r="M336" s="12"/>
      <c r="N336" s="120">
        <f t="shared" si="16"/>
        <v>0</v>
      </c>
      <c r="O336" s="121">
        <f t="shared" si="17"/>
        <v>0</v>
      </c>
    </row>
    <row r="337" spans="1:15" ht="17.25" x14ac:dyDescent="0.3">
      <c r="A337" s="93"/>
      <c r="B337" s="94"/>
      <c r="C337" s="12"/>
      <c r="D337" s="1"/>
      <c r="E337" s="2"/>
      <c r="F337" s="3"/>
      <c r="G337" s="3"/>
      <c r="H337" s="122">
        <f t="shared" si="15"/>
        <v>0</v>
      </c>
      <c r="I337" s="1"/>
      <c r="J337" s="50"/>
      <c r="K337" s="120">
        <v>0</v>
      </c>
      <c r="L337" s="12"/>
      <c r="M337" s="12"/>
      <c r="N337" s="120">
        <f t="shared" si="16"/>
        <v>0</v>
      </c>
      <c r="O337" s="121">
        <f t="shared" si="17"/>
        <v>0</v>
      </c>
    </row>
    <row r="338" spans="1:15" ht="17.25" x14ac:dyDescent="0.3">
      <c r="A338" s="93"/>
      <c r="B338" s="94"/>
      <c r="C338" s="12"/>
      <c r="D338" s="1"/>
      <c r="E338" s="2"/>
      <c r="F338" s="3"/>
      <c r="G338" s="3"/>
      <c r="H338" s="122">
        <f t="shared" si="15"/>
        <v>0</v>
      </c>
      <c r="I338" s="1"/>
      <c r="J338" s="50"/>
      <c r="K338" s="120">
        <v>0</v>
      </c>
      <c r="L338" s="12"/>
      <c r="M338" s="12"/>
      <c r="N338" s="120">
        <f t="shared" si="16"/>
        <v>0</v>
      </c>
      <c r="O338" s="121">
        <f t="shared" si="17"/>
        <v>0</v>
      </c>
    </row>
    <row r="339" spans="1:15" ht="17.25" x14ac:dyDescent="0.3">
      <c r="A339" s="93"/>
      <c r="B339" s="94"/>
      <c r="C339" s="12"/>
      <c r="D339" s="1"/>
      <c r="E339" s="2"/>
      <c r="F339" s="3"/>
      <c r="G339" s="3"/>
      <c r="H339" s="122">
        <f t="shared" si="15"/>
        <v>0</v>
      </c>
      <c r="I339" s="1"/>
      <c r="J339" s="50"/>
      <c r="K339" s="120">
        <v>0</v>
      </c>
      <c r="L339" s="12"/>
      <c r="M339" s="12"/>
      <c r="N339" s="120">
        <f t="shared" si="16"/>
        <v>0</v>
      </c>
      <c r="O339" s="121">
        <f t="shared" si="17"/>
        <v>0</v>
      </c>
    </row>
    <row r="340" spans="1:15" ht="17.25" x14ac:dyDescent="0.3">
      <c r="A340" s="93"/>
      <c r="B340" s="94"/>
      <c r="C340" s="12"/>
      <c r="D340" s="1"/>
      <c r="E340" s="2"/>
      <c r="F340" s="3"/>
      <c r="G340" s="3"/>
      <c r="H340" s="122">
        <f t="shared" si="15"/>
        <v>0</v>
      </c>
      <c r="I340" s="1"/>
      <c r="J340" s="50"/>
      <c r="K340" s="120">
        <v>0</v>
      </c>
      <c r="L340" s="12"/>
      <c r="M340" s="12"/>
      <c r="N340" s="120">
        <f t="shared" si="16"/>
        <v>0</v>
      </c>
      <c r="O340" s="121">
        <f t="shared" si="17"/>
        <v>0</v>
      </c>
    </row>
    <row r="341" spans="1:15" ht="17.25" x14ac:dyDescent="0.3">
      <c r="A341" s="93"/>
      <c r="B341" s="94"/>
      <c r="C341" s="12"/>
      <c r="D341" s="1"/>
      <c r="E341" s="2"/>
      <c r="F341" s="3"/>
      <c r="G341" s="3"/>
      <c r="H341" s="122">
        <f t="shared" si="15"/>
        <v>0</v>
      </c>
      <c r="I341" s="1"/>
      <c r="J341" s="50"/>
      <c r="K341" s="120">
        <v>0</v>
      </c>
      <c r="L341" s="12"/>
      <c r="M341" s="12"/>
      <c r="N341" s="120">
        <f t="shared" si="16"/>
        <v>0</v>
      </c>
      <c r="O341" s="121">
        <f t="shared" si="17"/>
        <v>0</v>
      </c>
    </row>
    <row r="342" spans="1:15" ht="17.25" x14ac:dyDescent="0.3">
      <c r="A342" s="93"/>
      <c r="B342" s="94"/>
      <c r="C342" s="12"/>
      <c r="D342" s="1"/>
      <c r="E342" s="2"/>
      <c r="F342" s="3"/>
      <c r="G342" s="3"/>
      <c r="H342" s="122">
        <f t="shared" si="15"/>
        <v>0</v>
      </c>
      <c r="I342" s="1"/>
      <c r="J342" s="50"/>
      <c r="K342" s="120">
        <v>0</v>
      </c>
      <c r="L342" s="12"/>
      <c r="M342" s="12"/>
      <c r="N342" s="120">
        <f t="shared" si="16"/>
        <v>0</v>
      </c>
      <c r="O342" s="121">
        <f t="shared" si="17"/>
        <v>0</v>
      </c>
    </row>
    <row r="343" spans="1:15" ht="17.25" x14ac:dyDescent="0.3">
      <c r="A343" s="93"/>
      <c r="B343" s="94"/>
      <c r="C343" s="12"/>
      <c r="D343" s="1"/>
      <c r="E343" s="2"/>
      <c r="F343" s="3"/>
      <c r="G343" s="3"/>
      <c r="H343" s="122">
        <f t="shared" si="15"/>
        <v>0</v>
      </c>
      <c r="I343" s="1"/>
      <c r="J343" s="50"/>
      <c r="K343" s="120">
        <v>0</v>
      </c>
      <c r="L343" s="12"/>
      <c r="M343" s="12"/>
      <c r="N343" s="120">
        <f t="shared" si="16"/>
        <v>0</v>
      </c>
      <c r="O343" s="121">
        <f t="shared" si="17"/>
        <v>0</v>
      </c>
    </row>
    <row r="344" spans="1:15" ht="17.25" x14ac:dyDescent="0.3">
      <c r="A344" s="93"/>
      <c r="B344" s="94"/>
      <c r="C344" s="12"/>
      <c r="D344" s="1"/>
      <c r="E344" s="2"/>
      <c r="F344" s="3"/>
      <c r="G344" s="3"/>
      <c r="H344" s="122">
        <f t="shared" si="15"/>
        <v>0</v>
      </c>
      <c r="I344" s="1"/>
      <c r="J344" s="50"/>
      <c r="K344" s="120">
        <v>0</v>
      </c>
      <c r="L344" s="12"/>
      <c r="M344" s="12"/>
      <c r="N344" s="120">
        <f t="shared" si="16"/>
        <v>0</v>
      </c>
      <c r="O344" s="121">
        <f t="shared" si="17"/>
        <v>0</v>
      </c>
    </row>
    <row r="345" spans="1:15" ht="17.25" x14ac:dyDescent="0.3">
      <c r="A345" s="93"/>
      <c r="B345" s="94"/>
      <c r="C345" s="12"/>
      <c r="D345" s="1"/>
      <c r="E345" s="2"/>
      <c r="F345" s="3"/>
      <c r="G345" s="3"/>
      <c r="H345" s="122">
        <f t="shared" si="15"/>
        <v>0</v>
      </c>
      <c r="I345" s="1"/>
      <c r="J345" s="50"/>
      <c r="K345" s="120">
        <v>0</v>
      </c>
      <c r="L345" s="12"/>
      <c r="M345" s="12"/>
      <c r="N345" s="120">
        <f t="shared" si="16"/>
        <v>0</v>
      </c>
      <c r="O345" s="121">
        <f t="shared" si="17"/>
        <v>0</v>
      </c>
    </row>
    <row r="346" spans="1:15" ht="17.25" x14ac:dyDescent="0.3">
      <c r="A346" s="93"/>
      <c r="B346" s="94"/>
      <c r="C346" s="12"/>
      <c r="D346" s="1"/>
      <c r="E346" s="2"/>
      <c r="F346" s="3"/>
      <c r="G346" s="3"/>
      <c r="H346" s="122">
        <f t="shared" si="15"/>
        <v>0</v>
      </c>
      <c r="I346" s="1"/>
      <c r="J346" s="50"/>
      <c r="K346" s="120">
        <v>0</v>
      </c>
      <c r="L346" s="12"/>
      <c r="M346" s="12"/>
      <c r="N346" s="120">
        <f t="shared" si="16"/>
        <v>0</v>
      </c>
      <c r="O346" s="121">
        <f t="shared" si="17"/>
        <v>0</v>
      </c>
    </row>
    <row r="347" spans="1:15" ht="17.25" x14ac:dyDescent="0.3">
      <c r="A347" s="93"/>
      <c r="B347" s="94"/>
      <c r="C347" s="12"/>
      <c r="D347" s="1"/>
      <c r="E347" s="2"/>
      <c r="F347" s="3"/>
      <c r="G347" s="3"/>
      <c r="H347" s="122">
        <f t="shared" si="15"/>
        <v>0</v>
      </c>
      <c r="I347" s="1"/>
      <c r="J347" s="50"/>
      <c r="K347" s="120">
        <v>0</v>
      </c>
      <c r="L347" s="12"/>
      <c r="M347" s="12"/>
      <c r="N347" s="120">
        <f t="shared" si="16"/>
        <v>0</v>
      </c>
      <c r="O347" s="121">
        <f t="shared" si="17"/>
        <v>0</v>
      </c>
    </row>
    <row r="348" spans="1:15" ht="17.25" x14ac:dyDescent="0.3">
      <c r="A348" s="93"/>
      <c r="B348" s="94"/>
      <c r="C348" s="12"/>
      <c r="D348" s="1"/>
      <c r="E348" s="2"/>
      <c r="F348" s="3"/>
      <c r="G348" s="3"/>
      <c r="H348" s="122">
        <f t="shared" si="15"/>
        <v>0</v>
      </c>
      <c r="I348" s="1"/>
      <c r="J348" s="50"/>
      <c r="K348" s="120">
        <v>0</v>
      </c>
      <c r="L348" s="12"/>
      <c r="M348" s="12"/>
      <c r="N348" s="120">
        <f t="shared" si="16"/>
        <v>0</v>
      </c>
      <c r="O348" s="121">
        <f t="shared" si="17"/>
        <v>0</v>
      </c>
    </row>
    <row r="349" spans="1:15" ht="17.25" x14ac:dyDescent="0.3">
      <c r="A349" s="93"/>
      <c r="B349" s="94"/>
      <c r="C349" s="12"/>
      <c r="D349" s="1"/>
      <c r="E349" s="2"/>
      <c r="F349" s="3"/>
      <c r="G349" s="3"/>
      <c r="H349" s="122">
        <f t="shared" si="15"/>
        <v>0</v>
      </c>
      <c r="I349" s="1"/>
      <c r="J349" s="50"/>
      <c r="K349" s="120">
        <v>0</v>
      </c>
      <c r="L349" s="12"/>
      <c r="M349" s="12"/>
      <c r="N349" s="120">
        <f t="shared" si="16"/>
        <v>0</v>
      </c>
      <c r="O349" s="121">
        <f t="shared" si="17"/>
        <v>0</v>
      </c>
    </row>
    <row r="350" spans="1:15" ht="17.25" x14ac:dyDescent="0.3">
      <c r="A350" s="93"/>
      <c r="B350" s="94"/>
      <c r="C350" s="12"/>
      <c r="D350" s="1"/>
      <c r="E350" s="2"/>
      <c r="F350" s="3"/>
      <c r="G350" s="3"/>
      <c r="H350" s="122">
        <f t="shared" si="15"/>
        <v>0</v>
      </c>
      <c r="I350" s="1"/>
      <c r="J350" s="50"/>
      <c r="K350" s="120">
        <v>0</v>
      </c>
      <c r="L350" s="12"/>
      <c r="M350" s="12"/>
      <c r="N350" s="120">
        <f t="shared" si="16"/>
        <v>0</v>
      </c>
      <c r="O350" s="121">
        <f t="shared" si="17"/>
        <v>0</v>
      </c>
    </row>
    <row r="351" spans="1:15" ht="17.25" x14ac:dyDescent="0.3">
      <c r="A351" s="93"/>
      <c r="B351" s="94"/>
      <c r="C351" s="12"/>
      <c r="D351" s="1"/>
      <c r="E351" s="2"/>
      <c r="F351" s="3"/>
      <c r="G351" s="3"/>
      <c r="H351" s="122">
        <f t="shared" si="15"/>
        <v>0</v>
      </c>
      <c r="I351" s="1"/>
      <c r="J351" s="50"/>
      <c r="K351" s="120">
        <v>0</v>
      </c>
      <c r="L351" s="12"/>
      <c r="M351" s="12"/>
      <c r="N351" s="120">
        <f t="shared" si="16"/>
        <v>0</v>
      </c>
      <c r="O351" s="121">
        <f t="shared" si="17"/>
        <v>0</v>
      </c>
    </row>
    <row r="352" spans="1:15" ht="17.25" x14ac:dyDescent="0.3">
      <c r="A352" s="93"/>
      <c r="B352" s="94"/>
      <c r="C352" s="12"/>
      <c r="D352" s="1"/>
      <c r="E352" s="2"/>
      <c r="F352" s="3"/>
      <c r="G352" s="3"/>
      <c r="H352" s="122">
        <f t="shared" si="15"/>
        <v>0</v>
      </c>
      <c r="I352" s="1"/>
      <c r="J352" s="50"/>
      <c r="K352" s="120">
        <v>0</v>
      </c>
      <c r="L352" s="12"/>
      <c r="M352" s="12"/>
      <c r="N352" s="120">
        <f t="shared" si="16"/>
        <v>0</v>
      </c>
      <c r="O352" s="121">
        <f t="shared" si="17"/>
        <v>0</v>
      </c>
    </row>
    <row r="353" spans="1:15" ht="17.25" x14ac:dyDescent="0.3">
      <c r="A353" s="93"/>
      <c r="B353" s="94"/>
      <c r="C353" s="12"/>
      <c r="D353" s="1"/>
      <c r="E353" s="2"/>
      <c r="F353" s="3"/>
      <c r="G353" s="3"/>
      <c r="H353" s="122">
        <f t="shared" si="15"/>
        <v>0</v>
      </c>
      <c r="I353" s="1"/>
      <c r="J353" s="50"/>
      <c r="K353" s="120">
        <v>0</v>
      </c>
      <c r="L353" s="12"/>
      <c r="M353" s="12"/>
      <c r="N353" s="120">
        <f t="shared" si="16"/>
        <v>0</v>
      </c>
      <c r="O353" s="121">
        <f t="shared" si="17"/>
        <v>0</v>
      </c>
    </row>
    <row r="354" spans="1:15" ht="17.25" x14ac:dyDescent="0.3">
      <c r="A354" s="93"/>
      <c r="B354" s="94"/>
      <c r="C354" s="12"/>
      <c r="D354" s="1"/>
      <c r="E354" s="2"/>
      <c r="F354" s="3"/>
      <c r="G354" s="3"/>
      <c r="H354" s="122">
        <f t="shared" si="15"/>
        <v>0</v>
      </c>
      <c r="I354" s="1"/>
      <c r="J354" s="50"/>
      <c r="K354" s="120">
        <v>0</v>
      </c>
      <c r="L354" s="12"/>
      <c r="M354" s="12"/>
      <c r="N354" s="120">
        <f t="shared" si="16"/>
        <v>0</v>
      </c>
      <c r="O354" s="121">
        <f t="shared" si="17"/>
        <v>0</v>
      </c>
    </row>
    <row r="355" spans="1:15" ht="17.25" x14ac:dyDescent="0.3">
      <c r="A355" s="93"/>
      <c r="B355" s="94"/>
      <c r="C355" s="12"/>
      <c r="D355" s="1"/>
      <c r="E355" s="2"/>
      <c r="F355" s="3"/>
      <c r="G355" s="3"/>
      <c r="H355" s="122">
        <f t="shared" si="15"/>
        <v>0</v>
      </c>
      <c r="I355" s="1"/>
      <c r="J355" s="50"/>
      <c r="K355" s="120">
        <v>0</v>
      </c>
      <c r="L355" s="12"/>
      <c r="M355" s="12"/>
      <c r="N355" s="120">
        <f t="shared" si="16"/>
        <v>0</v>
      </c>
      <c r="O355" s="121">
        <f t="shared" si="17"/>
        <v>0</v>
      </c>
    </row>
    <row r="356" spans="1:15" ht="17.25" x14ac:dyDescent="0.3">
      <c r="A356" s="93"/>
      <c r="B356" s="94"/>
      <c r="C356" s="12"/>
      <c r="D356" s="1"/>
      <c r="E356" s="2"/>
      <c r="F356" s="3"/>
      <c r="G356" s="3"/>
      <c r="H356" s="122">
        <f t="shared" si="15"/>
        <v>0</v>
      </c>
      <c r="I356" s="1"/>
      <c r="J356" s="50"/>
      <c r="K356" s="120">
        <v>0</v>
      </c>
      <c r="L356" s="12"/>
      <c r="M356" s="12"/>
      <c r="N356" s="120">
        <f t="shared" si="16"/>
        <v>0</v>
      </c>
      <c r="O356" s="121">
        <f t="shared" si="17"/>
        <v>0</v>
      </c>
    </row>
    <row r="357" spans="1:15" ht="17.25" x14ac:dyDescent="0.3">
      <c r="A357" s="93"/>
      <c r="B357" s="94"/>
      <c r="C357" s="12"/>
      <c r="D357" s="1"/>
      <c r="E357" s="2"/>
      <c r="F357" s="3"/>
      <c r="G357" s="3"/>
      <c r="H357" s="122">
        <f t="shared" si="15"/>
        <v>0</v>
      </c>
      <c r="I357" s="1"/>
      <c r="J357" s="50"/>
      <c r="K357" s="120">
        <v>0</v>
      </c>
      <c r="L357" s="12"/>
      <c r="M357" s="12"/>
      <c r="N357" s="120">
        <f t="shared" si="16"/>
        <v>0</v>
      </c>
      <c r="O357" s="121">
        <f t="shared" si="17"/>
        <v>0</v>
      </c>
    </row>
    <row r="358" spans="1:15" ht="17.25" x14ac:dyDescent="0.3">
      <c r="A358" s="93"/>
      <c r="B358" s="94"/>
      <c r="C358" s="12"/>
      <c r="D358" s="1"/>
      <c r="E358" s="2"/>
      <c r="F358" s="3"/>
      <c r="G358" s="3"/>
      <c r="H358" s="122">
        <f t="shared" si="15"/>
        <v>0</v>
      </c>
      <c r="I358" s="1"/>
      <c r="J358" s="50"/>
      <c r="K358" s="120">
        <v>0</v>
      </c>
      <c r="L358" s="12"/>
      <c r="M358" s="12"/>
      <c r="N358" s="120">
        <f t="shared" si="16"/>
        <v>0</v>
      </c>
      <c r="O358" s="121">
        <f t="shared" si="17"/>
        <v>0</v>
      </c>
    </row>
    <row r="359" spans="1:15" ht="17.25" x14ac:dyDescent="0.3">
      <c r="A359" s="93"/>
      <c r="B359" s="94"/>
      <c r="C359" s="12"/>
      <c r="D359" s="1"/>
      <c r="E359" s="2"/>
      <c r="F359" s="3"/>
      <c r="G359" s="3"/>
      <c r="H359" s="122">
        <f t="shared" si="15"/>
        <v>0</v>
      </c>
      <c r="I359" s="1"/>
      <c r="J359" s="50"/>
      <c r="K359" s="120">
        <v>0</v>
      </c>
      <c r="L359" s="12"/>
      <c r="M359" s="12"/>
      <c r="N359" s="120">
        <f t="shared" si="16"/>
        <v>0</v>
      </c>
      <c r="O359" s="121">
        <f t="shared" si="17"/>
        <v>0</v>
      </c>
    </row>
    <row r="360" spans="1:15" ht="17.25" x14ac:dyDescent="0.3">
      <c r="A360" s="93"/>
      <c r="B360" s="94"/>
      <c r="C360" s="12"/>
      <c r="D360" s="1"/>
      <c r="E360" s="2"/>
      <c r="F360" s="3"/>
      <c r="G360" s="3"/>
      <c r="H360" s="122">
        <f t="shared" si="15"/>
        <v>0</v>
      </c>
      <c r="I360" s="1"/>
      <c r="J360" s="50"/>
      <c r="K360" s="120">
        <v>0</v>
      </c>
      <c r="L360" s="12"/>
      <c r="M360" s="12"/>
      <c r="N360" s="120">
        <f t="shared" si="16"/>
        <v>0</v>
      </c>
      <c r="O360" s="121">
        <f t="shared" si="17"/>
        <v>0</v>
      </c>
    </row>
    <row r="361" spans="1:15" ht="17.25" x14ac:dyDescent="0.3">
      <c r="A361" s="93"/>
      <c r="B361" s="94"/>
      <c r="C361" s="12"/>
      <c r="D361" s="1"/>
      <c r="E361" s="2"/>
      <c r="F361" s="3"/>
      <c r="G361" s="3"/>
      <c r="H361" s="122">
        <f t="shared" si="15"/>
        <v>0</v>
      </c>
      <c r="I361" s="1"/>
      <c r="J361" s="50"/>
      <c r="K361" s="120">
        <v>0</v>
      </c>
      <c r="L361" s="12"/>
      <c r="M361" s="12"/>
      <c r="N361" s="120">
        <f t="shared" si="16"/>
        <v>0</v>
      </c>
      <c r="O361" s="121">
        <f t="shared" si="17"/>
        <v>0</v>
      </c>
    </row>
    <row r="362" spans="1:15" ht="17.25" x14ac:dyDescent="0.3">
      <c r="A362" s="93"/>
      <c r="B362" s="94"/>
      <c r="C362" s="12"/>
      <c r="D362" s="1"/>
      <c r="E362" s="2"/>
      <c r="F362" s="3"/>
      <c r="G362" s="3"/>
      <c r="H362" s="122">
        <f t="shared" si="15"/>
        <v>0</v>
      </c>
      <c r="I362" s="1"/>
      <c r="J362" s="50"/>
      <c r="K362" s="120">
        <v>0</v>
      </c>
      <c r="L362" s="12"/>
      <c r="M362" s="12"/>
      <c r="N362" s="120">
        <f t="shared" si="16"/>
        <v>0</v>
      </c>
      <c r="O362" s="121">
        <f t="shared" si="17"/>
        <v>0</v>
      </c>
    </row>
    <row r="363" spans="1:15" ht="17.25" x14ac:dyDescent="0.3">
      <c r="A363" s="93"/>
      <c r="B363" s="94"/>
      <c r="C363" s="12"/>
      <c r="D363" s="1"/>
      <c r="E363" s="2"/>
      <c r="F363" s="3"/>
      <c r="G363" s="3"/>
      <c r="H363" s="122">
        <f t="shared" si="15"/>
        <v>0</v>
      </c>
      <c r="I363" s="1"/>
      <c r="J363" s="50"/>
      <c r="K363" s="120">
        <v>0</v>
      </c>
      <c r="L363" s="12"/>
      <c r="M363" s="12"/>
      <c r="N363" s="120">
        <f t="shared" si="16"/>
        <v>0</v>
      </c>
      <c r="O363" s="121">
        <f t="shared" si="17"/>
        <v>0</v>
      </c>
    </row>
    <row r="364" spans="1:15" ht="17.25" x14ac:dyDescent="0.3">
      <c r="A364" s="93"/>
      <c r="B364" s="94"/>
      <c r="C364" s="12"/>
      <c r="D364" s="1"/>
      <c r="E364" s="2"/>
      <c r="F364" s="3"/>
      <c r="G364" s="3"/>
      <c r="H364" s="122">
        <f t="shared" si="15"/>
        <v>0</v>
      </c>
      <c r="I364" s="1"/>
      <c r="J364" s="50"/>
      <c r="K364" s="120">
        <v>0</v>
      </c>
      <c r="L364" s="12"/>
      <c r="M364" s="12"/>
      <c r="N364" s="120">
        <f t="shared" si="16"/>
        <v>0</v>
      </c>
      <c r="O364" s="121">
        <f t="shared" si="17"/>
        <v>0</v>
      </c>
    </row>
    <row r="365" spans="1:15" ht="17.25" x14ac:dyDescent="0.3">
      <c r="A365" s="93"/>
      <c r="B365" s="94"/>
      <c r="C365" s="12"/>
      <c r="D365" s="1"/>
      <c r="E365" s="2"/>
      <c r="F365" s="3"/>
      <c r="G365" s="3"/>
      <c r="H365" s="122">
        <f t="shared" si="15"/>
        <v>0</v>
      </c>
      <c r="I365" s="1"/>
      <c r="J365" s="50"/>
      <c r="K365" s="120">
        <v>0</v>
      </c>
      <c r="L365" s="12"/>
      <c r="M365" s="12"/>
      <c r="N365" s="120">
        <f t="shared" si="16"/>
        <v>0</v>
      </c>
      <c r="O365" s="121">
        <f t="shared" si="17"/>
        <v>0</v>
      </c>
    </row>
    <row r="366" spans="1:15" ht="17.25" x14ac:dyDescent="0.3">
      <c r="A366" s="93"/>
      <c r="B366" s="94"/>
      <c r="C366" s="12"/>
      <c r="D366" s="1"/>
      <c r="E366" s="2"/>
      <c r="F366" s="3"/>
      <c r="G366" s="3"/>
      <c r="H366" s="122">
        <f t="shared" si="15"/>
        <v>0</v>
      </c>
      <c r="I366" s="1"/>
      <c r="J366" s="50"/>
      <c r="K366" s="120">
        <v>0</v>
      </c>
      <c r="L366" s="12"/>
      <c r="M366" s="12"/>
      <c r="N366" s="120">
        <f t="shared" si="16"/>
        <v>0</v>
      </c>
      <c r="O366" s="121">
        <f t="shared" si="17"/>
        <v>0</v>
      </c>
    </row>
    <row r="367" spans="1:15" ht="17.25" x14ac:dyDescent="0.3">
      <c r="A367" s="93"/>
      <c r="B367" s="94"/>
      <c r="C367" s="12"/>
      <c r="D367" s="1"/>
      <c r="E367" s="2"/>
      <c r="F367" s="3"/>
      <c r="G367" s="3"/>
      <c r="H367" s="122">
        <f t="shared" si="15"/>
        <v>0</v>
      </c>
      <c r="I367" s="1"/>
      <c r="J367" s="50"/>
      <c r="K367" s="120">
        <v>0</v>
      </c>
      <c r="L367" s="12"/>
      <c r="M367" s="12"/>
      <c r="N367" s="120">
        <f t="shared" si="16"/>
        <v>0</v>
      </c>
      <c r="O367" s="121">
        <f t="shared" si="17"/>
        <v>0</v>
      </c>
    </row>
    <row r="368" spans="1:15" ht="17.25" x14ac:dyDescent="0.3">
      <c r="A368" s="93"/>
      <c r="B368" s="94"/>
      <c r="C368" s="12"/>
      <c r="D368" s="1"/>
      <c r="E368" s="2"/>
      <c r="F368" s="3"/>
      <c r="G368" s="3"/>
      <c r="H368" s="122">
        <f t="shared" si="15"/>
        <v>0</v>
      </c>
      <c r="I368" s="1"/>
      <c r="J368" s="50"/>
      <c r="K368" s="120">
        <v>0</v>
      </c>
      <c r="L368" s="12"/>
      <c r="M368" s="12"/>
      <c r="N368" s="120">
        <f t="shared" si="16"/>
        <v>0</v>
      </c>
      <c r="O368" s="121">
        <f t="shared" si="17"/>
        <v>0</v>
      </c>
    </row>
    <row r="369" spans="1:15" ht="17.25" x14ac:dyDescent="0.3">
      <c r="A369" s="93"/>
      <c r="B369" s="94"/>
      <c r="C369" s="12"/>
      <c r="D369" s="1"/>
      <c r="E369" s="2"/>
      <c r="F369" s="3"/>
      <c r="G369" s="3"/>
      <c r="H369" s="122">
        <f t="shared" si="15"/>
        <v>0</v>
      </c>
      <c r="I369" s="1"/>
      <c r="J369" s="50"/>
      <c r="K369" s="120">
        <v>0</v>
      </c>
      <c r="L369" s="12"/>
      <c r="M369" s="12"/>
      <c r="N369" s="120">
        <f t="shared" si="16"/>
        <v>0</v>
      </c>
      <c r="O369" s="121">
        <f t="shared" si="17"/>
        <v>0</v>
      </c>
    </row>
    <row r="370" spans="1:15" ht="17.25" x14ac:dyDescent="0.3">
      <c r="A370" s="93"/>
      <c r="B370" s="94"/>
      <c r="C370" s="12"/>
      <c r="D370" s="1"/>
      <c r="E370" s="2"/>
      <c r="F370" s="3"/>
      <c r="G370" s="3"/>
      <c r="H370" s="122">
        <f t="shared" si="15"/>
        <v>0</v>
      </c>
      <c r="I370" s="1"/>
      <c r="J370" s="50"/>
      <c r="K370" s="120">
        <v>0</v>
      </c>
      <c r="L370" s="12"/>
      <c r="M370" s="12"/>
      <c r="N370" s="120">
        <f t="shared" si="16"/>
        <v>0</v>
      </c>
      <c r="O370" s="121">
        <f t="shared" si="17"/>
        <v>0</v>
      </c>
    </row>
    <row r="371" spans="1:15" ht="17.25" x14ac:dyDescent="0.3">
      <c r="A371" s="93"/>
      <c r="B371" s="94"/>
      <c r="C371" s="12"/>
      <c r="D371" s="1"/>
      <c r="E371" s="2"/>
      <c r="F371" s="3"/>
      <c r="G371" s="3"/>
      <c r="H371" s="122">
        <f t="shared" si="15"/>
        <v>0</v>
      </c>
      <c r="I371" s="1"/>
      <c r="J371" s="50"/>
      <c r="K371" s="120">
        <v>0</v>
      </c>
      <c r="L371" s="12"/>
      <c r="M371" s="12"/>
      <c r="N371" s="120">
        <f t="shared" si="16"/>
        <v>0</v>
      </c>
      <c r="O371" s="121">
        <f t="shared" si="17"/>
        <v>0</v>
      </c>
    </row>
    <row r="372" spans="1:15" ht="17.25" x14ac:dyDescent="0.3">
      <c r="A372" s="93"/>
      <c r="B372" s="94"/>
      <c r="C372" s="12"/>
      <c r="D372" s="1"/>
      <c r="E372" s="2"/>
      <c r="F372" s="3"/>
      <c r="G372" s="3"/>
      <c r="H372" s="122">
        <f t="shared" si="15"/>
        <v>0</v>
      </c>
      <c r="I372" s="1"/>
      <c r="J372" s="50"/>
      <c r="K372" s="120">
        <v>0</v>
      </c>
      <c r="L372" s="12"/>
      <c r="M372" s="12"/>
      <c r="N372" s="120">
        <f t="shared" si="16"/>
        <v>0</v>
      </c>
      <c r="O372" s="121">
        <f t="shared" si="17"/>
        <v>0</v>
      </c>
    </row>
    <row r="373" spans="1:15" ht="17.25" x14ac:dyDescent="0.3">
      <c r="A373" s="93"/>
      <c r="B373" s="94"/>
      <c r="C373" s="12"/>
      <c r="D373" s="1"/>
      <c r="E373" s="2"/>
      <c r="F373" s="3"/>
      <c r="G373" s="3"/>
      <c r="H373" s="122">
        <f t="shared" si="15"/>
        <v>0</v>
      </c>
      <c r="I373" s="1"/>
      <c r="J373" s="50"/>
      <c r="K373" s="120">
        <v>0</v>
      </c>
      <c r="L373" s="12"/>
      <c r="M373" s="12"/>
      <c r="N373" s="120">
        <f t="shared" si="16"/>
        <v>0</v>
      </c>
      <c r="O373" s="121">
        <f t="shared" si="17"/>
        <v>0</v>
      </c>
    </row>
    <row r="374" spans="1:15" ht="17.25" x14ac:dyDescent="0.3">
      <c r="A374" s="93"/>
      <c r="B374" s="94"/>
      <c r="C374" s="12"/>
      <c r="D374" s="1"/>
      <c r="E374" s="2"/>
      <c r="F374" s="3"/>
      <c r="G374" s="3"/>
      <c r="H374" s="122">
        <f t="shared" si="15"/>
        <v>0</v>
      </c>
      <c r="I374" s="1"/>
      <c r="J374" s="50"/>
      <c r="K374" s="120">
        <v>0</v>
      </c>
      <c r="L374" s="12"/>
      <c r="M374" s="12"/>
      <c r="N374" s="120">
        <f t="shared" si="16"/>
        <v>0</v>
      </c>
      <c r="O374" s="121">
        <f t="shared" si="17"/>
        <v>0</v>
      </c>
    </row>
    <row r="375" spans="1:15" ht="17.25" x14ac:dyDescent="0.3">
      <c r="A375" s="93"/>
      <c r="B375" s="94"/>
      <c r="C375" s="12"/>
      <c r="D375" s="1"/>
      <c r="E375" s="2"/>
      <c r="F375" s="3"/>
      <c r="G375" s="3"/>
      <c r="H375" s="122">
        <f t="shared" si="15"/>
        <v>0</v>
      </c>
      <c r="I375" s="1"/>
      <c r="J375" s="50"/>
      <c r="K375" s="120">
        <v>0</v>
      </c>
      <c r="L375" s="12"/>
      <c r="M375" s="12"/>
      <c r="N375" s="120">
        <f t="shared" si="16"/>
        <v>0</v>
      </c>
      <c r="O375" s="121">
        <f t="shared" si="17"/>
        <v>0</v>
      </c>
    </row>
    <row r="376" spans="1:15" ht="17.25" x14ac:dyDescent="0.3">
      <c r="A376" s="93"/>
      <c r="B376" s="94"/>
      <c r="C376" s="12"/>
      <c r="D376" s="1"/>
      <c r="E376" s="2"/>
      <c r="F376" s="3"/>
      <c r="G376" s="3"/>
      <c r="H376" s="122">
        <f t="shared" si="15"/>
        <v>0</v>
      </c>
      <c r="I376" s="1"/>
      <c r="J376" s="50"/>
      <c r="K376" s="120">
        <v>0</v>
      </c>
      <c r="L376" s="12"/>
      <c r="M376" s="12"/>
      <c r="N376" s="120">
        <f t="shared" si="16"/>
        <v>0</v>
      </c>
      <c r="O376" s="121">
        <f t="shared" si="17"/>
        <v>0</v>
      </c>
    </row>
    <row r="377" spans="1:15" ht="17.25" x14ac:dyDescent="0.3">
      <c r="A377" s="93"/>
      <c r="B377" s="94"/>
      <c r="C377" s="12"/>
      <c r="D377" s="1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/>
      <c r="D378" s="1"/>
      <c r="E378" s="2"/>
      <c r="F378" s="3"/>
      <c r="G378" s="3"/>
      <c r="H378" s="122">
        <f t="shared" si="15"/>
        <v>0</v>
      </c>
      <c r="I378" s="1"/>
      <c r="J378" s="50"/>
      <c r="K378" s="120">
        <v>0</v>
      </c>
      <c r="L378" s="12"/>
      <c r="M378" s="12"/>
      <c r="N378" s="120">
        <f t="shared" si="16"/>
        <v>0</v>
      </c>
      <c r="O378" s="121">
        <f t="shared" si="17"/>
        <v>0</v>
      </c>
    </row>
    <row r="379" spans="1:15" ht="17.25" x14ac:dyDescent="0.3">
      <c r="A379" s="93"/>
      <c r="B379" s="94"/>
      <c r="C379" s="12"/>
      <c r="D379" s="1"/>
      <c r="E379" s="2"/>
      <c r="F379" s="3"/>
      <c r="G379" s="3"/>
      <c r="H379" s="122">
        <f t="shared" si="15"/>
        <v>0</v>
      </c>
      <c r="I379" s="1"/>
      <c r="J379" s="50"/>
      <c r="K379" s="120">
        <v>0</v>
      </c>
      <c r="L379" s="12"/>
      <c r="M379" s="12"/>
      <c r="N379" s="120">
        <f t="shared" si="16"/>
        <v>0</v>
      </c>
      <c r="O379" s="121">
        <f t="shared" si="17"/>
        <v>0</v>
      </c>
    </row>
    <row r="380" spans="1:15" ht="17.25" x14ac:dyDescent="0.3">
      <c r="A380" s="93"/>
      <c r="B380" s="94"/>
      <c r="C380" s="12"/>
      <c r="D380" s="1"/>
      <c r="E380" s="2"/>
      <c r="F380" s="3"/>
      <c r="G380" s="3"/>
      <c r="H380" s="122">
        <f t="shared" si="15"/>
        <v>0</v>
      </c>
      <c r="I380" s="1"/>
      <c r="J380" s="50"/>
      <c r="K380" s="120">
        <v>0</v>
      </c>
      <c r="L380" s="12"/>
      <c r="M380" s="12"/>
      <c r="N380" s="120">
        <f t="shared" si="16"/>
        <v>0</v>
      </c>
      <c r="O380" s="121">
        <f t="shared" si="17"/>
        <v>0</v>
      </c>
    </row>
    <row r="381" spans="1:15" ht="17.25" x14ac:dyDescent="0.3">
      <c r="A381" s="93"/>
      <c r="B381" s="94"/>
      <c r="C381" s="12"/>
      <c r="D381" s="1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17.25" x14ac:dyDescent="0.3">
      <c r="A382" s="93"/>
      <c r="B382" s="94"/>
      <c r="C382" s="12"/>
      <c r="D382" s="1"/>
      <c r="E382" s="2"/>
      <c r="F382" s="3"/>
      <c r="G382" s="3"/>
      <c r="H382" s="122">
        <f t="shared" si="15"/>
        <v>0</v>
      </c>
      <c r="I382" s="1"/>
      <c r="J382" s="50"/>
      <c r="K382" s="120">
        <v>0</v>
      </c>
      <c r="L382" s="12"/>
      <c r="M382" s="12"/>
      <c r="N382" s="120">
        <f t="shared" si="16"/>
        <v>0</v>
      </c>
      <c r="O382" s="121">
        <f t="shared" si="17"/>
        <v>0</v>
      </c>
    </row>
    <row r="383" spans="1:15" ht="17.25" x14ac:dyDescent="0.3">
      <c r="A383" s="93"/>
      <c r="B383" s="94"/>
      <c r="C383" s="12"/>
      <c r="D383" s="1"/>
      <c r="E383" s="2"/>
      <c r="F383" s="3"/>
      <c r="G383" s="3"/>
      <c r="H383" s="122">
        <f t="shared" si="15"/>
        <v>0</v>
      </c>
      <c r="I383" s="1"/>
      <c r="J383" s="50"/>
      <c r="K383" s="120">
        <v>0</v>
      </c>
      <c r="L383" s="12"/>
      <c r="M383" s="12"/>
      <c r="N383" s="120">
        <f t="shared" si="16"/>
        <v>0</v>
      </c>
      <c r="O383" s="121">
        <f t="shared" si="17"/>
        <v>0</v>
      </c>
    </row>
    <row r="384" spans="1:15" ht="17.25" x14ac:dyDescent="0.3">
      <c r="A384" s="93"/>
      <c r="B384" s="94"/>
      <c r="C384" s="12"/>
      <c r="D384" s="1"/>
      <c r="E384" s="2"/>
      <c r="F384" s="3"/>
      <c r="G384" s="3"/>
      <c r="H384" s="122">
        <f t="shared" si="15"/>
        <v>0</v>
      </c>
      <c r="I384" s="1"/>
      <c r="J384" s="50"/>
      <c r="K384" s="120">
        <v>0</v>
      </c>
      <c r="L384" s="12"/>
      <c r="M384" s="12"/>
      <c r="N384" s="120">
        <f t="shared" si="16"/>
        <v>0</v>
      </c>
      <c r="O384" s="121">
        <f t="shared" si="17"/>
        <v>0</v>
      </c>
    </row>
    <row r="385" spans="1:15" ht="17.25" x14ac:dyDescent="0.3">
      <c r="A385" s="93"/>
      <c r="B385" s="94"/>
      <c r="C385" s="12"/>
      <c r="D385" s="1"/>
      <c r="E385" s="2"/>
      <c r="F385" s="3"/>
      <c r="G385" s="3"/>
      <c r="H385" s="122">
        <f t="shared" si="15"/>
        <v>0</v>
      </c>
      <c r="I385" s="1"/>
      <c r="J385" s="50"/>
      <c r="K385" s="120">
        <v>0</v>
      </c>
      <c r="L385" s="12"/>
      <c r="M385" s="12"/>
      <c r="N385" s="120">
        <f t="shared" si="16"/>
        <v>0</v>
      </c>
      <c r="O385" s="121">
        <f t="shared" si="17"/>
        <v>0</v>
      </c>
    </row>
    <row r="386" spans="1:15" ht="17.25" x14ac:dyDescent="0.3">
      <c r="A386" s="93"/>
      <c r="B386" s="94"/>
      <c r="C386" s="12"/>
      <c r="D386" s="1"/>
      <c r="E386" s="2"/>
      <c r="F386" s="3"/>
      <c r="G386" s="3"/>
      <c r="H386" s="122">
        <f t="shared" si="15"/>
        <v>0</v>
      </c>
      <c r="I386" s="1"/>
      <c r="J386" s="50"/>
      <c r="K386" s="120">
        <v>0</v>
      </c>
      <c r="L386" s="12"/>
      <c r="M386" s="12"/>
      <c r="N386" s="120">
        <f t="shared" si="16"/>
        <v>0</v>
      </c>
      <c r="O386" s="121">
        <f t="shared" si="17"/>
        <v>0</v>
      </c>
    </row>
    <row r="387" spans="1:15" ht="17.25" x14ac:dyDescent="0.3">
      <c r="A387" s="93"/>
      <c r="B387" s="94"/>
      <c r="C387" s="12"/>
      <c r="D387" s="1"/>
      <c r="E387" s="2"/>
      <c r="F387" s="3"/>
      <c r="G387" s="3"/>
      <c r="H387" s="122">
        <f t="shared" si="15"/>
        <v>0</v>
      </c>
      <c r="I387" s="1"/>
      <c r="J387" s="50"/>
      <c r="K387" s="120">
        <v>0</v>
      </c>
      <c r="L387" s="12"/>
      <c r="M387" s="12"/>
      <c r="N387" s="120">
        <f t="shared" si="16"/>
        <v>0</v>
      </c>
      <c r="O387" s="121">
        <f t="shared" si="17"/>
        <v>0</v>
      </c>
    </row>
    <row r="388" spans="1:15" ht="17.25" x14ac:dyDescent="0.3">
      <c r="A388" s="93"/>
      <c r="B388" s="94"/>
      <c r="C388" s="12"/>
      <c r="D388" s="1"/>
      <c r="E388" s="2"/>
      <c r="F388" s="3"/>
      <c r="G388" s="3"/>
      <c r="H388" s="122">
        <f t="shared" ref="H388:H451" si="18">IF(AND(F388&lt;&gt;"",G388&lt;&gt;""),G388-F388,0)</f>
        <v>0</v>
      </c>
      <c r="I388" s="1"/>
      <c r="J388" s="50"/>
      <c r="K388" s="120">
        <v>0</v>
      </c>
      <c r="L388" s="12"/>
      <c r="M388" s="12"/>
      <c r="N388" s="120">
        <f t="shared" ref="N388:N451" si="19">IF(ROUND(H388*1440,0)=0,0,H388*1440*32)</f>
        <v>0</v>
      </c>
      <c r="O388" s="121">
        <f t="shared" ref="O388:O451" si="20">IF(ROUND(H388*1440,0)=0,0,
IF(ROUND(H388*1440,0)&lt;=15,480,
IF(ROUND(H388*1440,0)&lt;=30,960,
IF(ROUND(H388*1440,0)&lt;=45,1440,
IF(ROUND(H388*1440,0)&lt;=60,1920,
1920*INT(ROUND(H388*1440,0)/60)+
IF(MOD(ROUND(H388*1440,0),60)&lt;=15,480,
IF(MOD(ROUND(H388*1440,0),60)&lt;=30,960,
IF(MOD(ROUND(H388*1440,0),60)&lt;=45,1440,1920)))
)))))</f>
        <v>0</v>
      </c>
    </row>
    <row r="389" spans="1:15" ht="17.25" x14ac:dyDescent="0.3">
      <c r="A389" s="93"/>
      <c r="B389" s="94"/>
      <c r="C389" s="12"/>
      <c r="D389" s="1"/>
      <c r="E389" s="2"/>
      <c r="F389" s="3"/>
      <c r="G389" s="3"/>
      <c r="H389" s="122">
        <f t="shared" si="18"/>
        <v>0</v>
      </c>
      <c r="I389" s="1"/>
      <c r="J389" s="50"/>
      <c r="K389" s="120">
        <v>0</v>
      </c>
      <c r="L389" s="12"/>
      <c r="M389" s="12"/>
      <c r="N389" s="120">
        <f t="shared" si="19"/>
        <v>0</v>
      </c>
      <c r="O389" s="121">
        <f t="shared" si="20"/>
        <v>0</v>
      </c>
    </row>
    <row r="390" spans="1:15" ht="17.25" x14ac:dyDescent="0.3">
      <c r="A390" s="93"/>
      <c r="B390" s="94"/>
      <c r="C390" s="12"/>
      <c r="D390" s="1"/>
      <c r="E390" s="2"/>
      <c r="F390" s="3"/>
      <c r="G390" s="3"/>
      <c r="H390" s="122">
        <f t="shared" si="18"/>
        <v>0</v>
      </c>
      <c r="I390" s="1"/>
      <c r="J390" s="50"/>
      <c r="K390" s="120">
        <v>0</v>
      </c>
      <c r="L390" s="12"/>
      <c r="M390" s="12"/>
      <c r="N390" s="120">
        <f t="shared" si="19"/>
        <v>0</v>
      </c>
      <c r="O390" s="121">
        <f t="shared" si="20"/>
        <v>0</v>
      </c>
    </row>
    <row r="391" spans="1:15" ht="17.25" x14ac:dyDescent="0.3">
      <c r="A391" s="93"/>
      <c r="B391" s="94"/>
      <c r="C391" s="12"/>
      <c r="D391" s="1"/>
      <c r="E391" s="2"/>
      <c r="F391" s="3"/>
      <c r="G391" s="3"/>
      <c r="H391" s="122">
        <f t="shared" si="18"/>
        <v>0</v>
      </c>
      <c r="I391" s="1"/>
      <c r="J391" s="50"/>
      <c r="K391" s="120">
        <v>0</v>
      </c>
      <c r="L391" s="12"/>
      <c r="M391" s="12"/>
      <c r="N391" s="120">
        <f t="shared" si="19"/>
        <v>0</v>
      </c>
      <c r="O391" s="121">
        <f t="shared" si="20"/>
        <v>0</v>
      </c>
    </row>
    <row r="392" spans="1:15" ht="17.25" x14ac:dyDescent="0.3">
      <c r="A392" s="93"/>
      <c r="B392" s="94"/>
      <c r="C392" s="12"/>
      <c r="D392" s="1"/>
      <c r="E392" s="2"/>
      <c r="F392" s="3"/>
      <c r="G392" s="3"/>
      <c r="H392" s="122">
        <f t="shared" si="18"/>
        <v>0</v>
      </c>
      <c r="I392" s="1"/>
      <c r="J392" s="50"/>
      <c r="K392" s="120">
        <v>0</v>
      </c>
      <c r="L392" s="12"/>
      <c r="M392" s="12"/>
      <c r="N392" s="120">
        <f t="shared" si="19"/>
        <v>0</v>
      </c>
      <c r="O392" s="121">
        <f t="shared" si="20"/>
        <v>0</v>
      </c>
    </row>
    <row r="393" spans="1:15" ht="17.25" x14ac:dyDescent="0.3">
      <c r="A393" s="93"/>
      <c r="B393" s="94"/>
      <c r="C393" s="12"/>
      <c r="D393" s="1"/>
      <c r="E393" s="2"/>
      <c r="F393" s="3"/>
      <c r="G393" s="3"/>
      <c r="H393" s="122">
        <f t="shared" si="18"/>
        <v>0</v>
      </c>
      <c r="I393" s="1"/>
      <c r="J393" s="50"/>
      <c r="K393" s="120">
        <v>0</v>
      </c>
      <c r="L393" s="12"/>
      <c r="M393" s="12"/>
      <c r="N393" s="120">
        <f t="shared" si="19"/>
        <v>0</v>
      </c>
      <c r="O393" s="121">
        <f t="shared" si="20"/>
        <v>0</v>
      </c>
    </row>
    <row r="394" spans="1:15" ht="17.25" x14ac:dyDescent="0.3">
      <c r="A394" s="93"/>
      <c r="B394" s="94"/>
      <c r="C394" s="12"/>
      <c r="D394" s="1"/>
      <c r="E394" s="2"/>
      <c r="F394" s="3"/>
      <c r="G394" s="3"/>
      <c r="H394" s="122">
        <f t="shared" si="18"/>
        <v>0</v>
      </c>
      <c r="I394" s="1"/>
      <c r="J394" s="50"/>
      <c r="K394" s="120">
        <v>0</v>
      </c>
      <c r="L394" s="12"/>
      <c r="M394" s="12"/>
      <c r="N394" s="120">
        <f t="shared" si="19"/>
        <v>0</v>
      </c>
      <c r="O394" s="121">
        <f t="shared" si="20"/>
        <v>0</v>
      </c>
    </row>
    <row r="395" spans="1:15" ht="17.25" x14ac:dyDescent="0.3">
      <c r="A395" s="93"/>
      <c r="B395" s="94"/>
      <c r="C395" s="12"/>
      <c r="D395" s="1"/>
      <c r="E395" s="2"/>
      <c r="F395" s="3"/>
      <c r="G395" s="3"/>
      <c r="H395" s="122">
        <f t="shared" si="18"/>
        <v>0</v>
      </c>
      <c r="I395" s="1"/>
      <c r="J395" s="50"/>
      <c r="K395" s="120">
        <v>0</v>
      </c>
      <c r="L395" s="12"/>
      <c r="M395" s="12"/>
      <c r="N395" s="120">
        <f t="shared" si="19"/>
        <v>0</v>
      </c>
      <c r="O395" s="121">
        <f t="shared" si="20"/>
        <v>0</v>
      </c>
    </row>
    <row r="396" spans="1:15" ht="17.25" x14ac:dyDescent="0.3">
      <c r="A396" s="93"/>
      <c r="B396" s="94"/>
      <c r="C396" s="12"/>
      <c r="D396" s="1"/>
      <c r="E396" s="2"/>
      <c r="F396" s="3"/>
      <c r="G396" s="3"/>
      <c r="H396" s="122">
        <f t="shared" si="18"/>
        <v>0</v>
      </c>
      <c r="I396" s="1"/>
      <c r="J396" s="50"/>
      <c r="K396" s="120">
        <v>0</v>
      </c>
      <c r="L396" s="12"/>
      <c r="M396" s="12"/>
      <c r="N396" s="120">
        <f t="shared" si="19"/>
        <v>0</v>
      </c>
      <c r="O396" s="121">
        <f t="shared" si="20"/>
        <v>0</v>
      </c>
    </row>
    <row r="397" spans="1:15" ht="17.25" x14ac:dyDescent="0.3">
      <c r="A397" s="93"/>
      <c r="B397" s="94"/>
      <c r="C397" s="12"/>
      <c r="D397" s="1"/>
      <c r="E397" s="2"/>
      <c r="F397" s="3"/>
      <c r="G397" s="3"/>
      <c r="H397" s="122">
        <f t="shared" si="18"/>
        <v>0</v>
      </c>
      <c r="I397" s="1"/>
      <c r="J397" s="50"/>
      <c r="K397" s="120">
        <v>0</v>
      </c>
      <c r="L397" s="12"/>
      <c r="M397" s="12"/>
      <c r="N397" s="120">
        <f t="shared" si="19"/>
        <v>0</v>
      </c>
      <c r="O397" s="121">
        <f t="shared" si="20"/>
        <v>0</v>
      </c>
    </row>
    <row r="398" spans="1:15" ht="17.25" x14ac:dyDescent="0.3">
      <c r="A398" s="93"/>
      <c r="B398" s="94"/>
      <c r="C398" s="12"/>
      <c r="D398" s="1"/>
      <c r="E398" s="2"/>
      <c r="F398" s="3"/>
      <c r="G398" s="3"/>
      <c r="H398" s="122">
        <f t="shared" si="18"/>
        <v>0</v>
      </c>
      <c r="I398" s="1"/>
      <c r="J398" s="50"/>
      <c r="K398" s="120">
        <v>0</v>
      </c>
      <c r="L398" s="12"/>
      <c r="M398" s="12"/>
      <c r="N398" s="120">
        <f t="shared" si="19"/>
        <v>0</v>
      </c>
      <c r="O398" s="121">
        <f t="shared" si="20"/>
        <v>0</v>
      </c>
    </row>
    <row r="399" spans="1:15" ht="17.25" x14ac:dyDescent="0.3">
      <c r="A399" s="93"/>
      <c r="B399" s="94"/>
      <c r="C399" s="12"/>
      <c r="D399" s="1"/>
      <c r="E399" s="2"/>
      <c r="F399" s="3"/>
      <c r="G399" s="3"/>
      <c r="H399" s="122">
        <f t="shared" si="18"/>
        <v>0</v>
      </c>
      <c r="I399" s="1"/>
      <c r="J399" s="50"/>
      <c r="K399" s="120">
        <v>0</v>
      </c>
      <c r="L399" s="12"/>
      <c r="M399" s="12"/>
      <c r="N399" s="120">
        <f t="shared" si="19"/>
        <v>0</v>
      </c>
      <c r="O399" s="121">
        <f t="shared" si="20"/>
        <v>0</v>
      </c>
    </row>
    <row r="400" spans="1:15" ht="17.25" x14ac:dyDescent="0.3">
      <c r="A400" s="93"/>
      <c r="B400" s="94"/>
      <c r="C400" s="12"/>
      <c r="D400" s="1"/>
      <c r="E400" s="2"/>
      <c r="F400" s="3"/>
      <c r="G400" s="3"/>
      <c r="H400" s="122">
        <f t="shared" si="18"/>
        <v>0</v>
      </c>
      <c r="I400" s="1"/>
      <c r="J400" s="50"/>
      <c r="K400" s="120">
        <v>0</v>
      </c>
      <c r="L400" s="12"/>
      <c r="M400" s="12"/>
      <c r="N400" s="120">
        <f t="shared" si="19"/>
        <v>0</v>
      </c>
      <c r="O400" s="121">
        <f t="shared" si="20"/>
        <v>0</v>
      </c>
    </row>
    <row r="401" spans="1:15" ht="17.25" x14ac:dyDescent="0.3">
      <c r="A401" s="93"/>
      <c r="B401" s="94"/>
      <c r="C401" s="12"/>
      <c r="D401" s="1"/>
      <c r="E401" s="2"/>
      <c r="F401" s="3"/>
      <c r="G401" s="3"/>
      <c r="H401" s="122">
        <f t="shared" si="18"/>
        <v>0</v>
      </c>
      <c r="I401" s="1"/>
      <c r="J401" s="50"/>
      <c r="K401" s="120">
        <v>0</v>
      </c>
      <c r="L401" s="12"/>
      <c r="M401" s="12"/>
      <c r="N401" s="120">
        <f t="shared" si="19"/>
        <v>0</v>
      </c>
      <c r="O401" s="121">
        <f t="shared" si="20"/>
        <v>0</v>
      </c>
    </row>
    <row r="402" spans="1:15" ht="17.25" x14ac:dyDescent="0.3">
      <c r="A402" s="93"/>
      <c r="B402" s="94"/>
      <c r="C402" s="12"/>
      <c r="D402" s="1"/>
      <c r="E402" s="2"/>
      <c r="F402" s="3"/>
      <c r="G402" s="3"/>
      <c r="H402" s="122">
        <f t="shared" si="18"/>
        <v>0</v>
      </c>
      <c r="I402" s="1"/>
      <c r="J402" s="50"/>
      <c r="K402" s="120">
        <v>0</v>
      </c>
      <c r="L402" s="12"/>
      <c r="M402" s="12"/>
      <c r="N402" s="120">
        <f t="shared" si="19"/>
        <v>0</v>
      </c>
      <c r="O402" s="121">
        <f t="shared" si="20"/>
        <v>0</v>
      </c>
    </row>
    <row r="403" spans="1:15" ht="17.25" x14ac:dyDescent="0.3">
      <c r="A403" s="93"/>
      <c r="B403" s="94"/>
      <c r="C403" s="12"/>
      <c r="D403" s="1"/>
      <c r="E403" s="2"/>
      <c r="F403" s="3"/>
      <c r="G403" s="3"/>
      <c r="H403" s="122">
        <f t="shared" si="18"/>
        <v>0</v>
      </c>
      <c r="I403" s="1"/>
      <c r="J403" s="50"/>
      <c r="K403" s="120">
        <v>0</v>
      </c>
      <c r="L403" s="12"/>
      <c r="M403" s="12"/>
      <c r="N403" s="120">
        <f t="shared" si="19"/>
        <v>0</v>
      </c>
      <c r="O403" s="121">
        <f t="shared" si="20"/>
        <v>0</v>
      </c>
    </row>
    <row r="404" spans="1:15" ht="17.25" x14ac:dyDescent="0.3">
      <c r="A404" s="93"/>
      <c r="B404" s="94"/>
      <c r="C404" s="12"/>
      <c r="D404" s="1"/>
      <c r="E404" s="2"/>
      <c r="F404" s="3"/>
      <c r="G404" s="3"/>
      <c r="H404" s="122">
        <f t="shared" si="18"/>
        <v>0</v>
      </c>
      <c r="I404" s="1"/>
      <c r="J404" s="50"/>
      <c r="K404" s="120">
        <v>0</v>
      </c>
      <c r="L404" s="12"/>
      <c r="M404" s="12"/>
      <c r="N404" s="120">
        <f t="shared" si="19"/>
        <v>0</v>
      </c>
      <c r="O404" s="121">
        <f t="shared" si="20"/>
        <v>0</v>
      </c>
    </row>
    <row r="405" spans="1:15" ht="17.25" x14ac:dyDescent="0.3">
      <c r="A405" s="93"/>
      <c r="B405" s="94"/>
      <c r="C405" s="12"/>
      <c r="D405" s="1"/>
      <c r="E405" s="2"/>
      <c r="F405" s="3"/>
      <c r="G405" s="3"/>
      <c r="H405" s="122">
        <f t="shared" si="18"/>
        <v>0</v>
      </c>
      <c r="I405" s="1"/>
      <c r="J405" s="50"/>
      <c r="K405" s="120">
        <v>0</v>
      </c>
      <c r="L405" s="12"/>
      <c r="M405" s="12"/>
      <c r="N405" s="120">
        <f t="shared" si="19"/>
        <v>0</v>
      </c>
      <c r="O405" s="121">
        <f t="shared" si="20"/>
        <v>0</v>
      </c>
    </row>
    <row r="406" spans="1:15" ht="17.25" x14ac:dyDescent="0.3">
      <c r="A406" s="93"/>
      <c r="B406" s="94"/>
      <c r="C406" s="12"/>
      <c r="D406" s="1"/>
      <c r="E406" s="2"/>
      <c r="F406" s="3"/>
      <c r="G406" s="3"/>
      <c r="H406" s="122">
        <f t="shared" si="18"/>
        <v>0</v>
      </c>
      <c r="I406" s="1"/>
      <c r="J406" s="50"/>
      <c r="K406" s="120">
        <v>0</v>
      </c>
      <c r="L406" s="12"/>
      <c r="M406" s="12"/>
      <c r="N406" s="120">
        <f t="shared" si="19"/>
        <v>0</v>
      </c>
      <c r="O406" s="121">
        <f t="shared" si="20"/>
        <v>0</v>
      </c>
    </row>
    <row r="407" spans="1:15" ht="17.25" x14ac:dyDescent="0.3">
      <c r="A407" s="93"/>
      <c r="B407" s="94"/>
      <c r="C407" s="12"/>
      <c r="D407" s="1"/>
      <c r="E407" s="2"/>
      <c r="F407" s="3"/>
      <c r="G407" s="3"/>
      <c r="H407" s="122">
        <f t="shared" si="18"/>
        <v>0</v>
      </c>
      <c r="I407" s="1"/>
      <c r="J407" s="50"/>
      <c r="K407" s="120">
        <v>0</v>
      </c>
      <c r="L407" s="12"/>
      <c r="M407" s="12"/>
      <c r="N407" s="120">
        <f t="shared" si="19"/>
        <v>0</v>
      </c>
      <c r="O407" s="121">
        <f t="shared" si="20"/>
        <v>0</v>
      </c>
    </row>
    <row r="408" spans="1:15" ht="17.25" x14ac:dyDescent="0.3">
      <c r="A408" s="93"/>
      <c r="B408" s="94"/>
      <c r="C408" s="12"/>
      <c r="D408" s="1"/>
      <c r="E408" s="2"/>
      <c r="F408" s="3"/>
      <c r="G408" s="3"/>
      <c r="H408" s="122">
        <f t="shared" si="18"/>
        <v>0</v>
      </c>
      <c r="I408" s="1"/>
      <c r="J408" s="50"/>
      <c r="K408" s="120">
        <v>0</v>
      </c>
      <c r="L408" s="12"/>
      <c r="M408" s="12"/>
      <c r="N408" s="120">
        <f t="shared" si="19"/>
        <v>0</v>
      </c>
      <c r="O408" s="121">
        <f t="shared" si="20"/>
        <v>0</v>
      </c>
    </row>
    <row r="409" spans="1:15" ht="17.25" x14ac:dyDescent="0.3">
      <c r="A409" s="93"/>
      <c r="B409" s="94"/>
      <c r="C409" s="12"/>
      <c r="D409" s="1"/>
      <c r="E409" s="2"/>
      <c r="F409" s="3"/>
      <c r="G409" s="3"/>
      <c r="H409" s="122">
        <f t="shared" si="18"/>
        <v>0</v>
      </c>
      <c r="I409" s="1"/>
      <c r="J409" s="50"/>
      <c r="K409" s="120">
        <v>0</v>
      </c>
      <c r="L409" s="12"/>
      <c r="M409" s="12"/>
      <c r="N409" s="120">
        <f t="shared" si="19"/>
        <v>0</v>
      </c>
      <c r="O409" s="121">
        <f t="shared" si="20"/>
        <v>0</v>
      </c>
    </row>
    <row r="410" spans="1:15" ht="17.25" x14ac:dyDescent="0.3">
      <c r="A410" s="93"/>
      <c r="B410" s="94"/>
      <c r="C410" s="12"/>
      <c r="D410" s="1"/>
      <c r="E410" s="2"/>
      <c r="F410" s="3"/>
      <c r="G410" s="3"/>
      <c r="H410" s="122">
        <f t="shared" si="18"/>
        <v>0</v>
      </c>
      <c r="I410" s="1"/>
      <c r="J410" s="50"/>
      <c r="K410" s="120">
        <v>0</v>
      </c>
      <c r="L410" s="12"/>
      <c r="M410" s="12"/>
      <c r="N410" s="120">
        <f t="shared" si="19"/>
        <v>0</v>
      </c>
      <c r="O410" s="121">
        <f t="shared" si="20"/>
        <v>0</v>
      </c>
    </row>
    <row r="411" spans="1:15" ht="17.25" x14ac:dyDescent="0.3">
      <c r="A411" s="93"/>
      <c r="B411" s="94"/>
      <c r="C411" s="12"/>
      <c r="D411" s="1"/>
      <c r="E411" s="2"/>
      <c r="F411" s="3"/>
      <c r="G411" s="3"/>
      <c r="H411" s="122">
        <f t="shared" si="18"/>
        <v>0</v>
      </c>
      <c r="I411" s="1"/>
      <c r="J411" s="50"/>
      <c r="K411" s="120">
        <v>0</v>
      </c>
      <c r="L411" s="12"/>
      <c r="M411" s="12"/>
      <c r="N411" s="120">
        <f t="shared" si="19"/>
        <v>0</v>
      </c>
      <c r="O411" s="121">
        <f t="shared" si="20"/>
        <v>0</v>
      </c>
    </row>
    <row r="412" spans="1:15" ht="17.25" x14ac:dyDescent="0.3">
      <c r="A412" s="93"/>
      <c r="B412" s="94"/>
      <c r="C412" s="12"/>
      <c r="D412" s="1"/>
      <c r="E412" s="2"/>
      <c r="F412" s="3"/>
      <c r="G412" s="3"/>
      <c r="H412" s="122">
        <f t="shared" si="18"/>
        <v>0</v>
      </c>
      <c r="I412" s="1"/>
      <c r="J412" s="50"/>
      <c r="K412" s="120">
        <v>0</v>
      </c>
      <c r="L412" s="12"/>
      <c r="M412" s="12"/>
      <c r="N412" s="120">
        <f t="shared" si="19"/>
        <v>0</v>
      </c>
      <c r="O412" s="121">
        <f t="shared" si="20"/>
        <v>0</v>
      </c>
    </row>
    <row r="413" spans="1:15" ht="17.25" x14ac:dyDescent="0.3">
      <c r="A413" s="93"/>
      <c r="B413" s="94"/>
      <c r="C413" s="12"/>
      <c r="D413" s="1"/>
      <c r="E413" s="2"/>
      <c r="F413" s="3"/>
      <c r="G413" s="3"/>
      <c r="H413" s="122">
        <f t="shared" si="18"/>
        <v>0</v>
      </c>
      <c r="I413" s="1"/>
      <c r="J413" s="50"/>
      <c r="K413" s="120">
        <v>0</v>
      </c>
      <c r="L413" s="12"/>
      <c r="M413" s="12"/>
      <c r="N413" s="120">
        <f t="shared" si="19"/>
        <v>0</v>
      </c>
      <c r="O413" s="121">
        <f t="shared" si="20"/>
        <v>0</v>
      </c>
    </row>
    <row r="414" spans="1:15" ht="17.25" x14ac:dyDescent="0.3">
      <c r="A414" s="93"/>
      <c r="B414" s="94"/>
      <c r="C414" s="12"/>
      <c r="D414" s="1"/>
      <c r="E414" s="2"/>
      <c r="F414" s="3"/>
      <c r="G414" s="3"/>
      <c r="H414" s="122">
        <f t="shared" si="18"/>
        <v>0</v>
      </c>
      <c r="I414" s="1"/>
      <c r="J414" s="50"/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17.25" x14ac:dyDescent="0.3">
      <c r="A415" s="93"/>
      <c r="B415" s="94"/>
      <c r="C415" s="12"/>
      <c r="D415" s="1"/>
      <c r="E415" s="2"/>
      <c r="F415" s="3"/>
      <c r="G415" s="3"/>
      <c r="H415" s="122">
        <f t="shared" si="18"/>
        <v>0</v>
      </c>
      <c r="I415" s="1"/>
      <c r="J415" s="50"/>
      <c r="K415" s="120">
        <v>0</v>
      </c>
      <c r="L415" s="12"/>
      <c r="M415" s="12"/>
      <c r="N415" s="120">
        <f t="shared" si="19"/>
        <v>0</v>
      </c>
      <c r="O415" s="121">
        <f t="shared" si="20"/>
        <v>0</v>
      </c>
    </row>
    <row r="416" spans="1:15" ht="17.25" x14ac:dyDescent="0.3">
      <c r="A416" s="93"/>
      <c r="B416" s="94"/>
      <c r="C416" s="12"/>
      <c r="D416" s="1"/>
      <c r="E416" s="2"/>
      <c r="F416" s="3"/>
      <c r="G416" s="3"/>
      <c r="H416" s="122">
        <f t="shared" si="18"/>
        <v>0</v>
      </c>
      <c r="I416" s="1"/>
      <c r="J416" s="50"/>
      <c r="K416" s="120">
        <v>0</v>
      </c>
      <c r="L416" s="12"/>
      <c r="M416" s="12"/>
      <c r="N416" s="120">
        <f t="shared" si="19"/>
        <v>0</v>
      </c>
      <c r="O416" s="121">
        <f t="shared" si="20"/>
        <v>0</v>
      </c>
    </row>
    <row r="417" spans="1:15" ht="17.25" x14ac:dyDescent="0.3">
      <c r="A417" s="93"/>
      <c r="B417" s="94"/>
      <c r="C417" s="12"/>
      <c r="D417" s="1"/>
      <c r="E417" s="2"/>
      <c r="F417" s="3"/>
      <c r="G417" s="3"/>
      <c r="H417" s="122">
        <f t="shared" si="18"/>
        <v>0</v>
      </c>
      <c r="I417" s="1"/>
      <c r="J417" s="50"/>
      <c r="K417" s="120">
        <v>0</v>
      </c>
      <c r="L417" s="12"/>
      <c r="M417" s="12"/>
      <c r="N417" s="120">
        <f t="shared" si="19"/>
        <v>0</v>
      </c>
      <c r="O417" s="121">
        <f t="shared" si="20"/>
        <v>0</v>
      </c>
    </row>
    <row r="418" spans="1:15" ht="17.25" x14ac:dyDescent="0.3">
      <c r="A418" s="93"/>
      <c r="B418" s="94"/>
      <c r="C418" s="12"/>
      <c r="D418" s="1"/>
      <c r="E418" s="2"/>
      <c r="F418" s="3"/>
      <c r="G418" s="3"/>
      <c r="H418" s="122">
        <f t="shared" si="18"/>
        <v>0</v>
      </c>
      <c r="I418" s="1"/>
      <c r="J418" s="50"/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/>
      <c r="D419" s="1"/>
      <c r="E419" s="2"/>
      <c r="F419" s="3"/>
      <c r="G419" s="3"/>
      <c r="H419" s="122">
        <f t="shared" si="18"/>
        <v>0</v>
      </c>
      <c r="I419" s="1"/>
      <c r="J419" s="50"/>
      <c r="K419" s="120">
        <v>0</v>
      </c>
      <c r="L419" s="12"/>
      <c r="M419" s="12"/>
      <c r="N419" s="120">
        <f t="shared" si="19"/>
        <v>0</v>
      </c>
      <c r="O419" s="121">
        <f t="shared" si="20"/>
        <v>0</v>
      </c>
    </row>
    <row r="420" spans="1:15" ht="17.25" x14ac:dyDescent="0.3">
      <c r="A420" s="93"/>
      <c r="B420" s="94"/>
      <c r="C420" s="12"/>
      <c r="D420" s="1"/>
      <c r="E420" s="2"/>
      <c r="F420" s="3"/>
      <c r="G420" s="3"/>
      <c r="H420" s="122">
        <f t="shared" si="18"/>
        <v>0</v>
      </c>
      <c r="I420" s="1"/>
      <c r="J420" s="50"/>
      <c r="K420" s="120">
        <v>0</v>
      </c>
      <c r="L420" s="12"/>
      <c r="M420" s="12"/>
      <c r="N420" s="120">
        <f t="shared" si="19"/>
        <v>0</v>
      </c>
      <c r="O420" s="121">
        <f t="shared" si="20"/>
        <v>0</v>
      </c>
    </row>
    <row r="421" spans="1:15" ht="17.25" x14ac:dyDescent="0.3">
      <c r="A421" s="93"/>
      <c r="B421" s="94"/>
      <c r="C421" s="12"/>
      <c r="D421" s="1"/>
      <c r="E421" s="2"/>
      <c r="F421" s="3"/>
      <c r="G421" s="3"/>
      <c r="H421" s="122">
        <f t="shared" si="18"/>
        <v>0</v>
      </c>
      <c r="I421" s="1"/>
      <c r="J421" s="50"/>
      <c r="K421" s="120">
        <v>0</v>
      </c>
      <c r="L421" s="12"/>
      <c r="M421" s="12"/>
      <c r="N421" s="120">
        <f t="shared" si="19"/>
        <v>0</v>
      </c>
      <c r="O421" s="121">
        <f t="shared" si="20"/>
        <v>0</v>
      </c>
    </row>
    <row r="422" spans="1:15" ht="17.25" x14ac:dyDescent="0.3">
      <c r="A422" s="93"/>
      <c r="B422" s="94"/>
      <c r="C422" s="12"/>
      <c r="D422" s="1"/>
      <c r="E422" s="2"/>
      <c r="F422" s="3"/>
      <c r="G422" s="3"/>
      <c r="H422" s="122">
        <f t="shared" si="18"/>
        <v>0</v>
      </c>
      <c r="I422" s="1"/>
      <c r="J422" s="50"/>
      <c r="K422" s="120">
        <v>0</v>
      </c>
      <c r="L422" s="12"/>
      <c r="M422" s="12"/>
      <c r="N422" s="120">
        <f t="shared" si="19"/>
        <v>0</v>
      </c>
      <c r="O422" s="121">
        <f t="shared" si="20"/>
        <v>0</v>
      </c>
    </row>
    <row r="423" spans="1:15" ht="17.25" x14ac:dyDescent="0.3">
      <c r="A423" s="93"/>
      <c r="B423" s="94"/>
      <c r="C423" s="12"/>
      <c r="D423" s="1"/>
      <c r="E423" s="2"/>
      <c r="F423" s="3"/>
      <c r="G423" s="3"/>
      <c r="H423" s="122">
        <f t="shared" si="18"/>
        <v>0</v>
      </c>
      <c r="I423" s="1"/>
      <c r="J423" s="50"/>
      <c r="K423" s="120">
        <v>0</v>
      </c>
      <c r="L423" s="12"/>
      <c r="M423" s="12"/>
      <c r="N423" s="120">
        <f t="shared" si="19"/>
        <v>0</v>
      </c>
      <c r="O423" s="121">
        <f t="shared" si="20"/>
        <v>0</v>
      </c>
    </row>
    <row r="424" spans="1:15" ht="17.25" x14ac:dyDescent="0.3">
      <c r="A424" s="93"/>
      <c r="B424" s="94"/>
      <c r="C424" s="12"/>
      <c r="D424" s="1"/>
      <c r="E424" s="2"/>
      <c r="F424" s="3"/>
      <c r="G424" s="3"/>
      <c r="H424" s="122">
        <f t="shared" si="18"/>
        <v>0</v>
      </c>
      <c r="I424" s="1"/>
      <c r="J424" s="50"/>
      <c r="K424" s="120">
        <v>0</v>
      </c>
      <c r="L424" s="12"/>
      <c r="M424" s="12"/>
      <c r="N424" s="120">
        <f t="shared" si="19"/>
        <v>0</v>
      </c>
      <c r="O424" s="121">
        <f t="shared" si="20"/>
        <v>0</v>
      </c>
    </row>
    <row r="425" spans="1:15" ht="17.25" x14ac:dyDescent="0.3">
      <c r="A425" s="93"/>
      <c r="B425" s="94"/>
      <c r="C425" s="12"/>
      <c r="D425" s="1"/>
      <c r="E425" s="2"/>
      <c r="F425" s="3"/>
      <c r="G425" s="3"/>
      <c r="H425" s="122">
        <f t="shared" si="18"/>
        <v>0</v>
      </c>
      <c r="I425" s="1"/>
      <c r="J425" s="50"/>
      <c r="K425" s="120">
        <v>0</v>
      </c>
      <c r="L425" s="12"/>
      <c r="M425" s="12"/>
      <c r="N425" s="120">
        <f t="shared" si="19"/>
        <v>0</v>
      </c>
      <c r="O425" s="121">
        <f t="shared" si="20"/>
        <v>0</v>
      </c>
    </row>
    <row r="426" spans="1:15" ht="17.25" x14ac:dyDescent="0.3">
      <c r="A426" s="93"/>
      <c r="B426" s="94"/>
      <c r="C426" s="12"/>
      <c r="D426" s="1"/>
      <c r="E426" s="2"/>
      <c r="F426" s="3"/>
      <c r="G426" s="3"/>
      <c r="H426" s="122">
        <f t="shared" si="18"/>
        <v>0</v>
      </c>
      <c r="I426" s="1"/>
      <c r="J426" s="50"/>
      <c r="K426" s="120">
        <v>0</v>
      </c>
      <c r="L426" s="12"/>
      <c r="M426" s="12"/>
      <c r="N426" s="120">
        <f t="shared" si="19"/>
        <v>0</v>
      </c>
      <c r="O426" s="121">
        <f t="shared" si="20"/>
        <v>0</v>
      </c>
    </row>
    <row r="427" spans="1:15" ht="17.25" x14ac:dyDescent="0.3">
      <c r="A427" s="93"/>
      <c r="B427" s="94"/>
      <c r="C427" s="12"/>
      <c r="D427" s="1"/>
      <c r="E427" s="2"/>
      <c r="F427" s="3"/>
      <c r="G427" s="3"/>
      <c r="H427" s="122">
        <f t="shared" si="18"/>
        <v>0</v>
      </c>
      <c r="I427" s="1"/>
      <c r="J427" s="50"/>
      <c r="K427" s="120">
        <v>0</v>
      </c>
      <c r="L427" s="12"/>
      <c r="M427" s="12"/>
      <c r="N427" s="120">
        <f t="shared" si="19"/>
        <v>0</v>
      </c>
      <c r="O427" s="121">
        <f t="shared" si="20"/>
        <v>0</v>
      </c>
    </row>
    <row r="428" spans="1:15" ht="17.25" x14ac:dyDescent="0.3">
      <c r="A428" s="93"/>
      <c r="B428" s="94"/>
      <c r="C428" s="12"/>
      <c r="D428" s="1"/>
      <c r="E428" s="2"/>
      <c r="F428" s="3"/>
      <c r="G428" s="3"/>
      <c r="H428" s="122">
        <f t="shared" si="18"/>
        <v>0</v>
      </c>
      <c r="I428" s="1"/>
      <c r="J428" s="50"/>
      <c r="K428" s="120">
        <v>0</v>
      </c>
      <c r="L428" s="12"/>
      <c r="M428" s="12"/>
      <c r="N428" s="120">
        <f t="shared" si="19"/>
        <v>0</v>
      </c>
      <c r="O428" s="121">
        <f t="shared" si="20"/>
        <v>0</v>
      </c>
    </row>
    <row r="429" spans="1:15" ht="17.25" x14ac:dyDescent="0.3">
      <c r="A429" s="93"/>
      <c r="B429" s="94"/>
      <c r="C429" s="12"/>
      <c r="D429" s="1"/>
      <c r="E429" s="2"/>
      <c r="F429" s="3"/>
      <c r="G429" s="3"/>
      <c r="H429" s="122">
        <f t="shared" si="18"/>
        <v>0</v>
      </c>
      <c r="I429" s="1"/>
      <c r="J429" s="50"/>
      <c r="K429" s="120">
        <v>0</v>
      </c>
      <c r="L429" s="12"/>
      <c r="M429" s="12"/>
      <c r="N429" s="120">
        <f t="shared" si="19"/>
        <v>0</v>
      </c>
      <c r="O429" s="121">
        <f t="shared" si="20"/>
        <v>0</v>
      </c>
    </row>
    <row r="430" spans="1:15" ht="17.25" x14ac:dyDescent="0.3">
      <c r="A430" s="93"/>
      <c r="B430" s="94"/>
      <c r="C430" s="12"/>
      <c r="D430" s="1"/>
      <c r="E430" s="2"/>
      <c r="F430" s="3"/>
      <c r="G430" s="3"/>
      <c r="H430" s="122">
        <f t="shared" si="18"/>
        <v>0</v>
      </c>
      <c r="I430" s="1"/>
      <c r="J430" s="50"/>
      <c r="K430" s="120">
        <v>0</v>
      </c>
      <c r="L430" s="12"/>
      <c r="M430" s="12"/>
      <c r="N430" s="120">
        <f t="shared" si="19"/>
        <v>0</v>
      </c>
      <c r="O430" s="121">
        <f t="shared" si="20"/>
        <v>0</v>
      </c>
    </row>
    <row r="431" spans="1:15" ht="17.25" x14ac:dyDescent="0.3">
      <c r="A431" s="93"/>
      <c r="B431" s="94"/>
      <c r="C431" s="12"/>
      <c r="D431" s="1"/>
      <c r="E431" s="2"/>
      <c r="F431" s="3"/>
      <c r="G431" s="3"/>
      <c r="H431" s="122">
        <f t="shared" si="18"/>
        <v>0</v>
      </c>
      <c r="I431" s="1"/>
      <c r="J431" s="50"/>
      <c r="K431" s="120">
        <v>0</v>
      </c>
      <c r="L431" s="12"/>
      <c r="M431" s="12"/>
      <c r="N431" s="120">
        <f t="shared" si="19"/>
        <v>0</v>
      </c>
      <c r="O431" s="121">
        <f t="shared" si="20"/>
        <v>0</v>
      </c>
    </row>
    <row r="432" spans="1:15" ht="17.25" x14ac:dyDescent="0.3">
      <c r="A432" s="93"/>
      <c r="B432" s="94"/>
      <c r="C432" s="12"/>
      <c r="D432" s="1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17.25" x14ac:dyDescent="0.3">
      <c r="A433" s="93"/>
      <c r="B433" s="94"/>
      <c r="C433" s="12"/>
      <c r="D433" s="1"/>
      <c r="E433" s="2"/>
      <c r="F433" s="3"/>
      <c r="G433" s="3"/>
      <c r="H433" s="122">
        <f t="shared" si="18"/>
        <v>0</v>
      </c>
      <c r="I433" s="1"/>
      <c r="J433" s="50"/>
      <c r="K433" s="120">
        <v>0</v>
      </c>
      <c r="L433" s="12"/>
      <c r="M433" s="12"/>
      <c r="N433" s="120">
        <f t="shared" si="19"/>
        <v>0</v>
      </c>
      <c r="O433" s="121">
        <f t="shared" si="20"/>
        <v>0</v>
      </c>
    </row>
    <row r="434" spans="1:15" ht="17.25" x14ac:dyDescent="0.3">
      <c r="A434" s="93"/>
      <c r="B434" s="94"/>
      <c r="C434" s="12"/>
      <c r="D434" s="1"/>
      <c r="E434" s="2"/>
      <c r="F434" s="3"/>
      <c r="G434" s="3"/>
      <c r="H434" s="122">
        <f t="shared" si="18"/>
        <v>0</v>
      </c>
      <c r="I434" s="1"/>
      <c r="J434" s="50"/>
      <c r="K434" s="120">
        <v>0</v>
      </c>
      <c r="L434" s="12"/>
      <c r="M434" s="12"/>
      <c r="N434" s="120">
        <f t="shared" si="19"/>
        <v>0</v>
      </c>
      <c r="O434" s="121">
        <f t="shared" si="20"/>
        <v>0</v>
      </c>
    </row>
    <row r="435" spans="1:15" ht="17.25" x14ac:dyDescent="0.3">
      <c r="A435" s="93"/>
      <c r="B435" s="94"/>
      <c r="C435" s="12"/>
      <c r="D435" s="1"/>
      <c r="E435" s="2"/>
      <c r="F435" s="3"/>
      <c r="G435" s="3"/>
      <c r="H435" s="122">
        <f t="shared" si="18"/>
        <v>0</v>
      </c>
      <c r="I435" s="1"/>
      <c r="J435" s="50"/>
      <c r="K435" s="120">
        <v>0</v>
      </c>
      <c r="L435" s="12"/>
      <c r="M435" s="12"/>
      <c r="N435" s="120">
        <f t="shared" si="19"/>
        <v>0</v>
      </c>
      <c r="O435" s="121">
        <f t="shared" si="20"/>
        <v>0</v>
      </c>
    </row>
    <row r="436" spans="1:15" ht="17.25" x14ac:dyDescent="0.3">
      <c r="A436" s="93"/>
      <c r="B436" s="94"/>
      <c r="C436" s="12"/>
      <c r="D436" s="1"/>
      <c r="E436" s="2"/>
      <c r="F436" s="3"/>
      <c r="G436" s="3"/>
      <c r="H436" s="122">
        <f t="shared" si="18"/>
        <v>0</v>
      </c>
      <c r="I436" s="1"/>
      <c r="J436" s="50"/>
      <c r="K436" s="120">
        <v>0</v>
      </c>
      <c r="L436" s="12"/>
      <c r="M436" s="12"/>
      <c r="N436" s="120">
        <f t="shared" si="19"/>
        <v>0</v>
      </c>
      <c r="O436" s="121">
        <f t="shared" si="20"/>
        <v>0</v>
      </c>
    </row>
    <row r="437" spans="1:15" ht="17.25" x14ac:dyDescent="0.3">
      <c r="A437" s="93"/>
      <c r="B437" s="94"/>
      <c r="C437" s="12"/>
      <c r="D437" s="1"/>
      <c r="E437" s="2"/>
      <c r="F437" s="3"/>
      <c r="G437" s="3"/>
      <c r="H437" s="122">
        <f t="shared" si="18"/>
        <v>0</v>
      </c>
      <c r="I437" s="1"/>
      <c r="J437" s="50"/>
      <c r="K437" s="120">
        <v>0</v>
      </c>
      <c r="L437" s="12"/>
      <c r="M437" s="12"/>
      <c r="N437" s="120">
        <f t="shared" si="19"/>
        <v>0</v>
      </c>
      <c r="O437" s="121">
        <f t="shared" si="20"/>
        <v>0</v>
      </c>
    </row>
    <row r="438" spans="1:15" ht="17.25" x14ac:dyDescent="0.3">
      <c r="A438" s="93"/>
      <c r="B438" s="94"/>
      <c r="C438" s="12"/>
      <c r="D438" s="1"/>
      <c r="E438" s="2"/>
      <c r="F438" s="3"/>
      <c r="G438" s="3"/>
      <c r="H438" s="122">
        <f t="shared" si="18"/>
        <v>0</v>
      </c>
      <c r="I438" s="1"/>
      <c r="J438" s="50"/>
      <c r="K438" s="120">
        <v>0</v>
      </c>
      <c r="L438" s="12"/>
      <c r="M438" s="12"/>
      <c r="N438" s="120">
        <f t="shared" si="19"/>
        <v>0</v>
      </c>
      <c r="O438" s="121">
        <f t="shared" si="20"/>
        <v>0</v>
      </c>
    </row>
    <row r="439" spans="1:15" ht="17.25" x14ac:dyDescent="0.3">
      <c r="A439" s="93"/>
      <c r="B439" s="94"/>
      <c r="C439" s="12"/>
      <c r="D439" s="1"/>
      <c r="E439" s="2"/>
      <c r="F439" s="3"/>
      <c r="G439" s="3"/>
      <c r="H439" s="122">
        <f t="shared" si="18"/>
        <v>0</v>
      </c>
      <c r="I439" s="1"/>
      <c r="J439" s="50"/>
      <c r="K439" s="120">
        <v>0</v>
      </c>
      <c r="L439" s="12"/>
      <c r="M439" s="12"/>
      <c r="N439" s="120">
        <f t="shared" si="19"/>
        <v>0</v>
      </c>
      <c r="O439" s="121">
        <f t="shared" si="20"/>
        <v>0</v>
      </c>
    </row>
    <row r="440" spans="1:15" ht="17.25" x14ac:dyDescent="0.3">
      <c r="A440" s="93"/>
      <c r="B440" s="94"/>
      <c r="C440" s="12"/>
      <c r="D440" s="1"/>
      <c r="E440" s="2"/>
      <c r="F440" s="3"/>
      <c r="G440" s="3"/>
      <c r="H440" s="122">
        <f t="shared" si="18"/>
        <v>0</v>
      </c>
      <c r="I440" s="1"/>
      <c r="J440" s="50"/>
      <c r="K440" s="120">
        <v>0</v>
      </c>
      <c r="L440" s="12"/>
      <c r="M440" s="12"/>
      <c r="N440" s="120">
        <f t="shared" si="19"/>
        <v>0</v>
      </c>
      <c r="O440" s="121">
        <f t="shared" si="20"/>
        <v>0</v>
      </c>
    </row>
    <row r="441" spans="1:15" ht="17.25" x14ac:dyDescent="0.3">
      <c r="A441" s="93"/>
      <c r="B441" s="94"/>
      <c r="C441" s="12"/>
      <c r="D441" s="1"/>
      <c r="E441" s="2"/>
      <c r="F441" s="3"/>
      <c r="G441" s="3"/>
      <c r="H441" s="122">
        <f t="shared" si="18"/>
        <v>0</v>
      </c>
      <c r="I441" s="1"/>
      <c r="J441" s="50"/>
      <c r="K441" s="120">
        <v>0</v>
      </c>
      <c r="L441" s="12"/>
      <c r="M441" s="12"/>
      <c r="N441" s="120">
        <f t="shared" si="19"/>
        <v>0</v>
      </c>
      <c r="O441" s="121">
        <f t="shared" si="20"/>
        <v>0</v>
      </c>
    </row>
    <row r="442" spans="1:15" ht="17.25" x14ac:dyDescent="0.3">
      <c r="A442" s="93"/>
      <c r="B442" s="94"/>
      <c r="C442" s="12"/>
      <c r="D442" s="1"/>
      <c r="E442" s="2"/>
      <c r="F442" s="3"/>
      <c r="G442" s="3"/>
      <c r="H442" s="122">
        <f t="shared" si="18"/>
        <v>0</v>
      </c>
      <c r="I442" s="1"/>
      <c r="J442" s="50"/>
      <c r="K442" s="120">
        <v>0</v>
      </c>
      <c r="L442" s="12"/>
      <c r="M442" s="12"/>
      <c r="N442" s="120">
        <f t="shared" si="19"/>
        <v>0</v>
      </c>
      <c r="O442" s="121">
        <f t="shared" si="20"/>
        <v>0</v>
      </c>
    </row>
    <row r="443" spans="1:15" ht="17.25" x14ac:dyDescent="0.3">
      <c r="A443" s="93"/>
      <c r="B443" s="94"/>
      <c r="C443" s="12"/>
      <c r="D443" s="1"/>
      <c r="E443" s="2"/>
      <c r="F443" s="3"/>
      <c r="G443" s="3"/>
      <c r="H443" s="122">
        <f t="shared" si="18"/>
        <v>0</v>
      </c>
      <c r="I443" s="1"/>
      <c r="J443" s="50"/>
      <c r="K443" s="120">
        <v>0</v>
      </c>
      <c r="L443" s="12"/>
      <c r="M443" s="12"/>
      <c r="N443" s="120">
        <f t="shared" si="19"/>
        <v>0</v>
      </c>
      <c r="O443" s="121">
        <f t="shared" si="20"/>
        <v>0</v>
      </c>
    </row>
    <row r="444" spans="1:15" ht="17.25" x14ac:dyDescent="0.3">
      <c r="A444" s="93"/>
      <c r="B444" s="94"/>
      <c r="C444" s="12"/>
      <c r="D444" s="1"/>
      <c r="E444" s="2"/>
      <c r="F444" s="3"/>
      <c r="G444" s="3"/>
      <c r="H444" s="122">
        <f t="shared" si="18"/>
        <v>0</v>
      </c>
      <c r="I444" s="1"/>
      <c r="J444" s="50"/>
      <c r="K444" s="120">
        <v>0</v>
      </c>
      <c r="L444" s="12"/>
      <c r="M444" s="12"/>
      <c r="N444" s="120">
        <f t="shared" si="19"/>
        <v>0</v>
      </c>
      <c r="O444" s="121">
        <f t="shared" si="20"/>
        <v>0</v>
      </c>
    </row>
    <row r="445" spans="1:15" ht="17.25" x14ac:dyDescent="0.3">
      <c r="A445" s="93"/>
      <c r="B445" s="94"/>
      <c r="C445" s="12"/>
      <c r="D445" s="1"/>
      <c r="E445" s="2"/>
      <c r="F445" s="3"/>
      <c r="G445" s="3"/>
      <c r="H445" s="122">
        <f t="shared" si="18"/>
        <v>0</v>
      </c>
      <c r="I445" s="1"/>
      <c r="J445" s="50"/>
      <c r="K445" s="120">
        <v>0</v>
      </c>
      <c r="L445" s="12"/>
      <c r="M445" s="12"/>
      <c r="N445" s="120">
        <f t="shared" si="19"/>
        <v>0</v>
      </c>
      <c r="O445" s="121">
        <f t="shared" si="20"/>
        <v>0</v>
      </c>
    </row>
    <row r="446" spans="1:15" ht="17.25" x14ac:dyDescent="0.3">
      <c r="A446" s="93"/>
      <c r="B446" s="94"/>
      <c r="C446" s="12"/>
      <c r="D446" s="1"/>
      <c r="E446" s="2"/>
      <c r="F446" s="3"/>
      <c r="G446" s="3"/>
      <c r="H446" s="122">
        <f t="shared" si="18"/>
        <v>0</v>
      </c>
      <c r="I446" s="1"/>
      <c r="J446" s="50"/>
      <c r="K446" s="120">
        <v>0</v>
      </c>
      <c r="L446" s="12"/>
      <c r="M446" s="12"/>
      <c r="N446" s="120">
        <f t="shared" si="19"/>
        <v>0</v>
      </c>
      <c r="O446" s="121">
        <f t="shared" si="20"/>
        <v>0</v>
      </c>
    </row>
    <row r="447" spans="1:15" ht="17.25" x14ac:dyDescent="0.3">
      <c r="A447" s="93"/>
      <c r="B447" s="94"/>
      <c r="C447" s="12"/>
      <c r="D447" s="1"/>
      <c r="E447" s="2"/>
      <c r="F447" s="3"/>
      <c r="G447" s="3"/>
      <c r="H447" s="122">
        <f t="shared" si="18"/>
        <v>0</v>
      </c>
      <c r="I447" s="1"/>
      <c r="J447" s="50"/>
      <c r="K447" s="120">
        <v>0</v>
      </c>
      <c r="L447" s="12"/>
      <c r="M447" s="12"/>
      <c r="N447" s="120">
        <f t="shared" si="19"/>
        <v>0</v>
      </c>
      <c r="O447" s="121">
        <f t="shared" si="20"/>
        <v>0</v>
      </c>
    </row>
    <row r="448" spans="1:15" ht="17.25" x14ac:dyDescent="0.3">
      <c r="A448" s="93"/>
      <c r="B448" s="94"/>
      <c r="C448" s="12"/>
      <c r="D448" s="1"/>
      <c r="E448" s="2"/>
      <c r="F448" s="3"/>
      <c r="G448" s="3"/>
      <c r="H448" s="122">
        <f t="shared" si="18"/>
        <v>0</v>
      </c>
      <c r="I448" s="1"/>
      <c r="J448" s="50"/>
      <c r="K448" s="120">
        <v>0</v>
      </c>
      <c r="L448" s="12"/>
      <c r="M448" s="12"/>
      <c r="N448" s="120">
        <f t="shared" si="19"/>
        <v>0</v>
      </c>
      <c r="O448" s="121">
        <f t="shared" si="20"/>
        <v>0</v>
      </c>
    </row>
    <row r="449" spans="1:15" ht="17.25" x14ac:dyDescent="0.3">
      <c r="A449" s="93"/>
      <c r="B449" s="94"/>
      <c r="C449" s="12"/>
      <c r="D449" s="1"/>
      <c r="E449" s="2"/>
      <c r="F449" s="3"/>
      <c r="G449" s="3"/>
      <c r="H449" s="122">
        <f t="shared" si="18"/>
        <v>0</v>
      </c>
      <c r="I449" s="1"/>
      <c r="J449" s="50"/>
      <c r="K449" s="120">
        <v>0</v>
      </c>
      <c r="L449" s="12"/>
      <c r="M449" s="12"/>
      <c r="N449" s="120">
        <f t="shared" si="19"/>
        <v>0</v>
      </c>
      <c r="O449" s="121">
        <f t="shared" si="20"/>
        <v>0</v>
      </c>
    </row>
    <row r="450" spans="1:15" ht="17.25" x14ac:dyDescent="0.3">
      <c r="A450" s="93"/>
      <c r="B450" s="94"/>
      <c r="C450" s="12"/>
      <c r="D450" s="1"/>
      <c r="E450" s="2"/>
      <c r="F450" s="3"/>
      <c r="G450" s="3"/>
      <c r="H450" s="122">
        <f t="shared" si="18"/>
        <v>0</v>
      </c>
      <c r="I450" s="1"/>
      <c r="J450" s="50"/>
      <c r="K450" s="120">
        <v>0</v>
      </c>
      <c r="L450" s="12"/>
      <c r="M450" s="12"/>
      <c r="N450" s="120">
        <f t="shared" si="19"/>
        <v>0</v>
      </c>
      <c r="O450" s="121">
        <f t="shared" si="20"/>
        <v>0</v>
      </c>
    </row>
    <row r="451" spans="1:15" ht="17.25" x14ac:dyDescent="0.3">
      <c r="A451" s="93"/>
      <c r="B451" s="94"/>
      <c r="C451" s="12"/>
      <c r="D451" s="1"/>
      <c r="E451" s="2"/>
      <c r="F451" s="3"/>
      <c r="G451" s="3"/>
      <c r="H451" s="122">
        <f t="shared" si="18"/>
        <v>0</v>
      </c>
      <c r="I451" s="1"/>
      <c r="J451" s="50"/>
      <c r="K451" s="120">
        <v>0</v>
      </c>
      <c r="L451" s="12"/>
      <c r="M451" s="12"/>
      <c r="N451" s="120">
        <f t="shared" si="19"/>
        <v>0</v>
      </c>
      <c r="O451" s="121">
        <f t="shared" si="20"/>
        <v>0</v>
      </c>
    </row>
    <row r="452" spans="1:15" ht="17.25" x14ac:dyDescent="0.3">
      <c r="A452" s="93"/>
      <c r="B452" s="94"/>
      <c r="C452" s="12"/>
      <c r="D452" s="1"/>
      <c r="E452" s="2"/>
      <c r="F452" s="3"/>
      <c r="G452" s="3"/>
      <c r="H452" s="122">
        <f t="shared" ref="H452:H515" si="21">IF(AND(F452&lt;&gt;"",G452&lt;&gt;""),G452-F452,0)</f>
        <v>0</v>
      </c>
      <c r="I452" s="1"/>
      <c r="J452" s="50"/>
      <c r="K452" s="120">
        <v>0</v>
      </c>
      <c r="L452" s="12"/>
      <c r="M452" s="12"/>
      <c r="N452" s="120">
        <f t="shared" ref="N452:N515" si="22">IF(ROUND(H452*1440,0)=0,0,H452*1440*32)</f>
        <v>0</v>
      </c>
      <c r="O452" s="121">
        <f t="shared" ref="O452:O515" si="23">IF(ROUND(H452*1440,0)=0,0,
IF(ROUND(H452*1440,0)&lt;=15,480,
IF(ROUND(H452*1440,0)&lt;=30,960,
IF(ROUND(H452*1440,0)&lt;=45,1440,
IF(ROUND(H452*1440,0)&lt;=60,1920,
1920*INT(ROUND(H452*1440,0)/60)+
IF(MOD(ROUND(H452*1440,0),60)&lt;=15,480,
IF(MOD(ROUND(H452*1440,0),60)&lt;=30,960,
IF(MOD(ROUND(H452*1440,0),60)&lt;=45,1440,1920)))
)))))</f>
        <v>0</v>
      </c>
    </row>
    <row r="453" spans="1:15" ht="17.25" x14ac:dyDescent="0.3">
      <c r="A453" s="93"/>
      <c r="B453" s="94"/>
      <c r="C453" s="12"/>
      <c r="D453" s="1"/>
      <c r="E453" s="2"/>
      <c r="F453" s="3"/>
      <c r="G453" s="3"/>
      <c r="H453" s="122">
        <f t="shared" si="21"/>
        <v>0</v>
      </c>
      <c r="I453" s="1"/>
      <c r="J453" s="50"/>
      <c r="K453" s="120">
        <v>0</v>
      </c>
      <c r="L453" s="12"/>
      <c r="M453" s="12"/>
      <c r="N453" s="120">
        <f t="shared" si="22"/>
        <v>0</v>
      </c>
      <c r="O453" s="121">
        <f t="shared" si="23"/>
        <v>0</v>
      </c>
    </row>
    <row r="454" spans="1:15" ht="17.25" x14ac:dyDescent="0.3">
      <c r="A454" s="93"/>
      <c r="B454" s="94"/>
      <c r="C454" s="12"/>
      <c r="D454" s="1"/>
      <c r="E454" s="2"/>
      <c r="F454" s="3"/>
      <c r="G454" s="3"/>
      <c r="H454" s="122">
        <f t="shared" si="21"/>
        <v>0</v>
      </c>
      <c r="I454" s="1"/>
      <c r="J454" s="50"/>
      <c r="K454" s="120">
        <v>0</v>
      </c>
      <c r="L454" s="12"/>
      <c r="M454" s="12"/>
      <c r="N454" s="120">
        <f t="shared" si="22"/>
        <v>0</v>
      </c>
      <c r="O454" s="121">
        <f t="shared" si="23"/>
        <v>0</v>
      </c>
    </row>
    <row r="455" spans="1:15" ht="17.25" x14ac:dyDescent="0.3">
      <c r="A455" s="93"/>
      <c r="B455" s="94"/>
      <c r="C455" s="12"/>
      <c r="D455" s="1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1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1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1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1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12"/>
      <c r="D460" s="1"/>
      <c r="E460" s="2"/>
      <c r="F460" s="3"/>
      <c r="G460" s="3"/>
      <c r="H460" s="122">
        <f t="shared" si="21"/>
        <v>0</v>
      </c>
      <c r="I460" s="1"/>
      <c r="J460" s="50"/>
      <c r="K460" s="120">
        <v>0</v>
      </c>
      <c r="L460" s="12"/>
      <c r="M460" s="12"/>
      <c r="N460" s="120">
        <f t="shared" si="22"/>
        <v>0</v>
      </c>
      <c r="O460" s="121">
        <f t="shared" si="23"/>
        <v>0</v>
      </c>
    </row>
    <row r="461" spans="1:15" ht="17.25" x14ac:dyDescent="0.3">
      <c r="A461" s="93"/>
      <c r="B461" s="94"/>
      <c r="C461" s="12"/>
      <c r="D461" s="1"/>
      <c r="E461" s="2"/>
      <c r="F461" s="3"/>
      <c r="G461" s="3"/>
      <c r="H461" s="122">
        <f t="shared" si="21"/>
        <v>0</v>
      </c>
      <c r="I461" s="1"/>
      <c r="J461" s="50"/>
      <c r="K461" s="120">
        <v>0</v>
      </c>
      <c r="L461" s="12"/>
      <c r="M461" s="12"/>
      <c r="N461" s="120">
        <f t="shared" si="22"/>
        <v>0</v>
      </c>
      <c r="O461" s="121">
        <f t="shared" si="23"/>
        <v>0</v>
      </c>
    </row>
    <row r="462" spans="1:15" ht="17.25" x14ac:dyDescent="0.3">
      <c r="A462" s="93"/>
      <c r="B462" s="94"/>
      <c r="C462" s="12"/>
      <c r="D462" s="1"/>
      <c r="E462" s="2"/>
      <c r="F462" s="3"/>
      <c r="G462" s="3"/>
      <c r="H462" s="122">
        <f t="shared" si="21"/>
        <v>0</v>
      </c>
      <c r="I462" s="1"/>
      <c r="J462" s="50"/>
      <c r="K462" s="120">
        <v>0</v>
      </c>
      <c r="L462" s="12"/>
      <c r="M462" s="12"/>
      <c r="N462" s="120">
        <f t="shared" si="22"/>
        <v>0</v>
      </c>
      <c r="O462" s="121">
        <f t="shared" si="23"/>
        <v>0</v>
      </c>
    </row>
    <row r="463" spans="1:15" ht="17.25" x14ac:dyDescent="0.3">
      <c r="A463" s="93"/>
      <c r="B463" s="94"/>
      <c r="C463" s="12"/>
      <c r="D463" s="1"/>
      <c r="E463" s="2"/>
      <c r="F463" s="3"/>
      <c r="G463" s="3"/>
      <c r="H463" s="122">
        <f t="shared" si="21"/>
        <v>0</v>
      </c>
      <c r="I463" s="1"/>
      <c r="J463" s="50"/>
      <c r="K463" s="120">
        <v>0</v>
      </c>
      <c r="L463" s="12"/>
      <c r="M463" s="12"/>
      <c r="N463" s="120">
        <f t="shared" si="22"/>
        <v>0</v>
      </c>
      <c r="O463" s="121">
        <f t="shared" si="23"/>
        <v>0</v>
      </c>
    </row>
    <row r="464" spans="1:15" ht="17.25" x14ac:dyDescent="0.3">
      <c r="A464" s="93"/>
      <c r="B464" s="94"/>
      <c r="C464" s="12"/>
      <c r="D464" s="1"/>
      <c r="E464" s="2"/>
      <c r="F464" s="3"/>
      <c r="G464" s="3"/>
      <c r="H464" s="122">
        <f t="shared" si="21"/>
        <v>0</v>
      </c>
      <c r="I464" s="1"/>
      <c r="J464" s="50"/>
      <c r="K464" s="120">
        <v>0</v>
      </c>
      <c r="L464" s="12"/>
      <c r="M464" s="12"/>
      <c r="N464" s="120">
        <f t="shared" si="22"/>
        <v>0</v>
      </c>
      <c r="O464" s="121">
        <f t="shared" si="23"/>
        <v>0</v>
      </c>
    </row>
    <row r="465" spans="1:15" ht="17.25" x14ac:dyDescent="0.3">
      <c r="A465" s="93"/>
      <c r="B465" s="94"/>
      <c r="C465" s="12"/>
      <c r="D465" s="1"/>
      <c r="E465" s="2"/>
      <c r="F465" s="3"/>
      <c r="G465" s="3"/>
      <c r="H465" s="122">
        <f t="shared" si="21"/>
        <v>0</v>
      </c>
      <c r="I465" s="1"/>
      <c r="J465" s="50"/>
      <c r="K465" s="120">
        <v>0</v>
      </c>
      <c r="L465" s="12"/>
      <c r="M465" s="12"/>
      <c r="N465" s="120">
        <f t="shared" si="22"/>
        <v>0</v>
      </c>
      <c r="O465" s="121">
        <f t="shared" si="23"/>
        <v>0</v>
      </c>
    </row>
    <row r="466" spans="1:15" ht="17.25" x14ac:dyDescent="0.3">
      <c r="A466" s="93"/>
      <c r="B466" s="94"/>
      <c r="C466" s="12"/>
      <c r="D466" s="1"/>
      <c r="E466" s="2"/>
      <c r="F466" s="3"/>
      <c r="G466" s="3"/>
      <c r="H466" s="122">
        <f t="shared" si="21"/>
        <v>0</v>
      </c>
      <c r="I466" s="1"/>
      <c r="J466" s="50"/>
      <c r="K466" s="120">
        <v>0</v>
      </c>
      <c r="L466" s="12"/>
      <c r="M466" s="12"/>
      <c r="N466" s="120">
        <f t="shared" si="22"/>
        <v>0</v>
      </c>
      <c r="O466" s="121">
        <f t="shared" si="23"/>
        <v>0</v>
      </c>
    </row>
    <row r="467" spans="1:15" ht="17.25" x14ac:dyDescent="0.3">
      <c r="A467" s="93"/>
      <c r="B467" s="94"/>
      <c r="C467" s="12"/>
      <c r="D467" s="1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17.25" x14ac:dyDescent="0.3">
      <c r="A468" s="93"/>
      <c r="B468" s="94"/>
      <c r="C468" s="12"/>
      <c r="D468" s="1"/>
      <c r="E468" s="2"/>
      <c r="F468" s="3"/>
      <c r="G468" s="3"/>
      <c r="H468" s="122">
        <f t="shared" si="21"/>
        <v>0</v>
      </c>
      <c r="I468" s="1"/>
      <c r="J468" s="50"/>
      <c r="K468" s="120">
        <v>0</v>
      </c>
      <c r="L468" s="12"/>
      <c r="M468" s="12"/>
      <c r="N468" s="120">
        <f t="shared" si="22"/>
        <v>0</v>
      </c>
      <c r="O468" s="121">
        <f t="shared" si="23"/>
        <v>0</v>
      </c>
    </row>
    <row r="469" spans="1:15" ht="17.25" x14ac:dyDescent="0.3">
      <c r="A469" s="93"/>
      <c r="B469" s="94"/>
      <c r="C469" s="12"/>
      <c r="D469" s="1"/>
      <c r="E469" s="2"/>
      <c r="F469" s="3"/>
      <c r="G469" s="3"/>
      <c r="H469" s="122">
        <f t="shared" si="21"/>
        <v>0</v>
      </c>
      <c r="I469" s="1"/>
      <c r="J469" s="50"/>
      <c r="K469" s="120">
        <v>0</v>
      </c>
      <c r="L469" s="12"/>
      <c r="M469" s="12"/>
      <c r="N469" s="120">
        <f t="shared" si="22"/>
        <v>0</v>
      </c>
      <c r="O469" s="121">
        <f t="shared" si="23"/>
        <v>0</v>
      </c>
    </row>
    <row r="470" spans="1:15" ht="17.25" x14ac:dyDescent="0.3">
      <c r="A470" s="93"/>
      <c r="B470" s="94"/>
      <c r="C470" s="12"/>
      <c r="D470" s="1"/>
      <c r="E470" s="2"/>
      <c r="F470" s="3"/>
      <c r="G470" s="3"/>
      <c r="H470" s="122">
        <f t="shared" si="21"/>
        <v>0</v>
      </c>
      <c r="I470" s="1"/>
      <c r="J470" s="50"/>
      <c r="K470" s="120">
        <v>0</v>
      </c>
      <c r="L470" s="12"/>
      <c r="M470" s="12"/>
      <c r="N470" s="120">
        <f t="shared" si="22"/>
        <v>0</v>
      </c>
      <c r="O470" s="121">
        <f t="shared" si="23"/>
        <v>0</v>
      </c>
    </row>
    <row r="471" spans="1:15" ht="17.25" x14ac:dyDescent="0.3">
      <c r="A471" s="93"/>
      <c r="B471" s="94"/>
      <c r="C471" s="12"/>
      <c r="D471" s="1"/>
      <c r="E471" s="2"/>
      <c r="F471" s="3"/>
      <c r="G471" s="3"/>
      <c r="H471" s="122">
        <f t="shared" si="21"/>
        <v>0</v>
      </c>
      <c r="I471" s="1"/>
      <c r="J471" s="50"/>
      <c r="K471" s="120">
        <v>0</v>
      </c>
      <c r="L471" s="12"/>
      <c r="M471" s="12"/>
      <c r="N471" s="120">
        <f t="shared" si="22"/>
        <v>0</v>
      </c>
      <c r="O471" s="121">
        <f t="shared" si="23"/>
        <v>0</v>
      </c>
    </row>
    <row r="472" spans="1:15" ht="17.25" x14ac:dyDescent="0.3">
      <c r="A472" s="93"/>
      <c r="B472" s="94"/>
      <c r="C472" s="12"/>
      <c r="D472" s="1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17.25" x14ac:dyDescent="0.3">
      <c r="A473" s="93"/>
      <c r="B473" s="94"/>
      <c r="C473" s="12"/>
      <c r="D473" s="1"/>
      <c r="E473" s="2"/>
      <c r="F473" s="3"/>
      <c r="G473" s="3"/>
      <c r="H473" s="122">
        <f t="shared" si="21"/>
        <v>0</v>
      </c>
      <c r="I473" s="1"/>
      <c r="J473" s="50"/>
      <c r="K473" s="120">
        <v>0</v>
      </c>
      <c r="L473" s="12"/>
      <c r="M473" s="12"/>
      <c r="N473" s="120">
        <f t="shared" si="22"/>
        <v>0</v>
      </c>
      <c r="O473" s="121">
        <f t="shared" si="23"/>
        <v>0</v>
      </c>
    </row>
    <row r="474" spans="1:15" ht="17.25" x14ac:dyDescent="0.3">
      <c r="A474" s="93"/>
      <c r="B474" s="94"/>
      <c r="C474" s="12"/>
      <c r="D474" s="1"/>
      <c r="E474" s="2"/>
      <c r="F474" s="3"/>
      <c r="G474" s="3"/>
      <c r="H474" s="122">
        <f t="shared" si="21"/>
        <v>0</v>
      </c>
      <c r="I474" s="1"/>
      <c r="J474" s="50"/>
      <c r="K474" s="120">
        <v>0</v>
      </c>
      <c r="L474" s="12"/>
      <c r="M474" s="12"/>
      <c r="N474" s="120">
        <f t="shared" si="22"/>
        <v>0</v>
      </c>
      <c r="O474" s="121">
        <f t="shared" si="23"/>
        <v>0</v>
      </c>
    </row>
    <row r="475" spans="1:15" ht="17.25" x14ac:dyDescent="0.3">
      <c r="A475" s="93"/>
      <c r="B475" s="94"/>
      <c r="C475" s="12"/>
      <c r="D475" s="1"/>
      <c r="E475" s="2"/>
      <c r="F475" s="3"/>
      <c r="G475" s="3"/>
      <c r="H475" s="122">
        <f t="shared" si="21"/>
        <v>0</v>
      </c>
      <c r="I475" s="1"/>
      <c r="J475" s="50"/>
      <c r="K475" s="120">
        <v>0</v>
      </c>
      <c r="L475" s="12"/>
      <c r="M475" s="12"/>
      <c r="N475" s="120">
        <f t="shared" si="22"/>
        <v>0</v>
      </c>
      <c r="O475" s="121">
        <f t="shared" si="23"/>
        <v>0</v>
      </c>
    </row>
    <row r="476" spans="1:15" ht="17.25" x14ac:dyDescent="0.3">
      <c r="A476" s="93"/>
      <c r="B476" s="94"/>
      <c r="C476" s="12"/>
      <c r="D476" s="1"/>
      <c r="E476" s="2"/>
      <c r="F476" s="3"/>
      <c r="G476" s="3"/>
      <c r="H476" s="122">
        <f t="shared" si="21"/>
        <v>0</v>
      </c>
      <c r="I476" s="1"/>
      <c r="J476" s="50"/>
      <c r="K476" s="120">
        <v>0</v>
      </c>
      <c r="L476" s="12"/>
      <c r="M476" s="12"/>
      <c r="N476" s="120">
        <f t="shared" si="22"/>
        <v>0</v>
      </c>
      <c r="O476" s="121">
        <f t="shared" si="23"/>
        <v>0</v>
      </c>
    </row>
    <row r="477" spans="1:15" ht="17.25" x14ac:dyDescent="0.3">
      <c r="A477" s="93"/>
      <c r="B477" s="94"/>
      <c r="C477" s="12"/>
      <c r="D477" s="1"/>
      <c r="E477" s="2"/>
      <c r="F477" s="3"/>
      <c r="G477" s="3"/>
      <c r="H477" s="122">
        <f t="shared" si="21"/>
        <v>0</v>
      </c>
      <c r="I477" s="1"/>
      <c r="J477" s="50"/>
      <c r="K477" s="120">
        <v>0</v>
      </c>
      <c r="L477" s="12"/>
      <c r="M477" s="12"/>
      <c r="N477" s="120">
        <f t="shared" si="22"/>
        <v>0</v>
      </c>
      <c r="O477" s="121">
        <f t="shared" si="23"/>
        <v>0</v>
      </c>
    </row>
    <row r="478" spans="1:15" ht="17.25" x14ac:dyDescent="0.3">
      <c r="A478" s="93"/>
      <c r="B478" s="94"/>
      <c r="C478" s="12"/>
      <c r="D478" s="1"/>
      <c r="E478" s="2"/>
      <c r="F478" s="3"/>
      <c r="G478" s="3"/>
      <c r="H478" s="122">
        <f t="shared" si="21"/>
        <v>0</v>
      </c>
      <c r="I478" s="1"/>
      <c r="J478" s="50"/>
      <c r="K478" s="120">
        <v>0</v>
      </c>
      <c r="L478" s="12"/>
      <c r="M478" s="12"/>
      <c r="N478" s="120">
        <f t="shared" si="22"/>
        <v>0</v>
      </c>
      <c r="O478" s="121">
        <f t="shared" si="23"/>
        <v>0</v>
      </c>
    </row>
    <row r="479" spans="1:15" ht="17.25" x14ac:dyDescent="0.3">
      <c r="A479" s="93"/>
      <c r="B479" s="94"/>
      <c r="C479" s="12"/>
      <c r="D479" s="1"/>
      <c r="E479" s="2"/>
      <c r="F479" s="3"/>
      <c r="G479" s="3"/>
      <c r="H479" s="122">
        <f t="shared" si="21"/>
        <v>0</v>
      </c>
      <c r="I479" s="1"/>
      <c r="J479" s="50"/>
      <c r="K479" s="120">
        <v>0</v>
      </c>
      <c r="L479" s="12"/>
      <c r="M479" s="12"/>
      <c r="N479" s="120">
        <f t="shared" si="22"/>
        <v>0</v>
      </c>
      <c r="O479" s="121">
        <f t="shared" si="23"/>
        <v>0</v>
      </c>
    </row>
    <row r="480" spans="1:15" ht="17.25" x14ac:dyDescent="0.3">
      <c r="A480" s="93"/>
      <c r="B480" s="94"/>
      <c r="C480" s="12"/>
      <c r="D480" s="1"/>
      <c r="E480" s="2"/>
      <c r="F480" s="3"/>
      <c r="G480" s="3"/>
      <c r="H480" s="122">
        <f t="shared" si="21"/>
        <v>0</v>
      </c>
      <c r="I480" s="1"/>
      <c r="J480" s="50"/>
      <c r="K480" s="120">
        <v>0</v>
      </c>
      <c r="L480" s="12"/>
      <c r="M480" s="12"/>
      <c r="N480" s="120">
        <f t="shared" si="22"/>
        <v>0</v>
      </c>
      <c r="O480" s="121">
        <f t="shared" si="23"/>
        <v>0</v>
      </c>
    </row>
    <row r="481" spans="1:15" ht="17.25" x14ac:dyDescent="0.3">
      <c r="A481" s="93"/>
      <c r="B481" s="94"/>
      <c r="C481" s="12"/>
      <c r="D481" s="1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17.25" x14ac:dyDescent="0.3">
      <c r="A482" s="93"/>
      <c r="B482" s="94"/>
      <c r="C482" s="12"/>
      <c r="D482" s="1"/>
      <c r="E482" s="2"/>
      <c r="F482" s="3"/>
      <c r="G482" s="3"/>
      <c r="H482" s="122">
        <f t="shared" si="21"/>
        <v>0</v>
      </c>
      <c r="I482" s="1"/>
      <c r="J482" s="50"/>
      <c r="K482" s="120">
        <v>0</v>
      </c>
      <c r="L482" s="12"/>
      <c r="M482" s="12"/>
      <c r="N482" s="120">
        <f t="shared" si="22"/>
        <v>0</v>
      </c>
      <c r="O482" s="121">
        <f t="shared" si="23"/>
        <v>0</v>
      </c>
    </row>
    <row r="483" spans="1:15" ht="17.25" x14ac:dyDescent="0.3">
      <c r="A483" s="93"/>
      <c r="B483" s="94"/>
      <c r="C483" s="12"/>
      <c r="D483" s="1"/>
      <c r="E483" s="2"/>
      <c r="F483" s="3"/>
      <c r="G483" s="3"/>
      <c r="H483" s="122">
        <f t="shared" si="21"/>
        <v>0</v>
      </c>
      <c r="I483" s="1"/>
      <c r="J483" s="50"/>
      <c r="K483" s="120">
        <v>0</v>
      </c>
      <c r="L483" s="12"/>
      <c r="M483" s="12"/>
      <c r="N483" s="120">
        <f t="shared" si="22"/>
        <v>0</v>
      </c>
      <c r="O483" s="121">
        <f t="shared" si="23"/>
        <v>0</v>
      </c>
    </row>
    <row r="484" spans="1:15" ht="17.25" x14ac:dyDescent="0.3">
      <c r="A484" s="93"/>
      <c r="B484" s="94"/>
      <c r="C484" s="12"/>
      <c r="D484" s="1"/>
      <c r="E484" s="2"/>
      <c r="F484" s="3"/>
      <c r="G484" s="3"/>
      <c r="H484" s="122">
        <f t="shared" si="21"/>
        <v>0</v>
      </c>
      <c r="I484" s="1"/>
      <c r="J484" s="50"/>
      <c r="K484" s="120">
        <v>0</v>
      </c>
      <c r="L484" s="12"/>
      <c r="M484" s="12"/>
      <c r="N484" s="120">
        <f t="shared" si="22"/>
        <v>0</v>
      </c>
      <c r="O484" s="121">
        <f t="shared" si="23"/>
        <v>0</v>
      </c>
    </row>
    <row r="485" spans="1:15" ht="17.25" x14ac:dyDescent="0.3">
      <c r="A485" s="93"/>
      <c r="B485" s="94"/>
      <c r="C485" s="12"/>
      <c r="D485" s="1"/>
      <c r="E485" s="2"/>
      <c r="F485" s="3"/>
      <c r="G485" s="3"/>
      <c r="H485" s="122">
        <f t="shared" si="21"/>
        <v>0</v>
      </c>
      <c r="I485" s="1"/>
      <c r="J485" s="50"/>
      <c r="K485" s="120">
        <v>0</v>
      </c>
      <c r="L485" s="12"/>
      <c r="M485" s="12"/>
      <c r="N485" s="120">
        <f t="shared" si="22"/>
        <v>0</v>
      </c>
      <c r="O485" s="121">
        <f t="shared" si="23"/>
        <v>0</v>
      </c>
    </row>
    <row r="486" spans="1:15" ht="17.25" x14ac:dyDescent="0.3">
      <c r="A486" s="93"/>
      <c r="B486" s="94"/>
      <c r="C486" s="12"/>
      <c r="D486" s="1"/>
      <c r="E486" s="2"/>
      <c r="F486" s="3"/>
      <c r="G486" s="3"/>
      <c r="H486" s="122">
        <f t="shared" si="21"/>
        <v>0</v>
      </c>
      <c r="I486" s="1"/>
      <c r="J486" s="50"/>
      <c r="K486" s="120">
        <v>0</v>
      </c>
      <c r="L486" s="12"/>
      <c r="M486" s="12"/>
      <c r="N486" s="120">
        <f t="shared" si="22"/>
        <v>0</v>
      </c>
      <c r="O486" s="121">
        <f t="shared" si="23"/>
        <v>0</v>
      </c>
    </row>
    <row r="487" spans="1:15" ht="17.25" x14ac:dyDescent="0.3">
      <c r="A487" s="93"/>
      <c r="B487" s="94"/>
      <c r="C487" s="12"/>
      <c r="D487" s="1"/>
      <c r="E487" s="2"/>
      <c r="F487" s="3"/>
      <c r="G487" s="3"/>
      <c r="H487" s="122">
        <f t="shared" si="21"/>
        <v>0</v>
      </c>
      <c r="I487" s="1"/>
      <c r="J487" s="50"/>
      <c r="K487" s="120">
        <v>0</v>
      </c>
      <c r="L487" s="12"/>
      <c r="M487" s="12"/>
      <c r="N487" s="120">
        <f t="shared" si="22"/>
        <v>0</v>
      </c>
      <c r="O487" s="121">
        <f t="shared" si="23"/>
        <v>0</v>
      </c>
    </row>
    <row r="488" spans="1:15" ht="17.25" x14ac:dyDescent="0.3">
      <c r="A488" s="93"/>
      <c r="B488" s="94"/>
      <c r="C488" s="12"/>
      <c r="D488" s="1"/>
      <c r="E488" s="2"/>
      <c r="F488" s="3"/>
      <c r="G488" s="3"/>
      <c r="H488" s="122">
        <f t="shared" si="21"/>
        <v>0</v>
      </c>
      <c r="I488" s="1"/>
      <c r="J488" s="50"/>
      <c r="K488" s="120">
        <v>0</v>
      </c>
      <c r="L488" s="12"/>
      <c r="M488" s="12"/>
      <c r="N488" s="120">
        <f t="shared" si="22"/>
        <v>0</v>
      </c>
      <c r="O488" s="121">
        <f t="shared" si="23"/>
        <v>0</v>
      </c>
    </row>
    <row r="489" spans="1:15" ht="17.25" x14ac:dyDescent="0.3">
      <c r="A489" s="93"/>
      <c r="B489" s="94"/>
      <c r="C489" s="12"/>
      <c r="D489" s="1"/>
      <c r="E489" s="2"/>
      <c r="F489" s="3"/>
      <c r="G489" s="3"/>
      <c r="H489" s="122">
        <f t="shared" si="21"/>
        <v>0</v>
      </c>
      <c r="I489" s="1"/>
      <c r="J489" s="50"/>
      <c r="K489" s="120">
        <v>0</v>
      </c>
      <c r="L489" s="12"/>
      <c r="M489" s="12"/>
      <c r="N489" s="120">
        <f t="shared" si="22"/>
        <v>0</v>
      </c>
      <c r="O489" s="121">
        <f t="shared" si="23"/>
        <v>0</v>
      </c>
    </row>
    <row r="490" spans="1:15" ht="17.25" x14ac:dyDescent="0.3">
      <c r="A490" s="93"/>
      <c r="B490" s="94"/>
      <c r="C490" s="12"/>
      <c r="D490" s="1"/>
      <c r="E490" s="2"/>
      <c r="F490" s="3"/>
      <c r="G490" s="3"/>
      <c r="H490" s="122">
        <f t="shared" si="21"/>
        <v>0</v>
      </c>
      <c r="I490" s="1"/>
      <c r="J490" s="50"/>
      <c r="K490" s="120">
        <v>0</v>
      </c>
      <c r="L490" s="12"/>
      <c r="M490" s="12"/>
      <c r="N490" s="120">
        <f t="shared" si="22"/>
        <v>0</v>
      </c>
      <c r="O490" s="121">
        <f t="shared" si="23"/>
        <v>0</v>
      </c>
    </row>
    <row r="491" spans="1:15" ht="17.25" x14ac:dyDescent="0.3">
      <c r="A491" s="93"/>
      <c r="B491" s="94"/>
      <c r="C491" s="12"/>
      <c r="D491" s="1"/>
      <c r="E491" s="2"/>
      <c r="F491" s="3"/>
      <c r="G491" s="3"/>
      <c r="H491" s="122">
        <f t="shared" si="21"/>
        <v>0</v>
      </c>
      <c r="I491" s="1"/>
      <c r="J491" s="50"/>
      <c r="K491" s="120">
        <v>0</v>
      </c>
      <c r="L491" s="12"/>
      <c r="M491" s="12"/>
      <c r="N491" s="120">
        <f t="shared" si="22"/>
        <v>0</v>
      </c>
      <c r="O491" s="121">
        <f t="shared" si="23"/>
        <v>0</v>
      </c>
    </row>
    <row r="492" spans="1:15" ht="17.25" x14ac:dyDescent="0.3">
      <c r="A492" s="93"/>
      <c r="B492" s="94"/>
      <c r="C492" s="12"/>
      <c r="D492" s="1"/>
      <c r="E492" s="2"/>
      <c r="F492" s="3"/>
      <c r="G492" s="3"/>
      <c r="H492" s="122">
        <f t="shared" si="21"/>
        <v>0</v>
      </c>
      <c r="I492" s="1"/>
      <c r="J492" s="50"/>
      <c r="K492" s="120">
        <v>0</v>
      </c>
      <c r="L492" s="12"/>
      <c r="M492" s="12"/>
      <c r="N492" s="120">
        <f t="shared" si="22"/>
        <v>0</v>
      </c>
      <c r="O492" s="121">
        <f t="shared" si="23"/>
        <v>0</v>
      </c>
    </row>
    <row r="493" spans="1:15" ht="17.25" x14ac:dyDescent="0.3">
      <c r="A493" s="93"/>
      <c r="B493" s="94"/>
      <c r="C493" s="12"/>
      <c r="D493" s="1"/>
      <c r="E493" s="2"/>
      <c r="F493" s="3"/>
      <c r="G493" s="3"/>
      <c r="H493" s="122">
        <f t="shared" si="21"/>
        <v>0</v>
      </c>
      <c r="I493" s="1"/>
      <c r="J493" s="50"/>
      <c r="K493" s="120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12"/>
      <c r="D494" s="1"/>
      <c r="E494" s="2"/>
      <c r="F494" s="3"/>
      <c r="G494" s="3"/>
      <c r="H494" s="122">
        <f t="shared" si="21"/>
        <v>0</v>
      </c>
      <c r="I494" s="1"/>
      <c r="J494" s="50"/>
      <c r="K494" s="120">
        <v>0</v>
      </c>
      <c r="L494" s="12"/>
      <c r="M494" s="12"/>
      <c r="N494" s="120">
        <f t="shared" si="22"/>
        <v>0</v>
      </c>
      <c r="O494" s="121">
        <f t="shared" si="23"/>
        <v>0</v>
      </c>
    </row>
    <row r="495" spans="1:15" ht="17.25" x14ac:dyDescent="0.3">
      <c r="A495" s="93"/>
      <c r="B495" s="94"/>
      <c r="C495" s="12"/>
      <c r="D495" s="1"/>
      <c r="E495" s="2"/>
      <c r="F495" s="3"/>
      <c r="G495" s="3"/>
      <c r="H495" s="122">
        <f t="shared" si="21"/>
        <v>0</v>
      </c>
      <c r="I495" s="1"/>
      <c r="J495" s="50"/>
      <c r="K495" s="120">
        <v>0</v>
      </c>
      <c r="L495" s="12"/>
      <c r="M495" s="12"/>
      <c r="N495" s="120">
        <f t="shared" si="22"/>
        <v>0</v>
      </c>
      <c r="O495" s="121">
        <f t="shared" si="23"/>
        <v>0</v>
      </c>
    </row>
    <row r="496" spans="1:15" ht="17.25" x14ac:dyDescent="0.3">
      <c r="A496" s="93"/>
      <c r="B496" s="94"/>
      <c r="C496" s="12"/>
      <c r="D496" s="1"/>
      <c r="E496" s="2"/>
      <c r="F496" s="3"/>
      <c r="G496" s="3"/>
      <c r="H496" s="122">
        <f t="shared" si="21"/>
        <v>0</v>
      </c>
      <c r="I496" s="1"/>
      <c r="J496" s="50"/>
      <c r="K496" s="120">
        <v>0</v>
      </c>
      <c r="L496" s="12"/>
      <c r="M496" s="12"/>
      <c r="N496" s="120">
        <f t="shared" si="22"/>
        <v>0</v>
      </c>
      <c r="O496" s="121">
        <f t="shared" si="23"/>
        <v>0</v>
      </c>
    </row>
    <row r="497" spans="1:15" ht="17.25" x14ac:dyDescent="0.3">
      <c r="A497" s="93"/>
      <c r="B497" s="94"/>
      <c r="C497" s="12"/>
      <c r="D497" s="1"/>
      <c r="E497" s="2"/>
      <c r="F497" s="3"/>
      <c r="G497" s="3"/>
      <c r="H497" s="122">
        <f t="shared" si="21"/>
        <v>0</v>
      </c>
      <c r="I497" s="1"/>
      <c r="J497" s="50"/>
      <c r="K497" s="120">
        <v>0</v>
      </c>
      <c r="L497" s="12"/>
      <c r="M497" s="12"/>
      <c r="N497" s="120">
        <f t="shared" si="22"/>
        <v>0</v>
      </c>
      <c r="O497" s="121">
        <f t="shared" si="23"/>
        <v>0</v>
      </c>
    </row>
    <row r="498" spans="1:15" ht="17.25" x14ac:dyDescent="0.3">
      <c r="A498" s="93"/>
      <c r="B498" s="94"/>
      <c r="C498" s="12"/>
      <c r="D498" s="1"/>
      <c r="E498" s="2"/>
      <c r="F498" s="3"/>
      <c r="G498" s="3"/>
      <c r="H498" s="122">
        <f t="shared" si="21"/>
        <v>0</v>
      </c>
      <c r="I498" s="1"/>
      <c r="J498" s="50"/>
      <c r="K498" s="120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/>
      <c r="D499" s="1"/>
      <c r="E499" s="2"/>
      <c r="F499" s="3"/>
      <c r="G499" s="3"/>
      <c r="H499" s="122">
        <f t="shared" si="21"/>
        <v>0</v>
      </c>
      <c r="I499" s="1"/>
      <c r="J499" s="50"/>
      <c r="K499" s="120">
        <v>0</v>
      </c>
      <c r="L499" s="12"/>
      <c r="M499" s="12"/>
      <c r="N499" s="120">
        <f t="shared" si="22"/>
        <v>0</v>
      </c>
      <c r="O499" s="121">
        <f t="shared" si="23"/>
        <v>0</v>
      </c>
    </row>
    <row r="500" spans="1:15" ht="17.25" x14ac:dyDescent="0.3">
      <c r="A500" s="93"/>
      <c r="B500" s="94"/>
      <c r="C500" s="12"/>
      <c r="D500" s="1"/>
      <c r="E500" s="2"/>
      <c r="F500" s="3"/>
      <c r="G500" s="3"/>
      <c r="H500" s="122">
        <f t="shared" si="21"/>
        <v>0</v>
      </c>
      <c r="I500" s="1"/>
      <c r="J500" s="50"/>
      <c r="K500" s="120">
        <v>0</v>
      </c>
      <c r="L500" s="12"/>
      <c r="M500" s="12"/>
      <c r="N500" s="120">
        <f t="shared" si="22"/>
        <v>0</v>
      </c>
      <c r="O500" s="121">
        <f t="shared" si="23"/>
        <v>0</v>
      </c>
    </row>
    <row r="501" spans="1:15" ht="17.25" x14ac:dyDescent="0.3">
      <c r="A501" s="93"/>
      <c r="B501" s="94"/>
      <c r="C501" s="12"/>
      <c r="D501" s="1"/>
      <c r="E501" s="2"/>
      <c r="F501" s="3"/>
      <c r="G501" s="3"/>
      <c r="H501" s="122">
        <f t="shared" si="21"/>
        <v>0</v>
      </c>
      <c r="I501" s="1"/>
      <c r="J501" s="50"/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17.25" x14ac:dyDescent="0.3">
      <c r="A502" s="93"/>
      <c r="B502" s="94"/>
      <c r="C502" s="12"/>
      <c r="D502" s="1"/>
      <c r="E502" s="2"/>
      <c r="F502" s="3"/>
      <c r="G502" s="3"/>
      <c r="H502" s="122">
        <f t="shared" si="21"/>
        <v>0</v>
      </c>
      <c r="I502" s="1"/>
      <c r="J502" s="50"/>
      <c r="K502" s="120">
        <v>0</v>
      </c>
      <c r="L502" s="12"/>
      <c r="M502" s="12"/>
      <c r="N502" s="120">
        <f t="shared" si="22"/>
        <v>0</v>
      </c>
      <c r="O502" s="121">
        <f t="shared" si="23"/>
        <v>0</v>
      </c>
    </row>
    <row r="503" spans="1:15" ht="17.25" x14ac:dyDescent="0.3">
      <c r="A503" s="93"/>
      <c r="B503" s="94"/>
      <c r="C503" s="12"/>
      <c r="D503" s="1"/>
      <c r="E503" s="2"/>
      <c r="F503" s="3"/>
      <c r="G503" s="3"/>
      <c r="H503" s="122">
        <f t="shared" si="21"/>
        <v>0</v>
      </c>
      <c r="I503" s="1"/>
      <c r="J503" s="50"/>
      <c r="K503" s="120">
        <v>0</v>
      </c>
      <c r="L503" s="12"/>
      <c r="M503" s="12"/>
      <c r="N503" s="120">
        <f t="shared" si="22"/>
        <v>0</v>
      </c>
      <c r="O503" s="121">
        <f t="shared" si="23"/>
        <v>0</v>
      </c>
    </row>
    <row r="504" spans="1:15" ht="17.25" x14ac:dyDescent="0.3">
      <c r="A504" s="93"/>
      <c r="B504" s="94"/>
      <c r="C504" s="12"/>
      <c r="D504" s="1"/>
      <c r="E504" s="2"/>
      <c r="F504" s="3"/>
      <c r="G504" s="3"/>
      <c r="H504" s="122">
        <f t="shared" si="21"/>
        <v>0</v>
      </c>
      <c r="I504" s="1"/>
      <c r="J504" s="50"/>
      <c r="K504" s="120">
        <v>0</v>
      </c>
      <c r="L504" s="12"/>
      <c r="M504" s="12"/>
      <c r="N504" s="120">
        <f t="shared" si="22"/>
        <v>0</v>
      </c>
      <c r="O504" s="121">
        <f t="shared" si="23"/>
        <v>0</v>
      </c>
    </row>
    <row r="505" spans="1:15" ht="17.25" x14ac:dyDescent="0.3">
      <c r="A505" s="93"/>
      <c r="B505" s="94"/>
      <c r="C505" s="12"/>
      <c r="D505" s="1"/>
      <c r="E505" s="2"/>
      <c r="F505" s="3"/>
      <c r="G505" s="3"/>
      <c r="H505" s="122">
        <f t="shared" si="21"/>
        <v>0</v>
      </c>
      <c r="I505" s="1"/>
      <c r="J505" s="50"/>
      <c r="K505" s="120">
        <v>0</v>
      </c>
      <c r="L505" s="12"/>
      <c r="M505" s="12"/>
      <c r="N505" s="120">
        <f t="shared" si="22"/>
        <v>0</v>
      </c>
      <c r="O505" s="121">
        <f t="shared" si="23"/>
        <v>0</v>
      </c>
    </row>
    <row r="506" spans="1:15" ht="17.25" x14ac:dyDescent="0.3">
      <c r="A506" s="93"/>
      <c r="B506" s="94"/>
      <c r="C506" s="12"/>
      <c r="D506" s="1"/>
      <c r="E506" s="2"/>
      <c r="F506" s="3"/>
      <c r="G506" s="3"/>
      <c r="H506" s="122">
        <f t="shared" si="21"/>
        <v>0</v>
      </c>
      <c r="I506" s="1"/>
      <c r="J506" s="50"/>
      <c r="K506" s="120">
        <v>0</v>
      </c>
      <c r="L506" s="12"/>
      <c r="M506" s="12"/>
      <c r="N506" s="120">
        <f t="shared" si="22"/>
        <v>0</v>
      </c>
      <c r="O506" s="121">
        <f t="shared" si="23"/>
        <v>0</v>
      </c>
    </row>
    <row r="507" spans="1:15" ht="17.25" x14ac:dyDescent="0.3">
      <c r="A507" s="93"/>
      <c r="B507" s="94"/>
      <c r="C507" s="12"/>
      <c r="D507" s="1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12"/>
      <c r="D508" s="1"/>
      <c r="E508" s="2"/>
      <c r="F508" s="3"/>
      <c r="G508" s="3"/>
      <c r="H508" s="122">
        <f t="shared" si="21"/>
        <v>0</v>
      </c>
      <c r="I508" s="1"/>
      <c r="J508" s="50"/>
      <c r="K508" s="120">
        <v>0</v>
      </c>
      <c r="L508" s="12"/>
      <c r="M508" s="12"/>
      <c r="N508" s="120">
        <f t="shared" si="22"/>
        <v>0</v>
      </c>
      <c r="O508" s="121">
        <f t="shared" si="23"/>
        <v>0</v>
      </c>
    </row>
    <row r="509" spans="1:15" ht="17.25" x14ac:dyDescent="0.3">
      <c r="A509" s="93"/>
      <c r="B509" s="94"/>
      <c r="C509" s="12"/>
      <c r="D509" s="1"/>
      <c r="E509" s="2"/>
      <c r="F509" s="3"/>
      <c r="G509" s="3"/>
      <c r="H509" s="122">
        <f t="shared" si="21"/>
        <v>0</v>
      </c>
      <c r="I509" s="1"/>
      <c r="J509" s="50"/>
      <c r="K509" s="120">
        <v>0</v>
      </c>
      <c r="L509" s="12"/>
      <c r="M509" s="12"/>
      <c r="N509" s="120">
        <f t="shared" si="22"/>
        <v>0</v>
      </c>
      <c r="O509" s="121">
        <f t="shared" si="23"/>
        <v>0</v>
      </c>
    </row>
    <row r="510" spans="1:15" ht="17.25" x14ac:dyDescent="0.3">
      <c r="A510" s="93"/>
      <c r="B510" s="94"/>
      <c r="C510" s="12"/>
      <c r="D510" s="1"/>
      <c r="E510" s="2"/>
      <c r="F510" s="3"/>
      <c r="G510" s="3"/>
      <c r="H510" s="122">
        <f t="shared" si="21"/>
        <v>0</v>
      </c>
      <c r="I510" s="1"/>
      <c r="J510" s="50"/>
      <c r="K510" s="120">
        <v>0</v>
      </c>
      <c r="L510" s="12"/>
      <c r="M510" s="12"/>
      <c r="N510" s="120">
        <f t="shared" si="22"/>
        <v>0</v>
      </c>
      <c r="O510" s="121">
        <f t="shared" si="23"/>
        <v>0</v>
      </c>
    </row>
    <row r="511" spans="1:15" ht="17.25" x14ac:dyDescent="0.3">
      <c r="A511" s="93"/>
      <c r="B511" s="94"/>
      <c r="C511" s="12"/>
      <c r="D511" s="1"/>
      <c r="E511" s="2"/>
      <c r="F511" s="3"/>
      <c r="G511" s="3"/>
      <c r="H511" s="122">
        <f t="shared" si="21"/>
        <v>0</v>
      </c>
      <c r="I511" s="1"/>
      <c r="J511" s="50"/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12"/>
      <c r="D512" s="1"/>
      <c r="E512" s="2"/>
      <c r="F512" s="3"/>
      <c r="G512" s="3"/>
      <c r="H512" s="122">
        <f t="shared" si="21"/>
        <v>0</v>
      </c>
      <c r="I512" s="1"/>
      <c r="J512" s="50"/>
      <c r="K512" s="120">
        <v>0</v>
      </c>
      <c r="L512" s="12"/>
      <c r="M512" s="12"/>
      <c r="N512" s="120">
        <f t="shared" si="22"/>
        <v>0</v>
      </c>
      <c r="O512" s="121">
        <f t="shared" si="23"/>
        <v>0</v>
      </c>
    </row>
    <row r="513" spans="1:15" ht="17.25" x14ac:dyDescent="0.3">
      <c r="A513" s="93"/>
      <c r="B513" s="94"/>
      <c r="C513" s="12"/>
      <c r="D513" s="1"/>
      <c r="E513" s="2"/>
      <c r="F513" s="3"/>
      <c r="G513" s="3"/>
      <c r="H513" s="122">
        <f t="shared" si="21"/>
        <v>0</v>
      </c>
      <c r="I513" s="1"/>
      <c r="J513" s="50"/>
      <c r="K513" s="120">
        <v>0</v>
      </c>
      <c r="L513" s="12"/>
      <c r="M513" s="12"/>
      <c r="N513" s="120">
        <f t="shared" si="22"/>
        <v>0</v>
      </c>
      <c r="O513" s="121">
        <f t="shared" si="23"/>
        <v>0</v>
      </c>
    </row>
    <row r="514" spans="1:15" ht="17.25" x14ac:dyDescent="0.3">
      <c r="A514" s="93"/>
      <c r="B514" s="94"/>
      <c r="C514" s="12"/>
      <c r="D514" s="1"/>
      <c r="E514" s="2"/>
      <c r="F514" s="3"/>
      <c r="G514" s="3"/>
      <c r="H514" s="122">
        <f t="shared" si="21"/>
        <v>0</v>
      </c>
      <c r="I514" s="1"/>
      <c r="J514" s="50"/>
      <c r="K514" s="120">
        <v>0</v>
      </c>
      <c r="L514" s="12"/>
      <c r="M514" s="12"/>
      <c r="N514" s="120">
        <f t="shared" si="22"/>
        <v>0</v>
      </c>
      <c r="O514" s="121">
        <f t="shared" si="23"/>
        <v>0</v>
      </c>
    </row>
    <row r="515" spans="1:15" ht="17.25" x14ac:dyDescent="0.3">
      <c r="A515" s="93"/>
      <c r="B515" s="94"/>
      <c r="C515" s="12"/>
      <c r="D515" s="1"/>
      <c r="E515" s="2"/>
      <c r="F515" s="3"/>
      <c r="G515" s="3"/>
      <c r="H515" s="122">
        <f t="shared" si="21"/>
        <v>0</v>
      </c>
      <c r="I515" s="1"/>
      <c r="J515" s="50"/>
      <c r="K515" s="120">
        <v>0</v>
      </c>
      <c r="L515" s="12"/>
      <c r="M515" s="12"/>
      <c r="N515" s="120">
        <f t="shared" si="22"/>
        <v>0</v>
      </c>
      <c r="O515" s="121">
        <f t="shared" si="23"/>
        <v>0</v>
      </c>
    </row>
    <row r="516" spans="1:15" ht="17.25" x14ac:dyDescent="0.3">
      <c r="A516" s="93"/>
      <c r="B516" s="94"/>
      <c r="C516" s="12"/>
      <c r="D516" s="1"/>
      <c r="E516" s="2"/>
      <c r="F516" s="3"/>
      <c r="G516" s="3"/>
      <c r="H516" s="122">
        <f t="shared" ref="H516:H579" si="24">IF(AND(F516&lt;&gt;"",G516&lt;&gt;""),G516-F516,0)</f>
        <v>0</v>
      </c>
      <c r="I516" s="1"/>
      <c r="J516" s="50"/>
      <c r="K516" s="120">
        <v>0</v>
      </c>
      <c r="L516" s="12"/>
      <c r="M516" s="12"/>
      <c r="N516" s="120">
        <f t="shared" ref="N516:N579" si="25">IF(ROUND(H516*1440,0)=0,0,H516*1440*32)</f>
        <v>0</v>
      </c>
      <c r="O516" s="121">
        <f t="shared" ref="O516:O579" si="26">IF(ROUND(H516*1440,0)=0,0,
IF(ROUND(H516*1440,0)&lt;=15,480,
IF(ROUND(H516*1440,0)&lt;=30,960,
IF(ROUND(H516*1440,0)&lt;=45,1440,
IF(ROUND(H516*1440,0)&lt;=60,1920,
1920*INT(ROUND(H516*1440,0)/60)+
IF(MOD(ROUND(H516*1440,0),60)&lt;=15,480,
IF(MOD(ROUND(H516*1440,0),60)&lt;=30,960,
IF(MOD(ROUND(H516*1440,0),60)&lt;=45,1440,1920)))
)))))</f>
        <v>0</v>
      </c>
    </row>
    <row r="517" spans="1:15" ht="17.25" x14ac:dyDescent="0.3">
      <c r="A517" s="93"/>
      <c r="B517" s="94"/>
      <c r="C517" s="12"/>
      <c r="D517" s="1"/>
      <c r="E517" s="2"/>
      <c r="F517" s="3"/>
      <c r="G517" s="3"/>
      <c r="H517" s="122">
        <f t="shared" si="24"/>
        <v>0</v>
      </c>
      <c r="I517" s="1"/>
      <c r="J517" s="50"/>
      <c r="K517" s="120">
        <v>0</v>
      </c>
      <c r="L517" s="12"/>
      <c r="M517" s="12"/>
      <c r="N517" s="120">
        <f t="shared" si="25"/>
        <v>0</v>
      </c>
      <c r="O517" s="121">
        <f t="shared" si="26"/>
        <v>0</v>
      </c>
    </row>
    <row r="518" spans="1:15" ht="17.25" x14ac:dyDescent="0.3">
      <c r="A518" s="93"/>
      <c r="B518" s="94"/>
      <c r="C518" s="12"/>
      <c r="D518" s="1"/>
      <c r="E518" s="2"/>
      <c r="F518" s="3"/>
      <c r="G518" s="3"/>
      <c r="H518" s="122">
        <f t="shared" si="24"/>
        <v>0</v>
      </c>
      <c r="I518" s="1"/>
      <c r="J518" s="50"/>
      <c r="K518" s="120">
        <v>0</v>
      </c>
      <c r="L518" s="12"/>
      <c r="M518" s="12"/>
      <c r="N518" s="120">
        <f t="shared" si="25"/>
        <v>0</v>
      </c>
      <c r="O518" s="121">
        <f t="shared" si="26"/>
        <v>0</v>
      </c>
    </row>
    <row r="519" spans="1:15" ht="17.25" x14ac:dyDescent="0.3">
      <c r="A519" s="93"/>
      <c r="B519" s="94"/>
      <c r="C519" s="12"/>
      <c r="D519" s="1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17.25" x14ac:dyDescent="0.3">
      <c r="A520" s="93"/>
      <c r="B520" s="94"/>
      <c r="C520" s="12"/>
      <c r="D520" s="1"/>
      <c r="E520" s="2"/>
      <c r="F520" s="3"/>
      <c r="G520" s="3"/>
      <c r="H520" s="122">
        <f t="shared" si="24"/>
        <v>0</v>
      </c>
      <c r="I520" s="1"/>
      <c r="J520" s="50"/>
      <c r="K520" s="120">
        <v>0</v>
      </c>
      <c r="L520" s="12"/>
      <c r="M520" s="12"/>
      <c r="N520" s="120">
        <f t="shared" si="25"/>
        <v>0</v>
      </c>
      <c r="O520" s="121">
        <f t="shared" si="26"/>
        <v>0</v>
      </c>
    </row>
    <row r="521" spans="1:15" ht="17.25" x14ac:dyDescent="0.3">
      <c r="A521" s="93"/>
      <c r="B521" s="94"/>
      <c r="C521" s="12"/>
      <c r="D521" s="1"/>
      <c r="E521" s="2"/>
      <c r="F521" s="3"/>
      <c r="G521" s="3"/>
      <c r="H521" s="122">
        <f t="shared" si="24"/>
        <v>0</v>
      </c>
      <c r="I521" s="1"/>
      <c r="J521" s="50"/>
      <c r="K521" s="120">
        <v>0</v>
      </c>
      <c r="L521" s="12"/>
      <c r="M521" s="12"/>
      <c r="N521" s="120">
        <f t="shared" si="25"/>
        <v>0</v>
      </c>
      <c r="O521" s="121">
        <f t="shared" si="26"/>
        <v>0</v>
      </c>
    </row>
    <row r="522" spans="1:15" ht="17.25" x14ac:dyDescent="0.3">
      <c r="A522" s="93"/>
      <c r="B522" s="94"/>
      <c r="C522" s="12"/>
      <c r="D522" s="1"/>
      <c r="E522" s="2"/>
      <c r="F522" s="3"/>
      <c r="G522" s="3"/>
      <c r="H522" s="122">
        <f t="shared" si="24"/>
        <v>0</v>
      </c>
      <c r="I522" s="1"/>
      <c r="J522" s="50"/>
      <c r="K522" s="120">
        <v>0</v>
      </c>
      <c r="L522" s="12"/>
      <c r="M522" s="12"/>
      <c r="N522" s="120">
        <f t="shared" si="25"/>
        <v>0</v>
      </c>
      <c r="O522" s="121">
        <f t="shared" si="26"/>
        <v>0</v>
      </c>
    </row>
    <row r="523" spans="1:15" ht="17.25" x14ac:dyDescent="0.3">
      <c r="A523" s="93"/>
      <c r="B523" s="94"/>
      <c r="C523" s="12"/>
      <c r="D523" s="1"/>
      <c r="E523" s="2"/>
      <c r="F523" s="3"/>
      <c r="G523" s="3"/>
      <c r="H523" s="122">
        <f t="shared" si="24"/>
        <v>0</v>
      </c>
      <c r="I523" s="1"/>
      <c r="J523" s="50"/>
      <c r="K523" s="120">
        <v>0</v>
      </c>
      <c r="L523" s="12"/>
      <c r="M523" s="12"/>
      <c r="N523" s="120">
        <f t="shared" si="25"/>
        <v>0</v>
      </c>
      <c r="O523" s="121">
        <f t="shared" si="26"/>
        <v>0</v>
      </c>
    </row>
    <row r="524" spans="1:15" ht="17.25" x14ac:dyDescent="0.3">
      <c r="A524" s="93"/>
      <c r="B524" s="94"/>
      <c r="C524" s="12"/>
      <c r="D524" s="1"/>
      <c r="E524" s="2"/>
      <c r="F524" s="3"/>
      <c r="G524" s="3"/>
      <c r="H524" s="122">
        <f t="shared" si="24"/>
        <v>0</v>
      </c>
      <c r="I524" s="1"/>
      <c r="J524" s="50"/>
      <c r="K524" s="120">
        <v>0</v>
      </c>
      <c r="L524" s="12"/>
      <c r="M524" s="12"/>
      <c r="N524" s="120">
        <f t="shared" si="25"/>
        <v>0</v>
      </c>
      <c r="O524" s="121">
        <f t="shared" si="26"/>
        <v>0</v>
      </c>
    </row>
    <row r="525" spans="1:15" ht="17.25" x14ac:dyDescent="0.3">
      <c r="A525" s="93"/>
      <c r="B525" s="94"/>
      <c r="C525" s="12"/>
      <c r="D525" s="1"/>
      <c r="E525" s="2"/>
      <c r="F525" s="3"/>
      <c r="G525" s="3"/>
      <c r="H525" s="122">
        <f t="shared" si="24"/>
        <v>0</v>
      </c>
      <c r="I525" s="1"/>
      <c r="J525" s="50"/>
      <c r="K525" s="120">
        <v>0</v>
      </c>
      <c r="L525" s="12"/>
      <c r="M525" s="12"/>
      <c r="N525" s="120">
        <f t="shared" si="25"/>
        <v>0</v>
      </c>
      <c r="O525" s="121">
        <f t="shared" si="26"/>
        <v>0</v>
      </c>
    </row>
    <row r="526" spans="1:15" ht="17.25" x14ac:dyDescent="0.3">
      <c r="A526" s="93"/>
      <c r="B526" s="94"/>
      <c r="C526" s="12"/>
      <c r="D526" s="1"/>
      <c r="E526" s="2"/>
      <c r="F526" s="3"/>
      <c r="G526" s="3"/>
      <c r="H526" s="122">
        <f t="shared" si="24"/>
        <v>0</v>
      </c>
      <c r="I526" s="1"/>
      <c r="J526" s="50"/>
      <c r="K526" s="120">
        <v>0</v>
      </c>
      <c r="L526" s="12"/>
      <c r="M526" s="12"/>
      <c r="N526" s="120">
        <f t="shared" si="25"/>
        <v>0</v>
      </c>
      <c r="O526" s="121">
        <f t="shared" si="26"/>
        <v>0</v>
      </c>
    </row>
    <row r="527" spans="1:15" ht="17.25" x14ac:dyDescent="0.3">
      <c r="A527" s="93"/>
      <c r="B527" s="94"/>
      <c r="C527" s="12"/>
      <c r="D527" s="1"/>
      <c r="E527" s="2"/>
      <c r="F527" s="3"/>
      <c r="G527" s="3"/>
      <c r="H527" s="122">
        <f t="shared" si="24"/>
        <v>0</v>
      </c>
      <c r="I527" s="1"/>
      <c r="J527" s="50"/>
      <c r="K527" s="120">
        <v>0</v>
      </c>
      <c r="L527" s="12"/>
      <c r="M527" s="12"/>
      <c r="N527" s="120">
        <f t="shared" si="25"/>
        <v>0</v>
      </c>
      <c r="O527" s="121">
        <f t="shared" si="26"/>
        <v>0</v>
      </c>
    </row>
    <row r="528" spans="1:15" ht="17.25" x14ac:dyDescent="0.3">
      <c r="A528" s="93"/>
      <c r="B528" s="94"/>
      <c r="C528" s="12"/>
      <c r="D528" s="1"/>
      <c r="E528" s="2"/>
      <c r="F528" s="3"/>
      <c r="G528" s="3"/>
      <c r="H528" s="122">
        <f t="shared" si="24"/>
        <v>0</v>
      </c>
      <c r="I528" s="1"/>
      <c r="J528" s="50"/>
      <c r="K528" s="120">
        <v>0</v>
      </c>
      <c r="L528" s="12"/>
      <c r="M528" s="12"/>
      <c r="N528" s="120">
        <f t="shared" si="25"/>
        <v>0</v>
      </c>
      <c r="O528" s="121">
        <f t="shared" si="26"/>
        <v>0</v>
      </c>
    </row>
    <row r="529" spans="1:15" ht="17.25" x14ac:dyDescent="0.3">
      <c r="A529" s="93"/>
      <c r="B529" s="94"/>
      <c r="C529" s="12"/>
      <c r="D529" s="1"/>
      <c r="E529" s="2"/>
      <c r="F529" s="3"/>
      <c r="G529" s="3"/>
      <c r="H529" s="122">
        <f t="shared" si="24"/>
        <v>0</v>
      </c>
      <c r="I529" s="1"/>
      <c r="J529" s="50"/>
      <c r="K529" s="120">
        <v>0</v>
      </c>
      <c r="L529" s="12"/>
      <c r="M529" s="12"/>
      <c r="N529" s="120">
        <f t="shared" si="25"/>
        <v>0</v>
      </c>
      <c r="O529" s="121">
        <f t="shared" si="26"/>
        <v>0</v>
      </c>
    </row>
    <row r="530" spans="1:15" ht="17.25" x14ac:dyDescent="0.3">
      <c r="A530" s="93"/>
      <c r="B530" s="94"/>
      <c r="C530" s="12"/>
      <c r="D530" s="1"/>
      <c r="E530" s="2"/>
      <c r="F530" s="3"/>
      <c r="G530" s="3"/>
      <c r="H530" s="122">
        <f t="shared" si="24"/>
        <v>0</v>
      </c>
      <c r="I530" s="1"/>
      <c r="J530" s="50"/>
      <c r="K530" s="120">
        <v>0</v>
      </c>
      <c r="L530" s="12"/>
      <c r="M530" s="12"/>
      <c r="N530" s="120">
        <f t="shared" si="25"/>
        <v>0</v>
      </c>
      <c r="O530" s="121">
        <f t="shared" si="26"/>
        <v>0</v>
      </c>
    </row>
    <row r="531" spans="1:15" ht="17.25" x14ac:dyDescent="0.3">
      <c r="A531" s="93"/>
      <c r="B531" s="94"/>
      <c r="C531" s="12"/>
      <c r="D531" s="1"/>
      <c r="E531" s="2"/>
      <c r="F531" s="3"/>
      <c r="G531" s="3"/>
      <c r="H531" s="122">
        <f t="shared" si="24"/>
        <v>0</v>
      </c>
      <c r="I531" s="1"/>
      <c r="J531" s="50"/>
      <c r="K531" s="120">
        <v>0</v>
      </c>
      <c r="L531" s="12"/>
      <c r="M531" s="12"/>
      <c r="N531" s="120">
        <f t="shared" si="25"/>
        <v>0</v>
      </c>
      <c r="O531" s="121">
        <f t="shared" si="26"/>
        <v>0</v>
      </c>
    </row>
    <row r="532" spans="1:15" ht="17.25" x14ac:dyDescent="0.3">
      <c r="A532" s="93"/>
      <c r="B532" s="94"/>
      <c r="C532" s="12"/>
      <c r="D532" s="1"/>
      <c r="E532" s="2"/>
      <c r="F532" s="3"/>
      <c r="G532" s="3"/>
      <c r="H532" s="122">
        <f t="shared" si="24"/>
        <v>0</v>
      </c>
      <c r="I532" s="1"/>
      <c r="J532" s="50"/>
      <c r="K532" s="120">
        <v>0</v>
      </c>
      <c r="L532" s="12"/>
      <c r="M532" s="12"/>
      <c r="N532" s="120">
        <f t="shared" si="25"/>
        <v>0</v>
      </c>
      <c r="O532" s="121">
        <f t="shared" si="26"/>
        <v>0</v>
      </c>
    </row>
    <row r="533" spans="1:15" ht="17.25" x14ac:dyDescent="0.3">
      <c r="A533" s="93"/>
      <c r="B533" s="94"/>
      <c r="C533" s="12"/>
      <c r="D533" s="1"/>
      <c r="E533" s="2"/>
      <c r="F533" s="3"/>
      <c r="G533" s="3"/>
      <c r="H533" s="122">
        <f t="shared" si="24"/>
        <v>0</v>
      </c>
      <c r="I533" s="1"/>
      <c r="J533" s="50"/>
      <c r="K533" s="120">
        <v>0</v>
      </c>
      <c r="L533" s="12"/>
      <c r="M533" s="12"/>
      <c r="N533" s="120">
        <f t="shared" si="25"/>
        <v>0</v>
      </c>
      <c r="O533" s="121">
        <f t="shared" si="26"/>
        <v>0</v>
      </c>
    </row>
    <row r="534" spans="1:15" ht="17.25" x14ac:dyDescent="0.3">
      <c r="A534" s="93"/>
      <c r="B534" s="94"/>
      <c r="C534" s="12"/>
      <c r="D534" s="1"/>
      <c r="E534" s="2"/>
      <c r="F534" s="3"/>
      <c r="G534" s="3"/>
      <c r="H534" s="122">
        <f t="shared" si="24"/>
        <v>0</v>
      </c>
      <c r="I534" s="1"/>
      <c r="J534" s="50"/>
      <c r="K534" s="120">
        <v>0</v>
      </c>
      <c r="L534" s="12"/>
      <c r="M534" s="12"/>
      <c r="N534" s="120">
        <f t="shared" si="25"/>
        <v>0</v>
      </c>
      <c r="O534" s="121">
        <f t="shared" si="26"/>
        <v>0</v>
      </c>
    </row>
    <row r="535" spans="1:15" ht="17.25" x14ac:dyDescent="0.3">
      <c r="A535" s="93"/>
      <c r="B535" s="94"/>
      <c r="C535" s="12"/>
      <c r="D535" s="1"/>
      <c r="E535" s="2"/>
      <c r="F535" s="3"/>
      <c r="G535" s="3"/>
      <c r="H535" s="122">
        <f t="shared" si="24"/>
        <v>0</v>
      </c>
      <c r="I535" s="1"/>
      <c r="J535" s="50"/>
      <c r="K535" s="120">
        <v>0</v>
      </c>
      <c r="L535" s="12"/>
      <c r="M535" s="12"/>
      <c r="N535" s="120">
        <f t="shared" si="25"/>
        <v>0</v>
      </c>
      <c r="O535" s="121">
        <f t="shared" si="26"/>
        <v>0</v>
      </c>
    </row>
    <row r="536" spans="1:15" ht="17.25" x14ac:dyDescent="0.3">
      <c r="A536" s="93"/>
      <c r="B536" s="94"/>
      <c r="C536" s="12"/>
      <c r="D536" s="1"/>
      <c r="E536" s="2"/>
      <c r="F536" s="3"/>
      <c r="G536" s="3"/>
      <c r="H536" s="122">
        <f t="shared" si="24"/>
        <v>0</v>
      </c>
      <c r="I536" s="1"/>
      <c r="J536" s="50"/>
      <c r="K536" s="120">
        <v>0</v>
      </c>
      <c r="L536" s="12"/>
      <c r="M536" s="12"/>
      <c r="N536" s="120">
        <f t="shared" si="25"/>
        <v>0</v>
      </c>
      <c r="O536" s="121">
        <f t="shared" si="26"/>
        <v>0</v>
      </c>
    </row>
    <row r="537" spans="1:15" ht="17.25" x14ac:dyDescent="0.3">
      <c r="A537" s="93"/>
      <c r="B537" s="94"/>
      <c r="C537" s="12"/>
      <c r="D537" s="1"/>
      <c r="E537" s="2"/>
      <c r="F537" s="3"/>
      <c r="G537" s="3"/>
      <c r="H537" s="122">
        <f t="shared" si="24"/>
        <v>0</v>
      </c>
      <c r="I537" s="1"/>
      <c r="J537" s="50"/>
      <c r="K537" s="120">
        <v>0</v>
      </c>
      <c r="L537" s="12"/>
      <c r="M537" s="12"/>
      <c r="N537" s="120">
        <f t="shared" si="25"/>
        <v>0</v>
      </c>
      <c r="O537" s="121">
        <f t="shared" si="26"/>
        <v>0</v>
      </c>
    </row>
    <row r="538" spans="1:15" ht="17.25" x14ac:dyDescent="0.3">
      <c r="A538" s="93"/>
      <c r="B538" s="94"/>
      <c r="C538" s="12"/>
      <c r="D538" s="1"/>
      <c r="E538" s="2"/>
      <c r="F538" s="3"/>
      <c r="G538" s="3"/>
      <c r="H538" s="122">
        <f t="shared" si="24"/>
        <v>0</v>
      </c>
      <c r="I538" s="1"/>
      <c r="J538" s="50"/>
      <c r="K538" s="120">
        <v>0</v>
      </c>
      <c r="L538" s="12"/>
      <c r="M538" s="12"/>
      <c r="N538" s="120">
        <f t="shared" si="25"/>
        <v>0</v>
      </c>
      <c r="O538" s="121">
        <f t="shared" si="26"/>
        <v>0</v>
      </c>
    </row>
    <row r="539" spans="1:15" ht="17.25" x14ac:dyDescent="0.3">
      <c r="A539" s="93"/>
      <c r="B539" s="94"/>
      <c r="C539" s="12"/>
      <c r="D539" s="1"/>
      <c r="E539" s="2"/>
      <c r="F539" s="3"/>
      <c r="G539" s="3"/>
      <c r="H539" s="122">
        <f t="shared" si="24"/>
        <v>0</v>
      </c>
      <c r="I539" s="1"/>
      <c r="J539" s="50"/>
      <c r="K539" s="120">
        <v>0</v>
      </c>
      <c r="L539" s="12"/>
      <c r="M539" s="12"/>
      <c r="N539" s="120">
        <f t="shared" si="25"/>
        <v>0</v>
      </c>
      <c r="O539" s="121">
        <f t="shared" si="26"/>
        <v>0</v>
      </c>
    </row>
    <row r="540" spans="1:15" ht="17.25" x14ac:dyDescent="0.3">
      <c r="A540" s="93"/>
      <c r="B540" s="94"/>
      <c r="C540" s="12"/>
      <c r="D540" s="1"/>
      <c r="E540" s="2"/>
      <c r="F540" s="3"/>
      <c r="G540" s="3"/>
      <c r="H540" s="122">
        <f t="shared" si="24"/>
        <v>0</v>
      </c>
      <c r="I540" s="1"/>
      <c r="J540" s="50"/>
      <c r="K540" s="120">
        <v>0</v>
      </c>
      <c r="L540" s="12"/>
      <c r="M540" s="12"/>
      <c r="N540" s="120">
        <f t="shared" si="25"/>
        <v>0</v>
      </c>
      <c r="O540" s="121">
        <f t="shared" si="26"/>
        <v>0</v>
      </c>
    </row>
    <row r="541" spans="1:15" ht="17.25" x14ac:dyDescent="0.3">
      <c r="A541" s="93"/>
      <c r="B541" s="94"/>
      <c r="C541" s="12"/>
      <c r="D541" s="1"/>
      <c r="E541" s="2"/>
      <c r="F541" s="3"/>
      <c r="G541" s="3"/>
      <c r="H541" s="122">
        <f t="shared" si="24"/>
        <v>0</v>
      </c>
      <c r="I541" s="1"/>
      <c r="J541" s="50"/>
      <c r="K541" s="120">
        <v>0</v>
      </c>
      <c r="L541" s="12"/>
      <c r="M541" s="12"/>
      <c r="N541" s="120">
        <f t="shared" si="25"/>
        <v>0</v>
      </c>
      <c r="O541" s="121">
        <f t="shared" si="26"/>
        <v>0</v>
      </c>
    </row>
    <row r="542" spans="1:15" ht="17.25" x14ac:dyDescent="0.3">
      <c r="A542" s="93"/>
      <c r="B542" s="94"/>
      <c r="C542" s="12"/>
      <c r="D542" s="1"/>
      <c r="E542" s="2"/>
      <c r="F542" s="3"/>
      <c r="G542" s="3"/>
      <c r="H542" s="122">
        <f t="shared" si="24"/>
        <v>0</v>
      </c>
      <c r="I542" s="1"/>
      <c r="J542" s="50"/>
      <c r="K542" s="120">
        <v>0</v>
      </c>
      <c r="L542" s="12"/>
      <c r="M542" s="12"/>
      <c r="N542" s="120">
        <f t="shared" si="25"/>
        <v>0</v>
      </c>
      <c r="O542" s="121">
        <f t="shared" si="26"/>
        <v>0</v>
      </c>
    </row>
    <row r="543" spans="1:15" ht="17.25" x14ac:dyDescent="0.3">
      <c r="A543" s="93"/>
      <c r="B543" s="94"/>
      <c r="C543" s="12"/>
      <c r="D543" s="1"/>
      <c r="E543" s="2"/>
      <c r="F543" s="3"/>
      <c r="G543" s="3"/>
      <c r="H543" s="122">
        <f t="shared" si="24"/>
        <v>0</v>
      </c>
      <c r="I543" s="1"/>
      <c r="J543" s="50"/>
      <c r="K543" s="120">
        <v>0</v>
      </c>
      <c r="L543" s="12"/>
      <c r="M543" s="12"/>
      <c r="N543" s="120">
        <f t="shared" si="25"/>
        <v>0</v>
      </c>
      <c r="O543" s="121">
        <f t="shared" si="26"/>
        <v>0</v>
      </c>
    </row>
    <row r="544" spans="1:15" ht="17.25" x14ac:dyDescent="0.3">
      <c r="A544" s="93"/>
      <c r="B544" s="94"/>
      <c r="C544" s="12"/>
      <c r="D544" s="1"/>
      <c r="E544" s="2"/>
      <c r="F544" s="3"/>
      <c r="G544" s="3"/>
      <c r="H544" s="122">
        <f t="shared" si="24"/>
        <v>0</v>
      </c>
      <c r="I544" s="1"/>
      <c r="J544" s="50"/>
      <c r="K544" s="120">
        <v>0</v>
      </c>
      <c r="L544" s="12"/>
      <c r="M544" s="12"/>
      <c r="N544" s="120">
        <f t="shared" si="25"/>
        <v>0</v>
      </c>
      <c r="O544" s="121">
        <f t="shared" si="26"/>
        <v>0</v>
      </c>
    </row>
    <row r="545" spans="1:15" ht="17.25" x14ac:dyDescent="0.3">
      <c r="A545" s="93"/>
      <c r="B545" s="94"/>
      <c r="C545" s="12"/>
      <c r="D545" s="1"/>
      <c r="E545" s="2"/>
      <c r="F545" s="3"/>
      <c r="G545" s="3"/>
      <c r="H545" s="122">
        <f t="shared" si="24"/>
        <v>0</v>
      </c>
      <c r="I545" s="1"/>
      <c r="J545" s="50"/>
      <c r="K545" s="120">
        <v>0</v>
      </c>
      <c r="L545" s="12"/>
      <c r="M545" s="12"/>
      <c r="N545" s="120">
        <f t="shared" si="25"/>
        <v>0</v>
      </c>
      <c r="O545" s="121">
        <f t="shared" si="26"/>
        <v>0</v>
      </c>
    </row>
    <row r="546" spans="1:15" ht="17.25" x14ac:dyDescent="0.3">
      <c r="A546" s="93"/>
      <c r="B546" s="94"/>
      <c r="C546" s="12"/>
      <c r="D546" s="1"/>
      <c r="E546" s="2"/>
      <c r="F546" s="3"/>
      <c r="G546" s="3"/>
      <c r="H546" s="122">
        <f t="shared" si="24"/>
        <v>0</v>
      </c>
      <c r="I546" s="1"/>
      <c r="J546" s="50"/>
      <c r="K546" s="120">
        <v>0</v>
      </c>
      <c r="L546" s="12"/>
      <c r="M546" s="12"/>
      <c r="N546" s="120">
        <f t="shared" si="25"/>
        <v>0</v>
      </c>
      <c r="O546" s="121">
        <f t="shared" si="26"/>
        <v>0</v>
      </c>
    </row>
    <row r="547" spans="1:15" ht="17.25" x14ac:dyDescent="0.3">
      <c r="A547" s="93"/>
      <c r="B547" s="94"/>
      <c r="C547" s="12"/>
      <c r="D547" s="1"/>
      <c r="E547" s="2"/>
      <c r="F547" s="3"/>
      <c r="G547" s="3"/>
      <c r="H547" s="122">
        <f t="shared" si="24"/>
        <v>0</v>
      </c>
      <c r="I547" s="1"/>
      <c r="J547" s="50"/>
      <c r="K547" s="120">
        <v>0</v>
      </c>
      <c r="L547" s="12"/>
      <c r="M547" s="12"/>
      <c r="N547" s="120">
        <f t="shared" si="25"/>
        <v>0</v>
      </c>
      <c r="O547" s="121">
        <f t="shared" si="26"/>
        <v>0</v>
      </c>
    </row>
    <row r="548" spans="1:15" ht="17.25" x14ac:dyDescent="0.3">
      <c r="A548" s="93"/>
      <c r="B548" s="94"/>
      <c r="C548" s="12"/>
      <c r="D548" s="1"/>
      <c r="E548" s="2"/>
      <c r="F548" s="3"/>
      <c r="G548" s="3"/>
      <c r="H548" s="122">
        <f t="shared" si="24"/>
        <v>0</v>
      </c>
      <c r="I548" s="1"/>
      <c r="J548" s="50"/>
      <c r="K548" s="120">
        <v>0</v>
      </c>
      <c r="L548" s="12"/>
      <c r="M548" s="12"/>
      <c r="N548" s="120">
        <f t="shared" si="25"/>
        <v>0</v>
      </c>
      <c r="O548" s="121">
        <f t="shared" si="26"/>
        <v>0</v>
      </c>
    </row>
    <row r="549" spans="1:15" ht="17.25" x14ac:dyDescent="0.3">
      <c r="A549" s="93"/>
      <c r="B549" s="94"/>
      <c r="C549" s="12"/>
      <c r="D549" s="1"/>
      <c r="E549" s="2"/>
      <c r="F549" s="3"/>
      <c r="G549" s="3"/>
      <c r="H549" s="122">
        <f t="shared" si="24"/>
        <v>0</v>
      </c>
      <c r="I549" s="1"/>
      <c r="J549" s="50"/>
      <c r="K549" s="120">
        <v>0</v>
      </c>
      <c r="L549" s="12"/>
      <c r="M549" s="12"/>
      <c r="N549" s="120">
        <f t="shared" si="25"/>
        <v>0</v>
      </c>
      <c r="O549" s="121">
        <f t="shared" si="26"/>
        <v>0</v>
      </c>
    </row>
    <row r="550" spans="1:15" ht="17.25" x14ac:dyDescent="0.3">
      <c r="A550" s="93"/>
      <c r="B550" s="94"/>
      <c r="C550" s="12"/>
      <c r="D550" s="1"/>
      <c r="E550" s="2"/>
      <c r="F550" s="3"/>
      <c r="G550" s="3"/>
      <c r="H550" s="122">
        <f t="shared" si="24"/>
        <v>0</v>
      </c>
      <c r="I550" s="1"/>
      <c r="J550" s="50"/>
      <c r="K550" s="120">
        <v>0</v>
      </c>
      <c r="L550" s="12"/>
      <c r="M550" s="12"/>
      <c r="N550" s="120">
        <f t="shared" si="25"/>
        <v>0</v>
      </c>
      <c r="O550" s="121">
        <f t="shared" si="26"/>
        <v>0</v>
      </c>
    </row>
    <row r="551" spans="1:15" ht="17.25" x14ac:dyDescent="0.3">
      <c r="A551" s="93"/>
      <c r="B551" s="94"/>
      <c r="C551" s="12"/>
      <c r="D551" s="1"/>
      <c r="E551" s="2"/>
      <c r="F551" s="3"/>
      <c r="G551" s="3"/>
      <c r="H551" s="122">
        <f t="shared" si="24"/>
        <v>0</v>
      </c>
      <c r="I551" s="1"/>
      <c r="J551" s="50"/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17.25" x14ac:dyDescent="0.3">
      <c r="A552" s="93"/>
      <c r="B552" s="94"/>
      <c r="C552" s="12"/>
      <c r="D552" s="1"/>
      <c r="E552" s="2"/>
      <c r="F552" s="3"/>
      <c r="G552" s="3"/>
      <c r="H552" s="122">
        <f t="shared" si="24"/>
        <v>0</v>
      </c>
      <c r="I552" s="1"/>
      <c r="J552" s="50"/>
      <c r="K552" s="120">
        <v>0</v>
      </c>
      <c r="L552" s="12"/>
      <c r="M552" s="12"/>
      <c r="N552" s="120">
        <f t="shared" si="25"/>
        <v>0</v>
      </c>
      <c r="O552" s="121">
        <f t="shared" si="26"/>
        <v>0</v>
      </c>
    </row>
    <row r="553" spans="1:15" ht="17.25" x14ac:dyDescent="0.3">
      <c r="A553" s="93"/>
      <c r="B553" s="94"/>
      <c r="C553" s="12"/>
      <c r="D553" s="1"/>
      <c r="E553" s="2"/>
      <c r="F553" s="3"/>
      <c r="G553" s="3"/>
      <c r="H553" s="122">
        <f t="shared" si="24"/>
        <v>0</v>
      </c>
      <c r="I553" s="1"/>
      <c r="J553" s="50"/>
      <c r="K553" s="120">
        <v>0</v>
      </c>
      <c r="L553" s="12"/>
      <c r="M553" s="12"/>
      <c r="N553" s="120">
        <f t="shared" si="25"/>
        <v>0</v>
      </c>
      <c r="O553" s="121">
        <f t="shared" si="26"/>
        <v>0</v>
      </c>
    </row>
    <row r="554" spans="1:15" ht="17.25" x14ac:dyDescent="0.3">
      <c r="A554" s="93"/>
      <c r="B554" s="94"/>
      <c r="C554" s="12"/>
      <c r="D554" s="1"/>
      <c r="E554" s="2"/>
      <c r="F554" s="3"/>
      <c r="G554" s="3"/>
      <c r="H554" s="122">
        <f t="shared" si="24"/>
        <v>0</v>
      </c>
      <c r="I554" s="1"/>
      <c r="J554" s="50"/>
      <c r="K554" s="120">
        <v>0</v>
      </c>
      <c r="L554" s="12"/>
      <c r="M554" s="12"/>
      <c r="N554" s="120">
        <f t="shared" si="25"/>
        <v>0</v>
      </c>
      <c r="O554" s="121">
        <f t="shared" si="26"/>
        <v>0</v>
      </c>
    </row>
    <row r="555" spans="1:15" ht="17.25" x14ac:dyDescent="0.3">
      <c r="A555" s="93"/>
      <c r="B555" s="94"/>
      <c r="C555" s="12"/>
      <c r="D555" s="1"/>
      <c r="E555" s="2"/>
      <c r="F555" s="3"/>
      <c r="G555" s="3"/>
      <c r="H555" s="122">
        <f t="shared" si="24"/>
        <v>0</v>
      </c>
      <c r="I555" s="1"/>
      <c r="J555" s="50"/>
      <c r="K555" s="120">
        <v>0</v>
      </c>
      <c r="L555" s="12"/>
      <c r="M555" s="12"/>
      <c r="N555" s="120">
        <f t="shared" si="25"/>
        <v>0</v>
      </c>
      <c r="O555" s="121">
        <f t="shared" si="26"/>
        <v>0</v>
      </c>
    </row>
    <row r="556" spans="1:15" ht="17.25" x14ac:dyDescent="0.3">
      <c r="A556" s="93"/>
      <c r="B556" s="94"/>
      <c r="C556" s="12"/>
      <c r="D556" s="1"/>
      <c r="E556" s="2"/>
      <c r="F556" s="3"/>
      <c r="G556" s="3"/>
      <c r="H556" s="122">
        <f t="shared" si="24"/>
        <v>0</v>
      </c>
      <c r="I556" s="1"/>
      <c r="J556" s="50"/>
      <c r="K556" s="120">
        <v>0</v>
      </c>
      <c r="L556" s="12"/>
      <c r="M556" s="12"/>
      <c r="N556" s="120">
        <f t="shared" si="25"/>
        <v>0</v>
      </c>
      <c r="O556" s="121">
        <f t="shared" si="26"/>
        <v>0</v>
      </c>
    </row>
    <row r="557" spans="1:15" ht="17.25" x14ac:dyDescent="0.3">
      <c r="A557" s="93"/>
      <c r="B557" s="94"/>
      <c r="C557" s="12"/>
      <c r="D557" s="1"/>
      <c r="E557" s="2"/>
      <c r="F557" s="3"/>
      <c r="G557" s="3"/>
      <c r="H557" s="122">
        <f t="shared" si="24"/>
        <v>0</v>
      </c>
      <c r="I557" s="1"/>
      <c r="J557" s="50"/>
      <c r="K557" s="120">
        <v>0</v>
      </c>
      <c r="L557" s="12"/>
      <c r="M557" s="12"/>
      <c r="N557" s="120">
        <f t="shared" si="25"/>
        <v>0</v>
      </c>
      <c r="O557" s="121">
        <f t="shared" si="26"/>
        <v>0</v>
      </c>
    </row>
    <row r="558" spans="1:15" ht="17.25" x14ac:dyDescent="0.3">
      <c r="A558" s="93"/>
      <c r="B558" s="94"/>
      <c r="C558" s="12"/>
      <c r="D558" s="1"/>
      <c r="E558" s="2"/>
      <c r="F558" s="3"/>
      <c r="G558" s="3"/>
      <c r="H558" s="122">
        <f t="shared" si="24"/>
        <v>0</v>
      </c>
      <c r="I558" s="1"/>
      <c r="J558" s="50"/>
      <c r="K558" s="120">
        <v>0</v>
      </c>
      <c r="L558" s="12"/>
      <c r="M558" s="12"/>
      <c r="N558" s="120">
        <f t="shared" si="25"/>
        <v>0</v>
      </c>
      <c r="O558" s="121">
        <f t="shared" si="26"/>
        <v>0</v>
      </c>
    </row>
    <row r="559" spans="1:15" ht="17.25" x14ac:dyDescent="0.3">
      <c r="A559" s="93"/>
      <c r="B559" s="94"/>
      <c r="C559" s="12"/>
      <c r="D559" s="1"/>
      <c r="E559" s="2"/>
      <c r="F559" s="3"/>
      <c r="G559" s="3"/>
      <c r="H559" s="122">
        <f t="shared" si="24"/>
        <v>0</v>
      </c>
      <c r="I559" s="1"/>
      <c r="J559" s="50"/>
      <c r="K559" s="120">
        <v>0</v>
      </c>
      <c r="L559" s="12"/>
      <c r="M559" s="12"/>
      <c r="N559" s="120">
        <f t="shared" si="25"/>
        <v>0</v>
      </c>
      <c r="O559" s="121">
        <f t="shared" si="26"/>
        <v>0</v>
      </c>
    </row>
    <row r="560" spans="1:15" ht="17.25" x14ac:dyDescent="0.3">
      <c r="A560" s="93"/>
      <c r="B560" s="94"/>
      <c r="C560" s="12"/>
      <c r="D560" s="1"/>
      <c r="E560" s="2"/>
      <c r="F560" s="3"/>
      <c r="G560" s="3"/>
      <c r="H560" s="122">
        <f t="shared" si="24"/>
        <v>0</v>
      </c>
      <c r="I560" s="1"/>
      <c r="J560" s="50"/>
      <c r="K560" s="120">
        <v>0</v>
      </c>
      <c r="L560" s="12"/>
      <c r="M560" s="12"/>
      <c r="N560" s="120">
        <f t="shared" si="25"/>
        <v>0</v>
      </c>
      <c r="O560" s="121">
        <f t="shared" si="26"/>
        <v>0</v>
      </c>
    </row>
    <row r="561" spans="1:15" ht="17.25" x14ac:dyDescent="0.3">
      <c r="A561" s="93"/>
      <c r="B561" s="94"/>
      <c r="C561" s="12"/>
      <c r="D561" s="1"/>
      <c r="E561" s="2"/>
      <c r="F561" s="3"/>
      <c r="G561" s="3"/>
      <c r="H561" s="122">
        <f t="shared" si="24"/>
        <v>0</v>
      </c>
      <c r="I561" s="1"/>
      <c r="J561" s="50"/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1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17.25" x14ac:dyDescent="0.3">
      <c r="A563" s="93"/>
      <c r="B563" s="94"/>
      <c r="C563" s="12"/>
      <c r="D563" s="1"/>
      <c r="E563" s="2"/>
      <c r="F563" s="3"/>
      <c r="G563" s="3"/>
      <c r="H563" s="122">
        <f t="shared" si="24"/>
        <v>0</v>
      </c>
      <c r="I563" s="1"/>
      <c r="J563" s="50"/>
      <c r="K563" s="120">
        <v>0</v>
      </c>
      <c r="L563" s="12"/>
      <c r="M563" s="12"/>
      <c r="N563" s="120">
        <f t="shared" si="25"/>
        <v>0</v>
      </c>
      <c r="O563" s="121">
        <f t="shared" si="26"/>
        <v>0</v>
      </c>
    </row>
    <row r="564" spans="1:15" ht="17.25" x14ac:dyDescent="0.3">
      <c r="A564" s="93"/>
      <c r="B564" s="94"/>
      <c r="C564" s="12"/>
      <c r="D564" s="1"/>
      <c r="E564" s="2"/>
      <c r="F564" s="3"/>
      <c r="G564" s="3"/>
      <c r="H564" s="122">
        <f t="shared" si="24"/>
        <v>0</v>
      </c>
      <c r="I564" s="1"/>
      <c r="J564" s="50"/>
      <c r="K564" s="120">
        <v>0</v>
      </c>
      <c r="L564" s="12"/>
      <c r="M564" s="12"/>
      <c r="N564" s="120">
        <f t="shared" si="25"/>
        <v>0</v>
      </c>
      <c r="O564" s="121">
        <f t="shared" si="26"/>
        <v>0</v>
      </c>
    </row>
    <row r="565" spans="1:15" ht="17.25" x14ac:dyDescent="0.3">
      <c r="A565" s="93"/>
      <c r="B565" s="94"/>
      <c r="C565" s="12"/>
      <c r="D565" s="1"/>
      <c r="E565" s="2"/>
      <c r="F565" s="3"/>
      <c r="G565" s="3"/>
      <c r="H565" s="122">
        <f t="shared" si="24"/>
        <v>0</v>
      </c>
      <c r="I565" s="1"/>
      <c r="J565" s="50"/>
      <c r="K565" s="120">
        <v>0</v>
      </c>
      <c r="L565" s="12"/>
      <c r="M565" s="12"/>
      <c r="N565" s="120">
        <f t="shared" si="25"/>
        <v>0</v>
      </c>
      <c r="O565" s="121">
        <f t="shared" si="26"/>
        <v>0</v>
      </c>
    </row>
    <row r="566" spans="1:15" ht="17.25" x14ac:dyDescent="0.3">
      <c r="A566" s="93"/>
      <c r="B566" s="94"/>
      <c r="C566" s="12"/>
      <c r="D566" s="1"/>
      <c r="E566" s="2"/>
      <c r="F566" s="3"/>
      <c r="G566" s="3"/>
      <c r="H566" s="122">
        <f t="shared" si="24"/>
        <v>0</v>
      </c>
      <c r="I566" s="1"/>
      <c r="J566" s="50"/>
      <c r="K566" s="120">
        <v>0</v>
      </c>
      <c r="L566" s="12"/>
      <c r="M566" s="12"/>
      <c r="N566" s="120">
        <f t="shared" si="25"/>
        <v>0</v>
      </c>
      <c r="O566" s="121">
        <f t="shared" si="26"/>
        <v>0</v>
      </c>
    </row>
    <row r="567" spans="1:15" ht="17.25" x14ac:dyDescent="0.3">
      <c r="A567" s="93"/>
      <c r="B567" s="94"/>
      <c r="C567" s="12"/>
      <c r="D567" s="1"/>
      <c r="E567" s="2"/>
      <c r="F567" s="3"/>
      <c r="G567" s="3"/>
      <c r="H567" s="122">
        <f t="shared" si="24"/>
        <v>0</v>
      </c>
      <c r="I567" s="1"/>
      <c r="J567" s="50"/>
      <c r="K567" s="120">
        <v>0</v>
      </c>
      <c r="L567" s="12"/>
      <c r="M567" s="12"/>
      <c r="N567" s="120">
        <f t="shared" si="25"/>
        <v>0</v>
      </c>
      <c r="O567" s="121">
        <f t="shared" si="26"/>
        <v>0</v>
      </c>
    </row>
    <row r="568" spans="1:15" ht="17.25" x14ac:dyDescent="0.3">
      <c r="A568" s="93"/>
      <c r="B568" s="94"/>
      <c r="C568" s="12"/>
      <c r="D568" s="1"/>
      <c r="E568" s="2"/>
      <c r="F568" s="3"/>
      <c r="G568" s="3"/>
      <c r="H568" s="122">
        <f t="shared" si="24"/>
        <v>0</v>
      </c>
      <c r="I568" s="1"/>
      <c r="J568" s="50"/>
      <c r="K568" s="120">
        <v>0</v>
      </c>
      <c r="L568" s="12"/>
      <c r="M568" s="12"/>
      <c r="N568" s="120">
        <f t="shared" si="25"/>
        <v>0</v>
      </c>
      <c r="O568" s="121">
        <f t="shared" si="26"/>
        <v>0</v>
      </c>
    </row>
    <row r="569" spans="1:15" ht="17.25" x14ac:dyDescent="0.3">
      <c r="A569" s="93"/>
      <c r="B569" s="94"/>
      <c r="C569" s="12"/>
      <c r="D569" s="1"/>
      <c r="E569" s="2"/>
      <c r="F569" s="3"/>
      <c r="G569" s="3"/>
      <c r="H569" s="122">
        <f t="shared" si="24"/>
        <v>0</v>
      </c>
      <c r="I569" s="1"/>
      <c r="J569" s="50"/>
      <c r="K569" s="120">
        <v>0</v>
      </c>
      <c r="L569" s="12"/>
      <c r="M569" s="12"/>
      <c r="N569" s="120">
        <f t="shared" si="25"/>
        <v>0</v>
      </c>
      <c r="O569" s="121">
        <f t="shared" si="26"/>
        <v>0</v>
      </c>
    </row>
    <row r="570" spans="1:15" ht="17.25" x14ac:dyDescent="0.3">
      <c r="A570" s="93"/>
      <c r="B570" s="94"/>
      <c r="C570" s="12"/>
      <c r="D570" s="1"/>
      <c r="E570" s="2"/>
      <c r="F570" s="3"/>
      <c r="G570" s="3"/>
      <c r="H570" s="122">
        <f t="shared" si="24"/>
        <v>0</v>
      </c>
      <c r="I570" s="1"/>
      <c r="J570" s="50"/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12"/>
      <c r="D571" s="1"/>
      <c r="E571" s="2"/>
      <c r="F571" s="3"/>
      <c r="G571" s="3"/>
      <c r="H571" s="122">
        <f t="shared" si="24"/>
        <v>0</v>
      </c>
      <c r="I571" s="1"/>
      <c r="J571" s="50"/>
      <c r="K571" s="120">
        <v>0</v>
      </c>
      <c r="L571" s="12"/>
      <c r="M571" s="12"/>
      <c r="N571" s="120">
        <f t="shared" si="25"/>
        <v>0</v>
      </c>
      <c r="O571" s="121">
        <f t="shared" si="26"/>
        <v>0</v>
      </c>
    </row>
    <row r="572" spans="1:15" ht="17.25" x14ac:dyDescent="0.3">
      <c r="A572" s="93"/>
      <c r="B572" s="94"/>
      <c r="C572" s="12"/>
      <c r="D572" s="1"/>
      <c r="E572" s="2"/>
      <c r="F572" s="3"/>
      <c r="G572" s="3"/>
      <c r="H572" s="122">
        <f t="shared" si="24"/>
        <v>0</v>
      </c>
      <c r="I572" s="1"/>
      <c r="J572" s="50"/>
      <c r="K572" s="120">
        <v>0</v>
      </c>
      <c r="L572" s="12"/>
      <c r="M572" s="12"/>
      <c r="N572" s="120">
        <f t="shared" si="25"/>
        <v>0</v>
      </c>
      <c r="O572" s="121">
        <f t="shared" si="26"/>
        <v>0</v>
      </c>
    </row>
    <row r="573" spans="1:15" ht="17.25" x14ac:dyDescent="0.3">
      <c r="A573" s="93"/>
      <c r="B573" s="94"/>
      <c r="C573" s="12"/>
      <c r="D573" s="1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1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1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1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1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1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1"/>
      <c r="E579" s="2"/>
      <c r="F579" s="3"/>
      <c r="G579" s="3"/>
      <c r="H579" s="122">
        <f t="shared" si="24"/>
        <v>0</v>
      </c>
      <c r="I579" s="1"/>
      <c r="J579" s="50"/>
      <c r="K579" s="120">
        <v>0</v>
      </c>
      <c r="L579" s="12"/>
      <c r="M579" s="12"/>
      <c r="N579" s="120">
        <f t="shared" si="25"/>
        <v>0</v>
      </c>
      <c r="O579" s="121">
        <f t="shared" si="26"/>
        <v>0</v>
      </c>
    </row>
    <row r="580" spans="1:15" ht="17.25" x14ac:dyDescent="0.3">
      <c r="A580" s="93"/>
      <c r="B580" s="94"/>
      <c r="C580" s="12"/>
      <c r="D580" s="1"/>
      <c r="E580" s="2"/>
      <c r="F580" s="3"/>
      <c r="G580" s="3"/>
      <c r="H580" s="122">
        <f t="shared" ref="H580:H643" si="27">IF(AND(F580&lt;&gt;"",G580&lt;&gt;""),G580-F580,0)</f>
        <v>0</v>
      </c>
      <c r="I580" s="1"/>
      <c r="J580" s="50"/>
      <c r="K580" s="120">
        <v>0</v>
      </c>
      <c r="L580" s="12"/>
      <c r="M580" s="12"/>
      <c r="N580" s="120">
        <f t="shared" ref="N580:N643" si="28">IF(ROUND(H580*1440,0)=0,0,H580*1440*32)</f>
        <v>0</v>
      </c>
      <c r="O580" s="121">
        <f t="shared" ref="O580:O643" si="29">IF(ROUND(H580*1440,0)=0,0,
IF(ROUND(H580*1440,0)&lt;=15,480,
IF(ROUND(H580*1440,0)&lt;=30,960,
IF(ROUND(H580*1440,0)&lt;=45,1440,
IF(ROUND(H580*1440,0)&lt;=60,1920,
1920*INT(ROUND(H580*1440,0)/60)+
IF(MOD(ROUND(H580*1440,0),60)&lt;=15,480,
IF(MOD(ROUND(H580*1440,0),60)&lt;=30,960,
IF(MOD(ROUND(H580*1440,0),60)&lt;=45,1440,1920)))
)))))</f>
        <v>0</v>
      </c>
    </row>
    <row r="581" spans="1:15" ht="17.25" x14ac:dyDescent="0.3">
      <c r="A581" s="93"/>
      <c r="B581" s="94"/>
      <c r="C581" s="12"/>
      <c r="D581" s="1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1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1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1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1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1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1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1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1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1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1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1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1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1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1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1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1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1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1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1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1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1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1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1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1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1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1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1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1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1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1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1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1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1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1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1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1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1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1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1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1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1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1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1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1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1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1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1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1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1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1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1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1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1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1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1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1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1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1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1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1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1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1"/>
      <c r="E643" s="2"/>
      <c r="F643" s="3"/>
      <c r="G643" s="3"/>
      <c r="H643" s="122">
        <f t="shared" si="27"/>
        <v>0</v>
      </c>
      <c r="I643" s="1"/>
      <c r="J643" s="50"/>
      <c r="K643" s="120">
        <v>0</v>
      </c>
      <c r="L643" s="12"/>
      <c r="M643" s="12"/>
      <c r="N643" s="120">
        <f t="shared" si="28"/>
        <v>0</v>
      </c>
      <c r="O643" s="121">
        <f t="shared" si="29"/>
        <v>0</v>
      </c>
    </row>
    <row r="644" spans="1:15" ht="17.25" x14ac:dyDescent="0.3">
      <c r="A644" s="93"/>
      <c r="B644" s="94"/>
      <c r="C644" s="12"/>
      <c r="D644" s="1"/>
      <c r="E644" s="2"/>
      <c r="F644" s="3"/>
      <c r="G644" s="3"/>
      <c r="H644" s="122">
        <f t="shared" ref="H644:H707" si="30">IF(AND(F644&lt;&gt;"",G644&lt;&gt;""),G644-F644,0)</f>
        <v>0</v>
      </c>
      <c r="I644" s="1"/>
      <c r="J644" s="50"/>
      <c r="K644" s="120">
        <v>0</v>
      </c>
      <c r="L644" s="12"/>
      <c r="M644" s="12"/>
      <c r="N644" s="120">
        <f t="shared" ref="N644:N707" si="31">IF(ROUND(H644*1440,0)=0,0,H644*1440*32)</f>
        <v>0</v>
      </c>
      <c r="O644" s="121">
        <f t="shared" ref="O644:O707" si="32">IF(ROUND(H644*1440,0)=0,0,
IF(ROUND(H644*1440,0)&lt;=15,480,
IF(ROUND(H644*1440,0)&lt;=30,960,
IF(ROUND(H644*1440,0)&lt;=45,1440,
IF(ROUND(H644*1440,0)&lt;=60,1920,
1920*INT(ROUND(H644*1440,0)/60)+
IF(MOD(ROUND(H644*1440,0),60)&lt;=15,480,
IF(MOD(ROUND(H644*1440,0),60)&lt;=30,960,
IF(MOD(ROUND(H644*1440,0),60)&lt;=45,1440,1920)))
)))))</f>
        <v>0</v>
      </c>
    </row>
    <row r="645" spans="1:15" ht="17.25" x14ac:dyDescent="0.3">
      <c r="A645" s="93"/>
      <c r="B645" s="94"/>
      <c r="C645" s="12"/>
      <c r="D645" s="1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1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1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1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1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1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1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1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1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1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1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1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1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1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1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1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1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1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1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1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1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1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1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1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1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1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1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1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1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1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1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1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1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1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1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1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1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1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1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1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1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1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1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1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1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1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1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1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1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1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1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1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1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1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1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1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1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1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1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1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1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1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1"/>
      <c r="E707" s="2"/>
      <c r="F707" s="3"/>
      <c r="G707" s="3"/>
      <c r="H707" s="122">
        <f t="shared" si="30"/>
        <v>0</v>
      </c>
      <c r="I707" s="1"/>
      <c r="J707" s="50"/>
      <c r="K707" s="120">
        <v>0</v>
      </c>
      <c r="L707" s="12"/>
      <c r="M707" s="12"/>
      <c r="N707" s="120">
        <f t="shared" si="31"/>
        <v>0</v>
      </c>
      <c r="O707" s="121">
        <f t="shared" si="32"/>
        <v>0</v>
      </c>
    </row>
    <row r="708" spans="1:15" ht="17.25" x14ac:dyDescent="0.3">
      <c r="A708" s="93"/>
      <c r="B708" s="94"/>
      <c r="C708" s="12"/>
      <c r="D708" s="1"/>
      <c r="E708" s="2"/>
      <c r="F708" s="3"/>
      <c r="G708" s="3"/>
      <c r="H708" s="122">
        <f t="shared" ref="H708:H771" si="33">IF(AND(F708&lt;&gt;"",G708&lt;&gt;""),G708-F708,0)</f>
        <v>0</v>
      </c>
      <c r="I708" s="1"/>
      <c r="J708" s="50"/>
      <c r="K708" s="120">
        <v>0</v>
      </c>
      <c r="L708" s="12"/>
      <c r="M708" s="12"/>
      <c r="N708" s="120">
        <f t="shared" ref="N708:N771" si="34">IF(ROUND(H708*1440,0)=0,0,H708*1440*32)</f>
        <v>0</v>
      </c>
      <c r="O708" s="121">
        <f t="shared" ref="O708:O771" si="35">IF(ROUND(H708*1440,0)=0,0,
IF(ROUND(H708*1440,0)&lt;=15,480,
IF(ROUND(H708*1440,0)&lt;=30,960,
IF(ROUND(H708*1440,0)&lt;=45,1440,
IF(ROUND(H708*1440,0)&lt;=60,1920,
1920*INT(ROUND(H708*1440,0)/60)+
IF(MOD(ROUND(H708*1440,0),60)&lt;=15,480,
IF(MOD(ROUND(H708*1440,0),60)&lt;=30,960,
IF(MOD(ROUND(H708*1440,0),60)&lt;=45,1440,1920)))
)))))</f>
        <v>0</v>
      </c>
    </row>
    <row r="709" spans="1:15" ht="17.25" x14ac:dyDescent="0.3">
      <c r="A709" s="93"/>
      <c r="B709" s="94"/>
      <c r="C709" s="12"/>
      <c r="D709" s="1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1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1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1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1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1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1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1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1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1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1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1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1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1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1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1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1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1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1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1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1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1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1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1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1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1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1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1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1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1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1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1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1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1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1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1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1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1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1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1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1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1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1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1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1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1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1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1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1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1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1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1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1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1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1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1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1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1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1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1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1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1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1"/>
      <c r="E771" s="2"/>
      <c r="F771" s="3"/>
      <c r="G771" s="3"/>
      <c r="H771" s="122">
        <f t="shared" si="33"/>
        <v>0</v>
      </c>
      <c r="I771" s="1"/>
      <c r="J771" s="50"/>
      <c r="K771" s="120">
        <v>0</v>
      </c>
      <c r="L771" s="12"/>
      <c r="M771" s="12"/>
      <c r="N771" s="120">
        <f t="shared" si="34"/>
        <v>0</v>
      </c>
      <c r="O771" s="121">
        <f t="shared" si="35"/>
        <v>0</v>
      </c>
    </row>
    <row r="772" spans="1:15" ht="17.25" x14ac:dyDescent="0.3">
      <c r="A772" s="93"/>
      <c r="B772" s="94"/>
      <c r="C772" s="12"/>
      <c r="D772" s="1"/>
      <c r="E772" s="2"/>
      <c r="F772" s="3"/>
      <c r="G772" s="3"/>
      <c r="H772" s="122">
        <f t="shared" ref="H772:H835" si="36">IF(AND(F772&lt;&gt;"",G772&lt;&gt;""),G772-F772,0)</f>
        <v>0</v>
      </c>
      <c r="I772" s="1"/>
      <c r="J772" s="50"/>
      <c r="K772" s="120">
        <v>0</v>
      </c>
      <c r="L772" s="12"/>
      <c r="M772" s="12"/>
      <c r="N772" s="120">
        <f t="shared" ref="N772:N835" si="37">IF(ROUND(H772*1440,0)=0,0,H772*1440*32)</f>
        <v>0</v>
      </c>
      <c r="O772" s="121">
        <f t="shared" ref="O772:O835" si="38">IF(ROUND(H772*1440,0)=0,0,
IF(ROUND(H772*1440,0)&lt;=15,480,
IF(ROUND(H772*1440,0)&lt;=30,960,
IF(ROUND(H772*1440,0)&lt;=45,1440,
IF(ROUND(H772*1440,0)&lt;=60,1920,
1920*INT(ROUND(H772*1440,0)/60)+
IF(MOD(ROUND(H772*1440,0),60)&lt;=15,480,
IF(MOD(ROUND(H772*1440,0),60)&lt;=30,960,
IF(MOD(ROUND(H772*1440,0),60)&lt;=45,1440,1920)))
)))))</f>
        <v>0</v>
      </c>
    </row>
    <row r="773" spans="1:15" ht="17.25" x14ac:dyDescent="0.3">
      <c r="A773" s="93"/>
      <c r="B773" s="94"/>
      <c r="C773" s="12"/>
      <c r="D773" s="1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1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1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1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1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1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1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1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1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1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1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1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1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1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1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1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1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1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1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1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1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1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1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1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1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1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1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1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1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1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1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1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1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1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1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1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1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1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1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1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1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1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1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1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1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1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1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1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1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1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1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1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1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1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1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1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1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1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1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1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1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1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1"/>
      <c r="E835" s="2"/>
      <c r="F835" s="3"/>
      <c r="G835" s="3"/>
      <c r="H835" s="122">
        <f t="shared" si="36"/>
        <v>0</v>
      </c>
      <c r="I835" s="1"/>
      <c r="J835" s="50"/>
      <c r="K835" s="120">
        <v>0</v>
      </c>
      <c r="L835" s="12"/>
      <c r="M835" s="12"/>
      <c r="N835" s="120">
        <f t="shared" si="37"/>
        <v>0</v>
      </c>
      <c r="O835" s="121">
        <f t="shared" si="38"/>
        <v>0</v>
      </c>
    </row>
    <row r="836" spans="1:15" ht="17.25" x14ac:dyDescent="0.3">
      <c r="A836" s="93"/>
      <c r="B836" s="94"/>
      <c r="C836" s="12"/>
      <c r="D836" s="1"/>
      <c r="E836" s="2"/>
      <c r="F836" s="3"/>
      <c r="G836" s="3"/>
      <c r="H836" s="122">
        <f t="shared" ref="H836:H899" si="39">IF(AND(F836&lt;&gt;"",G836&lt;&gt;""),G836-F836,0)</f>
        <v>0</v>
      </c>
      <c r="I836" s="1"/>
      <c r="J836" s="50"/>
      <c r="K836" s="120">
        <v>0</v>
      </c>
      <c r="L836" s="12"/>
      <c r="M836" s="12"/>
      <c r="N836" s="120">
        <f t="shared" ref="N836:N899" si="40">IF(ROUND(H836*1440,0)=0,0,H836*1440*32)</f>
        <v>0</v>
      </c>
      <c r="O836" s="121">
        <f t="shared" ref="O836:O899" si="41">IF(ROUND(H836*1440,0)=0,0,
IF(ROUND(H836*1440,0)&lt;=15,480,
IF(ROUND(H836*1440,0)&lt;=30,960,
IF(ROUND(H836*1440,0)&lt;=45,1440,
IF(ROUND(H836*1440,0)&lt;=60,1920,
1920*INT(ROUND(H836*1440,0)/60)+
IF(MOD(ROUND(H836*1440,0),60)&lt;=15,480,
IF(MOD(ROUND(H836*1440,0),60)&lt;=30,960,
IF(MOD(ROUND(H836*1440,0),60)&lt;=45,1440,1920)))
)))))</f>
        <v>0</v>
      </c>
    </row>
    <row r="837" spans="1:15" ht="17.25" x14ac:dyDescent="0.3">
      <c r="A837" s="93"/>
      <c r="B837" s="94"/>
      <c r="C837" s="12"/>
      <c r="D837" s="1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1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1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1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1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1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1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1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1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1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1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1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1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1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1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1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1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1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1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1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1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1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1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1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1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1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1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1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1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1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1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1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1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1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1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1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1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1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1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1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1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1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1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1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1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1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1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1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1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1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1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1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1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1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1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1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1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1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1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1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1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1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1"/>
      <c r="E899" s="2"/>
      <c r="F899" s="3"/>
      <c r="G899" s="3"/>
      <c r="H899" s="122">
        <f t="shared" si="39"/>
        <v>0</v>
      </c>
      <c r="I899" s="1"/>
      <c r="J899" s="50"/>
      <c r="K899" s="120">
        <v>0</v>
      </c>
      <c r="L899" s="12"/>
      <c r="M899" s="12"/>
      <c r="N899" s="120">
        <f t="shared" si="40"/>
        <v>0</v>
      </c>
      <c r="O899" s="121">
        <f t="shared" si="41"/>
        <v>0</v>
      </c>
    </row>
    <row r="900" spans="1:15" ht="17.25" x14ac:dyDescent="0.3">
      <c r="A900" s="93"/>
      <c r="B900" s="94"/>
      <c r="C900" s="12"/>
      <c r="D900" s="1"/>
      <c r="E900" s="2"/>
      <c r="F900" s="3"/>
      <c r="G900" s="3"/>
      <c r="H900" s="122">
        <f t="shared" ref="H900:H963" si="42">IF(AND(F900&lt;&gt;"",G900&lt;&gt;""),G900-F900,0)</f>
        <v>0</v>
      </c>
      <c r="I900" s="1"/>
      <c r="J900" s="50"/>
      <c r="K900" s="120">
        <v>0</v>
      </c>
      <c r="L900" s="12"/>
      <c r="M900" s="12"/>
      <c r="N900" s="120">
        <f t="shared" ref="N900:N963" si="43">IF(ROUND(H900*1440,0)=0,0,H900*1440*32)</f>
        <v>0</v>
      </c>
      <c r="O900" s="121">
        <f t="shared" ref="O900:O963" si="44">IF(ROUND(H900*1440,0)=0,0,
IF(ROUND(H900*1440,0)&lt;=15,480,
IF(ROUND(H900*1440,0)&lt;=30,960,
IF(ROUND(H900*1440,0)&lt;=45,1440,
IF(ROUND(H900*1440,0)&lt;=60,1920,
1920*INT(ROUND(H900*1440,0)/60)+
IF(MOD(ROUND(H900*1440,0),60)&lt;=15,480,
IF(MOD(ROUND(H900*1440,0),60)&lt;=30,960,
IF(MOD(ROUND(H900*1440,0),60)&lt;=45,1440,1920)))
)))))</f>
        <v>0</v>
      </c>
    </row>
    <row r="901" spans="1:15" ht="17.25" x14ac:dyDescent="0.3">
      <c r="A901" s="93"/>
      <c r="B901" s="94"/>
      <c r="C901" s="12"/>
      <c r="D901" s="1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1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1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1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1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1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1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1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1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1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1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1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1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1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1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1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1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1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1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1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1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1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1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1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1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1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1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1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1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1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1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1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1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1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1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1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1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1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1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1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1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1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1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1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1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1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1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1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1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1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1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1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1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1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1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1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1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1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1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1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1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1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1"/>
      <c r="E963" s="2"/>
      <c r="F963" s="3"/>
      <c r="G963" s="3"/>
      <c r="H963" s="122">
        <f t="shared" si="42"/>
        <v>0</v>
      </c>
      <c r="I963" s="1"/>
      <c r="J963" s="50"/>
      <c r="K963" s="120">
        <v>0</v>
      </c>
      <c r="L963" s="12"/>
      <c r="M963" s="12"/>
      <c r="N963" s="120">
        <f t="shared" si="43"/>
        <v>0</v>
      </c>
      <c r="O963" s="121">
        <f t="shared" si="44"/>
        <v>0</v>
      </c>
    </row>
    <row r="964" spans="1:15" ht="17.25" x14ac:dyDescent="0.3">
      <c r="A964" s="93"/>
      <c r="B964" s="94"/>
      <c r="C964" s="12"/>
      <c r="D964" s="1"/>
      <c r="E964" s="2"/>
      <c r="F964" s="3"/>
      <c r="G964" s="3"/>
      <c r="H964" s="122">
        <f t="shared" ref="H964:H1000" si="45">IF(AND(F964&lt;&gt;"",G964&lt;&gt;""),G964-F964,0)</f>
        <v>0</v>
      </c>
      <c r="I964" s="1"/>
      <c r="J964" s="50"/>
      <c r="K964" s="120">
        <v>0</v>
      </c>
      <c r="L964" s="12"/>
      <c r="M964" s="12"/>
      <c r="N964" s="120">
        <f t="shared" ref="N964:N1000" si="46">IF(ROUND(H964*1440,0)=0,0,H964*1440*32)</f>
        <v>0</v>
      </c>
      <c r="O964" s="121">
        <f t="shared" ref="O964:O1000" si="47">IF(ROUND(H964*1440,0)=0,0,
IF(ROUND(H964*1440,0)&lt;=15,480,
IF(ROUND(H964*1440,0)&lt;=30,960,
IF(ROUND(H964*1440,0)&lt;=45,1440,
IF(ROUND(H964*1440,0)&lt;=60,1920,
1920*INT(ROUND(H964*1440,0)/60)+
IF(MOD(ROUND(H964*1440,0),60)&lt;=15,480,
IF(MOD(ROUND(H964*1440,0),60)&lt;=30,960,
IF(MOD(ROUND(H964*1440,0),60)&lt;=45,1440,1920)))
)))))</f>
        <v>0</v>
      </c>
    </row>
    <row r="965" spans="1:15" ht="17.25" x14ac:dyDescent="0.3">
      <c r="A965" s="93"/>
      <c r="B965" s="94"/>
      <c r="C965" s="12"/>
      <c r="D965" s="1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1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1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1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1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1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1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1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1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1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1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1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1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1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1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1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1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1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1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1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1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1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93"/>
      <c r="B987" s="94"/>
      <c r="C987" s="12"/>
      <c r="D987" s="1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1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1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1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1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1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1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1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1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1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1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1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7.25" x14ac:dyDescent="0.3">
      <c r="A999" s="74"/>
      <c r="B999" s="75"/>
      <c r="C999" s="12"/>
      <c r="D999" s="1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8" thickBot="1" x14ac:dyDescent="0.35">
      <c r="A1000" s="76"/>
      <c r="B1000" s="77"/>
      <c r="C1000" s="12"/>
      <c r="D1000" s="1"/>
      <c r="E1000" s="2"/>
      <c r="F1000" s="3"/>
      <c r="G1000" s="3"/>
      <c r="H1000" s="122">
        <f t="shared" si="45"/>
        <v>0</v>
      </c>
      <c r="I1000" s="1"/>
      <c r="J1000" s="50"/>
      <c r="K1000" s="120">
        <v>0</v>
      </c>
      <c r="L1000" s="12"/>
      <c r="M1000" s="12"/>
      <c r="N1000" s="120">
        <f t="shared" si="46"/>
        <v>0</v>
      </c>
      <c r="O1000" s="121">
        <f t="shared" si="47"/>
        <v>0</v>
      </c>
    </row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.75" customHeight="1" x14ac:dyDescent="0.25"/>
  </sheetData>
  <sheetProtection algorithmName="SHA-512" hashValue="UwL6xo4gKdRhoGVyaM7R/dzprxRapqiVAknn30J8uQL5g3CpvDV1Jd9kecvFEkHGAqCRAVyP4KSJKVjhT7nhIQ==" saltValue="PQG8apB13LikHuMpML6+Fw==" spinCount="100000" sheet="1" objects="1" scenarios="1"/>
  <dataConsolidate/>
  <dataValidations count="2">
    <dataValidation type="list" allowBlank="1" showInputMessage="1" showErrorMessage="1" sqref="I2:I1000" xr:uid="{75077FF8-AEE2-481F-B4A1-C02C3F4839B4}">
      <formula1>"Phone call, Report, File work, Meeting, Site visit, Admin, Networking, Architectural work, Marketing, Training, Travel R15.50 p/km, Print(R4.50 p/page), Excell work, Friday club, Daily huddle"</formula1>
    </dataValidation>
    <dataValidation type="list" allowBlank="1" showInputMessage="1" showErrorMessage="1" sqref="H1" xr:uid="{1FC629BE-F543-4953-ABEF-C25AED63E199}">
      <formula1>"Phone call, Report, File work, Meeting, Site visit, Admin, Other"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6271A2-36B3-42D6-8770-47ECEA031EFA}">
          <x14:formula1>
            <xm:f>'PROJECT INFORMATION'!$A$2:$A$1045</xm:f>
          </x14:formula1>
          <xm:sqref>C2:C51 C101:C1000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622A-A4D7-4315-9414-195850051781}">
  <sheetPr codeName="Sheet14"/>
  <dimension ref="A1:O1974"/>
  <sheetViews>
    <sheetView zoomScale="74" zoomScaleNormal="85" workbookViewId="0">
      <pane ySplit="1" topLeftCell="A2" activePane="bottomLeft" state="frozen"/>
      <selection pane="bottomLeft" activeCell="G27" sqref="G27"/>
    </sheetView>
  </sheetViews>
  <sheetFormatPr defaultRowHeight="15" x14ac:dyDescent="0.25"/>
  <cols>
    <col min="1" max="1" width="18.42578125" customWidth="1"/>
    <col min="2" max="2" width="20.85546875" customWidth="1"/>
    <col min="3" max="3" width="19.85546875" customWidth="1"/>
    <col min="4" max="4" width="3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16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17.25" x14ac:dyDescent="0.3">
      <c r="A2" s="93"/>
      <c r="B2" s="94"/>
      <c r="C2" s="12"/>
      <c r="D2" s="1"/>
      <c r="E2" s="2"/>
      <c r="F2" s="3"/>
      <c r="G2" s="3"/>
      <c r="H2" s="122">
        <f>IF(AND(F2&lt;&gt;"",G2&lt;&gt;""),G2-F2,0)</f>
        <v>0</v>
      </c>
      <c r="I2" s="1"/>
      <c r="J2" s="50"/>
      <c r="K2" s="120">
        <v>0</v>
      </c>
      <c r="L2" s="1"/>
      <c r="M2" s="1"/>
      <c r="N2" s="120">
        <f>IF(ROUND(H2*1440,0)=0,0,H2*1440*32)</f>
        <v>0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0</v>
      </c>
    </row>
    <row r="3" spans="1:15" ht="17.25" x14ac:dyDescent="0.3">
      <c r="A3" s="93"/>
      <c r="B3" s="94"/>
      <c r="C3" s="12"/>
      <c r="D3" s="1"/>
      <c r="E3" s="2"/>
      <c r="F3" s="3"/>
      <c r="G3" s="3"/>
      <c r="H3" s="122">
        <f>IF(AND(F3&lt;&gt;"",G3&lt;&gt;""),G3-F3,0)</f>
        <v>0</v>
      </c>
      <c r="I3" s="4"/>
      <c r="J3" s="48"/>
      <c r="K3" s="120">
        <v>0</v>
      </c>
      <c r="L3" s="1"/>
      <c r="M3" s="1"/>
      <c r="N3" s="120">
        <f>IF(ROUND(H3*1440,0)=0,0,H3*1440*32)</f>
        <v>0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0</v>
      </c>
    </row>
    <row r="4" spans="1:15" ht="17.25" x14ac:dyDescent="0.3">
      <c r="A4" s="93"/>
      <c r="B4" s="94"/>
      <c r="C4" s="12"/>
      <c r="D4" s="1"/>
      <c r="E4" s="2"/>
      <c r="F4" s="3"/>
      <c r="G4" s="3"/>
      <c r="H4" s="122">
        <f t="shared" ref="H4:H67" si="0">IF(AND(F4&lt;&gt;"",G4&lt;&gt;""),G4-F4,0)</f>
        <v>0</v>
      </c>
      <c r="I4" s="1"/>
      <c r="J4" s="48"/>
      <c r="K4" s="120">
        <v>0</v>
      </c>
      <c r="L4" s="1"/>
      <c r="M4" s="1"/>
      <c r="N4" s="120">
        <f t="shared" ref="N4:N67" si="1">IF(ROUND(H4*1440,0)=0,0,H4*1440*32)</f>
        <v>0</v>
      </c>
      <c r="O4" s="121">
        <f t="shared" ref="O4:O67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0</v>
      </c>
    </row>
    <row r="5" spans="1:15" ht="17.25" x14ac:dyDescent="0.3">
      <c r="A5" s="93"/>
      <c r="B5" s="94"/>
      <c r="C5" s="12"/>
      <c r="D5" s="1"/>
      <c r="E5" s="2"/>
      <c r="F5" s="3"/>
      <c r="G5" s="3"/>
      <c r="H5" s="122">
        <f>IF(AND(F5&lt;&gt;"",G5&lt;&gt;""),G5-F5,0)</f>
        <v>0</v>
      </c>
      <c r="I5" s="1"/>
      <c r="J5" s="51"/>
      <c r="K5" s="120">
        <v>0</v>
      </c>
      <c r="L5" s="7"/>
      <c r="M5" s="7"/>
      <c r="N5" s="120">
        <f>IF(ROUND(H5*1440,0)=0,0,H5*1440*32)</f>
        <v>0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0</v>
      </c>
    </row>
    <row r="6" spans="1:15" ht="17.25" x14ac:dyDescent="0.3">
      <c r="A6" s="93"/>
      <c r="B6" s="94"/>
      <c r="C6" s="12"/>
      <c r="D6" s="1"/>
      <c r="E6" s="2"/>
      <c r="F6" s="3"/>
      <c r="G6" s="3"/>
      <c r="H6" s="122">
        <f t="shared" si="0"/>
        <v>0</v>
      </c>
      <c r="I6" s="1"/>
      <c r="J6" s="52"/>
      <c r="K6" s="120">
        <v>0</v>
      </c>
      <c r="L6" s="9"/>
      <c r="M6" s="9"/>
      <c r="N6" s="120">
        <f t="shared" si="1"/>
        <v>0</v>
      </c>
      <c r="O6" s="121">
        <f t="shared" si="2"/>
        <v>0</v>
      </c>
    </row>
    <row r="7" spans="1:15" ht="17.25" x14ac:dyDescent="0.3">
      <c r="A7" s="93"/>
      <c r="B7" s="94"/>
      <c r="C7" s="12"/>
      <c r="D7" s="1"/>
      <c r="E7" s="2"/>
      <c r="F7" s="3"/>
      <c r="G7" s="3"/>
      <c r="H7" s="122">
        <f t="shared" si="0"/>
        <v>0</v>
      </c>
      <c r="I7" s="1"/>
      <c r="J7" s="48"/>
      <c r="K7" s="120">
        <v>0</v>
      </c>
      <c r="L7" s="1"/>
      <c r="M7" s="1"/>
      <c r="N7" s="120">
        <f t="shared" si="1"/>
        <v>0</v>
      </c>
      <c r="O7" s="121">
        <f t="shared" si="2"/>
        <v>0</v>
      </c>
    </row>
    <row r="8" spans="1:15" ht="17.25" x14ac:dyDescent="0.3">
      <c r="A8" s="93"/>
      <c r="B8" s="94"/>
      <c r="C8" s="12"/>
      <c r="D8" s="1"/>
      <c r="E8" s="2"/>
      <c r="F8" s="3"/>
      <c r="G8" s="3"/>
      <c r="H8" s="122">
        <f t="shared" si="0"/>
        <v>0</v>
      </c>
      <c r="I8" s="1"/>
      <c r="J8" s="53"/>
      <c r="K8" s="120">
        <v>0</v>
      </c>
      <c r="L8" s="11"/>
      <c r="M8" s="11"/>
      <c r="N8" s="120">
        <f t="shared" si="1"/>
        <v>0</v>
      </c>
      <c r="O8" s="121">
        <f t="shared" si="2"/>
        <v>0</v>
      </c>
    </row>
    <row r="9" spans="1:15" ht="17.25" x14ac:dyDescent="0.3">
      <c r="A9" s="93"/>
      <c r="B9" s="94"/>
      <c r="C9" s="12"/>
      <c r="D9" s="1"/>
      <c r="E9" s="2"/>
      <c r="F9" s="3"/>
      <c r="G9" s="3"/>
      <c r="H9" s="122">
        <f>IF(AND(F9&lt;&gt;"",G9&lt;&gt;""),G9-F9,0)</f>
        <v>0</v>
      </c>
      <c r="I9" s="1"/>
      <c r="J9" s="48"/>
      <c r="K9" s="120">
        <v>0</v>
      </c>
      <c r="L9" s="1"/>
      <c r="M9" s="1"/>
      <c r="N9" s="120">
        <f t="shared" si="1"/>
        <v>0</v>
      </c>
      <c r="O9" s="121">
        <f t="shared" si="2"/>
        <v>0</v>
      </c>
    </row>
    <row r="10" spans="1:15" ht="17.25" x14ac:dyDescent="0.3">
      <c r="A10" s="93"/>
      <c r="B10" s="94"/>
      <c r="C10" s="12"/>
      <c r="D10" s="1"/>
      <c r="E10" s="2"/>
      <c r="F10" s="3"/>
      <c r="G10" s="3"/>
      <c r="H10" s="122">
        <f t="shared" si="0"/>
        <v>0</v>
      </c>
      <c r="I10" s="1"/>
      <c r="J10" s="51"/>
      <c r="K10" s="120">
        <v>0</v>
      </c>
      <c r="L10" s="7"/>
      <c r="M10" s="7"/>
      <c r="N10" s="120">
        <f t="shared" si="1"/>
        <v>0</v>
      </c>
      <c r="O10" s="121">
        <f t="shared" si="2"/>
        <v>0</v>
      </c>
    </row>
    <row r="11" spans="1:15" ht="17.25" x14ac:dyDescent="0.3">
      <c r="A11" s="93"/>
      <c r="B11" s="94"/>
      <c r="C11" s="12"/>
      <c r="D11" s="1"/>
      <c r="E11" s="2"/>
      <c r="F11" s="3"/>
      <c r="G11" s="3"/>
      <c r="H11" s="122">
        <f t="shared" si="0"/>
        <v>0</v>
      </c>
      <c r="I11" s="1"/>
      <c r="J11" s="53"/>
      <c r="K11" s="120">
        <v>0</v>
      </c>
      <c r="L11" s="11"/>
      <c r="M11" s="11"/>
      <c r="N11" s="120">
        <f t="shared" si="1"/>
        <v>0</v>
      </c>
      <c r="O11" s="121">
        <f t="shared" si="2"/>
        <v>0</v>
      </c>
    </row>
    <row r="12" spans="1:15" ht="17.25" x14ac:dyDescent="0.3">
      <c r="A12" s="93"/>
      <c r="B12" s="94"/>
      <c r="C12" s="12"/>
      <c r="D12" s="1"/>
      <c r="E12" s="2"/>
      <c r="F12" s="3"/>
      <c r="G12" s="3"/>
      <c r="H12" s="122">
        <f t="shared" si="0"/>
        <v>0</v>
      </c>
      <c r="I12" s="1"/>
      <c r="J12" s="48"/>
      <c r="K12" s="120">
        <v>0</v>
      </c>
      <c r="L12" s="1"/>
      <c r="M12" s="1"/>
      <c r="N12" s="120">
        <f t="shared" si="1"/>
        <v>0</v>
      </c>
      <c r="O12" s="121">
        <f t="shared" si="2"/>
        <v>0</v>
      </c>
    </row>
    <row r="13" spans="1:15" ht="17.25" x14ac:dyDescent="0.3">
      <c r="A13" s="93"/>
      <c r="B13" s="94"/>
      <c r="C13" s="12"/>
      <c r="D13" s="1"/>
      <c r="E13" s="2"/>
      <c r="F13" s="3"/>
      <c r="G13" s="3"/>
      <c r="H13" s="122">
        <f t="shared" si="0"/>
        <v>0</v>
      </c>
      <c r="I13" s="1"/>
      <c r="J13" s="51"/>
      <c r="K13" s="120">
        <v>0</v>
      </c>
      <c r="L13" s="7"/>
      <c r="M13" s="7"/>
      <c r="N13" s="120">
        <f t="shared" si="1"/>
        <v>0</v>
      </c>
      <c r="O13" s="121">
        <f t="shared" si="2"/>
        <v>0</v>
      </c>
    </row>
    <row r="14" spans="1:15" ht="17.25" x14ac:dyDescent="0.3">
      <c r="A14" s="93"/>
      <c r="B14" s="94"/>
      <c r="C14" s="12"/>
      <c r="D14" s="1"/>
      <c r="E14" s="2"/>
      <c r="F14" s="3"/>
      <c r="G14" s="3"/>
      <c r="H14" s="122">
        <f t="shared" si="0"/>
        <v>0</v>
      </c>
      <c r="I14" s="1"/>
      <c r="J14" s="51"/>
      <c r="K14" s="120">
        <v>0</v>
      </c>
      <c r="L14" s="7"/>
      <c r="M14" s="7"/>
      <c r="N14" s="120">
        <f t="shared" si="1"/>
        <v>0</v>
      </c>
      <c r="O14" s="121">
        <f t="shared" si="2"/>
        <v>0</v>
      </c>
    </row>
    <row r="15" spans="1:15" ht="17.25" x14ac:dyDescent="0.3">
      <c r="A15" s="93"/>
      <c r="B15" s="94"/>
      <c r="C15" s="12"/>
      <c r="D15" s="1"/>
      <c r="E15" s="2"/>
      <c r="F15" s="3"/>
      <c r="G15" s="3"/>
      <c r="H15" s="122">
        <f t="shared" si="0"/>
        <v>0</v>
      </c>
      <c r="I15" s="1"/>
      <c r="J15" s="118"/>
      <c r="K15" s="120">
        <v>0</v>
      </c>
      <c r="L15" s="119"/>
      <c r="M15" s="7"/>
      <c r="N15" s="120">
        <f t="shared" si="1"/>
        <v>0</v>
      </c>
      <c r="O15" s="121">
        <f t="shared" si="2"/>
        <v>0</v>
      </c>
    </row>
    <row r="16" spans="1:15" ht="17.25" x14ac:dyDescent="0.3">
      <c r="A16" s="93"/>
      <c r="B16" s="94"/>
      <c r="C16" s="12"/>
      <c r="D16" s="1"/>
      <c r="E16" s="2"/>
      <c r="F16" s="3"/>
      <c r="G16" s="3"/>
      <c r="H16" s="122">
        <f t="shared" si="0"/>
        <v>0</v>
      </c>
      <c r="I16" s="1"/>
      <c r="J16" s="118"/>
      <c r="K16" s="120">
        <v>0</v>
      </c>
      <c r="L16" s="7"/>
      <c r="M16" s="7"/>
      <c r="N16" s="120">
        <f t="shared" si="1"/>
        <v>0</v>
      </c>
      <c r="O16" s="121">
        <f t="shared" si="2"/>
        <v>0</v>
      </c>
    </row>
    <row r="17" spans="1:15" ht="17.25" x14ac:dyDescent="0.3">
      <c r="A17" s="93"/>
      <c r="B17" s="94"/>
      <c r="C17" s="12"/>
      <c r="D17" s="1"/>
      <c r="E17" s="2"/>
      <c r="F17" s="3"/>
      <c r="G17" s="3"/>
      <c r="H17" s="122">
        <f t="shared" si="0"/>
        <v>0</v>
      </c>
      <c r="I17" s="1"/>
      <c r="J17" s="51"/>
      <c r="K17" s="120">
        <v>0</v>
      </c>
      <c r="L17" s="7"/>
      <c r="M17" s="7"/>
      <c r="N17" s="120">
        <f t="shared" si="1"/>
        <v>0</v>
      </c>
      <c r="O17" s="121">
        <f t="shared" si="2"/>
        <v>0</v>
      </c>
    </row>
    <row r="18" spans="1:15" ht="17.25" x14ac:dyDescent="0.3">
      <c r="A18" s="93"/>
      <c r="B18" s="94"/>
      <c r="C18" s="12"/>
      <c r="D18" s="1"/>
      <c r="E18" s="2"/>
      <c r="F18" s="3"/>
      <c r="G18" s="3"/>
      <c r="H18" s="122">
        <f t="shared" si="0"/>
        <v>0</v>
      </c>
      <c r="I18" s="1"/>
      <c r="J18" s="51"/>
      <c r="K18" s="120">
        <v>0</v>
      </c>
      <c r="L18" s="7"/>
      <c r="M18" s="7"/>
      <c r="N18" s="120">
        <f t="shared" si="1"/>
        <v>0</v>
      </c>
      <c r="O18" s="121">
        <f t="shared" si="2"/>
        <v>0</v>
      </c>
    </row>
    <row r="19" spans="1:15" ht="17.25" x14ac:dyDescent="0.3">
      <c r="A19" s="93"/>
      <c r="B19" s="94"/>
      <c r="C19" s="12"/>
      <c r="D19" s="1"/>
      <c r="E19" s="2"/>
      <c r="F19" s="3"/>
      <c r="G19" s="3"/>
      <c r="H19" s="122">
        <f t="shared" si="0"/>
        <v>0</v>
      </c>
      <c r="I19" s="1"/>
      <c r="J19" s="51"/>
      <c r="K19" s="120">
        <v>0</v>
      </c>
      <c r="L19" s="7"/>
      <c r="M19" s="7"/>
      <c r="N19" s="120">
        <f t="shared" si="1"/>
        <v>0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0</v>
      </c>
    </row>
    <row r="20" spans="1:15" ht="17.25" customHeight="1" x14ac:dyDescent="0.3">
      <c r="A20" s="93"/>
      <c r="B20" s="94"/>
      <c r="C20" s="12"/>
      <c r="D20" s="1"/>
      <c r="E20" s="2"/>
      <c r="F20" s="3"/>
      <c r="G20" s="3"/>
      <c r="H20" s="122">
        <f t="shared" si="0"/>
        <v>0</v>
      </c>
      <c r="I20" s="1"/>
      <c r="J20" s="51"/>
      <c r="K20" s="120">
        <v>0</v>
      </c>
      <c r="L20" s="7"/>
      <c r="M20" s="7"/>
      <c r="N20" s="120">
        <f t="shared" si="1"/>
        <v>0</v>
      </c>
      <c r="O20" s="121">
        <f t="shared" si="2"/>
        <v>0</v>
      </c>
    </row>
    <row r="21" spans="1:15" ht="17.25" x14ac:dyDescent="0.3">
      <c r="A21" s="93"/>
      <c r="B21" s="94"/>
      <c r="C21" s="12"/>
      <c r="D21" s="1"/>
      <c r="E21" s="2"/>
      <c r="F21" s="3"/>
      <c r="G21" s="3"/>
      <c r="H21" s="122">
        <f t="shared" si="0"/>
        <v>0</v>
      </c>
      <c r="I21" s="1"/>
      <c r="J21" s="48"/>
      <c r="K21" s="120">
        <v>0</v>
      </c>
      <c r="L21" s="1"/>
      <c r="M21" s="1"/>
      <c r="N21" s="120">
        <f t="shared" si="1"/>
        <v>0</v>
      </c>
      <c r="O21" s="121">
        <f t="shared" si="2"/>
        <v>0</v>
      </c>
    </row>
    <row r="22" spans="1:15" ht="17.25" x14ac:dyDescent="0.3">
      <c r="A22" s="93"/>
      <c r="B22" s="94"/>
      <c r="C22" s="12"/>
      <c r="D22" s="1"/>
      <c r="E22" s="2"/>
      <c r="F22" s="3"/>
      <c r="G22" s="3"/>
      <c r="H22" s="122">
        <f t="shared" si="0"/>
        <v>0</v>
      </c>
      <c r="I22" s="1"/>
      <c r="J22" s="51"/>
      <c r="K22" s="120">
        <v>0</v>
      </c>
      <c r="L22" s="7"/>
      <c r="M22" s="7"/>
      <c r="N22" s="120">
        <f t="shared" si="1"/>
        <v>0</v>
      </c>
      <c r="O22" s="121">
        <f t="shared" si="2"/>
        <v>0</v>
      </c>
    </row>
    <row r="23" spans="1:15" ht="17.25" x14ac:dyDescent="0.3">
      <c r="A23" s="93"/>
      <c r="B23" s="94"/>
      <c r="C23" s="12"/>
      <c r="D23" s="1"/>
      <c r="E23" s="2"/>
      <c r="F23" s="3"/>
      <c r="G23" s="3"/>
      <c r="H23" s="122">
        <f t="shared" si="0"/>
        <v>0</v>
      </c>
      <c r="I23" s="1"/>
      <c r="J23" s="51"/>
      <c r="K23" s="120">
        <v>0</v>
      </c>
      <c r="L23" s="7"/>
      <c r="M23" s="6"/>
      <c r="N23" s="120">
        <f t="shared" si="1"/>
        <v>0</v>
      </c>
      <c r="O23" s="121">
        <f t="shared" si="2"/>
        <v>0</v>
      </c>
    </row>
    <row r="24" spans="1:15" ht="17.25" x14ac:dyDescent="0.3">
      <c r="A24" s="93"/>
      <c r="B24" s="94"/>
      <c r="C24" s="12"/>
      <c r="D24" s="1"/>
      <c r="E24" s="2"/>
      <c r="F24" s="3"/>
      <c r="G24" s="3"/>
      <c r="H24" s="122">
        <f t="shared" si="0"/>
        <v>0</v>
      </c>
      <c r="I24" s="1"/>
      <c r="J24" s="48"/>
      <c r="K24" s="120">
        <v>0</v>
      </c>
      <c r="L24" s="1"/>
      <c r="M24" s="5"/>
      <c r="N24" s="120">
        <f t="shared" si="1"/>
        <v>0</v>
      </c>
      <c r="O24" s="121">
        <f t="shared" si="2"/>
        <v>0</v>
      </c>
    </row>
    <row r="25" spans="1:15" ht="17.25" x14ac:dyDescent="0.3">
      <c r="A25" s="93"/>
      <c r="B25" s="94"/>
      <c r="C25" s="12"/>
      <c r="D25" s="1"/>
      <c r="E25" s="2"/>
      <c r="F25" s="3"/>
      <c r="G25" s="3"/>
      <c r="H25" s="122">
        <f t="shared" si="0"/>
        <v>0</v>
      </c>
      <c r="I25" s="1"/>
      <c r="J25" s="51"/>
      <c r="K25" s="120">
        <v>0</v>
      </c>
      <c r="L25" s="7"/>
      <c r="M25" s="6"/>
      <c r="N25" s="120">
        <f t="shared" si="1"/>
        <v>0</v>
      </c>
      <c r="O25" s="121">
        <f t="shared" si="2"/>
        <v>0</v>
      </c>
    </row>
    <row r="26" spans="1:15" ht="17.25" x14ac:dyDescent="0.3">
      <c r="A26" s="93"/>
      <c r="B26" s="94"/>
      <c r="C26" s="12"/>
      <c r="D26" s="1"/>
      <c r="E26" s="2"/>
      <c r="F26" s="3"/>
      <c r="G26" s="3"/>
      <c r="H26" s="122">
        <f t="shared" si="0"/>
        <v>0</v>
      </c>
      <c r="I26" s="1"/>
      <c r="J26" s="51"/>
      <c r="K26" s="120">
        <v>0</v>
      </c>
      <c r="L26" s="1"/>
      <c r="M26" s="5"/>
      <c r="N26" s="120">
        <f t="shared" si="1"/>
        <v>0</v>
      </c>
      <c r="O26" s="121">
        <f t="shared" si="2"/>
        <v>0</v>
      </c>
    </row>
    <row r="27" spans="1:15" ht="17.25" x14ac:dyDescent="0.3">
      <c r="A27" s="93"/>
      <c r="B27" s="94"/>
      <c r="C27" s="12"/>
      <c r="D27" s="1"/>
      <c r="E27" s="2"/>
      <c r="F27" s="3"/>
      <c r="G27" s="3"/>
      <c r="H27" s="122">
        <f t="shared" si="0"/>
        <v>0</v>
      </c>
      <c r="I27" s="1"/>
      <c r="J27" s="51"/>
      <c r="K27" s="120">
        <v>0</v>
      </c>
      <c r="L27" s="7"/>
      <c r="M27" s="6"/>
      <c r="N27" s="120">
        <f t="shared" si="1"/>
        <v>0</v>
      </c>
      <c r="O27" s="121">
        <f t="shared" si="2"/>
        <v>0</v>
      </c>
    </row>
    <row r="28" spans="1:15" ht="17.25" x14ac:dyDescent="0.3">
      <c r="A28" s="93"/>
      <c r="B28" s="94"/>
      <c r="C28" s="12"/>
      <c r="D28" s="1"/>
      <c r="E28" s="2"/>
      <c r="F28" s="3"/>
      <c r="G28" s="3"/>
      <c r="H28" s="122">
        <f t="shared" si="0"/>
        <v>0</v>
      </c>
      <c r="I28" s="1"/>
      <c r="J28" s="51"/>
      <c r="K28" s="120">
        <v>0</v>
      </c>
      <c r="L28" s="7"/>
      <c r="M28" s="6"/>
      <c r="N28" s="120">
        <f t="shared" si="1"/>
        <v>0</v>
      </c>
      <c r="O28" s="121">
        <f t="shared" si="2"/>
        <v>0</v>
      </c>
    </row>
    <row r="29" spans="1:15" ht="17.25" x14ac:dyDescent="0.3">
      <c r="A29" s="93"/>
      <c r="B29" s="94"/>
      <c r="C29" s="12"/>
      <c r="D29" s="1"/>
      <c r="E29" s="2"/>
      <c r="F29" s="3"/>
      <c r="G29" s="3"/>
      <c r="H29" s="122">
        <f t="shared" si="0"/>
        <v>0</v>
      </c>
      <c r="I29" s="1"/>
      <c r="J29" s="51"/>
      <c r="K29" s="120">
        <v>0</v>
      </c>
      <c r="L29" s="7"/>
      <c r="M29" s="6"/>
      <c r="N29" s="120">
        <f t="shared" si="1"/>
        <v>0</v>
      </c>
      <c r="O29" s="121">
        <f t="shared" si="2"/>
        <v>0</v>
      </c>
    </row>
    <row r="30" spans="1:15" ht="17.25" x14ac:dyDescent="0.3">
      <c r="A30" s="93"/>
      <c r="B30" s="94"/>
      <c r="C30" s="12"/>
      <c r="D30" s="1"/>
      <c r="E30" s="2"/>
      <c r="F30" s="3"/>
      <c r="G30" s="3"/>
      <c r="H30" s="122">
        <f t="shared" si="0"/>
        <v>0</v>
      </c>
      <c r="I30" s="1"/>
      <c r="J30" s="51"/>
      <c r="K30" s="120">
        <v>0</v>
      </c>
      <c r="L30" s="7"/>
      <c r="M30" s="6"/>
      <c r="N30" s="120">
        <f t="shared" si="1"/>
        <v>0</v>
      </c>
      <c r="O30" s="121">
        <f t="shared" si="2"/>
        <v>0</v>
      </c>
    </row>
    <row r="31" spans="1:15" ht="17.25" x14ac:dyDescent="0.3">
      <c r="A31" s="93"/>
      <c r="B31" s="94"/>
      <c r="C31" s="12"/>
      <c r="D31" s="1"/>
      <c r="E31" s="2"/>
      <c r="F31" s="3"/>
      <c r="G31" s="3"/>
      <c r="H31" s="122">
        <f t="shared" si="0"/>
        <v>0</v>
      </c>
      <c r="I31" s="1"/>
      <c r="J31" s="51"/>
      <c r="K31" s="120">
        <v>0</v>
      </c>
      <c r="L31" s="7"/>
      <c r="M31" s="6"/>
      <c r="N31" s="120">
        <f t="shared" si="1"/>
        <v>0</v>
      </c>
      <c r="O31" s="121">
        <f t="shared" si="2"/>
        <v>0</v>
      </c>
    </row>
    <row r="32" spans="1:15" ht="17.25" x14ac:dyDescent="0.3">
      <c r="A32" s="93"/>
      <c r="B32" s="94"/>
      <c r="C32" s="12"/>
      <c r="D32" s="1"/>
      <c r="E32" s="2"/>
      <c r="F32" s="3"/>
      <c r="G32" s="3"/>
      <c r="H32" s="122">
        <f t="shared" si="0"/>
        <v>0</v>
      </c>
      <c r="I32" s="1"/>
      <c r="J32" s="51"/>
      <c r="K32" s="120">
        <v>0</v>
      </c>
      <c r="L32" s="7"/>
      <c r="M32" s="6"/>
      <c r="N32" s="120">
        <f t="shared" si="1"/>
        <v>0</v>
      </c>
      <c r="O32" s="121">
        <f t="shared" si="2"/>
        <v>0</v>
      </c>
    </row>
    <row r="33" spans="1:15" ht="17.25" x14ac:dyDescent="0.3">
      <c r="A33" s="93"/>
      <c r="B33" s="94"/>
      <c r="C33" s="12"/>
      <c r="D33" s="1"/>
      <c r="E33" s="2"/>
      <c r="F33" s="3"/>
      <c r="G33" s="3"/>
      <c r="H33" s="122">
        <f t="shared" si="0"/>
        <v>0</v>
      </c>
      <c r="I33" s="1"/>
      <c r="J33" s="51"/>
      <c r="K33" s="120">
        <v>0</v>
      </c>
      <c r="L33" s="7"/>
      <c r="M33" s="6"/>
      <c r="N33" s="120">
        <f t="shared" si="1"/>
        <v>0</v>
      </c>
      <c r="O33" s="121">
        <f t="shared" si="2"/>
        <v>0</v>
      </c>
    </row>
    <row r="34" spans="1:15" ht="17.25" x14ac:dyDescent="0.3">
      <c r="A34" s="93"/>
      <c r="B34" s="94"/>
      <c r="C34" s="12"/>
      <c r="D34" s="1"/>
      <c r="E34" s="2"/>
      <c r="F34" s="3"/>
      <c r="G34" s="3"/>
      <c r="H34" s="122">
        <f t="shared" si="0"/>
        <v>0</v>
      </c>
      <c r="I34" s="1"/>
      <c r="J34" s="51"/>
      <c r="K34" s="120">
        <v>0</v>
      </c>
      <c r="L34" s="7"/>
      <c r="M34" s="6"/>
      <c r="N34" s="120">
        <f t="shared" si="1"/>
        <v>0</v>
      </c>
      <c r="O34" s="121">
        <f t="shared" si="2"/>
        <v>0</v>
      </c>
    </row>
    <row r="35" spans="1:15" ht="17.25" x14ac:dyDescent="0.3">
      <c r="A35" s="93"/>
      <c r="B35" s="94"/>
      <c r="C35" s="12"/>
      <c r="D35" s="1"/>
      <c r="E35" s="2"/>
      <c r="F35" s="3"/>
      <c r="G35" s="3"/>
      <c r="H35" s="122">
        <f t="shared" si="0"/>
        <v>0</v>
      </c>
      <c r="I35" s="1"/>
      <c r="J35" s="51"/>
      <c r="K35" s="120">
        <v>0</v>
      </c>
      <c r="L35" s="7"/>
      <c r="M35" s="6"/>
      <c r="N35" s="120">
        <f t="shared" si="1"/>
        <v>0</v>
      </c>
      <c r="O35" s="121">
        <f t="shared" si="2"/>
        <v>0</v>
      </c>
    </row>
    <row r="36" spans="1:15" ht="17.25" x14ac:dyDescent="0.3">
      <c r="A36" s="93"/>
      <c r="B36" s="94"/>
      <c r="C36" s="12"/>
      <c r="D36" s="1"/>
      <c r="E36" s="2"/>
      <c r="F36" s="3"/>
      <c r="G36" s="3"/>
      <c r="H36" s="122">
        <f t="shared" si="0"/>
        <v>0</v>
      </c>
      <c r="I36" s="1"/>
      <c r="J36" s="51"/>
      <c r="K36" s="120">
        <v>0</v>
      </c>
      <c r="L36" s="7"/>
      <c r="M36" s="6"/>
      <c r="N36" s="120">
        <f t="shared" si="1"/>
        <v>0</v>
      </c>
      <c r="O36" s="121">
        <f t="shared" si="2"/>
        <v>0</v>
      </c>
    </row>
    <row r="37" spans="1:15" ht="17.25" x14ac:dyDescent="0.3">
      <c r="A37" s="93"/>
      <c r="B37" s="94"/>
      <c r="C37" s="12"/>
      <c r="D37" s="1"/>
      <c r="E37" s="2"/>
      <c r="F37" s="3"/>
      <c r="G37" s="3"/>
      <c r="H37" s="122">
        <f t="shared" si="0"/>
        <v>0</v>
      </c>
      <c r="I37" s="1"/>
      <c r="J37" s="51"/>
      <c r="K37" s="120">
        <v>0</v>
      </c>
      <c r="L37" s="7"/>
      <c r="M37" s="6"/>
      <c r="N37" s="120">
        <f t="shared" si="1"/>
        <v>0</v>
      </c>
      <c r="O37" s="121">
        <f t="shared" si="2"/>
        <v>0</v>
      </c>
    </row>
    <row r="38" spans="1:15" ht="17.25" x14ac:dyDescent="0.3">
      <c r="A38" s="93"/>
      <c r="B38" s="94"/>
      <c r="C38" s="12"/>
      <c r="D38" s="1"/>
      <c r="E38" s="2"/>
      <c r="F38" s="3"/>
      <c r="G38" s="3"/>
      <c r="H38" s="122">
        <f t="shared" si="0"/>
        <v>0</v>
      </c>
      <c r="I38" s="1"/>
      <c r="J38" s="51"/>
      <c r="K38" s="120">
        <v>0</v>
      </c>
      <c r="L38" s="7"/>
      <c r="M38" s="6"/>
      <c r="N38" s="120">
        <f t="shared" si="1"/>
        <v>0</v>
      </c>
      <c r="O38" s="121">
        <f t="shared" si="2"/>
        <v>0</v>
      </c>
    </row>
    <row r="39" spans="1:15" ht="17.25" x14ac:dyDescent="0.3">
      <c r="A39" s="93"/>
      <c r="B39" s="94"/>
      <c r="C39" s="12"/>
      <c r="D39" s="1"/>
      <c r="E39" s="2"/>
      <c r="F39" s="3"/>
      <c r="G39" s="3"/>
      <c r="H39" s="122">
        <f t="shared" si="0"/>
        <v>0</v>
      </c>
      <c r="I39" s="1"/>
      <c r="J39" s="51"/>
      <c r="K39" s="120">
        <v>0</v>
      </c>
      <c r="L39" s="7"/>
      <c r="M39" s="6"/>
      <c r="N39" s="120">
        <f t="shared" si="1"/>
        <v>0</v>
      </c>
      <c r="O39" s="121">
        <f t="shared" si="2"/>
        <v>0</v>
      </c>
    </row>
    <row r="40" spans="1:15" ht="17.25" x14ac:dyDescent="0.3">
      <c r="A40" s="93"/>
      <c r="B40" s="94"/>
      <c r="C40" s="12"/>
      <c r="D40" s="1"/>
      <c r="E40" s="2"/>
      <c r="F40" s="3"/>
      <c r="G40" s="3"/>
      <c r="H40" s="122">
        <f t="shared" si="0"/>
        <v>0</v>
      </c>
      <c r="I40" s="1"/>
      <c r="J40" s="51"/>
      <c r="K40" s="120">
        <v>0</v>
      </c>
      <c r="L40" s="1"/>
      <c r="M40" s="1"/>
      <c r="N40" s="120">
        <f t="shared" si="1"/>
        <v>0</v>
      </c>
      <c r="O40" s="121">
        <f t="shared" si="2"/>
        <v>0</v>
      </c>
    </row>
    <row r="41" spans="1:15" ht="17.25" x14ac:dyDescent="0.3">
      <c r="A41" s="93"/>
      <c r="B41" s="94"/>
      <c r="C41" s="12"/>
      <c r="D41" s="1"/>
      <c r="E41" s="2"/>
      <c r="F41" s="3"/>
      <c r="G41" s="3"/>
      <c r="H41" s="122">
        <f t="shared" si="0"/>
        <v>0</v>
      </c>
      <c r="I41" s="1"/>
      <c r="J41" s="51"/>
      <c r="K41" s="120">
        <v>0</v>
      </c>
      <c r="L41" s="9"/>
      <c r="M41" s="9"/>
      <c r="N41" s="120">
        <f t="shared" si="1"/>
        <v>0</v>
      </c>
      <c r="O41" s="121">
        <f t="shared" si="2"/>
        <v>0</v>
      </c>
    </row>
    <row r="42" spans="1:15" ht="17.25" x14ac:dyDescent="0.3">
      <c r="A42" s="93"/>
      <c r="B42" s="94"/>
      <c r="C42" s="12"/>
      <c r="D42" s="1"/>
      <c r="E42" s="2"/>
      <c r="F42" s="3"/>
      <c r="G42" s="3"/>
      <c r="H42" s="122">
        <f t="shared" si="0"/>
        <v>0</v>
      </c>
      <c r="I42" s="1"/>
      <c r="J42" s="51"/>
      <c r="K42" s="120">
        <v>0</v>
      </c>
      <c r="L42" s="1"/>
      <c r="M42" s="1"/>
      <c r="N42" s="120">
        <f t="shared" si="1"/>
        <v>0</v>
      </c>
      <c r="O42" s="121">
        <f t="shared" si="2"/>
        <v>0</v>
      </c>
    </row>
    <row r="43" spans="1:15" ht="17.25" x14ac:dyDescent="0.3">
      <c r="A43" s="93"/>
      <c r="B43" s="94"/>
      <c r="C43" s="12"/>
      <c r="D43" s="1"/>
      <c r="E43" s="2"/>
      <c r="F43" s="3"/>
      <c r="G43" s="63"/>
      <c r="H43" s="122">
        <f t="shared" si="0"/>
        <v>0</v>
      </c>
      <c r="I43" s="1"/>
      <c r="J43" s="51"/>
      <c r="K43" s="120">
        <v>0</v>
      </c>
      <c r="L43" s="7"/>
      <c r="M43" s="7"/>
      <c r="N43" s="120">
        <f t="shared" si="1"/>
        <v>0</v>
      </c>
      <c r="O43" s="121">
        <f t="shared" si="2"/>
        <v>0</v>
      </c>
    </row>
    <row r="44" spans="1:15" ht="17.25" x14ac:dyDescent="0.3">
      <c r="A44" s="93"/>
      <c r="B44" s="94"/>
      <c r="C44" s="12"/>
      <c r="D44" s="1"/>
      <c r="E44" s="2"/>
      <c r="F44" s="3"/>
      <c r="G44" s="3"/>
      <c r="H44" s="122">
        <f t="shared" si="0"/>
        <v>0</v>
      </c>
      <c r="I44" s="1"/>
      <c r="J44" s="50"/>
      <c r="K44" s="120">
        <v>0</v>
      </c>
      <c r="L44" s="9"/>
      <c r="M44" s="9"/>
      <c r="N44" s="120">
        <f t="shared" si="1"/>
        <v>0</v>
      </c>
      <c r="O44" s="121">
        <f t="shared" si="2"/>
        <v>0</v>
      </c>
    </row>
    <row r="45" spans="1:15" ht="17.25" x14ac:dyDescent="0.3">
      <c r="A45" s="93"/>
      <c r="B45" s="94"/>
      <c r="C45" s="12"/>
      <c r="D45" s="1"/>
      <c r="E45" s="2"/>
      <c r="F45" s="3"/>
      <c r="G45" s="3"/>
      <c r="H45" s="122">
        <f t="shared" si="0"/>
        <v>0</v>
      </c>
      <c r="I45" s="1"/>
      <c r="J45" s="56"/>
      <c r="K45" s="120">
        <v>0</v>
      </c>
      <c r="L45" s="1"/>
      <c r="M45" s="1"/>
      <c r="N45" s="120">
        <f t="shared" si="1"/>
        <v>0</v>
      </c>
      <c r="O45" s="121">
        <f t="shared" si="2"/>
        <v>0</v>
      </c>
    </row>
    <row r="46" spans="1:15" ht="17.25" x14ac:dyDescent="0.3">
      <c r="A46" s="93"/>
      <c r="B46" s="94"/>
      <c r="C46" s="12"/>
      <c r="D46" s="1"/>
      <c r="E46" s="2"/>
      <c r="F46" s="3"/>
      <c r="G46" s="3"/>
      <c r="H46" s="122">
        <f t="shared" si="0"/>
        <v>0</v>
      </c>
      <c r="I46" s="1"/>
      <c r="J46" s="50"/>
      <c r="K46" s="120">
        <v>0</v>
      </c>
      <c r="L46" s="1"/>
      <c r="M46" s="1"/>
      <c r="N46" s="120">
        <f t="shared" si="1"/>
        <v>0</v>
      </c>
      <c r="O46" s="121">
        <f t="shared" si="2"/>
        <v>0</v>
      </c>
    </row>
    <row r="47" spans="1:15" ht="17.25" x14ac:dyDescent="0.3">
      <c r="A47" s="93"/>
      <c r="B47" s="94"/>
      <c r="C47" s="12"/>
      <c r="D47" s="1"/>
      <c r="E47" s="2"/>
      <c r="F47" s="3"/>
      <c r="G47" s="3"/>
      <c r="H47" s="122">
        <f t="shared" si="0"/>
        <v>0</v>
      </c>
      <c r="I47" s="1"/>
      <c r="J47" s="50"/>
      <c r="K47" s="120">
        <v>0</v>
      </c>
      <c r="L47" s="1"/>
      <c r="M47" s="1"/>
      <c r="N47" s="120">
        <f t="shared" si="1"/>
        <v>0</v>
      </c>
      <c r="O47" s="121">
        <f t="shared" si="2"/>
        <v>0</v>
      </c>
    </row>
    <row r="48" spans="1:15" ht="17.25" x14ac:dyDescent="0.3">
      <c r="A48" s="93"/>
      <c r="B48" s="94"/>
      <c r="C48" s="12"/>
      <c r="D48" s="1"/>
      <c r="E48" s="2"/>
      <c r="F48" s="3"/>
      <c r="G48" s="3"/>
      <c r="H48" s="122">
        <f t="shared" si="0"/>
        <v>0</v>
      </c>
      <c r="I48" s="1"/>
      <c r="J48" s="50"/>
      <c r="K48" s="120">
        <v>0</v>
      </c>
      <c r="L48" s="1"/>
      <c r="M48" s="1"/>
      <c r="N48" s="120">
        <f t="shared" si="1"/>
        <v>0</v>
      </c>
      <c r="O48" s="121">
        <f t="shared" si="2"/>
        <v>0</v>
      </c>
    </row>
    <row r="49" spans="1:15" ht="17.25" x14ac:dyDescent="0.3">
      <c r="A49" s="93"/>
      <c r="B49" s="94"/>
      <c r="C49" s="12"/>
      <c r="D49" s="1"/>
      <c r="E49" s="2"/>
      <c r="F49" s="3"/>
      <c r="G49" s="3"/>
      <c r="H49" s="122">
        <f t="shared" si="0"/>
        <v>0</v>
      </c>
      <c r="I49" s="1"/>
      <c r="J49" s="54"/>
      <c r="K49" s="120">
        <v>0</v>
      </c>
      <c r="L49" s="7"/>
      <c r="M49" s="7"/>
      <c r="N49" s="120">
        <f t="shared" si="1"/>
        <v>0</v>
      </c>
      <c r="O49" s="121">
        <f t="shared" si="2"/>
        <v>0</v>
      </c>
    </row>
    <row r="50" spans="1:15" ht="17.25" x14ac:dyDescent="0.3">
      <c r="A50" s="93"/>
      <c r="B50" s="94"/>
      <c r="C50" s="12"/>
      <c r="D50" s="1"/>
      <c r="E50" s="2"/>
      <c r="F50" s="3"/>
      <c r="G50" s="3"/>
      <c r="H50" s="122">
        <f t="shared" si="0"/>
        <v>0</v>
      </c>
      <c r="I50" s="1"/>
      <c r="J50" s="50"/>
      <c r="K50" s="120">
        <v>0</v>
      </c>
      <c r="L50" s="1"/>
      <c r="M50" s="1"/>
      <c r="N50" s="120">
        <f t="shared" si="1"/>
        <v>0</v>
      </c>
      <c r="O50" s="121">
        <f t="shared" si="2"/>
        <v>0</v>
      </c>
    </row>
    <row r="51" spans="1:15" ht="17.25" x14ac:dyDescent="0.3">
      <c r="A51" s="93"/>
      <c r="B51" s="94"/>
      <c r="C51" s="12"/>
      <c r="D51" s="1"/>
      <c r="E51" s="2"/>
      <c r="F51" s="3"/>
      <c r="G51" s="3"/>
      <c r="H51" s="122">
        <f t="shared" si="0"/>
        <v>0</v>
      </c>
      <c r="I51" s="1"/>
      <c r="J51" s="56"/>
      <c r="K51" s="120">
        <v>0</v>
      </c>
      <c r="L51" s="7"/>
      <c r="M51" s="7"/>
      <c r="N51" s="120">
        <f t="shared" si="1"/>
        <v>0</v>
      </c>
      <c r="O51" s="121">
        <f t="shared" si="2"/>
        <v>0</v>
      </c>
    </row>
    <row r="52" spans="1:15" ht="17.25" x14ac:dyDescent="0.3">
      <c r="A52" s="93"/>
      <c r="B52" s="94"/>
      <c r="C52" s="12"/>
      <c r="D52" s="50"/>
      <c r="E52" s="2"/>
      <c r="F52" s="3"/>
      <c r="G52" s="3"/>
      <c r="H52" s="122">
        <f t="shared" si="0"/>
        <v>0</v>
      </c>
      <c r="I52" s="1"/>
      <c r="J52" s="50"/>
      <c r="K52" s="120">
        <v>0</v>
      </c>
      <c r="L52" s="7"/>
      <c r="M52" s="7"/>
      <c r="N52" s="120">
        <f t="shared" si="1"/>
        <v>0</v>
      </c>
      <c r="O52" s="121">
        <f t="shared" si="2"/>
        <v>0</v>
      </c>
    </row>
    <row r="53" spans="1:15" ht="17.25" x14ac:dyDescent="0.3">
      <c r="A53" s="93"/>
      <c r="B53" s="94"/>
      <c r="C53" s="12"/>
      <c r="D53" s="1"/>
      <c r="E53" s="2"/>
      <c r="F53" s="3"/>
      <c r="G53" s="3"/>
      <c r="H53" s="122">
        <f t="shared" si="0"/>
        <v>0</v>
      </c>
      <c r="I53" s="1"/>
      <c r="J53" s="50"/>
      <c r="K53" s="120">
        <v>0</v>
      </c>
      <c r="L53" s="7"/>
      <c r="M53" s="7"/>
      <c r="N53" s="120">
        <f t="shared" si="1"/>
        <v>0</v>
      </c>
      <c r="O53" s="121">
        <f t="shared" si="2"/>
        <v>0</v>
      </c>
    </row>
    <row r="54" spans="1:15" ht="17.25" x14ac:dyDescent="0.3">
      <c r="A54" s="93"/>
      <c r="B54" s="94"/>
      <c r="C54" s="12"/>
      <c r="D54" s="1"/>
      <c r="E54" s="2"/>
      <c r="F54" s="3"/>
      <c r="G54" s="3"/>
      <c r="H54" s="122">
        <f t="shared" si="0"/>
        <v>0</v>
      </c>
      <c r="I54" s="1"/>
      <c r="J54" s="50"/>
      <c r="K54" s="120">
        <v>0</v>
      </c>
      <c r="L54" s="1"/>
      <c r="M54" s="1"/>
      <c r="N54" s="120">
        <f t="shared" si="1"/>
        <v>0</v>
      </c>
      <c r="O54" s="121">
        <f t="shared" si="2"/>
        <v>0</v>
      </c>
    </row>
    <row r="55" spans="1:15" ht="17.25" x14ac:dyDescent="0.3">
      <c r="A55" s="93"/>
      <c r="B55" s="94"/>
      <c r="C55" s="12"/>
      <c r="D55" s="1"/>
      <c r="E55" s="2"/>
      <c r="F55" s="3"/>
      <c r="G55" s="3"/>
      <c r="H55" s="122">
        <f t="shared" si="0"/>
        <v>0</v>
      </c>
      <c r="I55" s="1"/>
      <c r="J55" s="50"/>
      <c r="K55" s="120">
        <v>0</v>
      </c>
      <c r="L55" s="1"/>
      <c r="M55" s="1"/>
      <c r="N55" s="120">
        <f t="shared" si="1"/>
        <v>0</v>
      </c>
      <c r="O55" s="121">
        <f t="shared" si="2"/>
        <v>0</v>
      </c>
    </row>
    <row r="56" spans="1:15" ht="17.25" x14ac:dyDescent="0.3">
      <c r="A56" s="93"/>
      <c r="B56" s="94"/>
      <c r="C56" s="12"/>
      <c r="D56" s="1"/>
      <c r="E56" s="2"/>
      <c r="F56" s="3"/>
      <c r="G56" s="3"/>
      <c r="H56" s="122">
        <f t="shared" si="0"/>
        <v>0</v>
      </c>
      <c r="I56" s="1"/>
      <c r="J56" s="50"/>
      <c r="K56" s="120">
        <v>0</v>
      </c>
      <c r="L56" s="1"/>
      <c r="M56" s="1"/>
      <c r="N56" s="120">
        <f t="shared" si="1"/>
        <v>0</v>
      </c>
      <c r="O56" s="121">
        <f t="shared" si="2"/>
        <v>0</v>
      </c>
    </row>
    <row r="57" spans="1:15" ht="17.25" x14ac:dyDescent="0.3">
      <c r="A57" s="93"/>
      <c r="B57" s="94"/>
      <c r="C57" s="12"/>
      <c r="D57" s="1"/>
      <c r="E57" s="2"/>
      <c r="F57" s="3"/>
      <c r="G57" s="3"/>
      <c r="H57" s="122">
        <f t="shared" si="0"/>
        <v>0</v>
      </c>
      <c r="I57" s="1"/>
      <c r="J57" s="50"/>
      <c r="K57" s="120">
        <v>0</v>
      </c>
      <c r="L57" s="1"/>
      <c r="M57" s="1"/>
      <c r="N57" s="120">
        <f t="shared" si="1"/>
        <v>0</v>
      </c>
      <c r="O57" s="121">
        <f t="shared" si="2"/>
        <v>0</v>
      </c>
    </row>
    <row r="58" spans="1:15" ht="17.25" x14ac:dyDescent="0.3">
      <c r="A58" s="93"/>
      <c r="B58" s="94"/>
      <c r="C58" s="12"/>
      <c r="D58" s="1"/>
      <c r="E58" s="2"/>
      <c r="F58" s="3"/>
      <c r="G58" s="3"/>
      <c r="H58" s="122">
        <f t="shared" si="0"/>
        <v>0</v>
      </c>
      <c r="I58" s="1"/>
      <c r="J58" s="50"/>
      <c r="K58" s="120">
        <v>0</v>
      </c>
      <c r="L58" s="1"/>
      <c r="M58" s="1"/>
      <c r="N58" s="120">
        <f t="shared" si="1"/>
        <v>0</v>
      </c>
      <c r="O58" s="121">
        <f t="shared" si="2"/>
        <v>0</v>
      </c>
    </row>
    <row r="59" spans="1:15" ht="17.25" x14ac:dyDescent="0.3">
      <c r="A59" s="93"/>
      <c r="B59" s="94"/>
      <c r="C59" s="12"/>
      <c r="D59" s="1"/>
      <c r="E59" s="2"/>
      <c r="F59" s="3"/>
      <c r="G59" s="3"/>
      <c r="H59" s="122">
        <f t="shared" si="0"/>
        <v>0</v>
      </c>
      <c r="I59" s="1"/>
      <c r="J59" s="50"/>
      <c r="K59" s="120">
        <v>0</v>
      </c>
      <c r="L59" s="1"/>
      <c r="M59" s="1"/>
      <c r="N59" s="120">
        <f t="shared" si="1"/>
        <v>0</v>
      </c>
      <c r="O59" s="121">
        <f t="shared" si="2"/>
        <v>0</v>
      </c>
    </row>
    <row r="60" spans="1:15" ht="17.25" x14ac:dyDescent="0.3">
      <c r="A60" s="93"/>
      <c r="B60" s="94"/>
      <c r="C60" s="12"/>
      <c r="D60" s="1"/>
      <c r="E60" s="2"/>
      <c r="F60" s="3"/>
      <c r="G60" s="3"/>
      <c r="H60" s="122">
        <f t="shared" si="0"/>
        <v>0</v>
      </c>
      <c r="I60" s="1"/>
      <c r="J60" s="50"/>
      <c r="K60" s="120">
        <v>0</v>
      </c>
      <c r="L60" s="1"/>
      <c r="M60" s="1"/>
      <c r="N60" s="120">
        <f t="shared" si="1"/>
        <v>0</v>
      </c>
      <c r="O60" s="121">
        <f t="shared" si="2"/>
        <v>0</v>
      </c>
    </row>
    <row r="61" spans="1:15" ht="17.25" x14ac:dyDescent="0.3">
      <c r="A61" s="93"/>
      <c r="B61" s="94"/>
      <c r="C61" s="12"/>
      <c r="D61" s="1"/>
      <c r="E61" s="2"/>
      <c r="F61" s="3"/>
      <c r="G61" s="3"/>
      <c r="H61" s="122">
        <f t="shared" si="0"/>
        <v>0</v>
      </c>
      <c r="I61" s="1"/>
      <c r="J61" s="50"/>
      <c r="K61" s="120">
        <v>0</v>
      </c>
      <c r="L61" s="1"/>
      <c r="M61" s="1"/>
      <c r="N61" s="120">
        <f t="shared" si="1"/>
        <v>0</v>
      </c>
      <c r="O61" s="121">
        <f t="shared" si="2"/>
        <v>0</v>
      </c>
    </row>
    <row r="62" spans="1:15" ht="17.25" x14ac:dyDescent="0.3">
      <c r="A62" s="93"/>
      <c r="B62" s="94"/>
      <c r="C62" s="12"/>
      <c r="D62" s="1"/>
      <c r="E62" s="2"/>
      <c r="F62" s="3"/>
      <c r="G62" s="3"/>
      <c r="H62" s="122">
        <f t="shared" si="0"/>
        <v>0</v>
      </c>
      <c r="I62" s="1"/>
      <c r="J62" s="50"/>
      <c r="K62" s="120">
        <v>0</v>
      </c>
      <c r="L62" s="1"/>
      <c r="M62" s="1"/>
      <c r="N62" s="120">
        <f t="shared" si="1"/>
        <v>0</v>
      </c>
      <c r="O62" s="121">
        <f t="shared" si="2"/>
        <v>0</v>
      </c>
    </row>
    <row r="63" spans="1:15" ht="17.25" x14ac:dyDescent="0.3">
      <c r="A63" s="93"/>
      <c r="B63" s="94"/>
      <c r="C63" s="12"/>
      <c r="D63" s="1"/>
      <c r="E63" s="2"/>
      <c r="F63" s="3"/>
      <c r="G63" s="3"/>
      <c r="H63" s="122">
        <f t="shared" si="0"/>
        <v>0</v>
      </c>
      <c r="I63" s="1"/>
      <c r="J63" s="50"/>
      <c r="K63" s="120">
        <v>0</v>
      </c>
      <c r="L63" s="1"/>
      <c r="M63" s="1"/>
      <c r="N63" s="120">
        <f t="shared" si="1"/>
        <v>0</v>
      </c>
      <c r="O63" s="121">
        <f t="shared" si="2"/>
        <v>0</v>
      </c>
    </row>
    <row r="64" spans="1:15" ht="17.25" x14ac:dyDescent="0.3">
      <c r="A64" s="93"/>
      <c r="B64" s="94"/>
      <c r="C64" s="12"/>
      <c r="D64" s="1"/>
      <c r="E64" s="2"/>
      <c r="F64" s="3"/>
      <c r="G64" s="3"/>
      <c r="H64" s="122">
        <f t="shared" si="0"/>
        <v>0</v>
      </c>
      <c r="I64" s="1"/>
      <c r="J64" s="50"/>
      <c r="K64" s="120">
        <v>0</v>
      </c>
      <c r="L64" s="1"/>
      <c r="M64" s="1"/>
      <c r="N64" s="120">
        <f t="shared" si="1"/>
        <v>0</v>
      </c>
      <c r="O64" s="121">
        <f t="shared" si="2"/>
        <v>0</v>
      </c>
    </row>
    <row r="65" spans="1:15" ht="17.25" x14ac:dyDescent="0.3">
      <c r="A65" s="93"/>
      <c r="B65" s="94"/>
      <c r="C65" s="12"/>
      <c r="D65" s="1"/>
      <c r="E65" s="2"/>
      <c r="F65" s="3"/>
      <c r="G65" s="3"/>
      <c r="H65" s="122">
        <f t="shared" si="0"/>
        <v>0</v>
      </c>
      <c r="I65" s="1"/>
      <c r="J65" s="50"/>
      <c r="K65" s="120">
        <v>0</v>
      </c>
      <c r="L65" s="1"/>
      <c r="M65" s="1"/>
      <c r="N65" s="120">
        <f t="shared" si="1"/>
        <v>0</v>
      </c>
      <c r="O65" s="121">
        <f t="shared" si="2"/>
        <v>0</v>
      </c>
    </row>
    <row r="66" spans="1:15" ht="17.25" x14ac:dyDescent="0.3">
      <c r="A66" s="93"/>
      <c r="B66" s="94"/>
      <c r="C66" s="12"/>
      <c r="D66" s="1"/>
      <c r="E66" s="2"/>
      <c r="F66" s="3"/>
      <c r="G66" s="3"/>
      <c r="H66" s="122">
        <f t="shared" si="0"/>
        <v>0</v>
      </c>
      <c r="I66" s="1"/>
      <c r="J66" s="50"/>
      <c r="K66" s="120">
        <v>0</v>
      </c>
      <c r="L66" s="1"/>
      <c r="M66" s="1"/>
      <c r="N66" s="120">
        <f t="shared" si="1"/>
        <v>0</v>
      </c>
      <c r="O66" s="121">
        <f t="shared" si="2"/>
        <v>0</v>
      </c>
    </row>
    <row r="67" spans="1:15" ht="17.25" x14ac:dyDescent="0.3">
      <c r="A67" s="93"/>
      <c r="B67" s="94"/>
      <c r="C67" s="12"/>
      <c r="D67" s="1"/>
      <c r="E67" s="2"/>
      <c r="F67" s="3"/>
      <c r="G67" s="3"/>
      <c r="H67" s="122">
        <f t="shared" si="0"/>
        <v>0</v>
      </c>
      <c r="I67" s="1"/>
      <c r="J67" s="50"/>
      <c r="K67" s="120">
        <v>0</v>
      </c>
      <c r="L67" s="1"/>
      <c r="M67" s="1"/>
      <c r="N67" s="120">
        <f t="shared" si="1"/>
        <v>0</v>
      </c>
      <c r="O67" s="121">
        <f t="shared" si="2"/>
        <v>0</v>
      </c>
    </row>
    <row r="68" spans="1:15" ht="17.25" x14ac:dyDescent="0.3">
      <c r="A68" s="93"/>
      <c r="B68" s="94"/>
      <c r="C68" s="12"/>
      <c r="D68" s="1"/>
      <c r="E68" s="2"/>
      <c r="F68" s="3"/>
      <c r="G68" s="3"/>
      <c r="H68" s="122">
        <f t="shared" ref="H68:H131" si="3">IF(AND(F68&lt;&gt;"",G68&lt;&gt;""),G68-F68,0)</f>
        <v>0</v>
      </c>
      <c r="I68" s="1"/>
      <c r="J68" s="50"/>
      <c r="K68" s="120">
        <v>0</v>
      </c>
      <c r="L68" s="1"/>
      <c r="M68" s="1"/>
      <c r="N68" s="120">
        <f t="shared" ref="N68:N131" si="4">IF(ROUND(H68*1440,0)=0,0,H68*1440*32)</f>
        <v>0</v>
      </c>
      <c r="O68" s="121">
        <f t="shared" ref="O68:O131" si="5">IF(ROUND(H68*1440,0)=0,0,
IF(ROUND(H68*1440,0)&lt;=15,480,
IF(ROUND(H68*1440,0)&lt;=30,960,
IF(ROUND(H68*1440,0)&lt;=45,1440,
IF(ROUND(H68*1440,0)&lt;=60,1920,
1920*INT(ROUND(H68*1440,0)/60)+
IF(MOD(ROUND(H68*1440,0),60)&lt;=15,480,
IF(MOD(ROUND(H68*1440,0),60)&lt;=30,960,
IF(MOD(ROUND(H68*1440,0),60)&lt;=45,1440,1920)))
)))))</f>
        <v>0</v>
      </c>
    </row>
    <row r="69" spans="1:15" ht="17.25" x14ac:dyDescent="0.3">
      <c r="A69" s="93"/>
      <c r="B69" s="94"/>
      <c r="C69" s="12"/>
      <c r="D69" s="1"/>
      <c r="E69" s="2"/>
      <c r="F69" s="3"/>
      <c r="G69" s="3"/>
      <c r="H69" s="122">
        <f t="shared" si="3"/>
        <v>0</v>
      </c>
      <c r="I69" s="1"/>
      <c r="J69" s="50"/>
      <c r="K69" s="120">
        <v>0</v>
      </c>
      <c r="L69" s="1"/>
      <c r="M69" s="1"/>
      <c r="N69" s="120">
        <f t="shared" si="4"/>
        <v>0</v>
      </c>
      <c r="O69" s="121">
        <f t="shared" si="5"/>
        <v>0</v>
      </c>
    </row>
    <row r="70" spans="1:15" ht="17.25" x14ac:dyDescent="0.3">
      <c r="A70" s="93"/>
      <c r="B70" s="94"/>
      <c r="C70" s="12"/>
      <c r="D70" s="1"/>
      <c r="E70" s="2"/>
      <c r="F70" s="3"/>
      <c r="G70" s="3"/>
      <c r="H70" s="122">
        <f t="shared" si="3"/>
        <v>0</v>
      </c>
      <c r="I70" s="1"/>
      <c r="J70" s="50"/>
      <c r="K70" s="120">
        <v>0</v>
      </c>
      <c r="L70" s="1"/>
      <c r="M70" s="1"/>
      <c r="N70" s="120">
        <f t="shared" si="4"/>
        <v>0</v>
      </c>
      <c r="O70" s="121">
        <f t="shared" si="5"/>
        <v>0</v>
      </c>
    </row>
    <row r="71" spans="1:15" ht="17.25" x14ac:dyDescent="0.3">
      <c r="A71" s="93"/>
      <c r="B71" s="94"/>
      <c r="C71" s="12"/>
      <c r="D71" s="1"/>
      <c r="E71" s="2"/>
      <c r="F71" s="3"/>
      <c r="G71" s="3"/>
      <c r="H71" s="122">
        <f t="shared" si="3"/>
        <v>0</v>
      </c>
      <c r="I71" s="1"/>
      <c r="J71" s="50"/>
      <c r="K71" s="120">
        <v>0</v>
      </c>
      <c r="L71" s="1"/>
      <c r="M71" s="1"/>
      <c r="N71" s="120">
        <f t="shared" si="4"/>
        <v>0</v>
      </c>
      <c r="O71" s="121">
        <f t="shared" si="5"/>
        <v>0</v>
      </c>
    </row>
    <row r="72" spans="1:15" ht="17.25" x14ac:dyDescent="0.3">
      <c r="A72" s="93"/>
      <c r="B72" s="94"/>
      <c r="C72" s="12"/>
      <c r="D72" s="1"/>
      <c r="E72" s="2"/>
      <c r="F72" s="3"/>
      <c r="G72" s="3"/>
      <c r="H72" s="122">
        <f t="shared" si="3"/>
        <v>0</v>
      </c>
      <c r="I72" s="1"/>
      <c r="J72" s="50"/>
      <c r="K72" s="120">
        <v>0</v>
      </c>
      <c r="L72" s="1"/>
      <c r="M72" s="1"/>
      <c r="N72" s="120">
        <f t="shared" si="4"/>
        <v>0</v>
      </c>
      <c r="O72" s="121">
        <f t="shared" si="5"/>
        <v>0</v>
      </c>
    </row>
    <row r="73" spans="1:15" ht="17.25" x14ac:dyDescent="0.3">
      <c r="A73" s="93"/>
      <c r="B73" s="94"/>
      <c r="C73" s="12"/>
      <c r="D73" s="1"/>
      <c r="E73" s="2"/>
      <c r="F73" s="3"/>
      <c r="G73" s="3"/>
      <c r="H73" s="122">
        <f t="shared" si="3"/>
        <v>0</v>
      </c>
      <c r="I73" s="1"/>
      <c r="J73" s="50"/>
      <c r="K73" s="120">
        <v>0</v>
      </c>
      <c r="L73" s="1"/>
      <c r="M73" s="1"/>
      <c r="N73" s="120">
        <f t="shared" si="4"/>
        <v>0</v>
      </c>
      <c r="O73" s="121">
        <f t="shared" si="5"/>
        <v>0</v>
      </c>
    </row>
    <row r="74" spans="1:15" ht="17.25" x14ac:dyDescent="0.3">
      <c r="A74" s="93"/>
      <c r="B74" s="94"/>
      <c r="C74" s="12"/>
      <c r="D74" s="1"/>
      <c r="E74" s="2"/>
      <c r="F74" s="3"/>
      <c r="G74" s="3"/>
      <c r="H74" s="122">
        <f t="shared" si="3"/>
        <v>0</v>
      </c>
      <c r="I74" s="1"/>
      <c r="J74" s="50"/>
      <c r="K74" s="120">
        <v>0</v>
      </c>
      <c r="L74" s="1"/>
      <c r="M74" s="1"/>
      <c r="N74" s="120">
        <f t="shared" si="4"/>
        <v>0</v>
      </c>
      <c r="O74" s="121">
        <f t="shared" si="5"/>
        <v>0</v>
      </c>
    </row>
    <row r="75" spans="1:15" ht="17.25" x14ac:dyDescent="0.3">
      <c r="A75" s="93"/>
      <c r="B75" s="94"/>
      <c r="C75" s="12"/>
      <c r="D75" s="1"/>
      <c r="E75" s="2"/>
      <c r="F75" s="3"/>
      <c r="G75" s="3"/>
      <c r="H75" s="122">
        <f t="shared" si="3"/>
        <v>0</v>
      </c>
      <c r="I75" s="1"/>
      <c r="J75" s="50"/>
      <c r="K75" s="120">
        <v>0</v>
      </c>
      <c r="L75" s="1"/>
      <c r="M75" s="1"/>
      <c r="N75" s="120">
        <f t="shared" si="4"/>
        <v>0</v>
      </c>
      <c r="O75" s="121">
        <f t="shared" si="5"/>
        <v>0</v>
      </c>
    </row>
    <row r="76" spans="1:15" ht="17.25" x14ac:dyDescent="0.3">
      <c r="A76" s="93"/>
      <c r="B76" s="94"/>
      <c r="C76" s="12"/>
      <c r="D76" s="1"/>
      <c r="E76" s="2"/>
      <c r="F76" s="3"/>
      <c r="G76" s="3"/>
      <c r="H76" s="122">
        <f t="shared" si="3"/>
        <v>0</v>
      </c>
      <c r="I76" s="1"/>
      <c r="J76" s="50"/>
      <c r="K76" s="120">
        <v>0</v>
      </c>
      <c r="L76" s="1"/>
      <c r="M76" s="1"/>
      <c r="N76" s="120">
        <f t="shared" si="4"/>
        <v>0</v>
      </c>
      <c r="O76" s="121">
        <f t="shared" si="5"/>
        <v>0</v>
      </c>
    </row>
    <row r="77" spans="1:15" ht="17.25" x14ac:dyDescent="0.3">
      <c r="A77" s="93"/>
      <c r="B77" s="94"/>
      <c r="C77" s="12"/>
      <c r="D77" s="1"/>
      <c r="E77" s="2"/>
      <c r="F77" s="3"/>
      <c r="G77" s="3"/>
      <c r="H77" s="122">
        <f t="shared" si="3"/>
        <v>0</v>
      </c>
      <c r="I77" s="1"/>
      <c r="J77" s="50"/>
      <c r="K77" s="120">
        <v>0</v>
      </c>
      <c r="L77" s="1"/>
      <c r="M77" s="1"/>
      <c r="N77" s="120">
        <f t="shared" si="4"/>
        <v>0</v>
      </c>
      <c r="O77" s="121">
        <f t="shared" si="5"/>
        <v>0</v>
      </c>
    </row>
    <row r="78" spans="1:15" ht="17.25" x14ac:dyDescent="0.3">
      <c r="A78" s="93"/>
      <c r="B78" s="94"/>
      <c r="C78" s="12"/>
      <c r="D78" s="1"/>
      <c r="E78" s="2"/>
      <c r="F78" s="3"/>
      <c r="G78" s="3"/>
      <c r="H78" s="122">
        <f t="shared" si="3"/>
        <v>0</v>
      </c>
      <c r="I78" s="1"/>
      <c r="J78" s="50"/>
      <c r="K78" s="120">
        <v>0</v>
      </c>
      <c r="L78" s="1"/>
      <c r="M78" s="1"/>
      <c r="N78" s="120">
        <f t="shared" si="4"/>
        <v>0</v>
      </c>
      <c r="O78" s="121">
        <f t="shared" si="5"/>
        <v>0</v>
      </c>
    </row>
    <row r="79" spans="1:15" ht="17.25" x14ac:dyDescent="0.3">
      <c r="A79" s="93"/>
      <c r="B79" s="94"/>
      <c r="C79" s="12"/>
      <c r="D79" s="1"/>
      <c r="E79" s="2"/>
      <c r="F79" s="3"/>
      <c r="G79" s="3"/>
      <c r="H79" s="122">
        <f t="shared" si="3"/>
        <v>0</v>
      </c>
      <c r="I79" s="1"/>
      <c r="J79" s="50"/>
      <c r="K79" s="120">
        <v>0</v>
      </c>
      <c r="L79" s="1"/>
      <c r="M79" s="1"/>
      <c r="N79" s="120">
        <f t="shared" si="4"/>
        <v>0</v>
      </c>
      <c r="O79" s="121">
        <f t="shared" si="5"/>
        <v>0</v>
      </c>
    </row>
    <row r="80" spans="1:15" ht="17.25" x14ac:dyDescent="0.3">
      <c r="A80" s="93"/>
      <c r="B80" s="94"/>
      <c r="C80" s="12"/>
      <c r="D80" s="1"/>
      <c r="E80" s="2"/>
      <c r="F80" s="3"/>
      <c r="G80" s="3"/>
      <c r="H80" s="122">
        <f t="shared" si="3"/>
        <v>0</v>
      </c>
      <c r="I80" s="1"/>
      <c r="J80" s="50"/>
      <c r="K80" s="120">
        <v>0</v>
      </c>
      <c r="L80" s="1"/>
      <c r="M80" s="1"/>
      <c r="N80" s="120">
        <f t="shared" si="4"/>
        <v>0</v>
      </c>
      <c r="O80" s="121">
        <f t="shared" si="5"/>
        <v>0</v>
      </c>
    </row>
    <row r="81" spans="1:15" ht="17.25" x14ac:dyDescent="0.3">
      <c r="A81" s="93"/>
      <c r="B81" s="94"/>
      <c r="C81" s="12"/>
      <c r="D81" s="1"/>
      <c r="E81" s="2"/>
      <c r="F81" s="3"/>
      <c r="G81" s="3"/>
      <c r="H81" s="122">
        <f t="shared" si="3"/>
        <v>0</v>
      </c>
      <c r="I81" s="1"/>
      <c r="J81" s="50"/>
      <c r="K81" s="120">
        <v>0</v>
      </c>
      <c r="L81" s="1"/>
      <c r="M81" s="1"/>
      <c r="N81" s="120">
        <f t="shared" si="4"/>
        <v>0</v>
      </c>
      <c r="O81" s="121">
        <f t="shared" si="5"/>
        <v>0</v>
      </c>
    </row>
    <row r="82" spans="1:15" ht="17.25" x14ac:dyDescent="0.3">
      <c r="A82" s="93"/>
      <c r="B82" s="94"/>
      <c r="C82" s="12"/>
      <c r="D82" s="1"/>
      <c r="E82" s="2"/>
      <c r="F82" s="3"/>
      <c r="G82" s="3"/>
      <c r="H82" s="122">
        <f t="shared" si="3"/>
        <v>0</v>
      </c>
      <c r="I82" s="1"/>
      <c r="J82" s="50"/>
      <c r="K82" s="120">
        <v>0</v>
      </c>
      <c r="L82" s="1"/>
      <c r="M82" s="1"/>
      <c r="N82" s="120">
        <f t="shared" si="4"/>
        <v>0</v>
      </c>
      <c r="O82" s="121">
        <f t="shared" si="5"/>
        <v>0</v>
      </c>
    </row>
    <row r="83" spans="1:15" ht="17.25" x14ac:dyDescent="0.3">
      <c r="A83" s="93"/>
      <c r="B83" s="94"/>
      <c r="C83" s="12"/>
      <c r="D83" s="1"/>
      <c r="E83" s="2"/>
      <c r="F83" s="3"/>
      <c r="G83" s="3"/>
      <c r="H83" s="122">
        <f t="shared" si="3"/>
        <v>0</v>
      </c>
      <c r="I83" s="1"/>
      <c r="J83" s="50"/>
      <c r="K83" s="120">
        <v>0</v>
      </c>
      <c r="L83" s="1"/>
      <c r="M83" s="1"/>
      <c r="N83" s="120">
        <f t="shared" si="4"/>
        <v>0</v>
      </c>
      <c r="O83" s="121">
        <f t="shared" si="5"/>
        <v>0</v>
      </c>
    </row>
    <row r="84" spans="1:15" ht="17.25" x14ac:dyDescent="0.3">
      <c r="A84" s="93"/>
      <c r="B84" s="94"/>
      <c r="C84" s="12"/>
      <c r="D84" s="1"/>
      <c r="E84" s="2"/>
      <c r="F84" s="3"/>
      <c r="G84" s="3"/>
      <c r="H84" s="122">
        <f t="shared" si="3"/>
        <v>0</v>
      </c>
      <c r="I84" s="1"/>
      <c r="J84" s="50"/>
      <c r="K84" s="120">
        <v>0</v>
      </c>
      <c r="L84" s="1"/>
      <c r="M84" s="1"/>
      <c r="N84" s="120">
        <f t="shared" si="4"/>
        <v>0</v>
      </c>
      <c r="O84" s="121">
        <f t="shared" si="5"/>
        <v>0</v>
      </c>
    </row>
    <row r="85" spans="1:15" ht="17.25" x14ac:dyDescent="0.3">
      <c r="A85" s="93"/>
      <c r="B85" s="94"/>
      <c r="C85" s="12"/>
      <c r="D85" s="1"/>
      <c r="E85" s="2"/>
      <c r="F85" s="3"/>
      <c r="G85" s="3"/>
      <c r="H85" s="122">
        <f t="shared" si="3"/>
        <v>0</v>
      </c>
      <c r="I85" s="1"/>
      <c r="J85" s="50"/>
      <c r="K85" s="120">
        <v>0</v>
      </c>
      <c r="L85" s="1"/>
      <c r="M85" s="1"/>
      <c r="N85" s="120">
        <f t="shared" si="4"/>
        <v>0</v>
      </c>
      <c r="O85" s="121">
        <f t="shared" si="5"/>
        <v>0</v>
      </c>
    </row>
    <row r="86" spans="1:15" ht="17.25" x14ac:dyDescent="0.3">
      <c r="A86" s="93"/>
      <c r="B86" s="94"/>
      <c r="C86" s="12"/>
      <c r="D86" s="1"/>
      <c r="E86" s="2"/>
      <c r="F86" s="3"/>
      <c r="G86" s="3"/>
      <c r="H86" s="122">
        <f t="shared" si="3"/>
        <v>0</v>
      </c>
      <c r="I86" s="1"/>
      <c r="J86" s="50"/>
      <c r="K86" s="120">
        <v>0</v>
      </c>
      <c r="L86" s="1"/>
      <c r="M86" s="1"/>
      <c r="N86" s="120">
        <f t="shared" si="4"/>
        <v>0</v>
      </c>
      <c r="O86" s="121">
        <f t="shared" si="5"/>
        <v>0</v>
      </c>
    </row>
    <row r="87" spans="1:15" ht="17.25" x14ac:dyDescent="0.3">
      <c r="A87" s="93"/>
      <c r="B87" s="94"/>
      <c r="C87" s="12"/>
      <c r="D87" s="1"/>
      <c r="E87" s="2"/>
      <c r="F87" s="3"/>
      <c r="G87" s="3"/>
      <c r="H87" s="122">
        <f t="shared" si="3"/>
        <v>0</v>
      </c>
      <c r="I87" s="1"/>
      <c r="J87" s="50"/>
      <c r="K87" s="120">
        <v>0</v>
      </c>
      <c r="L87" s="1"/>
      <c r="M87" s="1"/>
      <c r="N87" s="120">
        <f t="shared" si="4"/>
        <v>0</v>
      </c>
      <c r="O87" s="121">
        <f t="shared" si="5"/>
        <v>0</v>
      </c>
    </row>
    <row r="88" spans="1:15" ht="17.25" x14ac:dyDescent="0.3">
      <c r="A88" s="93"/>
      <c r="B88" s="94"/>
      <c r="C88" s="12"/>
      <c r="D88" s="1"/>
      <c r="E88" s="2"/>
      <c r="F88" s="3"/>
      <c r="G88" s="3"/>
      <c r="H88" s="122">
        <f t="shared" si="3"/>
        <v>0</v>
      </c>
      <c r="I88" s="1"/>
      <c r="J88" s="50"/>
      <c r="K88" s="120">
        <v>0</v>
      </c>
      <c r="L88" s="1"/>
      <c r="M88" s="1"/>
      <c r="N88" s="120">
        <f t="shared" si="4"/>
        <v>0</v>
      </c>
      <c r="O88" s="121">
        <f t="shared" si="5"/>
        <v>0</v>
      </c>
    </row>
    <row r="89" spans="1:15" ht="17.25" x14ac:dyDescent="0.3">
      <c r="A89" s="93"/>
      <c r="B89" s="94"/>
      <c r="C89" s="12"/>
      <c r="D89" s="1"/>
      <c r="E89" s="2"/>
      <c r="F89" s="3"/>
      <c r="G89" s="3"/>
      <c r="H89" s="122">
        <f t="shared" si="3"/>
        <v>0</v>
      </c>
      <c r="I89" s="1"/>
      <c r="J89" s="50"/>
      <c r="K89" s="120">
        <v>0</v>
      </c>
      <c r="L89" s="1"/>
      <c r="M89" s="1"/>
      <c r="N89" s="120">
        <f t="shared" si="4"/>
        <v>0</v>
      </c>
      <c r="O89" s="121">
        <f t="shared" si="5"/>
        <v>0</v>
      </c>
    </row>
    <row r="90" spans="1:15" ht="17.25" x14ac:dyDescent="0.3">
      <c r="A90" s="93"/>
      <c r="B90" s="94"/>
      <c r="C90" s="12"/>
      <c r="D90" s="1"/>
      <c r="E90" s="2"/>
      <c r="F90" s="3"/>
      <c r="G90" s="3"/>
      <c r="H90" s="122">
        <f t="shared" si="3"/>
        <v>0</v>
      </c>
      <c r="I90" s="1"/>
      <c r="J90" s="50"/>
      <c r="K90" s="120">
        <v>0</v>
      </c>
      <c r="L90" s="1"/>
      <c r="M90" s="1"/>
      <c r="N90" s="120">
        <f t="shared" si="4"/>
        <v>0</v>
      </c>
      <c r="O90" s="121">
        <f t="shared" si="5"/>
        <v>0</v>
      </c>
    </row>
    <row r="91" spans="1:15" ht="17.25" x14ac:dyDescent="0.3">
      <c r="A91" s="93"/>
      <c r="B91" s="94"/>
      <c r="C91" s="12"/>
      <c r="D91" s="1"/>
      <c r="E91" s="2"/>
      <c r="F91" s="3"/>
      <c r="G91" s="3"/>
      <c r="H91" s="122">
        <f t="shared" si="3"/>
        <v>0</v>
      </c>
      <c r="I91" s="1"/>
      <c r="J91" s="50"/>
      <c r="K91" s="120">
        <v>0</v>
      </c>
      <c r="L91" s="1"/>
      <c r="M91" s="1"/>
      <c r="N91" s="120">
        <f t="shared" si="4"/>
        <v>0</v>
      </c>
      <c r="O91" s="121">
        <f t="shared" si="5"/>
        <v>0</v>
      </c>
    </row>
    <row r="92" spans="1:15" ht="17.25" x14ac:dyDescent="0.3">
      <c r="A92" s="93"/>
      <c r="B92" s="94"/>
      <c r="C92" s="12"/>
      <c r="D92" s="1"/>
      <c r="E92" s="2"/>
      <c r="F92" s="3"/>
      <c r="G92" s="3"/>
      <c r="H92" s="122">
        <f t="shared" si="3"/>
        <v>0</v>
      </c>
      <c r="I92" s="1"/>
      <c r="J92" s="50"/>
      <c r="K92" s="120">
        <v>0</v>
      </c>
      <c r="L92" s="1"/>
      <c r="M92" s="1"/>
      <c r="N92" s="120">
        <f t="shared" si="4"/>
        <v>0</v>
      </c>
      <c r="O92" s="121">
        <f t="shared" si="5"/>
        <v>0</v>
      </c>
    </row>
    <row r="93" spans="1:15" ht="17.25" x14ac:dyDescent="0.3">
      <c r="A93" s="93"/>
      <c r="B93" s="94"/>
      <c r="C93" s="12"/>
      <c r="D93" s="1"/>
      <c r="E93" s="2"/>
      <c r="F93" s="3"/>
      <c r="G93" s="3"/>
      <c r="H93" s="122">
        <f t="shared" si="3"/>
        <v>0</v>
      </c>
      <c r="I93" s="1"/>
      <c r="J93" s="50"/>
      <c r="K93" s="120">
        <v>0</v>
      </c>
      <c r="L93" s="1"/>
      <c r="M93" s="1"/>
      <c r="N93" s="120">
        <f t="shared" si="4"/>
        <v>0</v>
      </c>
      <c r="O93" s="121">
        <f t="shared" si="5"/>
        <v>0</v>
      </c>
    </row>
    <row r="94" spans="1:15" ht="17.25" x14ac:dyDescent="0.3">
      <c r="A94" s="93"/>
      <c r="B94" s="94"/>
      <c r="C94" s="12"/>
      <c r="D94" s="1"/>
      <c r="E94" s="2"/>
      <c r="F94" s="3"/>
      <c r="G94" s="3"/>
      <c r="H94" s="122">
        <f t="shared" si="3"/>
        <v>0</v>
      </c>
      <c r="I94" s="1"/>
      <c r="J94" s="50"/>
      <c r="K94" s="120">
        <v>0</v>
      </c>
      <c r="L94" s="1"/>
      <c r="M94" s="1"/>
      <c r="N94" s="120">
        <f t="shared" si="4"/>
        <v>0</v>
      </c>
      <c r="O94" s="121">
        <f t="shared" si="5"/>
        <v>0</v>
      </c>
    </row>
    <row r="95" spans="1:15" ht="17.25" x14ac:dyDescent="0.3">
      <c r="A95" s="93"/>
      <c r="B95" s="94"/>
      <c r="C95" s="12"/>
      <c r="D95" s="1"/>
      <c r="E95" s="2"/>
      <c r="F95" s="3"/>
      <c r="G95" s="3"/>
      <c r="H95" s="122">
        <f t="shared" si="3"/>
        <v>0</v>
      </c>
      <c r="I95" s="1"/>
      <c r="J95" s="50"/>
      <c r="K95" s="120">
        <v>0</v>
      </c>
      <c r="L95" s="1"/>
      <c r="M95" s="1"/>
      <c r="N95" s="120">
        <f t="shared" si="4"/>
        <v>0</v>
      </c>
      <c r="O95" s="121">
        <f t="shared" si="5"/>
        <v>0</v>
      </c>
    </row>
    <row r="96" spans="1:15" ht="17.25" x14ac:dyDescent="0.3">
      <c r="A96" s="93"/>
      <c r="B96" s="94"/>
      <c r="C96" s="12"/>
      <c r="D96" s="1"/>
      <c r="E96" s="2"/>
      <c r="F96" s="3"/>
      <c r="G96" s="3"/>
      <c r="H96" s="122">
        <f t="shared" si="3"/>
        <v>0</v>
      </c>
      <c r="I96" s="1"/>
      <c r="J96" s="50"/>
      <c r="K96" s="120">
        <v>0</v>
      </c>
      <c r="L96" s="1"/>
      <c r="M96" s="1"/>
      <c r="N96" s="120">
        <f t="shared" si="4"/>
        <v>0</v>
      </c>
      <c r="O96" s="121">
        <f t="shared" si="5"/>
        <v>0</v>
      </c>
    </row>
    <row r="97" spans="1:15" ht="17.25" x14ac:dyDescent="0.3">
      <c r="A97" s="93"/>
      <c r="B97" s="94"/>
      <c r="C97" s="12"/>
      <c r="D97" s="1"/>
      <c r="E97" s="2"/>
      <c r="F97" s="3"/>
      <c r="G97" s="3"/>
      <c r="H97" s="122">
        <f t="shared" si="3"/>
        <v>0</v>
      </c>
      <c r="I97" s="1"/>
      <c r="J97" s="50"/>
      <c r="K97" s="120">
        <v>0</v>
      </c>
      <c r="L97" s="1"/>
      <c r="M97" s="1"/>
      <c r="N97" s="120">
        <f t="shared" si="4"/>
        <v>0</v>
      </c>
      <c r="O97" s="121">
        <f t="shared" si="5"/>
        <v>0</v>
      </c>
    </row>
    <row r="98" spans="1:15" ht="17.25" x14ac:dyDescent="0.3">
      <c r="A98" s="93"/>
      <c r="B98" s="94"/>
      <c r="C98" s="12"/>
      <c r="D98" s="1"/>
      <c r="E98" s="2"/>
      <c r="F98" s="3"/>
      <c r="G98" s="3"/>
      <c r="H98" s="122">
        <f t="shared" si="3"/>
        <v>0</v>
      </c>
      <c r="I98" s="1"/>
      <c r="J98" s="50"/>
      <c r="K98" s="120">
        <v>0</v>
      </c>
      <c r="L98" s="1"/>
      <c r="M98" s="1"/>
      <c r="N98" s="120">
        <f t="shared" si="4"/>
        <v>0</v>
      </c>
      <c r="O98" s="121">
        <f t="shared" si="5"/>
        <v>0</v>
      </c>
    </row>
    <row r="99" spans="1:15" ht="17.25" x14ac:dyDescent="0.3">
      <c r="A99" s="93"/>
      <c r="B99" s="94"/>
      <c r="C99" s="12"/>
      <c r="D99" s="1"/>
      <c r="E99" s="2"/>
      <c r="F99" s="3"/>
      <c r="G99" s="3"/>
      <c r="H99" s="122">
        <f t="shared" si="3"/>
        <v>0</v>
      </c>
      <c r="I99" s="1"/>
      <c r="J99" s="50"/>
      <c r="K99" s="120">
        <v>0</v>
      </c>
      <c r="L99" s="1"/>
      <c r="M99" s="1"/>
      <c r="N99" s="120">
        <f t="shared" si="4"/>
        <v>0</v>
      </c>
      <c r="O99" s="121">
        <f t="shared" si="5"/>
        <v>0</v>
      </c>
    </row>
    <row r="100" spans="1:15" ht="17.25" x14ac:dyDescent="0.3">
      <c r="A100" s="93"/>
      <c r="B100" s="94"/>
      <c r="C100" s="12"/>
      <c r="D100" s="1"/>
      <c r="E100" s="2"/>
      <c r="F100" s="3"/>
      <c r="G100" s="3"/>
      <c r="H100" s="122">
        <f t="shared" si="3"/>
        <v>0</v>
      </c>
      <c r="I100" s="1"/>
      <c r="J100" s="50"/>
      <c r="K100" s="120">
        <v>0</v>
      </c>
      <c r="L100" s="1"/>
      <c r="M100" s="1"/>
      <c r="N100" s="120">
        <f t="shared" si="4"/>
        <v>0</v>
      </c>
      <c r="O100" s="121">
        <f t="shared" si="5"/>
        <v>0</v>
      </c>
    </row>
    <row r="101" spans="1:15" ht="17.25" x14ac:dyDescent="0.3">
      <c r="A101" s="93"/>
      <c r="B101" s="94"/>
      <c r="C101" s="12"/>
      <c r="D101" s="1"/>
      <c r="E101" s="2"/>
      <c r="F101" s="3"/>
      <c r="G101" s="3"/>
      <c r="H101" s="122">
        <f t="shared" si="3"/>
        <v>0</v>
      </c>
      <c r="I101" s="1"/>
      <c r="J101" s="48"/>
      <c r="K101" s="120">
        <v>0</v>
      </c>
      <c r="L101" s="1"/>
      <c r="M101" s="1"/>
      <c r="N101" s="120">
        <f t="shared" si="4"/>
        <v>0</v>
      </c>
      <c r="O101" s="121">
        <f t="shared" si="5"/>
        <v>0</v>
      </c>
    </row>
    <row r="102" spans="1:15" ht="17.25" x14ac:dyDescent="0.3">
      <c r="A102" s="93"/>
      <c r="B102" s="94"/>
      <c r="C102" s="12"/>
      <c r="D102" s="1"/>
      <c r="E102" s="2"/>
      <c r="F102" s="3"/>
      <c r="G102" s="3"/>
      <c r="H102" s="122">
        <f t="shared" si="3"/>
        <v>0</v>
      </c>
      <c r="I102" s="1"/>
      <c r="J102" s="48"/>
      <c r="K102" s="120">
        <v>0</v>
      </c>
      <c r="L102" s="1"/>
      <c r="M102" s="1"/>
      <c r="N102" s="120">
        <f t="shared" si="4"/>
        <v>0</v>
      </c>
      <c r="O102" s="121">
        <f t="shared" si="5"/>
        <v>0</v>
      </c>
    </row>
    <row r="103" spans="1:15" ht="17.25" x14ac:dyDescent="0.3">
      <c r="A103" s="93"/>
      <c r="B103" s="94"/>
      <c r="C103" s="12"/>
      <c r="D103" s="1"/>
      <c r="E103" s="2"/>
      <c r="F103" s="3"/>
      <c r="G103" s="3"/>
      <c r="H103" s="122">
        <f t="shared" si="3"/>
        <v>0</v>
      </c>
      <c r="I103" s="1"/>
      <c r="J103" s="48"/>
      <c r="K103" s="120">
        <v>0</v>
      </c>
      <c r="L103" s="1"/>
      <c r="M103" s="1"/>
      <c r="N103" s="120">
        <f t="shared" si="4"/>
        <v>0</v>
      </c>
      <c r="O103" s="121">
        <f t="shared" si="5"/>
        <v>0</v>
      </c>
    </row>
    <row r="104" spans="1:15" ht="17.25" x14ac:dyDescent="0.3">
      <c r="A104" s="93"/>
      <c r="B104" s="94"/>
      <c r="C104" s="12"/>
      <c r="D104" s="1"/>
      <c r="E104" s="2"/>
      <c r="F104" s="3"/>
      <c r="G104" s="3"/>
      <c r="H104" s="122">
        <f t="shared" si="3"/>
        <v>0</v>
      </c>
      <c r="I104" s="1"/>
      <c r="J104" s="48"/>
      <c r="K104" s="120">
        <v>0</v>
      </c>
      <c r="L104" s="1"/>
      <c r="M104" s="1"/>
      <c r="N104" s="120">
        <f t="shared" si="4"/>
        <v>0</v>
      </c>
      <c r="O104" s="121">
        <f t="shared" si="5"/>
        <v>0</v>
      </c>
    </row>
    <row r="105" spans="1:15" ht="17.25" x14ac:dyDescent="0.3">
      <c r="A105" s="93"/>
      <c r="B105" s="94"/>
      <c r="C105" s="12"/>
      <c r="D105" s="1"/>
      <c r="E105" s="2"/>
      <c r="F105" s="3"/>
      <c r="G105" s="3"/>
      <c r="H105" s="122">
        <f t="shared" si="3"/>
        <v>0</v>
      </c>
      <c r="I105" s="1"/>
      <c r="J105" s="48"/>
      <c r="K105" s="120">
        <v>0</v>
      </c>
      <c r="L105" s="1"/>
      <c r="M105" s="1"/>
      <c r="N105" s="120">
        <f t="shared" si="4"/>
        <v>0</v>
      </c>
      <c r="O105" s="121">
        <f t="shared" si="5"/>
        <v>0</v>
      </c>
    </row>
    <row r="106" spans="1:15" ht="17.25" x14ac:dyDescent="0.3">
      <c r="A106" s="93"/>
      <c r="B106" s="94"/>
      <c r="C106" s="12"/>
      <c r="D106" s="1"/>
      <c r="E106" s="2"/>
      <c r="F106" s="3"/>
      <c r="G106" s="3"/>
      <c r="H106" s="122">
        <f t="shared" si="3"/>
        <v>0</v>
      </c>
      <c r="I106" s="1"/>
      <c r="J106" s="48"/>
      <c r="K106" s="120">
        <v>0</v>
      </c>
      <c r="L106" s="1"/>
      <c r="M106" s="1"/>
      <c r="N106" s="120">
        <f t="shared" si="4"/>
        <v>0</v>
      </c>
      <c r="O106" s="121">
        <f t="shared" si="5"/>
        <v>0</v>
      </c>
    </row>
    <row r="107" spans="1:15" ht="17.25" x14ac:dyDescent="0.3">
      <c r="A107" s="93"/>
      <c r="B107" s="94"/>
      <c r="C107" s="12"/>
      <c r="D107" s="1"/>
      <c r="E107" s="2"/>
      <c r="F107" s="3"/>
      <c r="G107" s="3"/>
      <c r="H107" s="122">
        <f t="shared" si="3"/>
        <v>0</v>
      </c>
      <c r="I107" s="1"/>
      <c r="J107" s="48"/>
      <c r="K107" s="120">
        <v>0</v>
      </c>
      <c r="L107" s="1"/>
      <c r="M107" s="1"/>
      <c r="N107" s="120">
        <f t="shared" si="4"/>
        <v>0</v>
      </c>
      <c r="O107" s="121">
        <f t="shared" si="5"/>
        <v>0</v>
      </c>
    </row>
    <row r="108" spans="1:15" ht="17.25" x14ac:dyDescent="0.3">
      <c r="A108" s="93"/>
      <c r="B108" s="94"/>
      <c r="C108" s="12"/>
      <c r="D108" s="1"/>
      <c r="E108" s="2"/>
      <c r="F108" s="3"/>
      <c r="G108" s="3"/>
      <c r="H108" s="122">
        <f t="shared" si="3"/>
        <v>0</v>
      </c>
      <c r="I108" s="1"/>
      <c r="J108" s="48"/>
      <c r="K108" s="120">
        <v>0</v>
      </c>
      <c r="L108" s="1"/>
      <c r="M108" s="1"/>
      <c r="N108" s="120">
        <f t="shared" si="4"/>
        <v>0</v>
      </c>
      <c r="O108" s="121">
        <f t="shared" si="5"/>
        <v>0</v>
      </c>
    </row>
    <row r="109" spans="1:15" ht="17.25" x14ac:dyDescent="0.3">
      <c r="A109" s="93"/>
      <c r="B109" s="94"/>
      <c r="C109" s="12"/>
      <c r="D109" s="1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"/>
      <c r="E110" s="2"/>
      <c r="F110" s="3"/>
      <c r="G110" s="3"/>
      <c r="H110" s="122">
        <f t="shared" si="3"/>
        <v>0</v>
      </c>
      <c r="I110" s="1"/>
      <c r="J110" s="48"/>
      <c r="K110" s="120">
        <v>0</v>
      </c>
      <c r="L110" s="1"/>
      <c r="M110" s="1"/>
      <c r="N110" s="120">
        <f t="shared" si="4"/>
        <v>0</v>
      </c>
      <c r="O110" s="121">
        <f t="shared" si="5"/>
        <v>0</v>
      </c>
    </row>
    <row r="111" spans="1:15" ht="17.25" x14ac:dyDescent="0.3">
      <c r="A111" s="93"/>
      <c r="B111" s="94"/>
      <c r="C111" s="12"/>
      <c r="D111" s="1"/>
      <c r="E111" s="2"/>
      <c r="F111" s="3"/>
      <c r="G111" s="3"/>
      <c r="H111" s="122">
        <f t="shared" si="3"/>
        <v>0</v>
      </c>
      <c r="I111" s="1"/>
      <c r="J111" s="48"/>
      <c r="K111" s="120">
        <v>0</v>
      </c>
      <c r="L111" s="1"/>
      <c r="M111" s="1"/>
      <c r="N111" s="120">
        <f t="shared" si="4"/>
        <v>0</v>
      </c>
      <c r="O111" s="121">
        <f t="shared" si="5"/>
        <v>0</v>
      </c>
    </row>
    <row r="112" spans="1:15" ht="17.25" x14ac:dyDescent="0.3">
      <c r="A112" s="93"/>
      <c r="B112" s="94"/>
      <c r="C112" s="12"/>
      <c r="D112" s="1"/>
      <c r="E112" s="2"/>
      <c r="F112" s="3"/>
      <c r="G112" s="3"/>
      <c r="H112" s="122">
        <f t="shared" si="3"/>
        <v>0</v>
      </c>
      <c r="I112" s="1"/>
      <c r="J112" s="48"/>
      <c r="K112" s="120">
        <v>0</v>
      </c>
      <c r="L112" s="1"/>
      <c r="M112" s="1"/>
      <c r="N112" s="120">
        <f t="shared" si="4"/>
        <v>0</v>
      </c>
      <c r="O112" s="121">
        <f t="shared" si="5"/>
        <v>0</v>
      </c>
    </row>
    <row r="113" spans="1:15" ht="17.25" x14ac:dyDescent="0.3">
      <c r="A113" s="93"/>
      <c r="B113" s="94"/>
      <c r="C113" s="12"/>
      <c r="D113" s="1"/>
      <c r="E113" s="2"/>
      <c r="F113" s="3"/>
      <c r="G113" s="3"/>
      <c r="H113" s="122">
        <f t="shared" si="3"/>
        <v>0</v>
      </c>
      <c r="I113" s="1"/>
      <c r="J113" s="48"/>
      <c r="K113" s="120">
        <v>0</v>
      </c>
      <c r="L113" s="1"/>
      <c r="M113" s="1"/>
      <c r="N113" s="120">
        <f t="shared" si="4"/>
        <v>0</v>
      </c>
      <c r="O113" s="121">
        <f t="shared" si="5"/>
        <v>0</v>
      </c>
    </row>
    <row r="114" spans="1:15" ht="17.25" x14ac:dyDescent="0.3">
      <c r="A114" s="93"/>
      <c r="B114" s="94"/>
      <c r="C114" s="12"/>
      <c r="D114" s="1"/>
      <c r="E114" s="2"/>
      <c r="F114" s="3"/>
      <c r="G114" s="3"/>
      <c r="H114" s="122">
        <f t="shared" si="3"/>
        <v>0</v>
      </c>
      <c r="I114" s="1"/>
      <c r="J114" s="48"/>
      <c r="K114" s="120">
        <v>0</v>
      </c>
      <c r="L114" s="1"/>
      <c r="M114" s="1"/>
      <c r="N114" s="120">
        <f t="shared" si="4"/>
        <v>0</v>
      </c>
      <c r="O114" s="121">
        <f t="shared" si="5"/>
        <v>0</v>
      </c>
    </row>
    <row r="115" spans="1:15" ht="17.25" x14ac:dyDescent="0.3">
      <c r="A115" s="93"/>
      <c r="B115" s="94"/>
      <c r="C115" s="12"/>
      <c r="D115" s="1"/>
      <c r="E115" s="2"/>
      <c r="F115" s="3"/>
      <c r="G115" s="3"/>
      <c r="H115" s="122">
        <f t="shared" si="3"/>
        <v>0</v>
      </c>
      <c r="I115" s="1"/>
      <c r="J115" s="48"/>
      <c r="K115" s="120">
        <v>0</v>
      </c>
      <c r="L115" s="1"/>
      <c r="M115" s="1"/>
      <c r="N115" s="120">
        <f t="shared" si="4"/>
        <v>0</v>
      </c>
      <c r="O115" s="121">
        <f t="shared" si="5"/>
        <v>0</v>
      </c>
    </row>
    <row r="116" spans="1:15" ht="17.25" x14ac:dyDescent="0.3">
      <c r="A116" s="93"/>
      <c r="B116" s="94"/>
      <c r="C116" s="12"/>
      <c r="D116" s="1"/>
      <c r="E116" s="2"/>
      <c r="F116" s="3"/>
      <c r="G116" s="3"/>
      <c r="H116" s="122">
        <f t="shared" si="3"/>
        <v>0</v>
      </c>
      <c r="I116" s="1"/>
      <c r="J116" s="48"/>
      <c r="K116" s="120">
        <v>0</v>
      </c>
      <c r="L116" s="1"/>
      <c r="M116" s="1"/>
      <c r="N116" s="120">
        <f t="shared" si="4"/>
        <v>0</v>
      </c>
      <c r="O116" s="121">
        <f t="shared" si="5"/>
        <v>0</v>
      </c>
    </row>
    <row r="117" spans="1:15" ht="17.25" x14ac:dyDescent="0.3">
      <c r="A117" s="93"/>
      <c r="B117" s="94"/>
      <c r="C117" s="12"/>
      <c r="D117" s="1"/>
      <c r="E117" s="2"/>
      <c r="F117" s="3"/>
      <c r="G117" s="3"/>
      <c r="H117" s="122">
        <f t="shared" si="3"/>
        <v>0</v>
      </c>
      <c r="I117" s="1"/>
      <c r="J117" s="48"/>
      <c r="K117" s="120">
        <v>0</v>
      </c>
      <c r="L117" s="1"/>
      <c r="M117" s="1"/>
      <c r="N117" s="120">
        <f t="shared" si="4"/>
        <v>0</v>
      </c>
      <c r="O117" s="121">
        <f t="shared" si="5"/>
        <v>0</v>
      </c>
    </row>
    <row r="118" spans="1:15" ht="17.25" x14ac:dyDescent="0.3">
      <c r="A118" s="93"/>
      <c r="B118" s="94"/>
      <c r="C118" s="12"/>
      <c r="D118" s="1"/>
      <c r="E118" s="2"/>
      <c r="F118" s="3"/>
      <c r="G118" s="3"/>
      <c r="H118" s="122">
        <f t="shared" si="3"/>
        <v>0</v>
      </c>
      <c r="I118" s="1"/>
      <c r="J118" s="48"/>
      <c r="K118" s="120">
        <v>0</v>
      </c>
      <c r="L118" s="1"/>
      <c r="M118" s="1"/>
      <c r="N118" s="120">
        <f t="shared" si="4"/>
        <v>0</v>
      </c>
      <c r="O118" s="121">
        <f t="shared" si="5"/>
        <v>0</v>
      </c>
    </row>
    <row r="119" spans="1:15" ht="17.25" x14ac:dyDescent="0.3">
      <c r="A119" s="93"/>
      <c r="B119" s="94"/>
      <c r="C119" s="12"/>
      <c r="D119" s="1"/>
      <c r="E119" s="2"/>
      <c r="F119" s="3"/>
      <c r="G119" s="3"/>
      <c r="H119" s="122">
        <f t="shared" si="3"/>
        <v>0</v>
      </c>
      <c r="I119" s="1"/>
      <c r="J119" s="52"/>
      <c r="K119" s="120">
        <v>0</v>
      </c>
      <c r="L119" s="9"/>
      <c r="M119" s="9"/>
      <c r="N119" s="120">
        <f t="shared" si="4"/>
        <v>0</v>
      </c>
      <c r="O119" s="121">
        <f t="shared" si="5"/>
        <v>0</v>
      </c>
    </row>
    <row r="120" spans="1:15" ht="17.25" x14ac:dyDescent="0.3">
      <c r="A120" s="93"/>
      <c r="B120" s="94"/>
      <c r="C120" s="12"/>
      <c r="D120" s="1"/>
      <c r="E120" s="2"/>
      <c r="F120" s="3"/>
      <c r="G120" s="3"/>
      <c r="H120" s="122">
        <f t="shared" si="3"/>
        <v>0</v>
      </c>
      <c r="I120" s="1"/>
      <c r="J120" s="50"/>
      <c r="K120" s="120">
        <v>0</v>
      </c>
      <c r="L120" s="1"/>
      <c r="M120" s="1"/>
      <c r="N120" s="120">
        <f t="shared" si="4"/>
        <v>0</v>
      </c>
      <c r="O120" s="121">
        <f t="shared" si="5"/>
        <v>0</v>
      </c>
    </row>
    <row r="121" spans="1:15" ht="17.25" x14ac:dyDescent="0.3">
      <c r="A121" s="93"/>
      <c r="B121" s="94"/>
      <c r="C121" s="12"/>
      <c r="D121" s="1"/>
      <c r="E121" s="2"/>
      <c r="F121" s="3"/>
      <c r="G121" s="3"/>
      <c r="H121" s="122">
        <f t="shared" si="3"/>
        <v>0</v>
      </c>
      <c r="I121" s="1"/>
      <c r="J121" s="55"/>
      <c r="K121" s="120">
        <v>0</v>
      </c>
      <c r="L121" s="7"/>
      <c r="M121" s="7"/>
      <c r="N121" s="120">
        <f t="shared" si="4"/>
        <v>0</v>
      </c>
      <c r="O121" s="121">
        <f t="shared" si="5"/>
        <v>0</v>
      </c>
    </row>
    <row r="122" spans="1:15" ht="17.25" x14ac:dyDescent="0.3">
      <c r="A122" s="93"/>
      <c r="B122" s="94"/>
      <c r="C122" s="12"/>
      <c r="D122" s="1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1"/>
      <c r="M122" s="1"/>
      <c r="N122" s="120">
        <f t="shared" si="4"/>
        <v>0</v>
      </c>
      <c r="O122" s="121">
        <f t="shared" si="5"/>
        <v>0</v>
      </c>
    </row>
    <row r="123" spans="1:15" ht="17.25" x14ac:dyDescent="0.3">
      <c r="A123" s="93"/>
      <c r="B123" s="94"/>
      <c r="C123" s="12"/>
      <c r="D123" s="1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7"/>
      <c r="M123" s="7"/>
      <c r="N123" s="120">
        <f t="shared" si="4"/>
        <v>0</v>
      </c>
      <c r="O123" s="121">
        <f t="shared" si="5"/>
        <v>0</v>
      </c>
    </row>
    <row r="124" spans="1:15" ht="17.25" x14ac:dyDescent="0.3">
      <c r="A124" s="93"/>
      <c r="B124" s="94"/>
      <c r="C124" s="12"/>
      <c r="D124" s="1"/>
      <c r="E124" s="2"/>
      <c r="F124" s="3"/>
      <c r="G124" s="3"/>
      <c r="H124" s="122">
        <f t="shared" si="3"/>
        <v>0</v>
      </c>
      <c r="I124" s="1"/>
      <c r="J124" s="50"/>
      <c r="K124" s="120">
        <v>0</v>
      </c>
      <c r="L124" s="1"/>
      <c r="M124" s="1"/>
      <c r="N124" s="120">
        <f t="shared" si="4"/>
        <v>0</v>
      </c>
      <c r="O124" s="121">
        <f t="shared" si="5"/>
        <v>0</v>
      </c>
    </row>
    <row r="125" spans="1:15" ht="17.25" x14ac:dyDescent="0.3">
      <c r="A125" s="93"/>
      <c r="B125" s="94"/>
      <c r="C125" s="12"/>
      <c r="D125" s="1"/>
      <c r="E125" s="2"/>
      <c r="F125" s="3"/>
      <c r="G125" s="3"/>
      <c r="H125" s="122">
        <f t="shared" si="3"/>
        <v>0</v>
      </c>
      <c r="I125" s="1"/>
      <c r="J125" s="55"/>
      <c r="K125" s="120">
        <v>0</v>
      </c>
      <c r="L125" s="1"/>
      <c r="M125" s="1"/>
      <c r="N125" s="120">
        <f t="shared" si="4"/>
        <v>0</v>
      </c>
      <c r="O125" s="121">
        <f t="shared" si="5"/>
        <v>0</v>
      </c>
    </row>
    <row r="126" spans="1:15" ht="17.25" x14ac:dyDescent="0.3">
      <c r="A126" s="93"/>
      <c r="B126" s="94"/>
      <c r="C126" s="12"/>
      <c r="D126" s="1"/>
      <c r="E126" s="2"/>
      <c r="F126" s="3"/>
      <c r="G126" s="3"/>
      <c r="H126" s="122">
        <f t="shared" si="3"/>
        <v>0</v>
      </c>
      <c r="I126" s="1"/>
      <c r="J126" s="55"/>
      <c r="K126" s="120">
        <v>0</v>
      </c>
      <c r="L126" s="9"/>
      <c r="M126" s="9"/>
      <c r="N126" s="120">
        <f t="shared" si="4"/>
        <v>0</v>
      </c>
      <c r="O126" s="121">
        <f t="shared" si="5"/>
        <v>0</v>
      </c>
    </row>
    <row r="127" spans="1:15" ht="17.25" x14ac:dyDescent="0.3">
      <c r="A127" s="93"/>
      <c r="B127" s="94"/>
      <c r="C127" s="12"/>
      <c r="D127" s="1"/>
      <c r="E127" s="2"/>
      <c r="F127" s="3"/>
      <c r="G127" s="3"/>
      <c r="H127" s="122">
        <f t="shared" si="3"/>
        <v>0</v>
      </c>
      <c r="I127" s="1"/>
      <c r="J127" s="50"/>
      <c r="K127" s="120">
        <v>0</v>
      </c>
      <c r="L127" s="1"/>
      <c r="M127" s="1"/>
      <c r="N127" s="120">
        <f t="shared" si="4"/>
        <v>0</v>
      </c>
      <c r="O127" s="121">
        <f t="shared" si="5"/>
        <v>0</v>
      </c>
    </row>
    <row r="128" spans="1:15" ht="17.25" x14ac:dyDescent="0.3">
      <c r="A128" s="93"/>
      <c r="B128" s="94"/>
      <c r="C128" s="12"/>
      <c r="D128" s="1"/>
      <c r="E128" s="2"/>
      <c r="F128" s="3"/>
      <c r="G128" s="3"/>
      <c r="H128" s="122">
        <f t="shared" si="3"/>
        <v>0</v>
      </c>
      <c r="I128" s="1"/>
      <c r="J128" s="55"/>
      <c r="K128" s="120">
        <v>0</v>
      </c>
      <c r="L128" s="1"/>
      <c r="M128" s="1"/>
      <c r="N128" s="120">
        <f t="shared" si="4"/>
        <v>0</v>
      </c>
      <c r="O128" s="121">
        <f t="shared" si="5"/>
        <v>0</v>
      </c>
    </row>
    <row r="129" spans="1:15" ht="17.25" x14ac:dyDescent="0.3">
      <c r="A129" s="93"/>
      <c r="B129" s="94"/>
      <c r="C129" s="12"/>
      <c r="D129" s="1"/>
      <c r="E129" s="2"/>
      <c r="F129" s="3"/>
      <c r="G129" s="3"/>
      <c r="H129" s="122">
        <f t="shared" si="3"/>
        <v>0</v>
      </c>
      <c r="I129" s="1"/>
      <c r="J129" s="50"/>
      <c r="K129" s="120">
        <v>0</v>
      </c>
      <c r="L129" s="9"/>
      <c r="M129" s="9"/>
      <c r="N129" s="120">
        <f t="shared" si="4"/>
        <v>0</v>
      </c>
      <c r="O129" s="121">
        <f t="shared" si="5"/>
        <v>0</v>
      </c>
    </row>
    <row r="130" spans="1:15" ht="17.25" x14ac:dyDescent="0.3">
      <c r="A130" s="93"/>
      <c r="B130" s="94"/>
      <c r="C130" s="12"/>
      <c r="D130" s="1"/>
      <c r="E130" s="2"/>
      <c r="F130" s="3"/>
      <c r="G130" s="3"/>
      <c r="H130" s="122">
        <f t="shared" si="3"/>
        <v>0</v>
      </c>
      <c r="I130" s="1"/>
      <c r="J130" s="54"/>
      <c r="K130" s="120">
        <v>0</v>
      </c>
      <c r="L130" s="1"/>
      <c r="M130" s="1"/>
      <c r="N130" s="120">
        <f t="shared" si="4"/>
        <v>0</v>
      </c>
      <c r="O130" s="121">
        <f t="shared" si="5"/>
        <v>0</v>
      </c>
    </row>
    <row r="131" spans="1:15" ht="17.25" x14ac:dyDescent="0.3">
      <c r="A131" s="93"/>
      <c r="B131" s="94"/>
      <c r="C131" s="12"/>
      <c r="D131" s="1"/>
      <c r="E131" s="2"/>
      <c r="F131" s="3"/>
      <c r="G131" s="3"/>
      <c r="H131" s="122">
        <f t="shared" si="3"/>
        <v>0</v>
      </c>
      <c r="I131" s="1"/>
      <c r="J131" s="55"/>
      <c r="K131" s="120">
        <v>0</v>
      </c>
      <c r="L131" s="7"/>
      <c r="M131" s="7"/>
      <c r="N131" s="120">
        <f t="shared" si="4"/>
        <v>0</v>
      </c>
      <c r="O131" s="121">
        <f t="shared" si="5"/>
        <v>0</v>
      </c>
    </row>
    <row r="132" spans="1:15" ht="17.25" x14ac:dyDescent="0.3">
      <c r="A132" s="93"/>
      <c r="B132" s="94"/>
      <c r="C132" s="12"/>
      <c r="D132" s="1"/>
      <c r="E132" s="2"/>
      <c r="F132" s="3"/>
      <c r="G132" s="3"/>
      <c r="H132" s="122">
        <f t="shared" ref="H132:H195" si="6">IF(AND(F132&lt;&gt;"",G132&lt;&gt;""),G132-F132,0)</f>
        <v>0</v>
      </c>
      <c r="I132" s="1"/>
      <c r="J132" s="50"/>
      <c r="K132" s="120">
        <v>0</v>
      </c>
      <c r="L132" s="11"/>
      <c r="M132" s="11"/>
      <c r="N132" s="120">
        <f t="shared" ref="N132:N195" si="7">IF(ROUND(H132*1440,0)=0,0,H132*1440*32)</f>
        <v>0</v>
      </c>
      <c r="O132" s="121">
        <f t="shared" ref="O132:O195" si="8">IF(ROUND(H132*1440,0)=0,0,
IF(ROUND(H132*1440,0)&lt;=15,480,
IF(ROUND(H132*1440,0)&lt;=30,960,
IF(ROUND(H132*1440,0)&lt;=45,1440,
IF(ROUND(H132*1440,0)&lt;=60,1920,
1920*INT(ROUND(H132*1440,0)/60)+
IF(MOD(ROUND(H132*1440,0),60)&lt;=15,480,
IF(MOD(ROUND(H132*1440,0),60)&lt;=30,960,
IF(MOD(ROUND(H132*1440,0),60)&lt;=45,1440,1920)))
)))))</f>
        <v>0</v>
      </c>
    </row>
    <row r="133" spans="1:15" ht="17.25" x14ac:dyDescent="0.3">
      <c r="A133" s="93"/>
      <c r="B133" s="94"/>
      <c r="C133" s="12"/>
      <c r="D133" s="1"/>
      <c r="E133" s="2"/>
      <c r="F133" s="3"/>
      <c r="G133" s="3"/>
      <c r="H133" s="122">
        <f t="shared" si="6"/>
        <v>0</v>
      </c>
      <c r="I133" s="1"/>
      <c r="J133" s="56"/>
      <c r="K133" s="120">
        <v>0</v>
      </c>
      <c r="L133" s="1"/>
      <c r="M133" s="1"/>
      <c r="N133" s="120">
        <f t="shared" si="7"/>
        <v>0</v>
      </c>
      <c r="O133" s="121">
        <f t="shared" si="8"/>
        <v>0</v>
      </c>
    </row>
    <row r="134" spans="1:15" ht="17.25" x14ac:dyDescent="0.3">
      <c r="A134" s="93"/>
      <c r="B134" s="94"/>
      <c r="C134" s="12"/>
      <c r="D134" s="1"/>
      <c r="E134" s="2"/>
      <c r="F134" s="3"/>
      <c r="G134" s="3"/>
      <c r="H134" s="122">
        <f t="shared" si="6"/>
        <v>0</v>
      </c>
      <c r="I134" s="1"/>
      <c r="J134" s="50"/>
      <c r="K134" s="120">
        <v>0</v>
      </c>
      <c r="L134" s="1"/>
      <c r="M134" s="1"/>
      <c r="N134" s="120">
        <f t="shared" si="7"/>
        <v>0</v>
      </c>
      <c r="O134" s="121">
        <f t="shared" si="8"/>
        <v>0</v>
      </c>
    </row>
    <row r="135" spans="1:15" ht="17.25" x14ac:dyDescent="0.3">
      <c r="A135" s="93"/>
      <c r="B135" s="94"/>
      <c r="C135" s="12"/>
      <c r="D135" s="1"/>
      <c r="E135" s="2"/>
      <c r="F135" s="3"/>
      <c r="G135" s="3"/>
      <c r="H135" s="122">
        <f t="shared" si="6"/>
        <v>0</v>
      </c>
      <c r="I135" s="1"/>
      <c r="J135" s="50"/>
      <c r="K135" s="120">
        <v>0</v>
      </c>
      <c r="L135" s="1"/>
      <c r="M135" s="1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2"/>
      <c r="D136" s="1"/>
      <c r="E136" s="2"/>
      <c r="F136" s="3"/>
      <c r="G136" s="3"/>
      <c r="H136" s="122">
        <f t="shared" si="6"/>
        <v>0</v>
      </c>
      <c r="I136" s="1"/>
      <c r="J136" s="54"/>
      <c r="K136" s="120">
        <v>0</v>
      </c>
      <c r="L136" s="9"/>
      <c r="M136" s="9"/>
      <c r="N136" s="120">
        <f t="shared" si="7"/>
        <v>0</v>
      </c>
      <c r="O136" s="121">
        <f t="shared" si="8"/>
        <v>0</v>
      </c>
    </row>
    <row r="137" spans="1:15" ht="17.25" x14ac:dyDescent="0.3">
      <c r="A137" s="93"/>
      <c r="B137" s="94"/>
      <c r="C137" s="12"/>
      <c r="D137" s="1"/>
      <c r="E137" s="2"/>
      <c r="F137" s="3"/>
      <c r="G137" s="3"/>
      <c r="H137" s="122">
        <f t="shared" si="6"/>
        <v>0</v>
      </c>
      <c r="I137" s="1"/>
      <c r="J137" s="50"/>
      <c r="K137" s="120">
        <v>0</v>
      </c>
      <c r="L137" s="1"/>
      <c r="M137" s="1"/>
      <c r="N137" s="120">
        <f t="shared" si="7"/>
        <v>0</v>
      </c>
      <c r="O137" s="121">
        <f t="shared" si="8"/>
        <v>0</v>
      </c>
    </row>
    <row r="138" spans="1:15" ht="17.25" x14ac:dyDescent="0.3">
      <c r="A138" s="93"/>
      <c r="B138" s="94"/>
      <c r="C138" s="12"/>
      <c r="D138" s="1"/>
      <c r="E138" s="2"/>
      <c r="F138" s="3"/>
      <c r="G138" s="3"/>
      <c r="H138" s="122">
        <f t="shared" si="6"/>
        <v>0</v>
      </c>
      <c r="I138" s="1"/>
      <c r="J138" s="54"/>
      <c r="K138" s="120">
        <v>0</v>
      </c>
      <c r="L138" s="1"/>
      <c r="M138" s="1"/>
      <c r="N138" s="120">
        <f t="shared" si="7"/>
        <v>0</v>
      </c>
      <c r="O138" s="121">
        <f t="shared" si="8"/>
        <v>0</v>
      </c>
    </row>
    <row r="139" spans="1:15" ht="17.25" x14ac:dyDescent="0.3">
      <c r="A139" s="93"/>
      <c r="B139" s="94"/>
      <c r="C139" s="12"/>
      <c r="D139" s="1"/>
      <c r="E139" s="2"/>
      <c r="F139" s="3"/>
      <c r="G139" s="3"/>
      <c r="H139" s="122">
        <f t="shared" si="6"/>
        <v>0</v>
      </c>
      <c r="I139" s="1"/>
      <c r="J139" s="50"/>
      <c r="K139" s="120">
        <v>0</v>
      </c>
      <c r="L139" s="9"/>
      <c r="M139" s="9"/>
      <c r="N139" s="120">
        <f t="shared" si="7"/>
        <v>0</v>
      </c>
      <c r="O139" s="121">
        <f t="shared" si="8"/>
        <v>0</v>
      </c>
    </row>
    <row r="140" spans="1:15" ht="17.25" x14ac:dyDescent="0.3">
      <c r="A140" s="93"/>
      <c r="B140" s="94"/>
      <c r="C140" s="12"/>
      <c r="D140" s="1"/>
      <c r="E140" s="2"/>
      <c r="F140" s="3"/>
      <c r="G140" s="3"/>
      <c r="H140" s="122">
        <f t="shared" si="6"/>
        <v>0</v>
      </c>
      <c r="I140" s="1"/>
      <c r="J140" s="54"/>
      <c r="K140" s="120">
        <v>0</v>
      </c>
      <c r="L140" s="1"/>
      <c r="M140" s="1"/>
      <c r="N140" s="120">
        <f t="shared" si="7"/>
        <v>0</v>
      </c>
      <c r="O140" s="121">
        <f t="shared" si="8"/>
        <v>0</v>
      </c>
    </row>
    <row r="141" spans="1:15" ht="17.25" x14ac:dyDescent="0.3">
      <c r="A141" s="93"/>
      <c r="B141" s="94"/>
      <c r="C141" s="12"/>
      <c r="D141" s="1"/>
      <c r="E141" s="2"/>
      <c r="F141" s="3"/>
      <c r="G141" s="3"/>
      <c r="H141" s="122">
        <f t="shared" si="6"/>
        <v>0</v>
      </c>
      <c r="I141" s="1"/>
      <c r="J141" s="50"/>
      <c r="K141" s="120">
        <v>0</v>
      </c>
      <c r="L141" s="7"/>
      <c r="M141" s="7"/>
      <c r="N141" s="120">
        <f t="shared" si="7"/>
        <v>0</v>
      </c>
      <c r="O141" s="121">
        <f t="shared" si="8"/>
        <v>0</v>
      </c>
    </row>
    <row r="142" spans="1:15" ht="17.25" x14ac:dyDescent="0.3">
      <c r="A142" s="93"/>
      <c r="B142" s="94"/>
      <c r="C142" s="12"/>
      <c r="D142" s="1"/>
      <c r="E142" s="2"/>
      <c r="F142" s="3"/>
      <c r="G142" s="3"/>
      <c r="H142" s="122">
        <f t="shared" si="6"/>
        <v>0</v>
      </c>
      <c r="I142" s="1"/>
      <c r="J142" s="50"/>
      <c r="K142" s="120">
        <v>0</v>
      </c>
      <c r="L142" s="1"/>
      <c r="M142" s="1"/>
      <c r="N142" s="120">
        <f t="shared" si="7"/>
        <v>0</v>
      </c>
      <c r="O142" s="121">
        <f t="shared" si="8"/>
        <v>0</v>
      </c>
    </row>
    <row r="143" spans="1:15" ht="17.25" x14ac:dyDescent="0.3">
      <c r="A143" s="93"/>
      <c r="B143" s="94"/>
      <c r="C143" s="12"/>
      <c r="D143" s="1"/>
      <c r="E143" s="2"/>
      <c r="F143" s="3"/>
      <c r="G143" s="3"/>
      <c r="H143" s="122">
        <f t="shared" si="6"/>
        <v>0</v>
      </c>
      <c r="I143" s="1"/>
      <c r="J143" s="50"/>
      <c r="K143" s="120">
        <v>0</v>
      </c>
      <c r="L143" s="1"/>
      <c r="M143" s="1"/>
      <c r="N143" s="120">
        <f t="shared" si="7"/>
        <v>0</v>
      </c>
      <c r="O143" s="121">
        <f t="shared" si="8"/>
        <v>0</v>
      </c>
    </row>
    <row r="144" spans="1:15" ht="17.25" x14ac:dyDescent="0.3">
      <c r="A144" s="93"/>
      <c r="B144" s="94"/>
      <c r="C144" s="12"/>
      <c r="D144" s="1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2"/>
      <c r="D145" s="1"/>
      <c r="E145" s="2"/>
      <c r="F145" s="3"/>
      <c r="G145" s="3"/>
      <c r="H145" s="122">
        <f t="shared" si="6"/>
        <v>0</v>
      </c>
      <c r="I145" s="1"/>
      <c r="J145" s="54"/>
      <c r="K145" s="120">
        <v>0</v>
      </c>
      <c r="L145" s="7"/>
      <c r="M145" s="7"/>
      <c r="N145" s="120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1"/>
      <c r="E146" s="2"/>
      <c r="F146" s="3"/>
      <c r="G146" s="3"/>
      <c r="H146" s="122">
        <f t="shared" si="6"/>
        <v>0</v>
      </c>
      <c r="I146" s="1"/>
      <c r="J146" s="56"/>
      <c r="K146" s="120">
        <v>0</v>
      </c>
      <c r="L146" s="9"/>
      <c r="M146" s="9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1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17.25" x14ac:dyDescent="0.3">
      <c r="A148" s="93"/>
      <c r="B148" s="94"/>
      <c r="C148" s="12"/>
      <c r="D148" s="1"/>
      <c r="E148" s="2"/>
      <c r="F148" s="3"/>
      <c r="G148" s="3"/>
      <c r="H148" s="122">
        <f t="shared" si="6"/>
        <v>0</v>
      </c>
      <c r="I148" s="1"/>
      <c r="J148" s="55"/>
      <c r="K148" s="120">
        <v>0</v>
      </c>
      <c r="L148" s="11"/>
      <c r="M148" s="11"/>
      <c r="N148" s="120">
        <f t="shared" si="7"/>
        <v>0</v>
      </c>
      <c r="O148" s="121">
        <f t="shared" si="8"/>
        <v>0</v>
      </c>
    </row>
    <row r="149" spans="1:15" ht="17.25" x14ac:dyDescent="0.3">
      <c r="A149" s="93"/>
      <c r="B149" s="94"/>
      <c r="C149" s="12"/>
      <c r="D149" s="1"/>
      <c r="E149" s="2"/>
      <c r="F149" s="3"/>
      <c r="G149" s="3"/>
      <c r="H149" s="122">
        <f t="shared" si="6"/>
        <v>0</v>
      </c>
      <c r="I149" s="1"/>
      <c r="J149" s="50"/>
      <c r="K149" s="120">
        <v>0</v>
      </c>
      <c r="L149" s="1"/>
      <c r="M149" s="1"/>
      <c r="N149" s="120">
        <f t="shared" si="7"/>
        <v>0</v>
      </c>
      <c r="O149" s="121">
        <f t="shared" si="8"/>
        <v>0</v>
      </c>
    </row>
    <row r="150" spans="1:15" ht="17.25" x14ac:dyDescent="0.3">
      <c r="A150" s="93"/>
      <c r="B150" s="94"/>
      <c r="C150" s="12"/>
      <c r="D150" s="1"/>
      <c r="E150" s="2"/>
      <c r="F150" s="3"/>
      <c r="G150" s="3"/>
      <c r="H150" s="122">
        <f t="shared" si="6"/>
        <v>0</v>
      </c>
      <c r="I150" s="1"/>
      <c r="J150" s="54"/>
      <c r="K150" s="120">
        <v>0</v>
      </c>
      <c r="L150" s="7"/>
      <c r="M150" s="7"/>
      <c r="N150" s="120">
        <f t="shared" si="7"/>
        <v>0</v>
      </c>
      <c r="O150" s="121">
        <f t="shared" si="8"/>
        <v>0</v>
      </c>
    </row>
    <row r="151" spans="1:15" ht="17.25" x14ac:dyDescent="0.3">
      <c r="A151" s="93"/>
      <c r="B151" s="94"/>
      <c r="C151" s="12"/>
      <c r="D151" s="1"/>
      <c r="E151" s="2"/>
      <c r="F151" s="3"/>
      <c r="G151" s="3"/>
      <c r="H151" s="122">
        <f t="shared" si="6"/>
        <v>0</v>
      </c>
      <c r="I151" s="1"/>
      <c r="J151" s="50"/>
      <c r="K151" s="120">
        <v>0</v>
      </c>
      <c r="L151" s="1"/>
      <c r="M151" s="1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1"/>
      <c r="E152" s="2"/>
      <c r="F152" s="3"/>
      <c r="G152" s="3"/>
      <c r="H152" s="122">
        <f t="shared" si="6"/>
        <v>0</v>
      </c>
      <c r="I152" s="1"/>
      <c r="J152" s="54"/>
      <c r="K152" s="120">
        <v>0</v>
      </c>
      <c r="L152" s="7"/>
      <c r="M152" s="7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2"/>
      <c r="D153" s="1"/>
      <c r="E153" s="2"/>
      <c r="F153" s="3"/>
      <c r="G153" s="3"/>
      <c r="H153" s="122">
        <f t="shared" si="6"/>
        <v>0</v>
      </c>
      <c r="I153" s="1"/>
      <c r="J153" s="50"/>
      <c r="K153" s="120">
        <v>0</v>
      </c>
      <c r="L153" s="1"/>
      <c r="M153" s="1"/>
      <c r="N153" s="120">
        <f t="shared" si="7"/>
        <v>0</v>
      </c>
      <c r="O153" s="121">
        <f t="shared" si="8"/>
        <v>0</v>
      </c>
    </row>
    <row r="154" spans="1:15" ht="17.25" x14ac:dyDescent="0.3">
      <c r="A154" s="93"/>
      <c r="B154" s="94"/>
      <c r="C154" s="12"/>
      <c r="D154" s="1"/>
      <c r="E154" s="2"/>
      <c r="F154" s="3"/>
      <c r="G154" s="3"/>
      <c r="H154" s="122">
        <f t="shared" si="6"/>
        <v>0</v>
      </c>
      <c r="I154" s="1"/>
      <c r="J154" s="54"/>
      <c r="K154" s="120">
        <v>0</v>
      </c>
      <c r="L154" s="7"/>
      <c r="M154" s="7"/>
      <c r="N154" s="120">
        <f t="shared" si="7"/>
        <v>0</v>
      </c>
      <c r="O154" s="121">
        <f t="shared" si="8"/>
        <v>0</v>
      </c>
    </row>
    <row r="155" spans="1:15" ht="17.25" x14ac:dyDescent="0.3">
      <c r="A155" s="93"/>
      <c r="B155" s="94"/>
      <c r="C155" s="12"/>
      <c r="D155" s="1"/>
      <c r="E155" s="2"/>
      <c r="F155" s="3"/>
      <c r="G155" s="3"/>
      <c r="H155" s="122">
        <f t="shared" si="6"/>
        <v>0</v>
      </c>
      <c r="I155" s="1"/>
      <c r="J155" s="54"/>
      <c r="K155" s="120">
        <v>0</v>
      </c>
      <c r="L155" s="9"/>
      <c r="M155" s="9"/>
      <c r="N155" s="120">
        <f t="shared" si="7"/>
        <v>0</v>
      </c>
      <c r="O155" s="121">
        <f t="shared" si="8"/>
        <v>0</v>
      </c>
    </row>
    <row r="156" spans="1:15" ht="17.25" x14ac:dyDescent="0.3">
      <c r="A156" s="93"/>
      <c r="B156" s="94"/>
      <c r="C156" s="12"/>
      <c r="D156" s="1"/>
      <c r="E156" s="2"/>
      <c r="F156" s="3"/>
      <c r="G156" s="3"/>
      <c r="H156" s="122">
        <f t="shared" si="6"/>
        <v>0</v>
      </c>
      <c r="I156" s="1"/>
      <c r="J156" s="55"/>
      <c r="K156" s="120">
        <v>0</v>
      </c>
      <c r="L156" s="11"/>
      <c r="M156" s="11"/>
      <c r="N156" s="120">
        <f t="shared" si="7"/>
        <v>0</v>
      </c>
      <c r="O156" s="121">
        <f t="shared" si="8"/>
        <v>0</v>
      </c>
    </row>
    <row r="157" spans="1:15" ht="17.25" x14ac:dyDescent="0.3">
      <c r="A157" s="93"/>
      <c r="B157" s="94"/>
      <c r="C157" s="12"/>
      <c r="D157" s="1"/>
      <c r="E157" s="2"/>
      <c r="F157" s="3"/>
      <c r="G157" s="3"/>
      <c r="H157" s="122">
        <f t="shared" si="6"/>
        <v>0</v>
      </c>
      <c r="I157" s="1"/>
      <c r="J157" s="50"/>
      <c r="K157" s="120">
        <v>0</v>
      </c>
      <c r="L157" s="1"/>
      <c r="M157" s="1"/>
      <c r="N157" s="120">
        <f t="shared" si="7"/>
        <v>0</v>
      </c>
      <c r="O157" s="121">
        <f t="shared" si="8"/>
        <v>0</v>
      </c>
    </row>
    <row r="158" spans="1:15" ht="17.25" x14ac:dyDescent="0.3">
      <c r="A158" s="93"/>
      <c r="B158" s="94"/>
      <c r="C158" s="12"/>
      <c r="D158" s="1"/>
      <c r="E158" s="2"/>
      <c r="F158" s="3"/>
      <c r="G158" s="3"/>
      <c r="H158" s="122">
        <f t="shared" si="6"/>
        <v>0</v>
      </c>
      <c r="I158" s="1"/>
      <c r="J158" s="56"/>
      <c r="K158" s="120">
        <v>0</v>
      </c>
      <c r="L158" s="9"/>
      <c r="M158" s="9"/>
      <c r="N158" s="120">
        <f t="shared" si="7"/>
        <v>0</v>
      </c>
      <c r="O158" s="121">
        <f t="shared" si="8"/>
        <v>0</v>
      </c>
    </row>
    <row r="159" spans="1:15" ht="17.25" x14ac:dyDescent="0.3">
      <c r="A159" s="93"/>
      <c r="B159" s="94"/>
      <c r="C159" s="12"/>
      <c r="D159" s="1"/>
      <c r="E159" s="2"/>
      <c r="F159" s="3"/>
      <c r="G159" s="3"/>
      <c r="H159" s="122">
        <f t="shared" si="6"/>
        <v>0</v>
      </c>
      <c r="I159" s="1"/>
      <c r="J159" s="50"/>
      <c r="K159" s="120">
        <v>0</v>
      </c>
      <c r="L159" s="1"/>
      <c r="M159" s="1"/>
      <c r="N159" s="120">
        <f t="shared" si="7"/>
        <v>0</v>
      </c>
      <c r="O159" s="121">
        <f t="shared" si="8"/>
        <v>0</v>
      </c>
    </row>
    <row r="160" spans="1:15" ht="17.25" x14ac:dyDescent="0.3">
      <c r="A160" s="93"/>
      <c r="B160" s="94"/>
      <c r="C160" s="12"/>
      <c r="D160" s="1"/>
      <c r="E160" s="2"/>
      <c r="F160" s="3"/>
      <c r="G160" s="3"/>
      <c r="H160" s="122">
        <f t="shared" si="6"/>
        <v>0</v>
      </c>
      <c r="I160" s="1"/>
      <c r="J160" s="50"/>
      <c r="K160" s="120">
        <v>0</v>
      </c>
      <c r="L160" s="1"/>
      <c r="M160" s="1"/>
      <c r="N160" s="120">
        <f t="shared" si="7"/>
        <v>0</v>
      </c>
      <c r="O160" s="121">
        <f t="shared" si="8"/>
        <v>0</v>
      </c>
    </row>
    <row r="161" spans="1:15" ht="17.25" x14ac:dyDescent="0.3">
      <c r="A161" s="93"/>
      <c r="B161" s="94"/>
      <c r="C161" s="12"/>
      <c r="D161" s="1"/>
      <c r="E161" s="2"/>
      <c r="F161" s="3"/>
      <c r="G161" s="3"/>
      <c r="H161" s="122">
        <f t="shared" si="6"/>
        <v>0</v>
      </c>
      <c r="I161" s="1"/>
      <c r="J161" s="50"/>
      <c r="K161" s="120">
        <v>0</v>
      </c>
      <c r="L161" s="1"/>
      <c r="M161" s="1"/>
      <c r="N161" s="120">
        <f t="shared" si="7"/>
        <v>0</v>
      </c>
      <c r="O161" s="121">
        <f t="shared" si="8"/>
        <v>0</v>
      </c>
    </row>
    <row r="162" spans="1:15" ht="17.25" x14ac:dyDescent="0.3">
      <c r="A162" s="93"/>
      <c r="B162" s="94"/>
      <c r="C162" s="12"/>
      <c r="D162" s="1"/>
      <c r="E162" s="2"/>
      <c r="F162" s="3"/>
      <c r="G162" s="3"/>
      <c r="H162" s="122">
        <f t="shared" si="6"/>
        <v>0</v>
      </c>
      <c r="I162" s="1"/>
      <c r="J162" s="50"/>
      <c r="K162" s="120">
        <v>0</v>
      </c>
      <c r="L162" s="1"/>
      <c r="M162" s="1"/>
      <c r="N162" s="120">
        <f t="shared" si="7"/>
        <v>0</v>
      </c>
      <c r="O162" s="121">
        <f t="shared" si="8"/>
        <v>0</v>
      </c>
    </row>
    <row r="163" spans="1:15" ht="17.25" x14ac:dyDescent="0.3">
      <c r="A163" s="93"/>
      <c r="B163" s="94"/>
      <c r="C163" s="12"/>
      <c r="D163" s="1"/>
      <c r="E163" s="2"/>
      <c r="F163" s="3"/>
      <c r="G163" s="3"/>
      <c r="H163" s="122">
        <f t="shared" si="6"/>
        <v>0</v>
      </c>
      <c r="I163" s="1"/>
      <c r="J163" s="50"/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/>
      <c r="D164" s="1"/>
      <c r="E164" s="2"/>
      <c r="F164" s="3"/>
      <c r="G164" s="3"/>
      <c r="H164" s="122">
        <f t="shared" si="6"/>
        <v>0</v>
      </c>
      <c r="I164" s="1"/>
      <c r="J164" s="50"/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17.25" x14ac:dyDescent="0.3">
      <c r="A165" s="93"/>
      <c r="B165" s="94"/>
      <c r="C165" s="12"/>
      <c r="D165" s="1"/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17.25" x14ac:dyDescent="0.3">
      <c r="A166" s="93"/>
      <c r="B166" s="94"/>
      <c r="C166" s="12"/>
      <c r="D166" s="1"/>
      <c r="E166" s="2"/>
      <c r="F166" s="3"/>
      <c r="G166" s="3"/>
      <c r="H166" s="122">
        <f t="shared" si="6"/>
        <v>0</v>
      </c>
      <c r="I166" s="1"/>
      <c r="J166" s="50"/>
      <c r="K166" s="120">
        <v>0</v>
      </c>
      <c r="L166" s="1"/>
      <c r="M166" s="1"/>
      <c r="N166" s="120">
        <f t="shared" si="7"/>
        <v>0</v>
      </c>
      <c r="O166" s="121">
        <f t="shared" si="8"/>
        <v>0</v>
      </c>
    </row>
    <row r="167" spans="1:15" ht="17.25" x14ac:dyDescent="0.3">
      <c r="A167" s="93"/>
      <c r="B167" s="94"/>
      <c r="C167" s="12"/>
      <c r="D167" s="1"/>
      <c r="E167" s="2"/>
      <c r="F167" s="3"/>
      <c r="G167" s="3"/>
      <c r="H167" s="122">
        <f t="shared" si="6"/>
        <v>0</v>
      </c>
      <c r="I167" s="1"/>
      <c r="J167" s="54"/>
      <c r="K167" s="120">
        <v>0</v>
      </c>
      <c r="L167" s="7"/>
      <c r="M167" s="7"/>
      <c r="N167" s="120">
        <f t="shared" si="7"/>
        <v>0</v>
      </c>
      <c r="O167" s="121">
        <f t="shared" si="8"/>
        <v>0</v>
      </c>
    </row>
    <row r="168" spans="1:15" ht="17.25" x14ac:dyDescent="0.3">
      <c r="A168" s="93"/>
      <c r="B168" s="94"/>
      <c r="C168" s="12"/>
      <c r="D168" s="1"/>
      <c r="E168" s="2"/>
      <c r="F168" s="3"/>
      <c r="G168" s="3"/>
      <c r="H168" s="122">
        <f t="shared" si="6"/>
        <v>0</v>
      </c>
      <c r="I168" s="1"/>
      <c r="J168" s="56"/>
      <c r="K168" s="120">
        <v>0</v>
      </c>
      <c r="L168" s="9"/>
      <c r="M168" s="9"/>
      <c r="N168" s="120">
        <f t="shared" si="7"/>
        <v>0</v>
      </c>
      <c r="O168" s="121">
        <f t="shared" si="8"/>
        <v>0</v>
      </c>
    </row>
    <row r="169" spans="1:15" ht="17.25" x14ac:dyDescent="0.3">
      <c r="A169" s="93"/>
      <c r="B169" s="94"/>
      <c r="C169" s="12"/>
      <c r="D169" s="1"/>
      <c r="E169" s="2"/>
      <c r="F169" s="3"/>
      <c r="G169" s="3"/>
      <c r="H169" s="122">
        <f t="shared" si="6"/>
        <v>0</v>
      </c>
      <c r="I169" s="1"/>
      <c r="J169" s="50"/>
      <c r="K169" s="120">
        <v>0</v>
      </c>
      <c r="L169" s="1"/>
      <c r="M169" s="1"/>
      <c r="N169" s="120">
        <f t="shared" si="7"/>
        <v>0</v>
      </c>
      <c r="O169" s="121">
        <f t="shared" si="8"/>
        <v>0</v>
      </c>
    </row>
    <row r="170" spans="1:15" ht="17.25" x14ac:dyDescent="0.3">
      <c r="A170" s="93"/>
      <c r="B170" s="94"/>
      <c r="C170" s="12"/>
      <c r="D170" s="1"/>
      <c r="E170" s="2"/>
      <c r="F170" s="3"/>
      <c r="G170" s="3"/>
      <c r="H170" s="122">
        <f t="shared" si="6"/>
        <v>0</v>
      </c>
      <c r="I170" s="1"/>
      <c r="J170" s="56"/>
      <c r="K170" s="120">
        <v>0</v>
      </c>
      <c r="L170" s="9"/>
      <c r="M170" s="9"/>
      <c r="N170" s="120">
        <f t="shared" si="7"/>
        <v>0</v>
      </c>
      <c r="O170" s="121">
        <f t="shared" si="8"/>
        <v>0</v>
      </c>
    </row>
    <row r="171" spans="1:15" ht="17.25" x14ac:dyDescent="0.3">
      <c r="A171" s="93"/>
      <c r="B171" s="94"/>
      <c r="C171" s="12"/>
      <c r="D171" s="1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2"/>
      <c r="D172" s="1"/>
      <c r="E172" s="2"/>
      <c r="F172" s="3"/>
      <c r="G172" s="3"/>
      <c r="H172" s="122">
        <f t="shared" si="6"/>
        <v>0</v>
      </c>
      <c r="I172" s="1"/>
      <c r="J172" s="50"/>
      <c r="K172" s="120">
        <v>0</v>
      </c>
      <c r="L172" s="1"/>
      <c r="M172" s="1"/>
      <c r="N172" s="120">
        <f t="shared" si="7"/>
        <v>0</v>
      </c>
      <c r="O172" s="121">
        <f t="shared" si="8"/>
        <v>0</v>
      </c>
    </row>
    <row r="173" spans="1:15" ht="17.25" x14ac:dyDescent="0.3">
      <c r="A173" s="93"/>
      <c r="B173" s="94"/>
      <c r="C173" s="12"/>
      <c r="D173" s="1"/>
      <c r="E173" s="2"/>
      <c r="F173" s="3"/>
      <c r="G173" s="3"/>
      <c r="H173" s="122">
        <f t="shared" si="6"/>
        <v>0</v>
      </c>
      <c r="I173" s="1"/>
      <c r="J173" s="54"/>
      <c r="K173" s="120">
        <v>0</v>
      </c>
      <c r="L173" s="7"/>
      <c r="M173" s="7"/>
      <c r="N173" s="120">
        <f t="shared" si="7"/>
        <v>0</v>
      </c>
      <c r="O173" s="121">
        <f t="shared" si="8"/>
        <v>0</v>
      </c>
    </row>
    <row r="174" spans="1:15" ht="17.25" x14ac:dyDescent="0.3">
      <c r="A174" s="93"/>
      <c r="B174" s="94"/>
      <c r="C174" s="12"/>
      <c r="D174" s="1"/>
      <c r="E174" s="2"/>
      <c r="F174" s="3"/>
      <c r="G174" s="3"/>
      <c r="H174" s="122">
        <f t="shared" si="6"/>
        <v>0</v>
      </c>
      <c r="I174" s="1"/>
      <c r="J174" s="48"/>
      <c r="K174" s="120">
        <v>0</v>
      </c>
      <c r="L174" s="1"/>
      <c r="M174" s="1"/>
      <c r="N174" s="120">
        <f t="shared" si="7"/>
        <v>0</v>
      </c>
      <c r="O174" s="121">
        <f t="shared" si="8"/>
        <v>0</v>
      </c>
    </row>
    <row r="175" spans="1:15" ht="17.25" x14ac:dyDescent="0.3">
      <c r="A175" s="93"/>
      <c r="B175" s="94"/>
      <c r="C175" s="12"/>
      <c r="D175" s="1"/>
      <c r="E175" s="2"/>
      <c r="F175" s="3"/>
      <c r="G175" s="3"/>
      <c r="H175" s="122">
        <f t="shared" si="6"/>
        <v>0</v>
      </c>
      <c r="I175" s="1"/>
      <c r="J175" s="53"/>
      <c r="K175" s="120">
        <v>0</v>
      </c>
      <c r="L175" s="1"/>
      <c r="M175" s="1"/>
      <c r="N175" s="120">
        <f t="shared" si="7"/>
        <v>0</v>
      </c>
      <c r="O175" s="121">
        <f t="shared" si="8"/>
        <v>0</v>
      </c>
    </row>
    <row r="176" spans="1:15" ht="17.25" x14ac:dyDescent="0.3">
      <c r="A176" s="93"/>
      <c r="B176" s="94"/>
      <c r="C176" s="12"/>
      <c r="D176" s="1"/>
      <c r="E176" s="2"/>
      <c r="F176" s="3"/>
      <c r="G176" s="3"/>
      <c r="H176" s="122">
        <f t="shared" si="6"/>
        <v>0</v>
      </c>
      <c r="I176" s="1"/>
      <c r="J176" s="55"/>
      <c r="K176" s="120">
        <v>0</v>
      </c>
      <c r="L176" s="1"/>
      <c r="M176" s="1"/>
      <c r="N176" s="120">
        <f t="shared" si="7"/>
        <v>0</v>
      </c>
      <c r="O176" s="121">
        <f t="shared" si="8"/>
        <v>0</v>
      </c>
    </row>
    <row r="177" spans="1:15" ht="17.25" x14ac:dyDescent="0.3">
      <c r="A177" s="93"/>
      <c r="B177" s="94"/>
      <c r="C177" s="12"/>
      <c r="D177" s="1"/>
      <c r="E177" s="2"/>
      <c r="F177" s="3"/>
      <c r="G177" s="3"/>
      <c r="H177" s="122">
        <f t="shared" si="6"/>
        <v>0</v>
      </c>
      <c r="I177" s="1"/>
      <c r="J177" s="50"/>
      <c r="K177" s="120">
        <v>0</v>
      </c>
      <c r="L177" s="1"/>
      <c r="M177" s="1"/>
      <c r="N177" s="120">
        <f t="shared" si="7"/>
        <v>0</v>
      </c>
      <c r="O177" s="121">
        <f t="shared" si="8"/>
        <v>0</v>
      </c>
    </row>
    <row r="178" spans="1:15" ht="17.25" x14ac:dyDescent="0.3">
      <c r="A178" s="93"/>
      <c r="B178" s="94"/>
      <c r="C178" s="12"/>
      <c r="D178" s="1"/>
      <c r="E178" s="2"/>
      <c r="F178" s="3"/>
      <c r="G178" s="3"/>
      <c r="H178" s="122">
        <f t="shared" si="6"/>
        <v>0</v>
      </c>
      <c r="I178" s="1"/>
      <c r="J178" s="54"/>
      <c r="K178" s="120">
        <v>0</v>
      </c>
      <c r="L178" s="7"/>
      <c r="M178" s="7"/>
      <c r="N178" s="120">
        <f t="shared" si="7"/>
        <v>0</v>
      </c>
      <c r="O178" s="121">
        <f t="shared" si="8"/>
        <v>0</v>
      </c>
    </row>
    <row r="179" spans="1:15" ht="17.25" x14ac:dyDescent="0.3">
      <c r="A179" s="93"/>
      <c r="B179" s="94"/>
      <c r="C179" s="12"/>
      <c r="D179" s="1"/>
      <c r="E179" s="2"/>
      <c r="F179" s="3"/>
      <c r="G179" s="3"/>
      <c r="H179" s="122">
        <f t="shared" si="6"/>
        <v>0</v>
      </c>
      <c r="I179" s="1"/>
      <c r="J179" s="54"/>
      <c r="K179" s="120">
        <v>0</v>
      </c>
      <c r="L179" s="1"/>
      <c r="M179" s="1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2"/>
      <c r="D180" s="1"/>
      <c r="E180" s="2"/>
      <c r="F180" s="3"/>
      <c r="G180" s="3"/>
      <c r="H180" s="122">
        <f t="shared" si="6"/>
        <v>0</v>
      </c>
      <c r="I180" s="1"/>
      <c r="J180" s="50"/>
      <c r="K180" s="120">
        <v>0</v>
      </c>
      <c r="L180" s="7"/>
      <c r="M180" s="7"/>
      <c r="N180" s="120">
        <f t="shared" si="7"/>
        <v>0</v>
      </c>
      <c r="O180" s="121">
        <f t="shared" si="8"/>
        <v>0</v>
      </c>
    </row>
    <row r="181" spans="1:15" ht="17.25" x14ac:dyDescent="0.3">
      <c r="A181" s="93"/>
      <c r="B181" s="94"/>
      <c r="C181" s="12"/>
      <c r="D181" s="1"/>
      <c r="E181" s="2"/>
      <c r="F181" s="3"/>
      <c r="G181" s="3"/>
      <c r="H181" s="122">
        <f t="shared" si="6"/>
        <v>0</v>
      </c>
      <c r="I181" s="1"/>
      <c r="J181" s="54"/>
      <c r="K181" s="120">
        <v>0</v>
      </c>
      <c r="L181" s="1"/>
      <c r="M181" s="1"/>
      <c r="N181" s="120">
        <f t="shared" si="7"/>
        <v>0</v>
      </c>
      <c r="O181" s="121">
        <f t="shared" si="8"/>
        <v>0</v>
      </c>
    </row>
    <row r="182" spans="1:15" ht="17.25" x14ac:dyDescent="0.3">
      <c r="A182" s="93"/>
      <c r="B182" s="94"/>
      <c r="C182" s="12"/>
      <c r="D182" s="1"/>
      <c r="E182" s="2"/>
      <c r="F182" s="3"/>
      <c r="G182" s="3"/>
      <c r="H182" s="122">
        <f t="shared" si="6"/>
        <v>0</v>
      </c>
      <c r="I182" s="1"/>
      <c r="J182" s="51"/>
      <c r="K182" s="120">
        <v>0</v>
      </c>
      <c r="L182" s="7"/>
      <c r="M182" s="7"/>
      <c r="N182" s="120">
        <f t="shared" si="7"/>
        <v>0</v>
      </c>
      <c r="O182" s="121">
        <f t="shared" si="8"/>
        <v>0</v>
      </c>
    </row>
    <row r="183" spans="1:15" ht="17.25" x14ac:dyDescent="0.3">
      <c r="A183" s="93"/>
      <c r="B183" s="94"/>
      <c r="C183" s="12"/>
      <c r="D183" s="1"/>
      <c r="E183" s="2"/>
      <c r="F183" s="3"/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/>
      <c r="D184" s="1"/>
      <c r="E184" s="2"/>
      <c r="F184" s="3"/>
      <c r="G184" s="3"/>
      <c r="H184" s="122">
        <f t="shared" si="6"/>
        <v>0</v>
      </c>
      <c r="I184" s="1"/>
      <c r="J184" s="48"/>
      <c r="K184" s="120">
        <v>0</v>
      </c>
      <c r="L184" s="1"/>
      <c r="M184" s="1"/>
      <c r="N184" s="120">
        <f t="shared" si="7"/>
        <v>0</v>
      </c>
      <c r="O184" s="121">
        <f t="shared" si="8"/>
        <v>0</v>
      </c>
    </row>
    <row r="185" spans="1:15" ht="17.25" x14ac:dyDescent="0.3">
      <c r="A185" s="93"/>
      <c r="B185" s="94"/>
      <c r="C185" s="12"/>
      <c r="D185" s="1"/>
      <c r="E185" s="2"/>
      <c r="F185" s="3"/>
      <c r="G185" s="3"/>
      <c r="H185" s="122">
        <f t="shared" si="6"/>
        <v>0</v>
      </c>
      <c r="I185" s="1"/>
      <c r="J185" s="48"/>
      <c r="K185" s="120">
        <v>0</v>
      </c>
      <c r="L185" s="1"/>
      <c r="M185" s="1"/>
      <c r="N185" s="120">
        <f t="shared" si="7"/>
        <v>0</v>
      </c>
      <c r="O185" s="121">
        <f t="shared" si="8"/>
        <v>0</v>
      </c>
    </row>
    <row r="186" spans="1:15" ht="17.25" x14ac:dyDescent="0.3">
      <c r="A186" s="93"/>
      <c r="B186" s="94"/>
      <c r="C186" s="12"/>
      <c r="D186" s="1"/>
      <c r="E186" s="2"/>
      <c r="F186" s="3"/>
      <c r="G186" s="3"/>
      <c r="H186" s="122">
        <f t="shared" si="6"/>
        <v>0</v>
      </c>
      <c r="I186" s="1"/>
      <c r="J186" s="48"/>
      <c r="K186" s="120">
        <v>0</v>
      </c>
      <c r="L186" s="1"/>
      <c r="M186" s="1"/>
      <c r="N186" s="120">
        <f t="shared" si="7"/>
        <v>0</v>
      </c>
      <c r="O186" s="121">
        <f t="shared" si="8"/>
        <v>0</v>
      </c>
    </row>
    <row r="187" spans="1:15" ht="17.25" x14ac:dyDescent="0.3">
      <c r="A187" s="93"/>
      <c r="B187" s="94"/>
      <c r="C187" s="12"/>
      <c r="D187" s="1"/>
      <c r="E187" s="2"/>
      <c r="F187" s="3"/>
      <c r="G187" s="3"/>
      <c r="H187" s="122">
        <f t="shared" si="6"/>
        <v>0</v>
      </c>
      <c r="I187" s="1"/>
      <c r="J187" s="48"/>
      <c r="K187" s="120">
        <v>0</v>
      </c>
      <c r="L187" s="1"/>
      <c r="M187" s="1"/>
      <c r="N187" s="120">
        <f t="shared" si="7"/>
        <v>0</v>
      </c>
      <c r="O187" s="121">
        <f t="shared" si="8"/>
        <v>0</v>
      </c>
    </row>
    <row r="188" spans="1:15" ht="17.25" x14ac:dyDescent="0.3">
      <c r="A188" s="93"/>
      <c r="B188" s="94"/>
      <c r="C188" s="12"/>
      <c r="D188" s="1"/>
      <c r="E188" s="2"/>
      <c r="F188" s="3"/>
      <c r="G188" s="3"/>
      <c r="H188" s="122">
        <f t="shared" si="6"/>
        <v>0</v>
      </c>
      <c r="I188" s="1"/>
      <c r="J188" s="52"/>
      <c r="K188" s="120">
        <v>0</v>
      </c>
      <c r="L188" s="11"/>
      <c r="M188" s="11"/>
      <c r="N188" s="120">
        <f t="shared" si="7"/>
        <v>0</v>
      </c>
      <c r="O188" s="121">
        <f t="shared" si="8"/>
        <v>0</v>
      </c>
    </row>
    <row r="189" spans="1:15" ht="17.25" x14ac:dyDescent="0.3">
      <c r="A189" s="93"/>
      <c r="B189" s="94"/>
      <c r="C189" s="12"/>
      <c r="D189" s="1"/>
      <c r="E189" s="2"/>
      <c r="F189" s="3"/>
      <c r="G189" s="3"/>
      <c r="H189" s="122">
        <f t="shared" si="6"/>
        <v>0</v>
      </c>
      <c r="I189" s="1"/>
      <c r="J189" s="48"/>
      <c r="K189" s="120">
        <v>0</v>
      </c>
      <c r="L189" s="1"/>
      <c r="M189" s="1"/>
      <c r="N189" s="120">
        <f t="shared" si="7"/>
        <v>0</v>
      </c>
      <c r="O189" s="121">
        <f t="shared" si="8"/>
        <v>0</v>
      </c>
    </row>
    <row r="190" spans="1:15" ht="17.25" x14ac:dyDescent="0.3">
      <c r="A190" s="93"/>
      <c r="B190" s="94"/>
      <c r="C190" s="12"/>
      <c r="D190" s="1"/>
      <c r="E190" s="2"/>
      <c r="F190" s="3"/>
      <c r="G190" s="3"/>
      <c r="H190" s="122">
        <f t="shared" si="6"/>
        <v>0</v>
      </c>
      <c r="I190" s="1"/>
      <c r="J190" s="52"/>
      <c r="K190" s="120">
        <v>0</v>
      </c>
      <c r="L190" s="9"/>
      <c r="M190" s="9"/>
      <c r="N190" s="120">
        <f t="shared" si="7"/>
        <v>0</v>
      </c>
      <c r="O190" s="121">
        <f t="shared" si="8"/>
        <v>0</v>
      </c>
    </row>
    <row r="191" spans="1:15" ht="17.25" x14ac:dyDescent="0.3">
      <c r="A191" s="93"/>
      <c r="B191" s="94"/>
      <c r="C191" s="12"/>
      <c r="D191" s="1"/>
      <c r="E191" s="2"/>
      <c r="F191" s="3"/>
      <c r="G191" s="3"/>
      <c r="H191" s="122">
        <f t="shared" si="6"/>
        <v>0</v>
      </c>
      <c r="I191" s="1"/>
      <c r="J191" s="48"/>
      <c r="K191" s="120">
        <v>0</v>
      </c>
      <c r="L191" s="1"/>
      <c r="M191" s="1"/>
      <c r="N191" s="120">
        <f t="shared" si="7"/>
        <v>0</v>
      </c>
      <c r="O191" s="121">
        <f t="shared" si="8"/>
        <v>0</v>
      </c>
    </row>
    <row r="192" spans="1:15" ht="17.25" x14ac:dyDescent="0.3">
      <c r="A192" s="93"/>
      <c r="B192" s="94"/>
      <c r="C192" s="12"/>
      <c r="D192" s="1"/>
      <c r="E192" s="2"/>
      <c r="F192" s="3"/>
      <c r="G192" s="3"/>
      <c r="H192" s="122">
        <f t="shared" si="6"/>
        <v>0</v>
      </c>
      <c r="I192" s="1"/>
      <c r="J192" s="52"/>
      <c r="K192" s="120">
        <v>0</v>
      </c>
      <c r="L192" s="9"/>
      <c r="M192" s="9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2"/>
      <c r="D193" s="1"/>
      <c r="E193" s="2"/>
      <c r="F193" s="3"/>
      <c r="G193" s="3"/>
      <c r="H193" s="122">
        <f t="shared" si="6"/>
        <v>0</v>
      </c>
      <c r="I193" s="1"/>
      <c r="J193" s="48"/>
      <c r="K193" s="120">
        <v>0</v>
      </c>
      <c r="L193" s="1"/>
      <c r="M193" s="1"/>
      <c r="N193" s="120">
        <f t="shared" si="7"/>
        <v>0</v>
      </c>
      <c r="O193" s="121">
        <f t="shared" si="8"/>
        <v>0</v>
      </c>
    </row>
    <row r="194" spans="1:15" ht="17.25" x14ac:dyDescent="0.3">
      <c r="A194" s="93"/>
      <c r="B194" s="94"/>
      <c r="C194" s="12"/>
      <c r="D194" s="1"/>
      <c r="E194" s="2"/>
      <c r="F194" s="3"/>
      <c r="G194" s="3"/>
      <c r="H194" s="122">
        <f t="shared" si="6"/>
        <v>0</v>
      </c>
      <c r="I194" s="1"/>
      <c r="J194" s="52"/>
      <c r="K194" s="120">
        <v>0</v>
      </c>
      <c r="L194" s="9"/>
      <c r="M194" s="9"/>
      <c r="N194" s="120">
        <f t="shared" si="7"/>
        <v>0</v>
      </c>
      <c r="O194" s="121">
        <f t="shared" si="8"/>
        <v>0</v>
      </c>
    </row>
    <row r="195" spans="1:15" ht="17.25" x14ac:dyDescent="0.3">
      <c r="A195" s="93"/>
      <c r="B195" s="94"/>
      <c r="C195" s="12"/>
      <c r="D195" s="1"/>
      <c r="E195" s="2"/>
      <c r="F195" s="3"/>
      <c r="G195" s="3"/>
      <c r="H195" s="122">
        <f t="shared" si="6"/>
        <v>0</v>
      </c>
      <c r="I195" s="1"/>
      <c r="J195" s="48"/>
      <c r="K195" s="120">
        <v>0</v>
      </c>
      <c r="L195" s="1"/>
      <c r="M195" s="1"/>
      <c r="N195" s="120">
        <f t="shared" si="7"/>
        <v>0</v>
      </c>
      <c r="O195" s="121">
        <f t="shared" si="8"/>
        <v>0</v>
      </c>
    </row>
    <row r="196" spans="1:15" ht="17.25" x14ac:dyDescent="0.3">
      <c r="A196" s="93"/>
      <c r="B196" s="94"/>
      <c r="C196" s="12"/>
      <c r="D196" s="1"/>
      <c r="E196" s="2"/>
      <c r="F196" s="3"/>
      <c r="G196" s="3"/>
      <c r="H196" s="122">
        <f t="shared" ref="H196:H259" si="9">IF(AND(F196&lt;&gt;"",G196&lt;&gt;""),G196-F196,0)</f>
        <v>0</v>
      </c>
      <c r="I196" s="1"/>
      <c r="J196" s="51"/>
      <c r="K196" s="120">
        <v>0</v>
      </c>
      <c r="L196" s="7"/>
      <c r="M196" s="7"/>
      <c r="N196" s="120">
        <f t="shared" ref="N196:N259" si="10">IF(ROUND(H196*1440,0)=0,0,H196*1440*32)</f>
        <v>0</v>
      </c>
      <c r="O196" s="121">
        <f t="shared" ref="O196:O259" si="11">IF(ROUND(H196*1440,0)=0,0,
IF(ROUND(H196*1440,0)&lt;=15,480,
IF(ROUND(H196*1440,0)&lt;=30,960,
IF(ROUND(H196*1440,0)&lt;=45,1440,
IF(ROUND(H196*1440,0)&lt;=60,1920,
1920*INT(ROUND(H196*1440,0)/60)+
IF(MOD(ROUND(H196*1440,0),60)&lt;=15,480,
IF(MOD(ROUND(H196*1440,0),60)&lt;=30,960,
IF(MOD(ROUND(H196*1440,0),60)&lt;=45,1440,1920)))
)))))</f>
        <v>0</v>
      </c>
    </row>
    <row r="197" spans="1:15" ht="17.25" x14ac:dyDescent="0.3">
      <c r="A197" s="93"/>
      <c r="B197" s="94"/>
      <c r="C197" s="12"/>
      <c r="D197" s="1"/>
      <c r="E197" s="2"/>
      <c r="F197" s="3"/>
      <c r="G197" s="3"/>
      <c r="H197" s="122">
        <f t="shared" si="9"/>
        <v>0</v>
      </c>
      <c r="I197" s="1"/>
      <c r="J197" s="53"/>
      <c r="K197" s="120">
        <v>0</v>
      </c>
      <c r="L197" s="11"/>
      <c r="M197" s="11"/>
      <c r="N197" s="120">
        <f t="shared" si="10"/>
        <v>0</v>
      </c>
      <c r="O197" s="121">
        <f t="shared" si="11"/>
        <v>0</v>
      </c>
    </row>
    <row r="198" spans="1:15" ht="17.25" x14ac:dyDescent="0.3">
      <c r="A198" s="93"/>
      <c r="B198" s="94"/>
      <c r="C198" s="12"/>
      <c r="D198" s="1"/>
      <c r="E198" s="2"/>
      <c r="F198" s="3"/>
      <c r="G198" s="3"/>
      <c r="H198" s="122">
        <f t="shared" si="9"/>
        <v>0</v>
      </c>
      <c r="I198" s="1"/>
      <c r="J198" s="48"/>
      <c r="K198" s="120">
        <v>0</v>
      </c>
      <c r="L198" s="1"/>
      <c r="M198" s="1"/>
      <c r="N198" s="120">
        <f t="shared" si="10"/>
        <v>0</v>
      </c>
      <c r="O198" s="121">
        <f t="shared" si="11"/>
        <v>0</v>
      </c>
    </row>
    <row r="199" spans="1:15" ht="17.25" x14ac:dyDescent="0.3">
      <c r="A199" s="93"/>
      <c r="B199" s="94"/>
      <c r="C199" s="12"/>
      <c r="D199" s="1"/>
      <c r="E199" s="2"/>
      <c r="F199" s="3"/>
      <c r="G199" s="3"/>
      <c r="H199" s="122">
        <f t="shared" si="9"/>
        <v>0</v>
      </c>
      <c r="I199" s="1"/>
      <c r="J199" s="51"/>
      <c r="K199" s="120">
        <v>0</v>
      </c>
      <c r="L199" s="7"/>
      <c r="M199" s="7"/>
      <c r="N199" s="120">
        <f t="shared" si="10"/>
        <v>0</v>
      </c>
      <c r="O199" s="121">
        <f t="shared" si="11"/>
        <v>0</v>
      </c>
    </row>
    <row r="200" spans="1:15" ht="17.25" x14ac:dyDescent="0.3">
      <c r="A200" s="93"/>
      <c r="B200" s="94"/>
      <c r="C200" s="12"/>
      <c r="D200" s="1"/>
      <c r="E200" s="2"/>
      <c r="F200" s="3"/>
      <c r="G200" s="3"/>
      <c r="H200" s="122">
        <f t="shared" si="9"/>
        <v>0</v>
      </c>
      <c r="I200" s="1"/>
      <c r="J200" s="48"/>
      <c r="K200" s="120">
        <v>0</v>
      </c>
      <c r="L200" s="1"/>
      <c r="M200" s="1"/>
      <c r="N200" s="120">
        <f t="shared" si="10"/>
        <v>0</v>
      </c>
      <c r="O200" s="121">
        <f t="shared" si="11"/>
        <v>0</v>
      </c>
    </row>
    <row r="201" spans="1:15" ht="17.25" x14ac:dyDescent="0.3">
      <c r="A201" s="93"/>
      <c r="B201" s="94"/>
      <c r="C201" s="12"/>
      <c r="D201" s="1"/>
      <c r="E201" s="2"/>
      <c r="F201" s="3"/>
      <c r="G201" s="3"/>
      <c r="H201" s="122">
        <f t="shared" si="9"/>
        <v>0</v>
      </c>
      <c r="I201" s="1"/>
      <c r="J201" s="51"/>
      <c r="K201" s="120">
        <v>0</v>
      </c>
      <c r="L201" s="7"/>
      <c r="M201" s="7"/>
      <c r="N201" s="120">
        <f t="shared" si="10"/>
        <v>0</v>
      </c>
      <c r="O201" s="121">
        <f t="shared" si="11"/>
        <v>0</v>
      </c>
    </row>
    <row r="202" spans="1:15" ht="17.25" x14ac:dyDescent="0.3">
      <c r="A202" s="93"/>
      <c r="B202" s="94"/>
      <c r="C202" s="12"/>
      <c r="D202" s="1"/>
      <c r="E202" s="2"/>
      <c r="F202" s="3"/>
      <c r="G202" s="3"/>
      <c r="H202" s="122">
        <f t="shared" si="9"/>
        <v>0</v>
      </c>
      <c r="I202" s="1"/>
      <c r="J202" s="51"/>
      <c r="K202" s="120">
        <v>0</v>
      </c>
      <c r="L202" s="7"/>
      <c r="M202" s="7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2"/>
      <c r="D203" s="1"/>
      <c r="E203" s="2"/>
      <c r="F203" s="3"/>
      <c r="G203" s="3"/>
      <c r="H203" s="122">
        <f t="shared" si="9"/>
        <v>0</v>
      </c>
      <c r="I203" s="1"/>
      <c r="J203" s="48"/>
      <c r="K203" s="120">
        <v>0</v>
      </c>
      <c r="L203" s="1"/>
      <c r="M203" s="1"/>
      <c r="N203" s="120">
        <f t="shared" si="10"/>
        <v>0</v>
      </c>
      <c r="O203" s="121">
        <f t="shared" si="11"/>
        <v>0</v>
      </c>
    </row>
    <row r="204" spans="1:15" ht="17.25" x14ac:dyDescent="0.3">
      <c r="A204" s="93"/>
      <c r="B204" s="94"/>
      <c r="C204" s="12"/>
      <c r="D204" s="1"/>
      <c r="E204" s="2"/>
      <c r="F204" s="3"/>
      <c r="G204" s="3"/>
      <c r="H204" s="122">
        <f t="shared" si="9"/>
        <v>0</v>
      </c>
      <c r="I204" s="1"/>
      <c r="J204" s="51"/>
      <c r="K204" s="120">
        <v>0</v>
      </c>
      <c r="L204" s="7"/>
      <c r="M204" s="7"/>
      <c r="N204" s="120">
        <f t="shared" si="10"/>
        <v>0</v>
      </c>
      <c r="O204" s="121">
        <f t="shared" si="11"/>
        <v>0</v>
      </c>
    </row>
    <row r="205" spans="1:15" ht="17.25" x14ac:dyDescent="0.3">
      <c r="A205" s="93"/>
      <c r="B205" s="94"/>
      <c r="C205" s="12"/>
      <c r="D205" s="1"/>
      <c r="E205" s="2"/>
      <c r="F205" s="3"/>
      <c r="G205" s="3"/>
      <c r="H205" s="122">
        <f t="shared" si="9"/>
        <v>0</v>
      </c>
      <c r="I205" s="1"/>
      <c r="J205" s="51"/>
      <c r="K205" s="120">
        <v>0</v>
      </c>
      <c r="L205" s="7"/>
      <c r="M205" s="7"/>
      <c r="N205" s="120">
        <f t="shared" si="10"/>
        <v>0</v>
      </c>
      <c r="O205" s="121">
        <f t="shared" si="11"/>
        <v>0</v>
      </c>
    </row>
    <row r="206" spans="1:15" ht="17.25" x14ac:dyDescent="0.3">
      <c r="A206" s="93"/>
      <c r="B206" s="94"/>
      <c r="C206" s="12"/>
      <c r="D206" s="1"/>
      <c r="E206" s="2"/>
      <c r="F206" s="3"/>
      <c r="G206" s="3"/>
      <c r="H206" s="122">
        <f t="shared" si="9"/>
        <v>0</v>
      </c>
      <c r="I206" s="1"/>
      <c r="J206" s="53"/>
      <c r="K206" s="120">
        <v>0</v>
      </c>
      <c r="L206" s="11"/>
      <c r="M206" s="11"/>
      <c r="N206" s="120">
        <f t="shared" si="10"/>
        <v>0</v>
      </c>
      <c r="O206" s="121">
        <f t="shared" si="11"/>
        <v>0</v>
      </c>
    </row>
    <row r="207" spans="1:15" ht="17.25" x14ac:dyDescent="0.3">
      <c r="A207" s="93"/>
      <c r="B207" s="94"/>
      <c r="C207" s="12"/>
      <c r="D207" s="1"/>
      <c r="E207" s="2"/>
      <c r="F207" s="3"/>
      <c r="G207" s="3"/>
      <c r="H207" s="122">
        <f t="shared" si="9"/>
        <v>0</v>
      </c>
      <c r="I207" s="1"/>
      <c r="J207" s="48"/>
      <c r="K207" s="120">
        <v>0</v>
      </c>
      <c r="L207" s="1"/>
      <c r="M207" s="1"/>
      <c r="N207" s="120">
        <f t="shared" si="10"/>
        <v>0</v>
      </c>
      <c r="O207" s="121">
        <f t="shared" si="11"/>
        <v>0</v>
      </c>
    </row>
    <row r="208" spans="1:15" ht="17.25" x14ac:dyDescent="0.3">
      <c r="A208" s="93"/>
      <c r="B208" s="94"/>
      <c r="C208" s="12"/>
      <c r="D208" s="1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2"/>
      <c r="D209" s="1"/>
      <c r="E209" s="2"/>
      <c r="F209" s="3"/>
      <c r="G209" s="3"/>
      <c r="H209" s="122">
        <f t="shared" si="9"/>
        <v>0</v>
      </c>
      <c r="I209" s="1"/>
      <c r="J209" s="51"/>
      <c r="K209" s="120">
        <v>0</v>
      </c>
      <c r="L209" s="7"/>
      <c r="M209" s="7"/>
      <c r="N209" s="120">
        <f t="shared" si="10"/>
        <v>0</v>
      </c>
      <c r="O209" s="121">
        <f t="shared" si="11"/>
        <v>0</v>
      </c>
    </row>
    <row r="210" spans="1:15" ht="17.25" x14ac:dyDescent="0.3">
      <c r="A210" s="93"/>
      <c r="B210" s="94"/>
      <c r="C210" s="12"/>
      <c r="D210" s="1"/>
      <c r="E210" s="2"/>
      <c r="F210" s="3"/>
      <c r="G210" s="3"/>
      <c r="H210" s="122">
        <f t="shared" si="9"/>
        <v>0</v>
      </c>
      <c r="I210" s="1"/>
      <c r="J210" s="51"/>
      <c r="K210" s="120">
        <v>0</v>
      </c>
      <c r="L210" s="7"/>
      <c r="M210" s="7"/>
      <c r="N210" s="120">
        <f t="shared" si="10"/>
        <v>0</v>
      </c>
      <c r="O210" s="121">
        <f t="shared" si="11"/>
        <v>0</v>
      </c>
    </row>
    <row r="211" spans="1:15" ht="17.25" x14ac:dyDescent="0.3">
      <c r="A211" s="93"/>
      <c r="B211" s="94"/>
      <c r="C211" s="12"/>
      <c r="D211" s="1"/>
      <c r="E211" s="2"/>
      <c r="F211" s="3"/>
      <c r="G211" s="3"/>
      <c r="H211" s="122">
        <f t="shared" si="9"/>
        <v>0</v>
      </c>
      <c r="I211" s="1"/>
      <c r="J211" s="52"/>
      <c r="K211" s="120">
        <v>0</v>
      </c>
      <c r="L211" s="9"/>
      <c r="M211" s="9"/>
      <c r="N211" s="120">
        <f t="shared" si="10"/>
        <v>0</v>
      </c>
      <c r="O211" s="121">
        <f t="shared" si="11"/>
        <v>0</v>
      </c>
    </row>
    <row r="212" spans="1:15" ht="17.25" x14ac:dyDescent="0.3">
      <c r="A212" s="93"/>
      <c r="B212" s="94"/>
      <c r="C212" s="12"/>
      <c r="D212" s="1"/>
      <c r="E212" s="2"/>
      <c r="F212" s="3"/>
      <c r="G212" s="3"/>
      <c r="H212" s="122">
        <f t="shared" si="9"/>
        <v>0</v>
      </c>
      <c r="I212" s="1"/>
      <c r="J212" s="48"/>
      <c r="K212" s="120">
        <v>0</v>
      </c>
      <c r="L212" s="1"/>
      <c r="M212" s="1"/>
      <c r="N212" s="120">
        <f t="shared" si="10"/>
        <v>0</v>
      </c>
      <c r="O212" s="121">
        <f t="shared" si="11"/>
        <v>0</v>
      </c>
    </row>
    <row r="213" spans="1:15" ht="17.25" x14ac:dyDescent="0.3">
      <c r="A213" s="93"/>
      <c r="B213" s="94"/>
      <c r="C213" s="12"/>
      <c r="D213" s="1"/>
      <c r="E213" s="2"/>
      <c r="F213" s="3"/>
      <c r="G213" s="3"/>
      <c r="H213" s="122">
        <f t="shared" si="9"/>
        <v>0</v>
      </c>
      <c r="I213" s="1"/>
      <c r="J213" s="52"/>
      <c r="K213" s="120">
        <v>0</v>
      </c>
      <c r="L213" s="9"/>
      <c r="M213" s="9"/>
      <c r="N213" s="120">
        <f t="shared" si="10"/>
        <v>0</v>
      </c>
      <c r="O213" s="121">
        <f t="shared" si="11"/>
        <v>0</v>
      </c>
    </row>
    <row r="214" spans="1:15" ht="17.25" x14ac:dyDescent="0.3">
      <c r="A214" s="93"/>
      <c r="B214" s="94"/>
      <c r="C214" s="12"/>
      <c r="D214" s="1"/>
      <c r="E214" s="2"/>
      <c r="F214" s="3"/>
      <c r="G214" s="3"/>
      <c r="H214" s="122">
        <f t="shared" si="9"/>
        <v>0</v>
      </c>
      <c r="I214" s="1"/>
      <c r="J214" s="48"/>
      <c r="K214" s="120">
        <v>0</v>
      </c>
      <c r="L214" s="1"/>
      <c r="M214" s="1"/>
      <c r="N214" s="120">
        <f t="shared" si="10"/>
        <v>0</v>
      </c>
      <c r="O214" s="121">
        <f t="shared" si="11"/>
        <v>0</v>
      </c>
    </row>
    <row r="215" spans="1:15" ht="17.25" x14ac:dyDescent="0.3">
      <c r="A215" s="93"/>
      <c r="B215" s="94"/>
      <c r="C215" s="12"/>
      <c r="D215" s="1"/>
      <c r="E215" s="2"/>
      <c r="F215" s="3"/>
      <c r="G215" s="3"/>
      <c r="H215" s="122">
        <f t="shared" si="9"/>
        <v>0</v>
      </c>
      <c r="I215" s="1"/>
      <c r="J215" s="52"/>
      <c r="K215" s="120">
        <v>0</v>
      </c>
      <c r="L215" s="9"/>
      <c r="M215" s="9"/>
      <c r="N215" s="120">
        <f t="shared" si="10"/>
        <v>0</v>
      </c>
      <c r="O215" s="121">
        <f t="shared" si="11"/>
        <v>0</v>
      </c>
    </row>
    <row r="216" spans="1:15" ht="17.25" x14ac:dyDescent="0.3">
      <c r="A216" s="93"/>
      <c r="B216" s="94"/>
      <c r="C216" s="12"/>
      <c r="D216" s="1"/>
      <c r="E216" s="2"/>
      <c r="F216" s="3"/>
      <c r="G216" s="3"/>
      <c r="H216" s="122">
        <f t="shared" si="9"/>
        <v>0</v>
      </c>
      <c r="I216" s="1"/>
      <c r="J216" s="48"/>
      <c r="K216" s="120">
        <v>0</v>
      </c>
      <c r="L216" s="1"/>
      <c r="M216" s="1"/>
      <c r="N216" s="120">
        <f t="shared" si="10"/>
        <v>0</v>
      </c>
      <c r="O216" s="121">
        <f t="shared" si="11"/>
        <v>0</v>
      </c>
    </row>
    <row r="217" spans="1:15" ht="17.25" x14ac:dyDescent="0.3">
      <c r="A217" s="93"/>
      <c r="B217" s="94"/>
      <c r="C217" s="12"/>
      <c r="D217" s="1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"/>
      <c r="E218" s="2"/>
      <c r="F218" s="3"/>
      <c r="G218" s="3"/>
      <c r="H218" s="122">
        <f t="shared" si="9"/>
        <v>0</v>
      </c>
      <c r="I218" s="1"/>
      <c r="J218" s="48"/>
      <c r="K218" s="120">
        <v>0</v>
      </c>
      <c r="L218" s="1"/>
      <c r="M218" s="1"/>
      <c r="N218" s="120">
        <f t="shared" si="10"/>
        <v>0</v>
      </c>
      <c r="O218" s="121">
        <f t="shared" si="11"/>
        <v>0</v>
      </c>
    </row>
    <row r="219" spans="1:15" ht="17.25" x14ac:dyDescent="0.3">
      <c r="A219" s="93"/>
      <c r="B219" s="94"/>
      <c r="C219" s="12"/>
      <c r="D219" s="1"/>
      <c r="E219" s="2"/>
      <c r="F219" s="3"/>
      <c r="G219" s="3"/>
      <c r="H219" s="122">
        <f t="shared" si="9"/>
        <v>0</v>
      </c>
      <c r="I219" s="1"/>
      <c r="J219" s="52"/>
      <c r="K219" s="120">
        <v>0</v>
      </c>
      <c r="L219" s="9"/>
      <c r="M219" s="9"/>
      <c r="N219" s="120">
        <f t="shared" si="10"/>
        <v>0</v>
      </c>
      <c r="O219" s="121">
        <f t="shared" si="11"/>
        <v>0</v>
      </c>
    </row>
    <row r="220" spans="1:15" ht="17.25" x14ac:dyDescent="0.3">
      <c r="A220" s="93"/>
      <c r="B220" s="94"/>
      <c r="C220" s="12"/>
      <c r="D220" s="1"/>
      <c r="E220" s="2"/>
      <c r="F220" s="3"/>
      <c r="G220" s="3"/>
      <c r="H220" s="122">
        <f t="shared" si="9"/>
        <v>0</v>
      </c>
      <c r="I220" s="1"/>
      <c r="J220" s="48"/>
      <c r="K220" s="120">
        <v>0</v>
      </c>
      <c r="L220" s="1"/>
      <c r="M220" s="1"/>
      <c r="N220" s="120">
        <f t="shared" si="10"/>
        <v>0</v>
      </c>
      <c r="O220" s="121">
        <f t="shared" si="11"/>
        <v>0</v>
      </c>
    </row>
    <row r="221" spans="1:15" ht="17.25" x14ac:dyDescent="0.3">
      <c r="A221" s="93"/>
      <c r="B221" s="94"/>
      <c r="C221" s="12"/>
      <c r="D221" s="1"/>
      <c r="E221" s="2"/>
      <c r="F221" s="3"/>
      <c r="G221" s="3"/>
      <c r="H221" s="122">
        <f t="shared" si="9"/>
        <v>0</v>
      </c>
      <c r="I221" s="1"/>
      <c r="J221" s="48"/>
      <c r="K221" s="120">
        <v>0</v>
      </c>
      <c r="L221" s="1"/>
      <c r="M221" s="1"/>
      <c r="N221" s="120">
        <f t="shared" si="10"/>
        <v>0</v>
      </c>
      <c r="O221" s="121">
        <f t="shared" si="11"/>
        <v>0</v>
      </c>
    </row>
    <row r="222" spans="1:15" ht="17.25" x14ac:dyDescent="0.3">
      <c r="A222" s="93"/>
      <c r="B222" s="94"/>
      <c r="C222" s="12"/>
      <c r="D222" s="1"/>
      <c r="E222" s="2"/>
      <c r="F222" s="3"/>
      <c r="G222" s="3"/>
      <c r="H222" s="122">
        <f t="shared" si="9"/>
        <v>0</v>
      </c>
      <c r="I222" s="1"/>
      <c r="J222" s="48"/>
      <c r="K222" s="120">
        <v>0</v>
      </c>
      <c r="L222" s="1"/>
      <c r="M222" s="1"/>
      <c r="N222" s="120">
        <f t="shared" si="10"/>
        <v>0</v>
      </c>
      <c r="O222" s="121">
        <f t="shared" si="11"/>
        <v>0</v>
      </c>
    </row>
    <row r="223" spans="1:15" ht="17.25" x14ac:dyDescent="0.3">
      <c r="A223" s="93"/>
      <c r="B223" s="94"/>
      <c r="C223" s="12"/>
      <c r="D223" s="1"/>
      <c r="E223" s="2"/>
      <c r="F223" s="3"/>
      <c r="G223" s="3"/>
      <c r="H223" s="122">
        <f t="shared" si="9"/>
        <v>0</v>
      </c>
      <c r="I223" s="1"/>
      <c r="J223" s="48"/>
      <c r="K223" s="120">
        <v>0</v>
      </c>
      <c r="L223" s="1"/>
      <c r="M223" s="1"/>
      <c r="N223" s="120">
        <f t="shared" si="10"/>
        <v>0</v>
      </c>
      <c r="O223" s="121">
        <f t="shared" si="11"/>
        <v>0</v>
      </c>
    </row>
    <row r="224" spans="1:15" ht="17.25" x14ac:dyDescent="0.3">
      <c r="A224" s="93"/>
      <c r="B224" s="94"/>
      <c r="C224" s="12"/>
      <c r="D224" s="1"/>
      <c r="E224" s="2"/>
      <c r="F224" s="3"/>
      <c r="G224" s="3"/>
      <c r="H224" s="122">
        <f t="shared" si="9"/>
        <v>0</v>
      </c>
      <c r="I224" s="1"/>
      <c r="J224" s="48"/>
      <c r="K224" s="120">
        <v>0</v>
      </c>
      <c r="L224" s="1"/>
      <c r="M224" s="1"/>
      <c r="N224" s="120">
        <f t="shared" si="10"/>
        <v>0</v>
      </c>
      <c r="O224" s="121">
        <f t="shared" si="11"/>
        <v>0</v>
      </c>
    </row>
    <row r="225" spans="1:15" ht="17.25" x14ac:dyDescent="0.3">
      <c r="A225" s="93"/>
      <c r="B225" s="94"/>
      <c r="C225" s="12"/>
      <c r="D225" s="1"/>
      <c r="E225" s="2"/>
      <c r="F225" s="3"/>
      <c r="G225" s="3"/>
      <c r="H225" s="122">
        <f t="shared" si="9"/>
        <v>0</v>
      </c>
      <c r="I225" s="1"/>
      <c r="J225" s="50"/>
      <c r="K225" s="120">
        <v>0</v>
      </c>
      <c r="L225" s="7"/>
      <c r="M225" s="7"/>
      <c r="N225" s="120">
        <f t="shared" si="10"/>
        <v>0</v>
      </c>
      <c r="O225" s="121">
        <f t="shared" si="11"/>
        <v>0</v>
      </c>
    </row>
    <row r="226" spans="1:15" ht="17.25" x14ac:dyDescent="0.3">
      <c r="A226" s="93"/>
      <c r="B226" s="94"/>
      <c r="C226" s="12"/>
      <c r="D226" s="1"/>
      <c r="E226" s="2"/>
      <c r="F226" s="3"/>
      <c r="G226" s="3"/>
      <c r="H226" s="122">
        <f t="shared" si="9"/>
        <v>0</v>
      </c>
      <c r="I226" s="1"/>
      <c r="J226" s="48"/>
      <c r="K226" s="120">
        <v>0</v>
      </c>
      <c r="L226" s="1"/>
      <c r="M226" s="1"/>
      <c r="N226" s="120">
        <f t="shared" si="10"/>
        <v>0</v>
      </c>
      <c r="O226" s="121">
        <f t="shared" si="11"/>
        <v>0</v>
      </c>
    </row>
    <row r="227" spans="1:15" ht="17.25" x14ac:dyDescent="0.3">
      <c r="A227" s="93"/>
      <c r="B227" s="94"/>
      <c r="C227" s="12"/>
      <c r="D227" s="1"/>
      <c r="E227" s="2"/>
      <c r="F227" s="3"/>
      <c r="G227" s="3"/>
      <c r="H227" s="122">
        <f t="shared" si="9"/>
        <v>0</v>
      </c>
      <c r="I227" s="1"/>
      <c r="J227" s="48"/>
      <c r="K227" s="120">
        <v>0</v>
      </c>
      <c r="L227" s="1"/>
      <c r="M227" s="1"/>
      <c r="N227" s="120">
        <f t="shared" si="10"/>
        <v>0</v>
      </c>
      <c r="O227" s="121">
        <f t="shared" si="11"/>
        <v>0</v>
      </c>
    </row>
    <row r="228" spans="1:15" ht="17.25" x14ac:dyDescent="0.3">
      <c r="A228" s="93"/>
      <c r="B228" s="94"/>
      <c r="C228" s="12"/>
      <c r="D228" s="1"/>
      <c r="E228" s="2"/>
      <c r="F228" s="3"/>
      <c r="G228" s="3"/>
      <c r="H228" s="122">
        <f t="shared" si="9"/>
        <v>0</v>
      </c>
      <c r="I228" s="1"/>
      <c r="J228" s="51"/>
      <c r="K228" s="120">
        <v>0</v>
      </c>
      <c r="L228" s="7"/>
      <c r="M228" s="7"/>
      <c r="N228" s="120">
        <f t="shared" si="10"/>
        <v>0</v>
      </c>
      <c r="O228" s="121">
        <f t="shared" si="11"/>
        <v>0</v>
      </c>
    </row>
    <row r="229" spans="1:15" ht="17.25" x14ac:dyDescent="0.3">
      <c r="A229" s="93"/>
      <c r="B229" s="94"/>
      <c r="C229" s="12"/>
      <c r="D229" s="1"/>
      <c r="E229" s="2"/>
      <c r="F229" s="3"/>
      <c r="G229" s="3"/>
      <c r="H229" s="122">
        <f t="shared" si="9"/>
        <v>0</v>
      </c>
      <c r="I229" s="1"/>
      <c r="J229" s="48"/>
      <c r="K229" s="120">
        <v>0</v>
      </c>
      <c r="L229" s="1"/>
      <c r="M229" s="1"/>
      <c r="N229" s="120">
        <f t="shared" si="10"/>
        <v>0</v>
      </c>
      <c r="O229" s="121">
        <f t="shared" si="11"/>
        <v>0</v>
      </c>
    </row>
    <row r="230" spans="1:15" ht="17.25" x14ac:dyDescent="0.3">
      <c r="A230" s="93"/>
      <c r="B230" s="94"/>
      <c r="C230" s="12"/>
      <c r="D230" s="1"/>
      <c r="E230" s="2"/>
      <c r="F230" s="3"/>
      <c r="G230" s="3"/>
      <c r="H230" s="122">
        <f t="shared" si="9"/>
        <v>0</v>
      </c>
      <c r="I230" s="1"/>
      <c r="J230" s="48"/>
      <c r="K230" s="120">
        <v>0</v>
      </c>
      <c r="L230" s="1"/>
      <c r="M230" s="1"/>
      <c r="N230" s="120">
        <f t="shared" si="10"/>
        <v>0</v>
      </c>
      <c r="O230" s="121">
        <f t="shared" si="11"/>
        <v>0</v>
      </c>
    </row>
    <row r="231" spans="1:15" ht="17.25" x14ac:dyDescent="0.3">
      <c r="A231" s="93"/>
      <c r="B231" s="94"/>
      <c r="C231" s="12"/>
      <c r="D231" s="1"/>
      <c r="E231" s="2"/>
      <c r="F231" s="3"/>
      <c r="G231" s="3"/>
      <c r="H231" s="122">
        <f t="shared" si="9"/>
        <v>0</v>
      </c>
      <c r="I231" s="1"/>
      <c r="J231" s="52"/>
      <c r="K231" s="120">
        <v>0</v>
      </c>
      <c r="L231" s="9"/>
      <c r="M231" s="9"/>
      <c r="N231" s="120">
        <f t="shared" si="10"/>
        <v>0</v>
      </c>
      <c r="O231" s="121">
        <f t="shared" si="11"/>
        <v>0</v>
      </c>
    </row>
    <row r="232" spans="1:15" ht="17.25" x14ac:dyDescent="0.3">
      <c r="A232" s="93"/>
      <c r="B232" s="94"/>
      <c r="C232" s="12"/>
      <c r="D232" s="1"/>
      <c r="E232" s="2"/>
      <c r="F232" s="3"/>
      <c r="G232" s="3"/>
      <c r="H232" s="122">
        <f t="shared" si="9"/>
        <v>0</v>
      </c>
      <c r="I232" s="1"/>
      <c r="J232" s="48"/>
      <c r="K232" s="120">
        <v>0</v>
      </c>
      <c r="L232" s="1"/>
      <c r="M232" s="1"/>
      <c r="N232" s="120">
        <f t="shared" si="10"/>
        <v>0</v>
      </c>
      <c r="O232" s="121">
        <f t="shared" si="11"/>
        <v>0</v>
      </c>
    </row>
    <row r="233" spans="1:15" ht="17.25" x14ac:dyDescent="0.3">
      <c r="A233" s="93"/>
      <c r="B233" s="94"/>
      <c r="C233" s="12"/>
      <c r="D233" s="1"/>
      <c r="E233" s="2"/>
      <c r="F233" s="3"/>
      <c r="G233" s="3"/>
      <c r="H233" s="122">
        <f t="shared" si="9"/>
        <v>0</v>
      </c>
      <c r="I233" s="1"/>
      <c r="J233" s="52"/>
      <c r="K233" s="120">
        <v>0</v>
      </c>
      <c r="L233" s="9"/>
      <c r="M233" s="9"/>
      <c r="N233" s="120">
        <f t="shared" si="10"/>
        <v>0</v>
      </c>
      <c r="O233" s="121">
        <f t="shared" si="11"/>
        <v>0</v>
      </c>
    </row>
    <row r="234" spans="1:15" ht="17.25" x14ac:dyDescent="0.3">
      <c r="A234" s="93"/>
      <c r="B234" s="94"/>
      <c r="C234" s="12"/>
      <c r="D234" s="1"/>
      <c r="E234" s="2"/>
      <c r="F234" s="3"/>
      <c r="G234" s="3"/>
      <c r="H234" s="122">
        <f t="shared" si="9"/>
        <v>0</v>
      </c>
      <c r="I234" s="1"/>
      <c r="J234" s="48"/>
      <c r="K234" s="120">
        <v>0</v>
      </c>
      <c r="L234" s="1"/>
      <c r="M234" s="1"/>
      <c r="N234" s="120">
        <f t="shared" si="10"/>
        <v>0</v>
      </c>
      <c r="O234" s="121">
        <f t="shared" si="11"/>
        <v>0</v>
      </c>
    </row>
    <row r="235" spans="1:15" ht="17.25" x14ac:dyDescent="0.3">
      <c r="A235" s="93"/>
      <c r="B235" s="94"/>
      <c r="C235" s="12"/>
      <c r="D235" s="1"/>
      <c r="E235" s="2"/>
      <c r="F235" s="3"/>
      <c r="G235" s="3"/>
      <c r="H235" s="122">
        <f t="shared" si="9"/>
        <v>0</v>
      </c>
      <c r="I235" s="1"/>
      <c r="J235" s="52"/>
      <c r="K235" s="120">
        <v>0</v>
      </c>
      <c r="L235" s="9"/>
      <c r="M235" s="9"/>
      <c r="N235" s="120">
        <f t="shared" si="10"/>
        <v>0</v>
      </c>
      <c r="O235" s="121">
        <f t="shared" si="11"/>
        <v>0</v>
      </c>
    </row>
    <row r="236" spans="1:15" ht="17.25" x14ac:dyDescent="0.3">
      <c r="A236" s="93"/>
      <c r="B236" s="94"/>
      <c r="C236" s="12"/>
      <c r="D236" s="1"/>
      <c r="E236" s="2"/>
      <c r="F236" s="3"/>
      <c r="G236" s="3"/>
      <c r="H236" s="122">
        <f t="shared" si="9"/>
        <v>0</v>
      </c>
      <c r="I236" s="1"/>
      <c r="J236" s="50"/>
      <c r="K236" s="120">
        <v>0</v>
      </c>
      <c r="L236" s="1"/>
      <c r="M236" s="1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2"/>
      <c r="D237" s="1"/>
      <c r="E237" s="2"/>
      <c r="F237" s="3"/>
      <c r="G237" s="3"/>
      <c r="H237" s="122">
        <f t="shared" si="9"/>
        <v>0</v>
      </c>
      <c r="I237" s="1"/>
      <c r="J237" s="51"/>
      <c r="K237" s="120">
        <v>0</v>
      </c>
      <c r="L237" s="7"/>
      <c r="M237" s="7"/>
      <c r="N237" s="120">
        <f t="shared" si="10"/>
        <v>0</v>
      </c>
      <c r="O237" s="121">
        <f t="shared" si="11"/>
        <v>0</v>
      </c>
    </row>
    <row r="238" spans="1:15" ht="17.25" x14ac:dyDescent="0.3">
      <c r="A238" s="93"/>
      <c r="B238" s="94"/>
      <c r="C238" s="12"/>
      <c r="D238" s="1"/>
      <c r="E238" s="2"/>
      <c r="F238" s="3"/>
      <c r="G238" s="3"/>
      <c r="H238" s="122">
        <f t="shared" si="9"/>
        <v>0</v>
      </c>
      <c r="I238" s="1"/>
      <c r="J238" s="50"/>
      <c r="K238" s="120">
        <v>0</v>
      </c>
      <c r="L238" s="1"/>
      <c r="M238" s="1"/>
      <c r="N238" s="120">
        <f t="shared" si="10"/>
        <v>0</v>
      </c>
      <c r="O238" s="121">
        <f t="shared" si="11"/>
        <v>0</v>
      </c>
    </row>
    <row r="239" spans="1:15" ht="17.25" x14ac:dyDescent="0.3">
      <c r="A239" s="93"/>
      <c r="B239" s="94"/>
      <c r="C239" s="12"/>
      <c r="D239" s="1"/>
      <c r="E239" s="2"/>
      <c r="F239" s="3"/>
      <c r="G239" s="3"/>
      <c r="H239" s="122">
        <f t="shared" si="9"/>
        <v>0</v>
      </c>
      <c r="I239" s="1"/>
      <c r="J239" s="55"/>
      <c r="K239" s="120">
        <v>0</v>
      </c>
      <c r="L239" s="9"/>
      <c r="M239" s="9"/>
      <c r="N239" s="120">
        <f t="shared" si="10"/>
        <v>0</v>
      </c>
      <c r="O239" s="121">
        <f t="shared" si="11"/>
        <v>0</v>
      </c>
    </row>
    <row r="240" spans="1:15" ht="17.25" x14ac:dyDescent="0.3">
      <c r="A240" s="93"/>
      <c r="B240" s="94"/>
      <c r="C240" s="12"/>
      <c r="D240" s="1"/>
      <c r="E240" s="2"/>
      <c r="F240" s="3"/>
      <c r="G240" s="3"/>
      <c r="H240" s="122">
        <f t="shared" si="9"/>
        <v>0</v>
      </c>
      <c r="I240" s="1"/>
      <c r="J240" s="50"/>
      <c r="K240" s="120">
        <v>0</v>
      </c>
      <c r="L240" s="1"/>
      <c r="M240" s="1"/>
      <c r="N240" s="120">
        <f t="shared" si="10"/>
        <v>0</v>
      </c>
      <c r="O240" s="121">
        <f t="shared" si="11"/>
        <v>0</v>
      </c>
    </row>
    <row r="241" spans="1:15" ht="17.25" x14ac:dyDescent="0.3">
      <c r="A241" s="93"/>
      <c r="B241" s="94"/>
      <c r="C241" s="12"/>
      <c r="D241" s="1"/>
      <c r="E241" s="2"/>
      <c r="F241" s="3"/>
      <c r="G241" s="3"/>
      <c r="H241" s="122">
        <f t="shared" si="9"/>
        <v>0</v>
      </c>
      <c r="I241" s="1"/>
      <c r="J241" s="56"/>
      <c r="K241" s="120">
        <v>0</v>
      </c>
      <c r="L241" s="9"/>
      <c r="M241" s="9"/>
      <c r="N241" s="120">
        <f t="shared" si="10"/>
        <v>0</v>
      </c>
      <c r="O241" s="121">
        <f t="shared" si="11"/>
        <v>0</v>
      </c>
    </row>
    <row r="242" spans="1:15" ht="17.25" x14ac:dyDescent="0.3">
      <c r="A242" s="93"/>
      <c r="B242" s="94"/>
      <c r="C242" s="12"/>
      <c r="D242" s="1"/>
      <c r="E242" s="2"/>
      <c r="F242" s="3"/>
      <c r="G242" s="3"/>
      <c r="H242" s="122">
        <f t="shared" si="9"/>
        <v>0</v>
      </c>
      <c r="I242" s="1"/>
      <c r="J242" s="55"/>
      <c r="K242" s="120">
        <v>0</v>
      </c>
      <c r="L242" s="1"/>
      <c r="M242" s="1"/>
      <c r="N242" s="120">
        <f t="shared" si="10"/>
        <v>0</v>
      </c>
      <c r="O242" s="121">
        <f t="shared" si="11"/>
        <v>0</v>
      </c>
    </row>
    <row r="243" spans="1:15" ht="17.25" x14ac:dyDescent="0.3">
      <c r="A243" s="93"/>
      <c r="B243" s="94"/>
      <c r="C243" s="12"/>
      <c r="D243" s="1"/>
      <c r="E243" s="2"/>
      <c r="F243" s="3"/>
      <c r="G243" s="3"/>
      <c r="H243" s="122">
        <f t="shared" si="9"/>
        <v>0</v>
      </c>
      <c r="I243" s="1"/>
      <c r="J243" s="50"/>
      <c r="K243" s="120">
        <v>0</v>
      </c>
      <c r="L243" s="1"/>
      <c r="M243" s="1"/>
      <c r="N243" s="120">
        <f t="shared" si="10"/>
        <v>0</v>
      </c>
      <c r="O243" s="121">
        <f t="shared" si="11"/>
        <v>0</v>
      </c>
    </row>
    <row r="244" spans="1:15" ht="17.25" x14ac:dyDescent="0.3">
      <c r="A244" s="93"/>
      <c r="B244" s="94"/>
      <c r="C244" s="12"/>
      <c r="D244" s="1"/>
      <c r="E244" s="2"/>
      <c r="F244" s="3"/>
      <c r="G244" s="3"/>
      <c r="H244" s="122">
        <f t="shared" si="9"/>
        <v>0</v>
      </c>
      <c r="I244" s="1"/>
      <c r="J244" s="54"/>
      <c r="K244" s="120">
        <v>0</v>
      </c>
      <c r="L244" s="7"/>
      <c r="M244" s="7"/>
      <c r="N244" s="120">
        <f t="shared" si="10"/>
        <v>0</v>
      </c>
      <c r="O244" s="121">
        <f t="shared" si="11"/>
        <v>0</v>
      </c>
    </row>
    <row r="245" spans="1:15" ht="17.25" x14ac:dyDescent="0.3">
      <c r="A245" s="93"/>
      <c r="B245" s="94"/>
      <c r="C245" s="12"/>
      <c r="D245" s="1"/>
      <c r="E245" s="2"/>
      <c r="F245" s="3"/>
      <c r="G245" s="3"/>
      <c r="H245" s="122">
        <f t="shared" si="9"/>
        <v>0</v>
      </c>
      <c r="I245" s="1"/>
      <c r="J245" s="54"/>
      <c r="K245" s="120">
        <v>0</v>
      </c>
      <c r="L245" s="7"/>
      <c r="M245" s="7"/>
      <c r="N245" s="120">
        <f t="shared" si="10"/>
        <v>0</v>
      </c>
      <c r="O245" s="121">
        <f t="shared" si="11"/>
        <v>0</v>
      </c>
    </row>
    <row r="246" spans="1:15" ht="17.25" x14ac:dyDescent="0.3">
      <c r="A246" s="93"/>
      <c r="B246" s="94"/>
      <c r="C246" s="12"/>
      <c r="D246" s="1"/>
      <c r="E246" s="2"/>
      <c r="F246" s="3"/>
      <c r="G246" s="3"/>
      <c r="H246" s="122">
        <f t="shared" si="9"/>
        <v>0</v>
      </c>
      <c r="I246" s="1"/>
      <c r="J246" s="55"/>
      <c r="K246" s="120">
        <v>0</v>
      </c>
      <c r="L246" s="11"/>
      <c r="M246" s="11"/>
      <c r="N246" s="120">
        <f t="shared" si="10"/>
        <v>0</v>
      </c>
      <c r="O246" s="121">
        <f t="shared" si="11"/>
        <v>0</v>
      </c>
    </row>
    <row r="247" spans="1:15" ht="17.25" x14ac:dyDescent="0.3">
      <c r="A247" s="93"/>
      <c r="B247" s="94"/>
      <c r="C247" s="12"/>
      <c r="D247" s="1"/>
      <c r="E247" s="2"/>
      <c r="F247" s="3"/>
      <c r="G247" s="3"/>
      <c r="H247" s="122">
        <f t="shared" si="9"/>
        <v>0</v>
      </c>
      <c r="I247" s="1"/>
      <c r="J247" s="50"/>
      <c r="K247" s="120">
        <v>0</v>
      </c>
      <c r="L247" s="1"/>
      <c r="M247" s="1"/>
      <c r="N247" s="120">
        <f t="shared" si="10"/>
        <v>0</v>
      </c>
      <c r="O247" s="121">
        <f t="shared" si="11"/>
        <v>0</v>
      </c>
    </row>
    <row r="248" spans="1:15" ht="17.25" x14ac:dyDescent="0.3">
      <c r="A248" s="93"/>
      <c r="B248" s="94"/>
      <c r="C248" s="12"/>
      <c r="D248" s="1"/>
      <c r="E248" s="2"/>
      <c r="F248" s="3"/>
      <c r="G248" s="3"/>
      <c r="H248" s="122">
        <f t="shared" si="9"/>
        <v>0</v>
      </c>
      <c r="I248" s="1"/>
      <c r="J248" s="54"/>
      <c r="K248" s="120">
        <v>0</v>
      </c>
      <c r="L248" s="7"/>
      <c r="M248" s="7"/>
      <c r="N248" s="120">
        <f t="shared" si="10"/>
        <v>0</v>
      </c>
      <c r="O248" s="121">
        <f t="shared" si="11"/>
        <v>0</v>
      </c>
    </row>
    <row r="249" spans="1:15" ht="17.25" x14ac:dyDescent="0.3">
      <c r="A249" s="93"/>
      <c r="B249" s="94"/>
      <c r="C249" s="12"/>
      <c r="D249" s="1"/>
      <c r="E249" s="2"/>
      <c r="F249" s="3"/>
      <c r="G249" s="3"/>
      <c r="H249" s="122">
        <f t="shared" si="9"/>
        <v>0</v>
      </c>
      <c r="I249" s="1"/>
      <c r="J249" s="54"/>
      <c r="K249" s="120">
        <v>0</v>
      </c>
      <c r="L249" s="7"/>
      <c r="M249" s="7"/>
      <c r="N249" s="120">
        <f t="shared" si="10"/>
        <v>0</v>
      </c>
      <c r="O249" s="121">
        <f t="shared" si="11"/>
        <v>0</v>
      </c>
    </row>
    <row r="250" spans="1:15" ht="17.25" x14ac:dyDescent="0.3">
      <c r="A250" s="93"/>
      <c r="B250" s="94"/>
      <c r="C250" s="12"/>
      <c r="D250" s="1"/>
      <c r="E250" s="2"/>
      <c r="F250" s="3"/>
      <c r="G250" s="3"/>
      <c r="H250" s="122">
        <f t="shared" si="9"/>
        <v>0</v>
      </c>
      <c r="I250" s="1"/>
      <c r="J250" s="54"/>
      <c r="K250" s="120">
        <v>0</v>
      </c>
      <c r="L250" s="1"/>
      <c r="M250" s="1"/>
      <c r="N250" s="120">
        <f t="shared" si="10"/>
        <v>0</v>
      </c>
      <c r="O250" s="121">
        <f t="shared" si="11"/>
        <v>0</v>
      </c>
    </row>
    <row r="251" spans="1:15" ht="17.25" x14ac:dyDescent="0.3">
      <c r="A251" s="93"/>
      <c r="B251" s="94"/>
      <c r="C251" s="12"/>
      <c r="D251" s="1"/>
      <c r="E251" s="2"/>
      <c r="F251" s="3"/>
      <c r="G251" s="3"/>
      <c r="H251" s="122">
        <f t="shared" si="9"/>
        <v>0</v>
      </c>
      <c r="I251" s="1"/>
      <c r="J251" s="50"/>
      <c r="K251" s="120">
        <v>0</v>
      </c>
      <c r="L251" s="1"/>
      <c r="M251" s="1"/>
      <c r="N251" s="120">
        <f t="shared" si="10"/>
        <v>0</v>
      </c>
      <c r="O251" s="121">
        <f t="shared" si="11"/>
        <v>0</v>
      </c>
    </row>
    <row r="252" spans="1:15" ht="17.25" x14ac:dyDescent="0.3">
      <c r="A252" s="93"/>
      <c r="B252" s="94"/>
      <c r="C252" s="12"/>
      <c r="D252" s="1"/>
      <c r="E252" s="2"/>
      <c r="F252" s="3"/>
      <c r="G252" s="3"/>
      <c r="H252" s="122">
        <f t="shared" si="9"/>
        <v>0</v>
      </c>
      <c r="I252" s="1"/>
      <c r="J252" s="50"/>
      <c r="K252" s="120">
        <v>0</v>
      </c>
      <c r="L252" s="7"/>
      <c r="M252" s="7"/>
      <c r="N252" s="120">
        <f t="shared" si="10"/>
        <v>0</v>
      </c>
      <c r="O252" s="121">
        <f t="shared" si="11"/>
        <v>0</v>
      </c>
    </row>
    <row r="253" spans="1:15" ht="17.25" x14ac:dyDescent="0.3">
      <c r="A253" s="93"/>
      <c r="B253" s="94"/>
      <c r="C253" s="12"/>
      <c r="D253" s="1"/>
      <c r="E253" s="2"/>
      <c r="F253" s="3"/>
      <c r="G253" s="3"/>
      <c r="H253" s="122">
        <f t="shared" si="9"/>
        <v>0</v>
      </c>
      <c r="I253" s="1"/>
      <c r="J253" s="48"/>
      <c r="K253" s="120">
        <v>0</v>
      </c>
      <c r="L253" s="1"/>
      <c r="M253" s="1"/>
      <c r="N253" s="120">
        <f t="shared" si="10"/>
        <v>0</v>
      </c>
      <c r="O253" s="121">
        <f t="shared" si="11"/>
        <v>0</v>
      </c>
    </row>
    <row r="254" spans="1:15" ht="17.25" x14ac:dyDescent="0.3">
      <c r="A254" s="93"/>
      <c r="B254" s="94"/>
      <c r="C254" s="12"/>
      <c r="D254" s="1"/>
      <c r="E254" s="2"/>
      <c r="F254" s="3"/>
      <c r="G254" s="3"/>
      <c r="H254" s="122">
        <f t="shared" si="9"/>
        <v>0</v>
      </c>
      <c r="I254" s="1"/>
      <c r="J254" s="51"/>
      <c r="K254" s="120">
        <v>0</v>
      </c>
      <c r="L254" s="7"/>
      <c r="M254" s="7"/>
      <c r="N254" s="120">
        <f t="shared" si="10"/>
        <v>0</v>
      </c>
      <c r="O254" s="121">
        <f t="shared" si="11"/>
        <v>0</v>
      </c>
    </row>
    <row r="255" spans="1:15" ht="17.25" x14ac:dyDescent="0.3">
      <c r="A255" s="93"/>
      <c r="B255" s="94"/>
      <c r="C255" s="12"/>
      <c r="D255" s="1"/>
      <c r="E255" s="2"/>
      <c r="F255" s="3"/>
      <c r="G255" s="3"/>
      <c r="H255" s="122">
        <f t="shared" si="9"/>
        <v>0</v>
      </c>
      <c r="I255" s="1"/>
      <c r="J255" s="48"/>
      <c r="K255" s="120">
        <v>0</v>
      </c>
      <c r="L255" s="1"/>
      <c r="M255" s="1"/>
      <c r="N255" s="120">
        <f t="shared" si="10"/>
        <v>0</v>
      </c>
      <c r="O255" s="121">
        <f t="shared" si="11"/>
        <v>0</v>
      </c>
    </row>
    <row r="256" spans="1:15" ht="17.25" x14ac:dyDescent="0.3">
      <c r="A256" s="93"/>
      <c r="B256" s="94"/>
      <c r="C256" s="12"/>
      <c r="D256" s="1"/>
      <c r="E256" s="2"/>
      <c r="F256" s="3"/>
      <c r="G256" s="3"/>
      <c r="H256" s="122">
        <f t="shared" si="9"/>
        <v>0</v>
      </c>
      <c r="I256" s="1"/>
      <c r="J256" s="48"/>
      <c r="K256" s="120">
        <v>0</v>
      </c>
      <c r="L256" s="1"/>
      <c r="M256" s="1"/>
      <c r="N256" s="120">
        <f t="shared" si="10"/>
        <v>0</v>
      </c>
      <c r="O256" s="121">
        <f t="shared" si="11"/>
        <v>0</v>
      </c>
    </row>
    <row r="257" spans="1:15" ht="17.25" x14ac:dyDescent="0.3">
      <c r="A257" s="93"/>
      <c r="B257" s="94"/>
      <c r="C257" s="12"/>
      <c r="D257" s="1"/>
      <c r="E257" s="2"/>
      <c r="F257" s="3"/>
      <c r="G257" s="3"/>
      <c r="H257" s="122">
        <f t="shared" si="9"/>
        <v>0</v>
      </c>
      <c r="I257" s="1"/>
      <c r="J257" s="52"/>
      <c r="K257" s="120">
        <v>0</v>
      </c>
      <c r="L257" s="9"/>
      <c r="M257" s="9"/>
      <c r="N257" s="120">
        <f t="shared" si="10"/>
        <v>0</v>
      </c>
      <c r="O257" s="121">
        <f t="shared" si="11"/>
        <v>0</v>
      </c>
    </row>
    <row r="258" spans="1:15" ht="17.25" x14ac:dyDescent="0.3">
      <c r="A258" s="93"/>
      <c r="B258" s="94"/>
      <c r="C258" s="12"/>
      <c r="D258" s="1"/>
      <c r="E258" s="2"/>
      <c r="F258" s="3"/>
      <c r="G258" s="3"/>
      <c r="H258" s="122">
        <f t="shared" si="9"/>
        <v>0</v>
      </c>
      <c r="I258" s="1"/>
      <c r="J258" s="48"/>
      <c r="K258" s="120">
        <v>0</v>
      </c>
      <c r="L258" s="1"/>
      <c r="M258" s="1"/>
      <c r="N258" s="120">
        <f t="shared" si="10"/>
        <v>0</v>
      </c>
      <c r="O258" s="121">
        <f t="shared" si="11"/>
        <v>0</v>
      </c>
    </row>
    <row r="259" spans="1:15" ht="17.25" x14ac:dyDescent="0.3">
      <c r="A259" s="93"/>
      <c r="B259" s="94"/>
      <c r="C259" s="12"/>
      <c r="D259" s="1"/>
      <c r="E259" s="2"/>
      <c r="F259" s="3"/>
      <c r="G259" s="3"/>
      <c r="H259" s="122">
        <f t="shared" si="9"/>
        <v>0</v>
      </c>
      <c r="I259" s="1"/>
      <c r="J259" s="51"/>
      <c r="K259" s="120">
        <v>0</v>
      </c>
      <c r="L259" s="7"/>
      <c r="M259" s="7"/>
      <c r="N259" s="120">
        <f t="shared" si="10"/>
        <v>0</v>
      </c>
      <c r="O259" s="121">
        <f t="shared" si="11"/>
        <v>0</v>
      </c>
    </row>
    <row r="260" spans="1:15" ht="17.25" x14ac:dyDescent="0.3">
      <c r="A260" s="93"/>
      <c r="B260" s="94"/>
      <c r="C260" s="12"/>
      <c r="D260" s="1"/>
      <c r="E260" s="2"/>
      <c r="F260" s="3"/>
      <c r="G260" s="3"/>
      <c r="H260" s="122">
        <f t="shared" ref="H260:H323" si="12">IF(AND(F260&lt;&gt;"",G260&lt;&gt;""),G260-F260,0)</f>
        <v>0</v>
      </c>
      <c r="I260" s="1"/>
      <c r="J260" s="52"/>
      <c r="K260" s="120">
        <v>0</v>
      </c>
      <c r="L260" s="9"/>
      <c r="M260" s="9"/>
      <c r="N260" s="120">
        <f t="shared" ref="N260:N323" si="13">IF(ROUND(H260*1440,0)=0,0,H260*1440*32)</f>
        <v>0</v>
      </c>
      <c r="O260" s="121">
        <f t="shared" ref="O260:O323" si="14">IF(ROUND(H260*1440,0)=0,0,
IF(ROUND(H260*1440,0)&lt;=15,480,
IF(ROUND(H260*1440,0)&lt;=30,960,
IF(ROUND(H260*1440,0)&lt;=45,1440,
IF(ROUND(H260*1440,0)&lt;=60,1920,
1920*INT(ROUND(H260*1440,0)/60)+
IF(MOD(ROUND(H260*1440,0),60)&lt;=15,480,
IF(MOD(ROUND(H260*1440,0),60)&lt;=30,960,
IF(MOD(ROUND(H260*1440,0),60)&lt;=45,1440,1920)))
)))))</f>
        <v>0</v>
      </c>
    </row>
    <row r="261" spans="1:15" ht="17.25" x14ac:dyDescent="0.3">
      <c r="A261" s="93"/>
      <c r="B261" s="94"/>
      <c r="C261" s="12"/>
      <c r="D261" s="1"/>
      <c r="E261" s="2"/>
      <c r="F261" s="3"/>
      <c r="G261" s="3"/>
      <c r="H261" s="122">
        <f t="shared" si="12"/>
        <v>0</v>
      </c>
      <c r="I261" s="1"/>
      <c r="J261" s="48"/>
      <c r="K261" s="120">
        <v>0</v>
      </c>
      <c r="L261" s="1"/>
      <c r="M261" s="1"/>
      <c r="N261" s="120">
        <f t="shared" si="13"/>
        <v>0</v>
      </c>
      <c r="O261" s="121">
        <f t="shared" si="14"/>
        <v>0</v>
      </c>
    </row>
    <row r="262" spans="1:15" ht="17.25" x14ac:dyDescent="0.3">
      <c r="A262" s="93"/>
      <c r="B262" s="94"/>
      <c r="C262" s="12"/>
      <c r="D262" s="1"/>
      <c r="E262" s="2"/>
      <c r="F262" s="3"/>
      <c r="G262" s="3"/>
      <c r="H262" s="122">
        <f t="shared" si="12"/>
        <v>0</v>
      </c>
      <c r="I262" s="1"/>
      <c r="J262" s="51"/>
      <c r="K262" s="120">
        <v>0</v>
      </c>
      <c r="L262" s="7"/>
      <c r="M262" s="7"/>
      <c r="N262" s="120">
        <f t="shared" si="13"/>
        <v>0</v>
      </c>
      <c r="O262" s="121">
        <f t="shared" si="14"/>
        <v>0</v>
      </c>
    </row>
    <row r="263" spans="1:15" ht="17.25" x14ac:dyDescent="0.3">
      <c r="A263" s="93"/>
      <c r="B263" s="94"/>
      <c r="C263" s="12"/>
      <c r="D263" s="1"/>
      <c r="E263" s="2"/>
      <c r="F263" s="3"/>
      <c r="G263" s="3"/>
      <c r="H263" s="122">
        <f t="shared" si="12"/>
        <v>0</v>
      </c>
      <c r="I263" s="1"/>
      <c r="J263" s="51"/>
      <c r="K263" s="120">
        <v>0</v>
      </c>
      <c r="L263" s="7"/>
      <c r="M263" s="7"/>
      <c r="N263" s="120">
        <f t="shared" si="13"/>
        <v>0</v>
      </c>
      <c r="O263" s="121">
        <f t="shared" si="14"/>
        <v>0</v>
      </c>
    </row>
    <row r="264" spans="1:15" ht="17.25" x14ac:dyDescent="0.3">
      <c r="A264" s="93"/>
      <c r="B264" s="94"/>
      <c r="C264" s="12"/>
      <c r="D264" s="1"/>
      <c r="E264" s="2"/>
      <c r="F264" s="3"/>
      <c r="G264" s="3"/>
      <c r="H264" s="122">
        <f t="shared" si="12"/>
        <v>0</v>
      </c>
      <c r="I264" s="1"/>
      <c r="J264" s="52"/>
      <c r="K264" s="120">
        <v>0</v>
      </c>
      <c r="L264" s="9"/>
      <c r="M264" s="9"/>
      <c r="N264" s="120">
        <f t="shared" si="13"/>
        <v>0</v>
      </c>
      <c r="O264" s="121">
        <f t="shared" si="14"/>
        <v>0</v>
      </c>
    </row>
    <row r="265" spans="1:15" ht="17.25" x14ac:dyDescent="0.3">
      <c r="A265" s="93"/>
      <c r="B265" s="94"/>
      <c r="C265" s="12"/>
      <c r="D265" s="1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/>
      <c r="D266" s="1"/>
      <c r="E266" s="2"/>
      <c r="F266" s="3"/>
      <c r="G266" s="3"/>
      <c r="H266" s="122">
        <f t="shared" si="12"/>
        <v>0</v>
      </c>
      <c r="I266" s="1"/>
      <c r="J266" s="55"/>
      <c r="K266" s="120">
        <v>0</v>
      </c>
      <c r="L266" s="11"/>
      <c r="M266" s="11"/>
      <c r="N266" s="120">
        <f t="shared" si="13"/>
        <v>0</v>
      </c>
      <c r="O266" s="121">
        <f t="shared" si="14"/>
        <v>0</v>
      </c>
    </row>
    <row r="267" spans="1:15" ht="17.25" x14ac:dyDescent="0.3">
      <c r="A267" s="93"/>
      <c r="B267" s="94"/>
      <c r="C267" s="12"/>
      <c r="D267" s="1"/>
      <c r="E267" s="2"/>
      <c r="F267" s="3"/>
      <c r="G267" s="3"/>
      <c r="H267" s="122">
        <f t="shared" si="12"/>
        <v>0</v>
      </c>
      <c r="I267" s="1"/>
      <c r="J267" s="55"/>
      <c r="K267" s="120">
        <v>0</v>
      </c>
      <c r="L267" s="11"/>
      <c r="M267" s="11"/>
      <c r="N267" s="120">
        <f t="shared" si="13"/>
        <v>0</v>
      </c>
      <c r="O267" s="121">
        <f t="shared" si="14"/>
        <v>0</v>
      </c>
    </row>
    <row r="268" spans="1:15" ht="17.25" x14ac:dyDescent="0.3">
      <c r="A268" s="93"/>
      <c r="B268" s="94"/>
      <c r="C268" s="12"/>
      <c r="D268" s="1"/>
      <c r="E268" s="2"/>
      <c r="F268" s="3"/>
      <c r="G268" s="3"/>
      <c r="H268" s="122">
        <f t="shared" si="12"/>
        <v>0</v>
      </c>
      <c r="I268" s="1"/>
      <c r="J268" s="50"/>
      <c r="K268" s="120">
        <v>0</v>
      </c>
      <c r="L268" s="1"/>
      <c r="M268" s="1"/>
      <c r="N268" s="120">
        <f t="shared" si="13"/>
        <v>0</v>
      </c>
      <c r="O268" s="121">
        <f t="shared" si="14"/>
        <v>0</v>
      </c>
    </row>
    <row r="269" spans="1:15" ht="17.25" x14ac:dyDescent="0.3">
      <c r="A269" s="93"/>
      <c r="B269" s="94"/>
      <c r="C269" s="12"/>
      <c r="D269" s="1"/>
      <c r="E269" s="2"/>
      <c r="F269" s="3"/>
      <c r="G269" s="3"/>
      <c r="H269" s="122">
        <f t="shared" si="12"/>
        <v>0</v>
      </c>
      <c r="I269" s="1"/>
      <c r="J269" s="56"/>
      <c r="K269" s="120">
        <v>0</v>
      </c>
      <c r="L269" s="9"/>
      <c r="M269" s="9"/>
      <c r="N269" s="120">
        <f t="shared" si="13"/>
        <v>0</v>
      </c>
      <c r="O269" s="121">
        <f t="shared" si="14"/>
        <v>0</v>
      </c>
    </row>
    <row r="270" spans="1:15" ht="17.25" x14ac:dyDescent="0.3">
      <c r="A270" s="93"/>
      <c r="B270" s="94"/>
      <c r="C270" s="12"/>
      <c r="D270" s="1"/>
      <c r="E270" s="2"/>
      <c r="F270" s="3"/>
      <c r="G270" s="3"/>
      <c r="H270" s="122">
        <f t="shared" si="12"/>
        <v>0</v>
      </c>
      <c r="I270" s="1"/>
      <c r="J270" s="50"/>
      <c r="K270" s="120">
        <v>0</v>
      </c>
      <c r="L270" s="1"/>
      <c r="M270" s="1"/>
      <c r="N270" s="120">
        <f t="shared" si="13"/>
        <v>0</v>
      </c>
      <c r="O270" s="121">
        <f t="shared" si="14"/>
        <v>0</v>
      </c>
    </row>
    <row r="271" spans="1:15" ht="17.25" x14ac:dyDescent="0.3">
      <c r="A271" s="93"/>
      <c r="B271" s="94"/>
      <c r="C271" s="12"/>
      <c r="D271" s="1"/>
      <c r="E271" s="2"/>
      <c r="F271" s="3"/>
      <c r="G271" s="3"/>
      <c r="H271" s="122">
        <f t="shared" si="12"/>
        <v>0</v>
      </c>
      <c r="I271" s="1"/>
      <c r="J271" s="50"/>
      <c r="K271" s="120">
        <v>0</v>
      </c>
      <c r="L271" s="1"/>
      <c r="M271" s="1"/>
      <c r="N271" s="120">
        <f t="shared" si="13"/>
        <v>0</v>
      </c>
      <c r="O271" s="121">
        <f t="shared" si="14"/>
        <v>0</v>
      </c>
    </row>
    <row r="272" spans="1:15" ht="17.25" x14ac:dyDescent="0.3">
      <c r="A272" s="93"/>
      <c r="B272" s="94"/>
      <c r="C272" s="12"/>
      <c r="D272" s="1"/>
      <c r="E272" s="2"/>
      <c r="F272" s="3"/>
      <c r="G272" s="3"/>
      <c r="H272" s="122">
        <f t="shared" si="12"/>
        <v>0</v>
      </c>
      <c r="I272" s="1"/>
      <c r="J272" s="50"/>
      <c r="K272" s="120">
        <v>0</v>
      </c>
      <c r="L272" s="1"/>
      <c r="M272" s="1"/>
      <c r="N272" s="120">
        <f t="shared" si="13"/>
        <v>0</v>
      </c>
      <c r="O272" s="121">
        <f t="shared" si="14"/>
        <v>0</v>
      </c>
    </row>
    <row r="273" spans="1:15" ht="17.25" x14ac:dyDescent="0.3">
      <c r="A273" s="93"/>
      <c r="B273" s="94"/>
      <c r="C273" s="12"/>
      <c r="D273" s="1"/>
      <c r="E273" s="2"/>
      <c r="F273" s="3"/>
      <c r="G273" s="3"/>
      <c r="H273" s="122">
        <f t="shared" si="12"/>
        <v>0</v>
      </c>
      <c r="I273" s="1"/>
      <c r="J273" s="56"/>
      <c r="K273" s="120">
        <v>0</v>
      </c>
      <c r="L273" s="9"/>
      <c r="M273" s="9"/>
      <c r="N273" s="120">
        <f t="shared" si="13"/>
        <v>0</v>
      </c>
      <c r="O273" s="121">
        <f t="shared" si="14"/>
        <v>0</v>
      </c>
    </row>
    <row r="274" spans="1:15" ht="17.25" x14ac:dyDescent="0.3">
      <c r="A274" s="93"/>
      <c r="B274" s="94"/>
      <c r="C274" s="12"/>
      <c r="D274" s="1"/>
      <c r="E274" s="2"/>
      <c r="F274" s="3"/>
      <c r="G274" s="3"/>
      <c r="H274" s="122">
        <f t="shared" si="12"/>
        <v>0</v>
      </c>
      <c r="I274" s="1"/>
      <c r="J274" s="50"/>
      <c r="K274" s="120">
        <v>0</v>
      </c>
      <c r="L274" s="1"/>
      <c r="M274" s="1"/>
      <c r="N274" s="120">
        <f t="shared" si="13"/>
        <v>0</v>
      </c>
      <c r="O274" s="121">
        <f t="shared" si="14"/>
        <v>0</v>
      </c>
    </row>
    <row r="275" spans="1:15" ht="17.25" x14ac:dyDescent="0.3">
      <c r="A275" s="93"/>
      <c r="B275" s="94"/>
      <c r="C275" s="12"/>
      <c r="D275" s="1"/>
      <c r="E275" s="2"/>
      <c r="F275" s="3"/>
      <c r="G275" s="3"/>
      <c r="H275" s="122">
        <f t="shared" si="12"/>
        <v>0</v>
      </c>
      <c r="I275" s="1"/>
      <c r="J275" s="54"/>
      <c r="K275" s="120">
        <v>0</v>
      </c>
      <c r="L275" s="7"/>
      <c r="M275" s="7"/>
      <c r="N275" s="120">
        <f t="shared" si="13"/>
        <v>0</v>
      </c>
      <c r="O275" s="121">
        <f t="shared" si="14"/>
        <v>0</v>
      </c>
    </row>
    <row r="276" spans="1:15" ht="17.25" x14ac:dyDescent="0.3">
      <c r="A276" s="93"/>
      <c r="B276" s="94"/>
      <c r="C276" s="12"/>
      <c r="D276" s="1"/>
      <c r="E276" s="2"/>
      <c r="F276" s="3"/>
      <c r="G276" s="3"/>
      <c r="H276" s="122">
        <f t="shared" si="12"/>
        <v>0</v>
      </c>
      <c r="I276" s="1"/>
      <c r="J276" s="54"/>
      <c r="K276" s="120">
        <v>0</v>
      </c>
      <c r="L276" s="7"/>
      <c r="M276" s="7"/>
      <c r="N276" s="120">
        <f t="shared" si="13"/>
        <v>0</v>
      </c>
      <c r="O276" s="121">
        <f t="shared" si="14"/>
        <v>0</v>
      </c>
    </row>
    <row r="277" spans="1:15" ht="17.25" x14ac:dyDescent="0.3">
      <c r="A277" s="93"/>
      <c r="B277" s="94"/>
      <c r="C277" s="12"/>
      <c r="D277" s="1"/>
      <c r="E277" s="2"/>
      <c r="F277" s="3"/>
      <c r="G277" s="3"/>
      <c r="H277" s="122">
        <f t="shared" si="12"/>
        <v>0</v>
      </c>
      <c r="I277" s="1"/>
      <c r="J277" s="51"/>
      <c r="K277" s="120">
        <v>0</v>
      </c>
      <c r="L277" s="7"/>
      <c r="M277" s="7"/>
      <c r="N277" s="120">
        <f t="shared" si="13"/>
        <v>0</v>
      </c>
      <c r="O277" s="121">
        <f t="shared" si="14"/>
        <v>0</v>
      </c>
    </row>
    <row r="278" spans="1:15" ht="17.25" x14ac:dyDescent="0.3">
      <c r="A278" s="93"/>
      <c r="B278" s="94"/>
      <c r="C278" s="12"/>
      <c r="D278" s="1"/>
      <c r="E278" s="2"/>
      <c r="F278" s="3"/>
      <c r="G278" s="3"/>
      <c r="H278" s="122">
        <f t="shared" si="12"/>
        <v>0</v>
      </c>
      <c r="I278" s="1"/>
      <c r="J278" s="52"/>
      <c r="K278" s="120">
        <v>0</v>
      </c>
      <c r="L278" s="9"/>
      <c r="M278" s="9"/>
      <c r="N278" s="120">
        <f t="shared" si="13"/>
        <v>0</v>
      </c>
      <c r="O278" s="121">
        <f t="shared" si="14"/>
        <v>0</v>
      </c>
    </row>
    <row r="279" spans="1:15" ht="17.25" x14ac:dyDescent="0.3">
      <c r="A279" s="93"/>
      <c r="B279" s="94"/>
      <c r="C279" s="12"/>
      <c r="D279" s="1"/>
      <c r="E279" s="2"/>
      <c r="F279" s="3"/>
      <c r="G279" s="3"/>
      <c r="H279" s="122">
        <f t="shared" si="12"/>
        <v>0</v>
      </c>
      <c r="I279" s="1"/>
      <c r="J279" s="48"/>
      <c r="K279" s="120">
        <v>0</v>
      </c>
      <c r="L279" s="1"/>
      <c r="M279" s="1"/>
      <c r="N279" s="120">
        <f t="shared" si="13"/>
        <v>0</v>
      </c>
      <c r="O279" s="121">
        <f t="shared" si="14"/>
        <v>0</v>
      </c>
    </row>
    <row r="280" spans="1:15" ht="17.25" x14ac:dyDescent="0.3">
      <c r="A280" s="93"/>
      <c r="B280" s="94"/>
      <c r="C280" s="12"/>
      <c r="D280" s="1"/>
      <c r="E280" s="2"/>
      <c r="F280" s="3"/>
      <c r="G280" s="3"/>
      <c r="H280" s="122">
        <f t="shared" si="12"/>
        <v>0</v>
      </c>
      <c r="I280" s="1"/>
      <c r="J280" s="50"/>
      <c r="K280" s="120">
        <v>0</v>
      </c>
      <c r="L280" s="12"/>
      <c r="M280" s="12"/>
      <c r="N280" s="120">
        <f t="shared" si="13"/>
        <v>0</v>
      </c>
      <c r="O280" s="121">
        <f t="shared" si="14"/>
        <v>0</v>
      </c>
    </row>
    <row r="281" spans="1:15" ht="17.25" x14ac:dyDescent="0.3">
      <c r="A281" s="93"/>
      <c r="B281" s="94"/>
      <c r="C281" s="12"/>
      <c r="D281" s="1"/>
      <c r="E281" s="2"/>
      <c r="F281" s="3"/>
      <c r="G281" s="3"/>
      <c r="H281" s="122">
        <f t="shared" si="12"/>
        <v>0</v>
      </c>
      <c r="I281" s="1"/>
      <c r="J281" s="50"/>
      <c r="K281" s="120">
        <v>0</v>
      </c>
      <c r="L281" s="13"/>
      <c r="M281" s="13"/>
      <c r="N281" s="120">
        <f t="shared" si="13"/>
        <v>0</v>
      </c>
      <c r="O281" s="121">
        <f t="shared" si="14"/>
        <v>0</v>
      </c>
    </row>
    <row r="282" spans="1:15" ht="17.25" x14ac:dyDescent="0.3">
      <c r="A282" s="93"/>
      <c r="B282" s="94"/>
      <c r="C282" s="12"/>
      <c r="D282" s="1"/>
      <c r="E282" s="2"/>
      <c r="F282" s="3"/>
      <c r="G282" s="3"/>
      <c r="H282" s="122">
        <f t="shared" si="12"/>
        <v>0</v>
      </c>
      <c r="I282" s="1"/>
      <c r="J282" s="50"/>
      <c r="K282" s="120">
        <v>0</v>
      </c>
      <c r="L282" s="14"/>
      <c r="M282" s="14"/>
      <c r="N282" s="120">
        <f t="shared" si="13"/>
        <v>0</v>
      </c>
      <c r="O282" s="121">
        <f t="shared" si="14"/>
        <v>0</v>
      </c>
    </row>
    <row r="283" spans="1:15" ht="17.25" x14ac:dyDescent="0.3">
      <c r="A283" s="93"/>
      <c r="B283" s="94"/>
      <c r="C283" s="12"/>
      <c r="D283" s="1"/>
      <c r="E283" s="2"/>
      <c r="F283" s="3"/>
      <c r="G283" s="3"/>
      <c r="H283" s="122">
        <f t="shared" si="12"/>
        <v>0</v>
      </c>
      <c r="I283" s="1"/>
      <c r="J283" s="50"/>
      <c r="K283" s="120">
        <v>0</v>
      </c>
      <c r="L283" s="14"/>
      <c r="M283" s="14"/>
      <c r="N283" s="120">
        <f t="shared" si="13"/>
        <v>0</v>
      </c>
      <c r="O283" s="121">
        <f t="shared" si="14"/>
        <v>0</v>
      </c>
    </row>
    <row r="284" spans="1:15" ht="17.25" x14ac:dyDescent="0.3">
      <c r="A284" s="93"/>
      <c r="B284" s="94"/>
      <c r="C284" s="12"/>
      <c r="D284" s="1"/>
      <c r="E284" s="2"/>
      <c r="F284" s="3"/>
      <c r="G284" s="3"/>
      <c r="H284" s="122">
        <f t="shared" si="12"/>
        <v>0</v>
      </c>
      <c r="I284" s="1"/>
      <c r="J284" s="50"/>
      <c r="K284" s="120">
        <v>0</v>
      </c>
      <c r="L284" s="12"/>
      <c r="M284" s="12"/>
      <c r="N284" s="120">
        <f t="shared" si="13"/>
        <v>0</v>
      </c>
      <c r="O284" s="121">
        <f t="shared" si="14"/>
        <v>0</v>
      </c>
    </row>
    <row r="285" spans="1:15" ht="17.25" x14ac:dyDescent="0.3">
      <c r="A285" s="93"/>
      <c r="B285" s="94"/>
      <c r="C285" s="12"/>
      <c r="D285" s="1"/>
      <c r="E285" s="2"/>
      <c r="F285" s="3"/>
      <c r="G285" s="3"/>
      <c r="H285" s="122">
        <f t="shared" si="12"/>
        <v>0</v>
      </c>
      <c r="I285" s="1"/>
      <c r="J285" s="50"/>
      <c r="K285" s="120">
        <v>0</v>
      </c>
      <c r="L285" s="12"/>
      <c r="M285" s="12"/>
      <c r="N285" s="120">
        <f t="shared" si="13"/>
        <v>0</v>
      </c>
      <c r="O285" s="121">
        <f t="shared" si="14"/>
        <v>0</v>
      </c>
    </row>
    <row r="286" spans="1:15" ht="17.25" x14ac:dyDescent="0.3">
      <c r="A286" s="93"/>
      <c r="B286" s="94"/>
      <c r="C286" s="12"/>
      <c r="D286" s="1"/>
      <c r="E286" s="2"/>
      <c r="F286" s="3"/>
      <c r="G286" s="3"/>
      <c r="H286" s="122">
        <f t="shared" si="12"/>
        <v>0</v>
      </c>
      <c r="I286" s="1"/>
      <c r="J286" s="50"/>
      <c r="K286" s="120">
        <v>0</v>
      </c>
      <c r="L286" s="15"/>
      <c r="M286" s="15"/>
      <c r="N286" s="120">
        <f t="shared" si="13"/>
        <v>0</v>
      </c>
      <c r="O286" s="121">
        <f t="shared" si="14"/>
        <v>0</v>
      </c>
    </row>
    <row r="287" spans="1:15" ht="17.25" x14ac:dyDescent="0.3">
      <c r="A287" s="93"/>
      <c r="B287" s="94"/>
      <c r="C287" s="12"/>
      <c r="D287" s="1"/>
      <c r="E287" s="2"/>
      <c r="F287" s="3"/>
      <c r="G287" s="3"/>
      <c r="H287" s="122">
        <f t="shared" si="12"/>
        <v>0</v>
      </c>
      <c r="I287" s="1"/>
      <c r="J287" s="50"/>
      <c r="K287" s="120">
        <v>0</v>
      </c>
      <c r="L287" s="12"/>
      <c r="M287" s="12"/>
      <c r="N287" s="120">
        <f t="shared" si="13"/>
        <v>0</v>
      </c>
      <c r="O287" s="121">
        <f t="shared" si="14"/>
        <v>0</v>
      </c>
    </row>
    <row r="288" spans="1:15" ht="17.25" x14ac:dyDescent="0.3">
      <c r="A288" s="93"/>
      <c r="B288" s="94"/>
      <c r="C288" s="12"/>
      <c r="D288" s="1"/>
      <c r="E288" s="2"/>
      <c r="F288" s="3"/>
      <c r="G288" s="3"/>
      <c r="H288" s="122">
        <f t="shared" si="12"/>
        <v>0</v>
      </c>
      <c r="I288" s="1"/>
      <c r="J288" s="50"/>
      <c r="K288" s="120">
        <v>0</v>
      </c>
      <c r="L288" s="13"/>
      <c r="M288" s="13"/>
      <c r="N288" s="120">
        <f t="shared" si="13"/>
        <v>0</v>
      </c>
      <c r="O288" s="121">
        <f t="shared" si="14"/>
        <v>0</v>
      </c>
    </row>
    <row r="289" spans="1:15" ht="17.25" x14ac:dyDescent="0.3">
      <c r="A289" s="93"/>
      <c r="B289" s="94"/>
      <c r="C289" s="12"/>
      <c r="D289" s="1"/>
      <c r="E289" s="2"/>
      <c r="F289" s="3"/>
      <c r="G289" s="3"/>
      <c r="H289" s="122">
        <f t="shared" si="12"/>
        <v>0</v>
      </c>
      <c r="I289" s="1"/>
      <c r="J289" s="50"/>
      <c r="K289" s="120">
        <v>0</v>
      </c>
      <c r="L289" s="12"/>
      <c r="M289" s="12"/>
      <c r="N289" s="120">
        <f t="shared" si="13"/>
        <v>0</v>
      </c>
      <c r="O289" s="121">
        <f t="shared" si="14"/>
        <v>0</v>
      </c>
    </row>
    <row r="290" spans="1:15" ht="17.25" x14ac:dyDescent="0.3">
      <c r="A290" s="93"/>
      <c r="B290" s="94"/>
      <c r="C290" s="12"/>
      <c r="D290" s="1"/>
      <c r="E290" s="2"/>
      <c r="F290" s="3"/>
      <c r="G290" s="3"/>
      <c r="H290" s="122">
        <f t="shared" si="12"/>
        <v>0</v>
      </c>
      <c r="I290" s="1"/>
      <c r="J290" s="50"/>
      <c r="K290" s="120">
        <v>0</v>
      </c>
      <c r="L290" s="12"/>
      <c r="M290" s="12"/>
      <c r="N290" s="120">
        <f t="shared" si="13"/>
        <v>0</v>
      </c>
      <c r="O290" s="121">
        <f t="shared" si="14"/>
        <v>0</v>
      </c>
    </row>
    <row r="291" spans="1:15" ht="17.25" x14ac:dyDescent="0.3">
      <c r="A291" s="93"/>
      <c r="B291" s="94"/>
      <c r="C291" s="12"/>
      <c r="D291" s="1"/>
      <c r="E291" s="2"/>
      <c r="F291" s="3"/>
      <c r="G291" s="3"/>
      <c r="H291" s="122">
        <f t="shared" si="12"/>
        <v>0</v>
      </c>
      <c r="I291" s="1"/>
      <c r="J291" s="50"/>
      <c r="K291" s="120">
        <v>0</v>
      </c>
      <c r="L291" s="12"/>
      <c r="M291" s="12"/>
      <c r="N291" s="120">
        <f t="shared" si="13"/>
        <v>0</v>
      </c>
      <c r="O291" s="121">
        <f t="shared" si="14"/>
        <v>0</v>
      </c>
    </row>
    <row r="292" spans="1:15" ht="17.25" x14ac:dyDescent="0.3">
      <c r="A292" s="93"/>
      <c r="B292" s="94"/>
      <c r="C292" s="12"/>
      <c r="D292" s="1"/>
      <c r="E292" s="2"/>
      <c r="F292" s="3"/>
      <c r="G292" s="3"/>
      <c r="H292" s="122">
        <f t="shared" si="12"/>
        <v>0</v>
      </c>
      <c r="I292" s="1"/>
      <c r="J292" s="50"/>
      <c r="K292" s="120">
        <v>0</v>
      </c>
      <c r="L292" s="12"/>
      <c r="M292" s="12"/>
      <c r="N292" s="120">
        <f t="shared" si="13"/>
        <v>0</v>
      </c>
      <c r="O292" s="121">
        <f t="shared" si="14"/>
        <v>0</v>
      </c>
    </row>
    <row r="293" spans="1:15" ht="17.25" x14ac:dyDescent="0.3">
      <c r="A293" s="93"/>
      <c r="B293" s="94"/>
      <c r="C293" s="12"/>
      <c r="D293" s="1"/>
      <c r="E293" s="2"/>
      <c r="F293" s="3"/>
      <c r="G293" s="3"/>
      <c r="H293" s="122">
        <f t="shared" si="12"/>
        <v>0</v>
      </c>
      <c r="I293" s="1"/>
      <c r="J293" s="50"/>
      <c r="K293" s="120">
        <v>0</v>
      </c>
      <c r="L293" s="12"/>
      <c r="M293" s="12"/>
      <c r="N293" s="120">
        <f t="shared" si="13"/>
        <v>0</v>
      </c>
      <c r="O293" s="121">
        <f t="shared" si="14"/>
        <v>0</v>
      </c>
    </row>
    <row r="294" spans="1:15" ht="17.25" x14ac:dyDescent="0.3">
      <c r="A294" s="93"/>
      <c r="B294" s="94"/>
      <c r="C294" s="12"/>
      <c r="D294" s="1"/>
      <c r="E294" s="2"/>
      <c r="F294" s="3"/>
      <c r="G294" s="3"/>
      <c r="H294" s="122">
        <f t="shared" si="12"/>
        <v>0</v>
      </c>
      <c r="I294" s="1"/>
      <c r="J294" s="50"/>
      <c r="K294" s="120">
        <v>0</v>
      </c>
      <c r="L294" s="12"/>
      <c r="M294" s="12"/>
      <c r="N294" s="120">
        <f t="shared" si="13"/>
        <v>0</v>
      </c>
      <c r="O294" s="121">
        <f t="shared" si="14"/>
        <v>0</v>
      </c>
    </row>
    <row r="295" spans="1:15" ht="17.25" x14ac:dyDescent="0.3">
      <c r="A295" s="93"/>
      <c r="B295" s="94"/>
      <c r="C295" s="12"/>
      <c r="D295" s="1"/>
      <c r="E295" s="2"/>
      <c r="F295" s="3"/>
      <c r="G295" s="3"/>
      <c r="H295" s="122">
        <f t="shared" si="12"/>
        <v>0</v>
      </c>
      <c r="I295" s="1"/>
      <c r="J295" s="50"/>
      <c r="K295" s="120">
        <v>0</v>
      </c>
      <c r="L295" s="12"/>
      <c r="M295" s="12"/>
      <c r="N295" s="120">
        <f t="shared" si="13"/>
        <v>0</v>
      </c>
      <c r="O295" s="121">
        <f t="shared" si="14"/>
        <v>0</v>
      </c>
    </row>
    <row r="296" spans="1:15" ht="17.25" x14ac:dyDescent="0.3">
      <c r="A296" s="93"/>
      <c r="B296" s="94"/>
      <c r="C296" s="12"/>
      <c r="D296" s="1"/>
      <c r="E296" s="2"/>
      <c r="F296" s="3"/>
      <c r="G296" s="3"/>
      <c r="H296" s="122">
        <f t="shared" si="12"/>
        <v>0</v>
      </c>
      <c r="I296" s="1"/>
      <c r="J296" s="50"/>
      <c r="K296" s="120">
        <v>0</v>
      </c>
      <c r="L296" s="12"/>
      <c r="M296" s="12"/>
      <c r="N296" s="120">
        <f t="shared" si="13"/>
        <v>0</v>
      </c>
      <c r="O296" s="121">
        <f t="shared" si="14"/>
        <v>0</v>
      </c>
    </row>
    <row r="297" spans="1:15" ht="17.25" x14ac:dyDescent="0.3">
      <c r="A297" s="93"/>
      <c r="B297" s="94"/>
      <c r="C297" s="12"/>
      <c r="D297" s="1"/>
      <c r="E297" s="2"/>
      <c r="F297" s="3"/>
      <c r="G297" s="3"/>
      <c r="H297" s="122">
        <f t="shared" si="12"/>
        <v>0</v>
      </c>
      <c r="I297" s="1"/>
      <c r="J297" s="50"/>
      <c r="K297" s="120">
        <v>0</v>
      </c>
      <c r="L297" s="12"/>
      <c r="M297" s="12"/>
      <c r="N297" s="120">
        <f t="shared" si="13"/>
        <v>0</v>
      </c>
      <c r="O297" s="121">
        <f t="shared" si="14"/>
        <v>0</v>
      </c>
    </row>
    <row r="298" spans="1:15" ht="17.25" x14ac:dyDescent="0.3">
      <c r="A298" s="93"/>
      <c r="B298" s="94"/>
      <c r="C298" s="12"/>
      <c r="D298" s="1"/>
      <c r="E298" s="2"/>
      <c r="F298" s="3"/>
      <c r="G298" s="3"/>
      <c r="H298" s="122">
        <f t="shared" si="12"/>
        <v>0</v>
      </c>
      <c r="I298" s="1"/>
      <c r="J298" s="50"/>
      <c r="K298" s="120">
        <v>0</v>
      </c>
      <c r="L298" s="12"/>
      <c r="M298" s="12"/>
      <c r="N298" s="120">
        <f t="shared" si="13"/>
        <v>0</v>
      </c>
      <c r="O298" s="121">
        <f t="shared" si="14"/>
        <v>0</v>
      </c>
    </row>
    <row r="299" spans="1:15" ht="17.25" x14ac:dyDescent="0.3">
      <c r="A299" s="93"/>
      <c r="B299" s="94"/>
      <c r="C299" s="12"/>
      <c r="D299" s="1"/>
      <c r="E299" s="2"/>
      <c r="F299" s="3"/>
      <c r="G299" s="3"/>
      <c r="H299" s="122">
        <f t="shared" si="12"/>
        <v>0</v>
      </c>
      <c r="I299" s="1"/>
      <c r="J299" s="50"/>
      <c r="K299" s="120">
        <v>0</v>
      </c>
      <c r="L299" s="12"/>
      <c r="M299" s="12"/>
      <c r="N299" s="120">
        <f t="shared" si="13"/>
        <v>0</v>
      </c>
      <c r="O299" s="121">
        <f t="shared" si="14"/>
        <v>0</v>
      </c>
    </row>
    <row r="300" spans="1:15" ht="17.25" x14ac:dyDescent="0.3">
      <c r="A300" s="93"/>
      <c r="B300" s="94"/>
      <c r="C300" s="12"/>
      <c r="D300" s="1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12"/>
      <c r="D301" s="1"/>
      <c r="E301" s="2"/>
      <c r="F301" s="3"/>
      <c r="G301" s="3"/>
      <c r="H301" s="122">
        <f t="shared" si="12"/>
        <v>0</v>
      </c>
      <c r="I301" s="1"/>
      <c r="J301" s="50"/>
      <c r="K301" s="120">
        <v>0</v>
      </c>
      <c r="L301" s="12"/>
      <c r="M301" s="12"/>
      <c r="N301" s="120">
        <f t="shared" si="13"/>
        <v>0</v>
      </c>
      <c r="O301" s="121">
        <f t="shared" si="14"/>
        <v>0</v>
      </c>
    </row>
    <row r="302" spans="1:15" ht="17.25" x14ac:dyDescent="0.3">
      <c r="A302" s="93"/>
      <c r="B302" s="94"/>
      <c r="C302" s="12"/>
      <c r="D302" s="1"/>
      <c r="E302" s="2"/>
      <c r="F302" s="3"/>
      <c r="G302" s="3"/>
      <c r="H302" s="122">
        <f t="shared" si="12"/>
        <v>0</v>
      </c>
      <c r="I302" s="1"/>
      <c r="J302" s="50"/>
      <c r="K302" s="120">
        <v>0</v>
      </c>
      <c r="L302" s="12"/>
      <c r="M302" s="12"/>
      <c r="N302" s="120">
        <f t="shared" si="13"/>
        <v>0</v>
      </c>
      <c r="O302" s="121">
        <f t="shared" si="14"/>
        <v>0</v>
      </c>
    </row>
    <row r="303" spans="1:15" ht="17.25" x14ac:dyDescent="0.3">
      <c r="A303" s="93"/>
      <c r="B303" s="94"/>
      <c r="C303" s="12"/>
      <c r="D303" s="1"/>
      <c r="E303" s="2"/>
      <c r="F303" s="3"/>
      <c r="G303" s="3"/>
      <c r="H303" s="122">
        <f t="shared" si="12"/>
        <v>0</v>
      </c>
      <c r="I303" s="1"/>
      <c r="J303" s="50"/>
      <c r="K303" s="120">
        <v>0</v>
      </c>
      <c r="L303" s="12"/>
      <c r="M303" s="12"/>
      <c r="N303" s="120">
        <f t="shared" si="13"/>
        <v>0</v>
      </c>
      <c r="O303" s="121">
        <f t="shared" si="14"/>
        <v>0</v>
      </c>
    </row>
    <row r="304" spans="1:15" ht="17.25" x14ac:dyDescent="0.3">
      <c r="A304" s="93"/>
      <c r="B304" s="94"/>
      <c r="C304" s="12"/>
      <c r="D304" s="1"/>
      <c r="E304" s="2"/>
      <c r="F304" s="3"/>
      <c r="G304" s="3"/>
      <c r="H304" s="122">
        <f t="shared" si="12"/>
        <v>0</v>
      </c>
      <c r="I304" s="1"/>
      <c r="J304" s="50"/>
      <c r="K304" s="120">
        <v>0</v>
      </c>
      <c r="L304" s="12"/>
      <c r="M304" s="12"/>
      <c r="N304" s="120">
        <f t="shared" si="13"/>
        <v>0</v>
      </c>
      <c r="O304" s="121">
        <f t="shared" si="14"/>
        <v>0</v>
      </c>
    </row>
    <row r="305" spans="1:15" ht="17.25" x14ac:dyDescent="0.3">
      <c r="A305" s="93"/>
      <c r="B305" s="94"/>
      <c r="C305" s="12"/>
      <c r="D305" s="1"/>
      <c r="E305" s="2"/>
      <c r="F305" s="3"/>
      <c r="G305" s="3"/>
      <c r="H305" s="122">
        <f t="shared" si="12"/>
        <v>0</v>
      </c>
      <c r="I305" s="1"/>
      <c r="J305" s="50"/>
      <c r="K305" s="120">
        <v>0</v>
      </c>
      <c r="L305" s="12"/>
      <c r="M305" s="12"/>
      <c r="N305" s="120">
        <f t="shared" si="13"/>
        <v>0</v>
      </c>
      <c r="O305" s="121">
        <f t="shared" si="14"/>
        <v>0</v>
      </c>
    </row>
    <row r="306" spans="1:15" ht="17.25" x14ac:dyDescent="0.3">
      <c r="A306" s="93"/>
      <c r="B306" s="94"/>
      <c r="C306" s="12"/>
      <c r="D306" s="1"/>
      <c r="E306" s="2"/>
      <c r="F306" s="3"/>
      <c r="G306" s="3"/>
      <c r="H306" s="122">
        <f t="shared" si="12"/>
        <v>0</v>
      </c>
      <c r="I306" s="1"/>
      <c r="J306" s="50"/>
      <c r="K306" s="120">
        <v>0</v>
      </c>
      <c r="L306" s="12"/>
      <c r="M306" s="12"/>
      <c r="N306" s="120">
        <f t="shared" si="13"/>
        <v>0</v>
      </c>
      <c r="O306" s="121">
        <f t="shared" si="14"/>
        <v>0</v>
      </c>
    </row>
    <row r="307" spans="1:15" ht="17.25" x14ac:dyDescent="0.3">
      <c r="A307" s="93"/>
      <c r="B307" s="94"/>
      <c r="C307" s="12"/>
      <c r="D307" s="1"/>
      <c r="E307" s="2"/>
      <c r="F307" s="3"/>
      <c r="G307" s="3"/>
      <c r="H307" s="122">
        <f t="shared" si="12"/>
        <v>0</v>
      </c>
      <c r="I307" s="1"/>
      <c r="J307" s="50"/>
      <c r="K307" s="120">
        <v>0</v>
      </c>
      <c r="L307" s="12"/>
      <c r="M307" s="12"/>
      <c r="N307" s="120">
        <f t="shared" si="13"/>
        <v>0</v>
      </c>
      <c r="O307" s="121">
        <f t="shared" si="14"/>
        <v>0</v>
      </c>
    </row>
    <row r="308" spans="1:15" ht="17.25" x14ac:dyDescent="0.3">
      <c r="A308" s="93"/>
      <c r="B308" s="94"/>
      <c r="C308" s="12"/>
      <c r="D308" s="1"/>
      <c r="E308" s="2"/>
      <c r="F308" s="3"/>
      <c r="G308" s="3"/>
      <c r="H308" s="122">
        <f t="shared" si="12"/>
        <v>0</v>
      </c>
      <c r="I308" s="1"/>
      <c r="J308" s="50"/>
      <c r="K308" s="120">
        <v>0</v>
      </c>
      <c r="L308" s="12"/>
      <c r="M308" s="12"/>
      <c r="N308" s="120">
        <f t="shared" si="13"/>
        <v>0</v>
      </c>
      <c r="O308" s="121">
        <f t="shared" si="14"/>
        <v>0</v>
      </c>
    </row>
    <row r="309" spans="1:15" ht="17.25" x14ac:dyDescent="0.3">
      <c r="A309" s="93"/>
      <c r="B309" s="94"/>
      <c r="C309" s="12"/>
      <c r="D309" s="1"/>
      <c r="E309" s="2"/>
      <c r="F309" s="3"/>
      <c r="G309" s="3"/>
      <c r="H309" s="122">
        <f t="shared" si="12"/>
        <v>0</v>
      </c>
      <c r="I309" s="1"/>
      <c r="J309" s="50"/>
      <c r="K309" s="120">
        <v>0</v>
      </c>
      <c r="L309" s="12"/>
      <c r="M309" s="12"/>
      <c r="N309" s="120">
        <f t="shared" si="13"/>
        <v>0</v>
      </c>
      <c r="O309" s="121">
        <f t="shared" si="14"/>
        <v>0</v>
      </c>
    </row>
    <row r="310" spans="1:15" ht="17.25" x14ac:dyDescent="0.3">
      <c r="A310" s="93"/>
      <c r="B310" s="94"/>
      <c r="C310" s="12"/>
      <c r="D310" s="1"/>
      <c r="E310" s="2"/>
      <c r="F310" s="3"/>
      <c r="G310" s="3"/>
      <c r="H310" s="122">
        <f t="shared" si="12"/>
        <v>0</v>
      </c>
      <c r="I310" s="1"/>
      <c r="J310" s="50"/>
      <c r="K310" s="120">
        <v>0</v>
      </c>
      <c r="L310" s="12"/>
      <c r="M310" s="12"/>
      <c r="N310" s="120">
        <f t="shared" si="13"/>
        <v>0</v>
      </c>
      <c r="O310" s="121">
        <f t="shared" si="14"/>
        <v>0</v>
      </c>
    </row>
    <row r="311" spans="1:15" ht="17.25" x14ac:dyDescent="0.3">
      <c r="A311" s="93"/>
      <c r="B311" s="94"/>
      <c r="C311" s="12"/>
      <c r="D311" s="1"/>
      <c r="E311" s="2"/>
      <c r="F311" s="3"/>
      <c r="G311" s="3"/>
      <c r="H311" s="122">
        <f t="shared" si="12"/>
        <v>0</v>
      </c>
      <c r="I311" s="1"/>
      <c r="J311" s="50"/>
      <c r="K311" s="120">
        <v>0</v>
      </c>
      <c r="L311" s="12"/>
      <c r="M311" s="12"/>
      <c r="N311" s="120">
        <f t="shared" si="13"/>
        <v>0</v>
      </c>
      <c r="O311" s="121">
        <f t="shared" si="14"/>
        <v>0</v>
      </c>
    </row>
    <row r="312" spans="1:15" ht="17.25" x14ac:dyDescent="0.3">
      <c r="A312" s="93"/>
      <c r="B312" s="94"/>
      <c r="C312" s="12"/>
      <c r="D312" s="1"/>
      <c r="E312" s="2"/>
      <c r="F312" s="3"/>
      <c r="G312" s="3"/>
      <c r="H312" s="122">
        <f t="shared" si="12"/>
        <v>0</v>
      </c>
      <c r="I312" s="1"/>
      <c r="J312" s="50"/>
      <c r="K312" s="120">
        <v>0</v>
      </c>
      <c r="L312" s="12"/>
      <c r="M312" s="12"/>
      <c r="N312" s="120">
        <f t="shared" si="13"/>
        <v>0</v>
      </c>
      <c r="O312" s="121">
        <f t="shared" si="14"/>
        <v>0</v>
      </c>
    </row>
    <row r="313" spans="1:15" ht="17.25" x14ac:dyDescent="0.3">
      <c r="A313" s="93"/>
      <c r="B313" s="94"/>
      <c r="C313" s="12"/>
      <c r="D313" s="1"/>
      <c r="E313" s="2"/>
      <c r="F313" s="3"/>
      <c r="G313" s="3"/>
      <c r="H313" s="122">
        <f t="shared" si="12"/>
        <v>0</v>
      </c>
      <c r="I313" s="1"/>
      <c r="J313" s="50"/>
      <c r="K313" s="120">
        <v>0</v>
      </c>
      <c r="L313" s="12"/>
      <c r="M313" s="12"/>
      <c r="N313" s="120">
        <f t="shared" si="13"/>
        <v>0</v>
      </c>
      <c r="O313" s="121">
        <f t="shared" si="14"/>
        <v>0</v>
      </c>
    </row>
    <row r="314" spans="1:15" ht="17.25" x14ac:dyDescent="0.3">
      <c r="A314" s="93"/>
      <c r="B314" s="94"/>
      <c r="C314" s="12"/>
      <c r="D314" s="1"/>
      <c r="E314" s="2"/>
      <c r="F314" s="3"/>
      <c r="G314" s="3"/>
      <c r="H314" s="122">
        <f t="shared" si="12"/>
        <v>0</v>
      </c>
      <c r="I314" s="1"/>
      <c r="J314" s="50"/>
      <c r="K314" s="120">
        <v>0</v>
      </c>
      <c r="L314" s="12"/>
      <c r="M314" s="12"/>
      <c r="N314" s="120">
        <f t="shared" si="13"/>
        <v>0</v>
      </c>
      <c r="O314" s="121">
        <f t="shared" si="14"/>
        <v>0</v>
      </c>
    </row>
    <row r="315" spans="1:15" ht="17.25" x14ac:dyDescent="0.3">
      <c r="A315" s="93"/>
      <c r="B315" s="94"/>
      <c r="C315" s="12"/>
      <c r="D315" s="1"/>
      <c r="E315" s="2"/>
      <c r="F315" s="3"/>
      <c r="G315" s="3"/>
      <c r="H315" s="122">
        <f t="shared" si="12"/>
        <v>0</v>
      </c>
      <c r="I315" s="1"/>
      <c r="J315" s="50"/>
      <c r="K315" s="120">
        <v>0</v>
      </c>
      <c r="L315" s="12"/>
      <c r="M315" s="12"/>
      <c r="N315" s="120">
        <f t="shared" si="13"/>
        <v>0</v>
      </c>
      <c r="O315" s="121">
        <f t="shared" si="14"/>
        <v>0</v>
      </c>
    </row>
    <row r="316" spans="1:15" ht="17.25" x14ac:dyDescent="0.3">
      <c r="A316" s="93"/>
      <c r="B316" s="94"/>
      <c r="C316" s="12"/>
      <c r="D316" s="1"/>
      <c r="E316" s="2"/>
      <c r="F316" s="3"/>
      <c r="G316" s="3"/>
      <c r="H316" s="122">
        <f t="shared" si="12"/>
        <v>0</v>
      </c>
      <c r="I316" s="1"/>
      <c r="J316" s="50"/>
      <c r="K316" s="120">
        <v>0</v>
      </c>
      <c r="L316" s="12"/>
      <c r="M316" s="12"/>
      <c r="N316" s="120">
        <f t="shared" si="13"/>
        <v>0</v>
      </c>
      <c r="O316" s="121">
        <f t="shared" si="14"/>
        <v>0</v>
      </c>
    </row>
    <row r="317" spans="1:15" ht="17.25" x14ac:dyDescent="0.3">
      <c r="A317" s="93"/>
      <c r="B317" s="94"/>
      <c r="C317" s="12"/>
      <c r="D317" s="1"/>
      <c r="E317" s="2"/>
      <c r="F317" s="3"/>
      <c r="G317" s="3"/>
      <c r="H317" s="122">
        <f t="shared" si="12"/>
        <v>0</v>
      </c>
      <c r="I317" s="1"/>
      <c r="J317" s="50"/>
      <c r="K317" s="120">
        <v>0</v>
      </c>
      <c r="L317" s="12"/>
      <c r="M317" s="12"/>
      <c r="N317" s="120">
        <f t="shared" si="13"/>
        <v>0</v>
      </c>
      <c r="O317" s="121">
        <f t="shared" si="14"/>
        <v>0</v>
      </c>
    </row>
    <row r="318" spans="1:15" ht="17.25" x14ac:dyDescent="0.3">
      <c r="A318" s="93"/>
      <c r="B318" s="94"/>
      <c r="C318" s="12"/>
      <c r="D318" s="1"/>
      <c r="E318" s="2"/>
      <c r="F318" s="3"/>
      <c r="G318" s="3"/>
      <c r="H318" s="122">
        <f t="shared" si="12"/>
        <v>0</v>
      </c>
      <c r="I318" s="1"/>
      <c r="J318" s="50"/>
      <c r="K318" s="120">
        <v>0</v>
      </c>
      <c r="L318" s="12"/>
      <c r="M318" s="12"/>
      <c r="N318" s="120">
        <f t="shared" si="13"/>
        <v>0</v>
      </c>
      <c r="O318" s="121">
        <f t="shared" si="14"/>
        <v>0</v>
      </c>
    </row>
    <row r="319" spans="1:15" ht="17.25" x14ac:dyDescent="0.3">
      <c r="A319" s="93"/>
      <c r="B319" s="94"/>
      <c r="C319" s="12"/>
      <c r="D319" s="1"/>
      <c r="E319" s="2"/>
      <c r="F319" s="3"/>
      <c r="G319" s="3"/>
      <c r="H319" s="122">
        <f t="shared" si="12"/>
        <v>0</v>
      </c>
      <c r="I319" s="1"/>
      <c r="J319" s="50"/>
      <c r="K319" s="120">
        <v>0</v>
      </c>
      <c r="L319" s="12"/>
      <c r="M319" s="12"/>
      <c r="N319" s="120">
        <f t="shared" si="13"/>
        <v>0</v>
      </c>
      <c r="O319" s="121">
        <f t="shared" si="14"/>
        <v>0</v>
      </c>
    </row>
    <row r="320" spans="1:15" ht="17.25" x14ac:dyDescent="0.3">
      <c r="A320" s="93"/>
      <c r="B320" s="94"/>
      <c r="C320" s="12"/>
      <c r="D320" s="1"/>
      <c r="E320" s="2"/>
      <c r="F320" s="3"/>
      <c r="G320" s="3"/>
      <c r="H320" s="122">
        <f t="shared" si="12"/>
        <v>0</v>
      </c>
      <c r="I320" s="1"/>
      <c r="J320" s="50"/>
      <c r="K320" s="120">
        <v>0</v>
      </c>
      <c r="L320" s="12"/>
      <c r="M320" s="12"/>
      <c r="N320" s="120">
        <f t="shared" si="13"/>
        <v>0</v>
      </c>
      <c r="O320" s="121">
        <f t="shared" si="14"/>
        <v>0</v>
      </c>
    </row>
    <row r="321" spans="1:15" ht="17.25" x14ac:dyDescent="0.3">
      <c r="A321" s="93"/>
      <c r="B321" s="94"/>
      <c r="C321" s="12"/>
      <c r="D321" s="1"/>
      <c r="E321" s="2"/>
      <c r="F321" s="3"/>
      <c r="G321" s="3"/>
      <c r="H321" s="122">
        <f t="shared" si="12"/>
        <v>0</v>
      </c>
      <c r="I321" s="1"/>
      <c r="J321" s="50"/>
      <c r="K321" s="120">
        <v>0</v>
      </c>
      <c r="L321" s="12"/>
      <c r="M321" s="12"/>
      <c r="N321" s="120">
        <f t="shared" si="13"/>
        <v>0</v>
      </c>
      <c r="O321" s="121">
        <f t="shared" si="14"/>
        <v>0</v>
      </c>
    </row>
    <row r="322" spans="1:15" ht="17.25" x14ac:dyDescent="0.3">
      <c r="A322" s="93"/>
      <c r="B322" s="94"/>
      <c r="C322" s="12"/>
      <c r="D322" s="1"/>
      <c r="E322" s="2"/>
      <c r="F322" s="3"/>
      <c r="G322" s="3"/>
      <c r="H322" s="122">
        <f t="shared" si="12"/>
        <v>0</v>
      </c>
      <c r="I322" s="1"/>
      <c r="J322" s="50"/>
      <c r="K322" s="120">
        <v>0</v>
      </c>
      <c r="L322" s="12"/>
      <c r="M322" s="12"/>
      <c r="N322" s="120">
        <f t="shared" si="13"/>
        <v>0</v>
      </c>
      <c r="O322" s="121">
        <f t="shared" si="14"/>
        <v>0</v>
      </c>
    </row>
    <row r="323" spans="1:15" ht="17.25" x14ac:dyDescent="0.3">
      <c r="A323" s="93"/>
      <c r="B323" s="94"/>
      <c r="C323" s="12"/>
      <c r="D323" s="1"/>
      <c r="E323" s="2"/>
      <c r="F323" s="3"/>
      <c r="G323" s="3"/>
      <c r="H323" s="122">
        <f t="shared" si="12"/>
        <v>0</v>
      </c>
      <c r="I323" s="1"/>
      <c r="J323" s="50"/>
      <c r="K323" s="120">
        <v>0</v>
      </c>
      <c r="L323" s="12"/>
      <c r="M323" s="12"/>
      <c r="N323" s="120">
        <f t="shared" si="13"/>
        <v>0</v>
      </c>
      <c r="O323" s="121">
        <f t="shared" si="14"/>
        <v>0</v>
      </c>
    </row>
    <row r="324" spans="1:15" ht="17.25" x14ac:dyDescent="0.3">
      <c r="A324" s="93"/>
      <c r="B324" s="94"/>
      <c r="C324" s="12"/>
      <c r="D324" s="1"/>
      <c r="E324" s="2"/>
      <c r="F324" s="3"/>
      <c r="G324" s="3"/>
      <c r="H324" s="122">
        <f t="shared" ref="H324:H387" si="15">IF(AND(F324&lt;&gt;"",G324&lt;&gt;""),G324-F324,0)</f>
        <v>0</v>
      </c>
      <c r="I324" s="1"/>
      <c r="J324" s="50"/>
      <c r="K324" s="120">
        <v>0</v>
      </c>
      <c r="L324" s="12"/>
      <c r="M324" s="12"/>
      <c r="N324" s="120">
        <f t="shared" ref="N324:N387" si="16">IF(ROUND(H324*1440,0)=0,0,H324*1440*32)</f>
        <v>0</v>
      </c>
      <c r="O324" s="121">
        <f t="shared" ref="O324:O387" si="17">IF(ROUND(H324*1440,0)=0,0,
IF(ROUND(H324*1440,0)&lt;=15,480,
IF(ROUND(H324*1440,0)&lt;=30,960,
IF(ROUND(H324*1440,0)&lt;=45,1440,
IF(ROUND(H324*1440,0)&lt;=60,1920,
1920*INT(ROUND(H324*1440,0)/60)+
IF(MOD(ROUND(H324*1440,0),60)&lt;=15,480,
IF(MOD(ROUND(H324*1440,0),60)&lt;=30,960,
IF(MOD(ROUND(H324*1440,0),60)&lt;=45,1440,1920)))
)))))</f>
        <v>0</v>
      </c>
    </row>
    <row r="325" spans="1:15" ht="17.25" x14ac:dyDescent="0.3">
      <c r="A325" s="93"/>
      <c r="B325" s="94"/>
      <c r="C325" s="12"/>
      <c r="D325" s="1"/>
      <c r="E325" s="2"/>
      <c r="F325" s="3"/>
      <c r="G325" s="3"/>
      <c r="H325" s="122">
        <f t="shared" si="15"/>
        <v>0</v>
      </c>
      <c r="I325" s="1"/>
      <c r="J325" s="50"/>
      <c r="K325" s="120">
        <v>0</v>
      </c>
      <c r="L325" s="12"/>
      <c r="M325" s="12"/>
      <c r="N325" s="120">
        <f t="shared" si="16"/>
        <v>0</v>
      </c>
      <c r="O325" s="121">
        <f t="shared" si="17"/>
        <v>0</v>
      </c>
    </row>
    <row r="326" spans="1:15" ht="17.25" x14ac:dyDescent="0.3">
      <c r="A326" s="93"/>
      <c r="B326" s="94"/>
      <c r="C326" s="12"/>
      <c r="D326" s="1"/>
      <c r="E326" s="2"/>
      <c r="F326" s="3"/>
      <c r="G326" s="3"/>
      <c r="H326" s="122">
        <f t="shared" si="15"/>
        <v>0</v>
      </c>
      <c r="I326" s="1"/>
      <c r="J326" s="50"/>
      <c r="K326" s="120">
        <v>0</v>
      </c>
      <c r="L326" s="12"/>
      <c r="M326" s="12"/>
      <c r="N326" s="120">
        <f t="shared" si="16"/>
        <v>0</v>
      </c>
      <c r="O326" s="121">
        <f t="shared" si="17"/>
        <v>0</v>
      </c>
    </row>
    <row r="327" spans="1:15" ht="17.25" x14ac:dyDescent="0.3">
      <c r="A327" s="93"/>
      <c r="B327" s="94"/>
      <c r="C327" s="12"/>
      <c r="D327" s="1"/>
      <c r="E327" s="2"/>
      <c r="F327" s="3"/>
      <c r="G327" s="3"/>
      <c r="H327" s="122">
        <f t="shared" si="15"/>
        <v>0</v>
      </c>
      <c r="I327" s="1"/>
      <c r="J327" s="50"/>
      <c r="K327" s="120">
        <v>0</v>
      </c>
      <c r="L327" s="12"/>
      <c r="M327" s="12"/>
      <c r="N327" s="120">
        <f t="shared" si="16"/>
        <v>0</v>
      </c>
      <c r="O327" s="121">
        <f t="shared" si="17"/>
        <v>0</v>
      </c>
    </row>
    <row r="328" spans="1:15" ht="17.25" x14ac:dyDescent="0.3">
      <c r="A328" s="93"/>
      <c r="B328" s="94"/>
      <c r="C328" s="12"/>
      <c r="D328" s="1"/>
      <c r="E328" s="2"/>
      <c r="F328" s="3"/>
      <c r="G328" s="3"/>
      <c r="H328" s="122">
        <f t="shared" si="15"/>
        <v>0</v>
      </c>
      <c r="I328" s="1"/>
      <c r="J328" s="50"/>
      <c r="K328" s="120">
        <v>0</v>
      </c>
      <c r="L328" s="12"/>
      <c r="M328" s="12"/>
      <c r="N328" s="120">
        <f t="shared" si="16"/>
        <v>0</v>
      </c>
      <c r="O328" s="121">
        <f t="shared" si="17"/>
        <v>0</v>
      </c>
    </row>
    <row r="329" spans="1:15" ht="17.25" x14ac:dyDescent="0.3">
      <c r="A329" s="93"/>
      <c r="B329" s="94"/>
      <c r="C329" s="12"/>
      <c r="D329" s="1"/>
      <c r="E329" s="2"/>
      <c r="F329" s="3"/>
      <c r="G329" s="3"/>
      <c r="H329" s="122">
        <f t="shared" si="15"/>
        <v>0</v>
      </c>
      <c r="I329" s="1"/>
      <c r="J329" s="50"/>
      <c r="K329" s="120">
        <v>0</v>
      </c>
      <c r="L329" s="12"/>
      <c r="M329" s="12"/>
      <c r="N329" s="120">
        <f t="shared" si="16"/>
        <v>0</v>
      </c>
      <c r="O329" s="121">
        <f t="shared" si="17"/>
        <v>0</v>
      </c>
    </row>
    <row r="330" spans="1:15" ht="17.25" x14ac:dyDescent="0.3">
      <c r="A330" s="93"/>
      <c r="B330" s="94"/>
      <c r="C330" s="12"/>
      <c r="D330" s="1"/>
      <c r="E330" s="2"/>
      <c r="F330" s="3"/>
      <c r="G330" s="3"/>
      <c r="H330" s="122">
        <f t="shared" si="15"/>
        <v>0</v>
      </c>
      <c r="I330" s="1"/>
      <c r="J330" s="50"/>
      <c r="K330" s="120">
        <v>0</v>
      </c>
      <c r="L330" s="12"/>
      <c r="M330" s="12"/>
      <c r="N330" s="120">
        <f t="shared" si="16"/>
        <v>0</v>
      </c>
      <c r="O330" s="121">
        <f t="shared" si="17"/>
        <v>0</v>
      </c>
    </row>
    <row r="331" spans="1:15" ht="17.25" x14ac:dyDescent="0.3">
      <c r="A331" s="93"/>
      <c r="B331" s="94"/>
      <c r="C331" s="12"/>
      <c r="D331" s="1"/>
      <c r="E331" s="2"/>
      <c r="F331" s="3"/>
      <c r="G331" s="3"/>
      <c r="H331" s="122">
        <f t="shared" si="15"/>
        <v>0</v>
      </c>
      <c r="I331" s="1"/>
      <c r="J331" s="50"/>
      <c r="K331" s="120">
        <v>0</v>
      </c>
      <c r="L331" s="12"/>
      <c r="M331" s="12"/>
      <c r="N331" s="120">
        <f t="shared" si="16"/>
        <v>0</v>
      </c>
      <c r="O331" s="121">
        <f t="shared" si="17"/>
        <v>0</v>
      </c>
    </row>
    <row r="332" spans="1:15" ht="17.25" x14ac:dyDescent="0.3">
      <c r="A332" s="93"/>
      <c r="B332" s="94"/>
      <c r="C332" s="12"/>
      <c r="D332" s="1"/>
      <c r="E332" s="2"/>
      <c r="F332" s="3"/>
      <c r="G332" s="3"/>
      <c r="H332" s="122">
        <f t="shared" si="15"/>
        <v>0</v>
      </c>
      <c r="I332" s="1"/>
      <c r="J332" s="50"/>
      <c r="K332" s="120">
        <v>0</v>
      </c>
      <c r="L332" s="12"/>
      <c r="M332" s="12"/>
      <c r="N332" s="120">
        <f t="shared" si="16"/>
        <v>0</v>
      </c>
      <c r="O332" s="121">
        <f t="shared" si="17"/>
        <v>0</v>
      </c>
    </row>
    <row r="333" spans="1:15" ht="17.25" x14ac:dyDescent="0.3">
      <c r="A333" s="93"/>
      <c r="B333" s="94"/>
      <c r="C333" s="12"/>
      <c r="D333" s="1"/>
      <c r="E333" s="2"/>
      <c r="F333" s="3"/>
      <c r="G333" s="3"/>
      <c r="H333" s="122">
        <f t="shared" si="15"/>
        <v>0</v>
      </c>
      <c r="I333" s="1"/>
      <c r="J333" s="50"/>
      <c r="K333" s="120">
        <v>0</v>
      </c>
      <c r="L333" s="12"/>
      <c r="M333" s="12"/>
      <c r="N333" s="120">
        <f t="shared" si="16"/>
        <v>0</v>
      </c>
      <c r="O333" s="121">
        <f t="shared" si="17"/>
        <v>0</v>
      </c>
    </row>
    <row r="334" spans="1:15" ht="17.25" x14ac:dyDescent="0.3">
      <c r="A334" s="93"/>
      <c r="B334" s="94"/>
      <c r="C334" s="12"/>
      <c r="D334" s="1"/>
      <c r="E334" s="2"/>
      <c r="F334" s="3"/>
      <c r="G334" s="3"/>
      <c r="H334" s="122">
        <f t="shared" si="15"/>
        <v>0</v>
      </c>
      <c r="I334" s="1"/>
      <c r="J334" s="50"/>
      <c r="K334" s="120">
        <v>0</v>
      </c>
      <c r="L334" s="12"/>
      <c r="M334" s="12"/>
      <c r="N334" s="120">
        <f t="shared" si="16"/>
        <v>0</v>
      </c>
      <c r="O334" s="121">
        <f t="shared" si="17"/>
        <v>0</v>
      </c>
    </row>
    <row r="335" spans="1:15" ht="17.25" x14ac:dyDescent="0.3">
      <c r="A335" s="93"/>
      <c r="B335" s="94"/>
      <c r="C335" s="12"/>
      <c r="D335" s="1"/>
      <c r="E335" s="2"/>
      <c r="F335" s="3"/>
      <c r="G335" s="3"/>
      <c r="H335" s="122">
        <f t="shared" si="15"/>
        <v>0</v>
      </c>
      <c r="I335" s="1"/>
      <c r="J335" s="50"/>
      <c r="K335" s="120">
        <v>0</v>
      </c>
      <c r="L335" s="12"/>
      <c r="M335" s="12"/>
      <c r="N335" s="120">
        <f t="shared" si="16"/>
        <v>0</v>
      </c>
      <c r="O335" s="121">
        <f t="shared" si="17"/>
        <v>0</v>
      </c>
    </row>
    <row r="336" spans="1:15" ht="17.25" x14ac:dyDescent="0.3">
      <c r="A336" s="93"/>
      <c r="B336" s="94"/>
      <c r="C336" s="12"/>
      <c r="D336" s="1"/>
      <c r="E336" s="2"/>
      <c r="F336" s="3"/>
      <c r="G336" s="3"/>
      <c r="H336" s="122">
        <f t="shared" si="15"/>
        <v>0</v>
      </c>
      <c r="I336" s="1"/>
      <c r="J336" s="50"/>
      <c r="K336" s="120">
        <v>0</v>
      </c>
      <c r="L336" s="12"/>
      <c r="M336" s="12"/>
      <c r="N336" s="120">
        <f t="shared" si="16"/>
        <v>0</v>
      </c>
      <c r="O336" s="121">
        <f t="shared" si="17"/>
        <v>0</v>
      </c>
    </row>
    <row r="337" spans="1:15" ht="17.25" x14ac:dyDescent="0.3">
      <c r="A337" s="93"/>
      <c r="B337" s="94"/>
      <c r="C337" s="12"/>
      <c r="D337" s="1"/>
      <c r="E337" s="2"/>
      <c r="F337" s="3"/>
      <c r="G337" s="3"/>
      <c r="H337" s="122">
        <f t="shared" si="15"/>
        <v>0</v>
      </c>
      <c r="I337" s="1"/>
      <c r="J337" s="50"/>
      <c r="K337" s="120">
        <v>0</v>
      </c>
      <c r="L337" s="12"/>
      <c r="M337" s="12"/>
      <c r="N337" s="120">
        <f t="shared" si="16"/>
        <v>0</v>
      </c>
      <c r="O337" s="121">
        <f t="shared" si="17"/>
        <v>0</v>
      </c>
    </row>
    <row r="338" spans="1:15" ht="17.25" x14ac:dyDescent="0.3">
      <c r="A338" s="93"/>
      <c r="B338" s="94"/>
      <c r="C338" s="12"/>
      <c r="D338" s="1"/>
      <c r="E338" s="2"/>
      <c r="F338" s="3"/>
      <c r="G338" s="3"/>
      <c r="H338" s="122">
        <f t="shared" si="15"/>
        <v>0</v>
      </c>
      <c r="I338" s="1"/>
      <c r="J338" s="50"/>
      <c r="K338" s="120">
        <v>0</v>
      </c>
      <c r="L338" s="12"/>
      <c r="M338" s="12"/>
      <c r="N338" s="120">
        <f t="shared" si="16"/>
        <v>0</v>
      </c>
      <c r="O338" s="121">
        <f t="shared" si="17"/>
        <v>0</v>
      </c>
    </row>
    <row r="339" spans="1:15" ht="17.25" x14ac:dyDescent="0.3">
      <c r="A339" s="93"/>
      <c r="B339" s="94"/>
      <c r="C339" s="12"/>
      <c r="D339" s="1"/>
      <c r="E339" s="2"/>
      <c r="F339" s="3"/>
      <c r="G339" s="3"/>
      <c r="H339" s="122">
        <f t="shared" si="15"/>
        <v>0</v>
      </c>
      <c r="I339" s="1"/>
      <c r="J339" s="50"/>
      <c r="K339" s="120">
        <v>0</v>
      </c>
      <c r="L339" s="12"/>
      <c r="M339" s="12"/>
      <c r="N339" s="120">
        <f t="shared" si="16"/>
        <v>0</v>
      </c>
      <c r="O339" s="121">
        <f t="shared" si="17"/>
        <v>0</v>
      </c>
    </row>
    <row r="340" spans="1:15" ht="17.25" x14ac:dyDescent="0.3">
      <c r="A340" s="93"/>
      <c r="B340" s="94"/>
      <c r="C340" s="12"/>
      <c r="D340" s="1"/>
      <c r="E340" s="2"/>
      <c r="F340" s="3"/>
      <c r="G340" s="3"/>
      <c r="H340" s="122">
        <f t="shared" si="15"/>
        <v>0</v>
      </c>
      <c r="I340" s="1"/>
      <c r="J340" s="50"/>
      <c r="K340" s="120">
        <v>0</v>
      </c>
      <c r="L340" s="12"/>
      <c r="M340" s="12"/>
      <c r="N340" s="120">
        <f t="shared" si="16"/>
        <v>0</v>
      </c>
      <c r="O340" s="121">
        <f t="shared" si="17"/>
        <v>0</v>
      </c>
    </row>
    <row r="341" spans="1:15" ht="17.25" x14ac:dyDescent="0.3">
      <c r="A341" s="93"/>
      <c r="B341" s="94"/>
      <c r="C341" s="12"/>
      <c r="D341" s="1"/>
      <c r="E341" s="2"/>
      <c r="F341" s="3"/>
      <c r="G341" s="3"/>
      <c r="H341" s="122">
        <f t="shared" si="15"/>
        <v>0</v>
      </c>
      <c r="I341" s="1"/>
      <c r="J341" s="50"/>
      <c r="K341" s="120">
        <v>0</v>
      </c>
      <c r="L341" s="12"/>
      <c r="M341" s="12"/>
      <c r="N341" s="120">
        <f t="shared" si="16"/>
        <v>0</v>
      </c>
      <c r="O341" s="121">
        <f t="shared" si="17"/>
        <v>0</v>
      </c>
    </row>
    <row r="342" spans="1:15" ht="17.25" x14ac:dyDescent="0.3">
      <c r="A342" s="93"/>
      <c r="B342" s="94"/>
      <c r="C342" s="12"/>
      <c r="D342" s="1"/>
      <c r="E342" s="2"/>
      <c r="F342" s="3"/>
      <c r="G342" s="3"/>
      <c r="H342" s="122">
        <f t="shared" si="15"/>
        <v>0</v>
      </c>
      <c r="I342" s="1"/>
      <c r="J342" s="50"/>
      <c r="K342" s="120">
        <v>0</v>
      </c>
      <c r="L342" s="12"/>
      <c r="M342" s="12"/>
      <c r="N342" s="120">
        <f t="shared" si="16"/>
        <v>0</v>
      </c>
      <c r="O342" s="121">
        <f t="shared" si="17"/>
        <v>0</v>
      </c>
    </row>
    <row r="343" spans="1:15" ht="17.25" x14ac:dyDescent="0.3">
      <c r="A343" s="93"/>
      <c r="B343" s="94"/>
      <c r="C343" s="12"/>
      <c r="D343" s="1"/>
      <c r="E343" s="2"/>
      <c r="F343" s="3"/>
      <c r="G343" s="3"/>
      <c r="H343" s="122">
        <f t="shared" si="15"/>
        <v>0</v>
      </c>
      <c r="I343" s="1"/>
      <c r="J343" s="50"/>
      <c r="K343" s="120">
        <v>0</v>
      </c>
      <c r="L343" s="12"/>
      <c r="M343" s="12"/>
      <c r="N343" s="120">
        <f t="shared" si="16"/>
        <v>0</v>
      </c>
      <c r="O343" s="121">
        <f t="shared" si="17"/>
        <v>0</v>
      </c>
    </row>
    <row r="344" spans="1:15" ht="17.25" x14ac:dyDescent="0.3">
      <c r="A344" s="93"/>
      <c r="B344" s="94"/>
      <c r="C344" s="12"/>
      <c r="D344" s="1"/>
      <c r="E344" s="2"/>
      <c r="F344" s="3"/>
      <c r="G344" s="3"/>
      <c r="H344" s="122">
        <f t="shared" si="15"/>
        <v>0</v>
      </c>
      <c r="I344" s="1"/>
      <c r="J344" s="50"/>
      <c r="K344" s="120">
        <v>0</v>
      </c>
      <c r="L344" s="12"/>
      <c r="M344" s="12"/>
      <c r="N344" s="120">
        <f t="shared" si="16"/>
        <v>0</v>
      </c>
      <c r="O344" s="121">
        <f t="shared" si="17"/>
        <v>0</v>
      </c>
    </row>
    <row r="345" spans="1:15" ht="17.25" x14ac:dyDescent="0.3">
      <c r="A345" s="93"/>
      <c r="B345" s="94"/>
      <c r="C345" s="12"/>
      <c r="D345" s="1"/>
      <c r="E345" s="2"/>
      <c r="F345" s="3"/>
      <c r="G345" s="3"/>
      <c r="H345" s="122">
        <f t="shared" si="15"/>
        <v>0</v>
      </c>
      <c r="I345" s="1"/>
      <c r="J345" s="50"/>
      <c r="K345" s="120">
        <v>0</v>
      </c>
      <c r="L345" s="12"/>
      <c r="M345" s="12"/>
      <c r="N345" s="120">
        <f t="shared" si="16"/>
        <v>0</v>
      </c>
      <c r="O345" s="121">
        <f t="shared" si="17"/>
        <v>0</v>
      </c>
    </row>
    <row r="346" spans="1:15" ht="17.25" x14ac:dyDescent="0.3">
      <c r="A346" s="93"/>
      <c r="B346" s="94"/>
      <c r="C346" s="12"/>
      <c r="D346" s="1"/>
      <c r="E346" s="2"/>
      <c r="F346" s="3"/>
      <c r="G346" s="3"/>
      <c r="H346" s="122">
        <f t="shared" si="15"/>
        <v>0</v>
      </c>
      <c r="I346" s="1"/>
      <c r="J346" s="50"/>
      <c r="K346" s="120">
        <v>0</v>
      </c>
      <c r="L346" s="12"/>
      <c r="M346" s="12"/>
      <c r="N346" s="120">
        <f t="shared" si="16"/>
        <v>0</v>
      </c>
      <c r="O346" s="121">
        <f t="shared" si="17"/>
        <v>0</v>
      </c>
    </row>
    <row r="347" spans="1:15" ht="17.25" x14ac:dyDescent="0.3">
      <c r="A347" s="93"/>
      <c r="B347" s="94"/>
      <c r="C347" s="12"/>
      <c r="D347" s="1"/>
      <c r="E347" s="2"/>
      <c r="F347" s="3"/>
      <c r="G347" s="3"/>
      <c r="H347" s="122">
        <f t="shared" si="15"/>
        <v>0</v>
      </c>
      <c r="I347" s="1"/>
      <c r="J347" s="50"/>
      <c r="K347" s="120">
        <v>0</v>
      </c>
      <c r="L347" s="12"/>
      <c r="M347" s="12"/>
      <c r="N347" s="120">
        <f t="shared" si="16"/>
        <v>0</v>
      </c>
      <c r="O347" s="121">
        <f t="shared" si="17"/>
        <v>0</v>
      </c>
    </row>
    <row r="348" spans="1:15" ht="17.25" x14ac:dyDescent="0.3">
      <c r="A348" s="93"/>
      <c r="B348" s="94"/>
      <c r="C348" s="12"/>
      <c r="D348" s="1"/>
      <c r="E348" s="2"/>
      <c r="F348" s="3"/>
      <c r="G348" s="3"/>
      <c r="H348" s="122">
        <f t="shared" si="15"/>
        <v>0</v>
      </c>
      <c r="I348" s="1"/>
      <c r="J348" s="50"/>
      <c r="K348" s="120">
        <v>0</v>
      </c>
      <c r="L348" s="12"/>
      <c r="M348" s="12"/>
      <c r="N348" s="120">
        <f t="shared" si="16"/>
        <v>0</v>
      </c>
      <c r="O348" s="121">
        <f t="shared" si="17"/>
        <v>0</v>
      </c>
    </row>
    <row r="349" spans="1:15" ht="17.25" x14ac:dyDescent="0.3">
      <c r="A349" s="93"/>
      <c r="B349" s="94"/>
      <c r="C349" s="12"/>
      <c r="D349" s="1"/>
      <c r="E349" s="2"/>
      <c r="F349" s="3"/>
      <c r="G349" s="3"/>
      <c r="H349" s="122">
        <f t="shared" si="15"/>
        <v>0</v>
      </c>
      <c r="I349" s="1"/>
      <c r="J349" s="50"/>
      <c r="K349" s="120">
        <v>0</v>
      </c>
      <c r="L349" s="12"/>
      <c r="M349" s="12"/>
      <c r="N349" s="120">
        <f t="shared" si="16"/>
        <v>0</v>
      </c>
      <c r="O349" s="121">
        <f t="shared" si="17"/>
        <v>0</v>
      </c>
    </row>
    <row r="350" spans="1:15" ht="17.25" x14ac:dyDescent="0.3">
      <c r="A350" s="93"/>
      <c r="B350" s="94"/>
      <c r="C350" s="12"/>
      <c r="D350" s="1"/>
      <c r="E350" s="2"/>
      <c r="F350" s="3"/>
      <c r="G350" s="3"/>
      <c r="H350" s="122">
        <f t="shared" si="15"/>
        <v>0</v>
      </c>
      <c r="I350" s="1"/>
      <c r="J350" s="50"/>
      <c r="K350" s="120">
        <v>0</v>
      </c>
      <c r="L350" s="12"/>
      <c r="M350" s="12"/>
      <c r="N350" s="120">
        <f t="shared" si="16"/>
        <v>0</v>
      </c>
      <c r="O350" s="121">
        <f t="shared" si="17"/>
        <v>0</v>
      </c>
    </row>
    <row r="351" spans="1:15" ht="17.25" x14ac:dyDescent="0.3">
      <c r="A351" s="93"/>
      <c r="B351" s="94"/>
      <c r="C351" s="12"/>
      <c r="D351" s="1"/>
      <c r="E351" s="2"/>
      <c r="F351" s="3"/>
      <c r="G351" s="3"/>
      <c r="H351" s="122">
        <f t="shared" si="15"/>
        <v>0</v>
      </c>
      <c r="I351" s="1"/>
      <c r="J351" s="50"/>
      <c r="K351" s="120">
        <v>0</v>
      </c>
      <c r="L351" s="12"/>
      <c r="M351" s="12"/>
      <c r="N351" s="120">
        <f t="shared" si="16"/>
        <v>0</v>
      </c>
      <c r="O351" s="121">
        <f t="shared" si="17"/>
        <v>0</v>
      </c>
    </row>
    <row r="352" spans="1:15" ht="17.25" x14ac:dyDescent="0.3">
      <c r="A352" s="93"/>
      <c r="B352" s="94"/>
      <c r="C352" s="12"/>
      <c r="D352" s="1"/>
      <c r="E352" s="2"/>
      <c r="F352" s="3"/>
      <c r="G352" s="3"/>
      <c r="H352" s="122">
        <f t="shared" si="15"/>
        <v>0</v>
      </c>
      <c r="I352" s="1"/>
      <c r="J352" s="50"/>
      <c r="K352" s="120">
        <v>0</v>
      </c>
      <c r="L352" s="12"/>
      <c r="M352" s="12"/>
      <c r="N352" s="120">
        <f t="shared" si="16"/>
        <v>0</v>
      </c>
      <c r="O352" s="121">
        <f t="shared" si="17"/>
        <v>0</v>
      </c>
    </row>
    <row r="353" spans="1:15" ht="17.25" x14ac:dyDescent="0.3">
      <c r="A353" s="93"/>
      <c r="B353" s="94"/>
      <c r="C353" s="12"/>
      <c r="D353" s="1"/>
      <c r="E353" s="2"/>
      <c r="F353" s="3"/>
      <c r="G353" s="3"/>
      <c r="H353" s="122">
        <f t="shared" si="15"/>
        <v>0</v>
      </c>
      <c r="I353" s="1"/>
      <c r="J353" s="50"/>
      <c r="K353" s="120">
        <v>0</v>
      </c>
      <c r="L353" s="12"/>
      <c r="M353" s="12"/>
      <c r="N353" s="120">
        <f t="shared" si="16"/>
        <v>0</v>
      </c>
      <c r="O353" s="121">
        <f t="shared" si="17"/>
        <v>0</v>
      </c>
    </row>
    <row r="354" spans="1:15" ht="17.25" x14ac:dyDescent="0.3">
      <c r="A354" s="93"/>
      <c r="B354" s="94"/>
      <c r="C354" s="12"/>
      <c r="D354" s="1"/>
      <c r="E354" s="2"/>
      <c r="F354" s="3"/>
      <c r="G354" s="3"/>
      <c r="H354" s="122">
        <f t="shared" si="15"/>
        <v>0</v>
      </c>
      <c r="I354" s="1"/>
      <c r="J354" s="50"/>
      <c r="K354" s="120">
        <v>0</v>
      </c>
      <c r="L354" s="12"/>
      <c r="M354" s="12"/>
      <c r="N354" s="120">
        <f t="shared" si="16"/>
        <v>0</v>
      </c>
      <c r="O354" s="121">
        <f t="shared" si="17"/>
        <v>0</v>
      </c>
    </row>
    <row r="355" spans="1:15" ht="17.25" x14ac:dyDescent="0.3">
      <c r="A355" s="93"/>
      <c r="B355" s="94"/>
      <c r="C355" s="12"/>
      <c r="D355" s="1"/>
      <c r="E355" s="2"/>
      <c r="F355" s="3"/>
      <c r="G355" s="3"/>
      <c r="H355" s="122">
        <f t="shared" si="15"/>
        <v>0</v>
      </c>
      <c r="I355" s="1"/>
      <c r="J355" s="50"/>
      <c r="K355" s="120">
        <v>0</v>
      </c>
      <c r="L355" s="12"/>
      <c r="M355" s="12"/>
      <c r="N355" s="120">
        <f t="shared" si="16"/>
        <v>0</v>
      </c>
      <c r="O355" s="121">
        <f t="shared" si="17"/>
        <v>0</v>
      </c>
    </row>
    <row r="356" spans="1:15" ht="17.25" x14ac:dyDescent="0.3">
      <c r="A356" s="93"/>
      <c r="B356" s="94"/>
      <c r="C356" s="12"/>
      <c r="D356" s="1"/>
      <c r="E356" s="2"/>
      <c r="F356" s="3"/>
      <c r="G356" s="3"/>
      <c r="H356" s="122">
        <f t="shared" si="15"/>
        <v>0</v>
      </c>
      <c r="I356" s="1"/>
      <c r="J356" s="50"/>
      <c r="K356" s="120">
        <v>0</v>
      </c>
      <c r="L356" s="12"/>
      <c r="M356" s="12"/>
      <c r="N356" s="120">
        <f t="shared" si="16"/>
        <v>0</v>
      </c>
      <c r="O356" s="121">
        <f t="shared" si="17"/>
        <v>0</v>
      </c>
    </row>
    <row r="357" spans="1:15" ht="17.25" x14ac:dyDescent="0.3">
      <c r="A357" s="93"/>
      <c r="B357" s="94"/>
      <c r="C357" s="12"/>
      <c r="D357" s="1"/>
      <c r="E357" s="2"/>
      <c r="F357" s="3"/>
      <c r="G357" s="3"/>
      <c r="H357" s="122">
        <f t="shared" si="15"/>
        <v>0</v>
      </c>
      <c r="I357" s="1"/>
      <c r="J357" s="50"/>
      <c r="K357" s="120">
        <v>0</v>
      </c>
      <c r="L357" s="12"/>
      <c r="M357" s="12"/>
      <c r="N357" s="120">
        <f t="shared" si="16"/>
        <v>0</v>
      </c>
      <c r="O357" s="121">
        <f t="shared" si="17"/>
        <v>0</v>
      </c>
    </row>
    <row r="358" spans="1:15" ht="17.25" x14ac:dyDescent="0.3">
      <c r="A358" s="93"/>
      <c r="B358" s="94"/>
      <c r="C358" s="12"/>
      <c r="D358" s="1"/>
      <c r="E358" s="2"/>
      <c r="F358" s="3"/>
      <c r="G358" s="3"/>
      <c r="H358" s="122">
        <f t="shared" si="15"/>
        <v>0</v>
      </c>
      <c r="I358" s="1"/>
      <c r="J358" s="50"/>
      <c r="K358" s="120">
        <v>0</v>
      </c>
      <c r="L358" s="12"/>
      <c r="M358" s="12"/>
      <c r="N358" s="120">
        <f t="shared" si="16"/>
        <v>0</v>
      </c>
      <c r="O358" s="121">
        <f t="shared" si="17"/>
        <v>0</v>
      </c>
    </row>
    <row r="359" spans="1:15" ht="17.25" x14ac:dyDescent="0.3">
      <c r="A359" s="93"/>
      <c r="B359" s="94"/>
      <c r="C359" s="12"/>
      <c r="D359" s="1"/>
      <c r="E359" s="2"/>
      <c r="F359" s="3"/>
      <c r="G359" s="3"/>
      <c r="H359" s="122">
        <f t="shared" si="15"/>
        <v>0</v>
      </c>
      <c r="I359" s="1"/>
      <c r="J359" s="50"/>
      <c r="K359" s="120">
        <v>0</v>
      </c>
      <c r="L359" s="12"/>
      <c r="M359" s="12"/>
      <c r="N359" s="120">
        <f t="shared" si="16"/>
        <v>0</v>
      </c>
      <c r="O359" s="121">
        <f t="shared" si="17"/>
        <v>0</v>
      </c>
    </row>
    <row r="360" spans="1:15" ht="17.25" x14ac:dyDescent="0.3">
      <c r="A360" s="93"/>
      <c r="B360" s="94"/>
      <c r="C360" s="12"/>
      <c r="D360" s="1"/>
      <c r="E360" s="2"/>
      <c r="F360" s="3"/>
      <c r="G360" s="3"/>
      <c r="H360" s="122">
        <f t="shared" si="15"/>
        <v>0</v>
      </c>
      <c r="I360" s="1"/>
      <c r="J360" s="50"/>
      <c r="K360" s="120">
        <v>0</v>
      </c>
      <c r="L360" s="12"/>
      <c r="M360" s="12"/>
      <c r="N360" s="120">
        <f t="shared" si="16"/>
        <v>0</v>
      </c>
      <c r="O360" s="121">
        <f t="shared" si="17"/>
        <v>0</v>
      </c>
    </row>
    <row r="361" spans="1:15" ht="17.25" x14ac:dyDescent="0.3">
      <c r="A361" s="93"/>
      <c r="B361" s="94"/>
      <c r="C361" s="12"/>
      <c r="D361" s="1"/>
      <c r="E361" s="2"/>
      <c r="F361" s="3"/>
      <c r="G361" s="3"/>
      <c r="H361" s="122">
        <f t="shared" si="15"/>
        <v>0</v>
      </c>
      <c r="I361" s="1"/>
      <c r="J361" s="50"/>
      <c r="K361" s="120">
        <v>0</v>
      </c>
      <c r="L361" s="12"/>
      <c r="M361" s="12"/>
      <c r="N361" s="120">
        <f t="shared" si="16"/>
        <v>0</v>
      </c>
      <c r="O361" s="121">
        <f t="shared" si="17"/>
        <v>0</v>
      </c>
    </row>
    <row r="362" spans="1:15" ht="17.25" x14ac:dyDescent="0.3">
      <c r="A362" s="93"/>
      <c r="B362" s="94"/>
      <c r="C362" s="12"/>
      <c r="D362" s="1"/>
      <c r="E362" s="2"/>
      <c r="F362" s="3"/>
      <c r="G362" s="3"/>
      <c r="H362" s="122">
        <f t="shared" si="15"/>
        <v>0</v>
      </c>
      <c r="I362" s="1"/>
      <c r="J362" s="50"/>
      <c r="K362" s="120">
        <v>0</v>
      </c>
      <c r="L362" s="12"/>
      <c r="M362" s="12"/>
      <c r="N362" s="120">
        <f t="shared" si="16"/>
        <v>0</v>
      </c>
      <c r="O362" s="121">
        <f t="shared" si="17"/>
        <v>0</v>
      </c>
    </row>
    <row r="363" spans="1:15" ht="17.25" x14ac:dyDescent="0.3">
      <c r="A363" s="93"/>
      <c r="B363" s="94"/>
      <c r="C363" s="12"/>
      <c r="D363" s="1"/>
      <c r="E363" s="2"/>
      <c r="F363" s="3"/>
      <c r="G363" s="3"/>
      <c r="H363" s="122">
        <f t="shared" si="15"/>
        <v>0</v>
      </c>
      <c r="I363" s="1"/>
      <c r="J363" s="50"/>
      <c r="K363" s="120">
        <v>0</v>
      </c>
      <c r="L363" s="12"/>
      <c r="M363" s="12"/>
      <c r="N363" s="120">
        <f t="shared" si="16"/>
        <v>0</v>
      </c>
      <c r="O363" s="121">
        <f t="shared" si="17"/>
        <v>0</v>
      </c>
    </row>
    <row r="364" spans="1:15" ht="17.25" x14ac:dyDescent="0.3">
      <c r="A364" s="93"/>
      <c r="B364" s="94"/>
      <c r="C364" s="12"/>
      <c r="D364" s="1"/>
      <c r="E364" s="2"/>
      <c r="F364" s="3"/>
      <c r="G364" s="3"/>
      <c r="H364" s="122">
        <f t="shared" si="15"/>
        <v>0</v>
      </c>
      <c r="I364" s="1"/>
      <c r="J364" s="50"/>
      <c r="K364" s="120">
        <v>0</v>
      </c>
      <c r="L364" s="12"/>
      <c r="M364" s="12"/>
      <c r="N364" s="120">
        <f t="shared" si="16"/>
        <v>0</v>
      </c>
      <c r="O364" s="121">
        <f t="shared" si="17"/>
        <v>0</v>
      </c>
    </row>
    <row r="365" spans="1:15" ht="17.25" x14ac:dyDescent="0.3">
      <c r="A365" s="93"/>
      <c r="B365" s="94"/>
      <c r="C365" s="12"/>
      <c r="D365" s="1"/>
      <c r="E365" s="2"/>
      <c r="F365" s="3"/>
      <c r="G365" s="3"/>
      <c r="H365" s="122">
        <f t="shared" si="15"/>
        <v>0</v>
      </c>
      <c r="I365" s="1"/>
      <c r="J365" s="50"/>
      <c r="K365" s="120">
        <v>0</v>
      </c>
      <c r="L365" s="12"/>
      <c r="M365" s="12"/>
      <c r="N365" s="120">
        <f t="shared" si="16"/>
        <v>0</v>
      </c>
      <c r="O365" s="121">
        <f t="shared" si="17"/>
        <v>0</v>
      </c>
    </row>
    <row r="366" spans="1:15" ht="17.25" x14ac:dyDescent="0.3">
      <c r="A366" s="93"/>
      <c r="B366" s="94"/>
      <c r="C366" s="12"/>
      <c r="D366" s="1"/>
      <c r="E366" s="2"/>
      <c r="F366" s="3"/>
      <c r="G366" s="3"/>
      <c r="H366" s="122">
        <f t="shared" si="15"/>
        <v>0</v>
      </c>
      <c r="I366" s="1"/>
      <c r="J366" s="50"/>
      <c r="K366" s="120">
        <v>0</v>
      </c>
      <c r="L366" s="12"/>
      <c r="M366" s="12"/>
      <c r="N366" s="120">
        <f t="shared" si="16"/>
        <v>0</v>
      </c>
      <c r="O366" s="121">
        <f t="shared" si="17"/>
        <v>0</v>
      </c>
    </row>
    <row r="367" spans="1:15" ht="17.25" x14ac:dyDescent="0.3">
      <c r="A367" s="93"/>
      <c r="B367" s="94"/>
      <c r="C367" s="12"/>
      <c r="D367" s="1"/>
      <c r="E367" s="2"/>
      <c r="F367" s="3"/>
      <c r="G367" s="3"/>
      <c r="H367" s="122">
        <f t="shared" si="15"/>
        <v>0</v>
      </c>
      <c r="I367" s="1"/>
      <c r="J367" s="50"/>
      <c r="K367" s="120">
        <v>0</v>
      </c>
      <c r="L367" s="12"/>
      <c r="M367" s="12"/>
      <c r="N367" s="120">
        <f t="shared" si="16"/>
        <v>0</v>
      </c>
      <c r="O367" s="121">
        <f t="shared" si="17"/>
        <v>0</v>
      </c>
    </row>
    <row r="368" spans="1:15" ht="17.25" x14ac:dyDescent="0.3">
      <c r="A368" s="93"/>
      <c r="B368" s="94"/>
      <c r="C368" s="12"/>
      <c r="D368" s="1"/>
      <c r="E368" s="2"/>
      <c r="F368" s="3"/>
      <c r="G368" s="3"/>
      <c r="H368" s="122">
        <f t="shared" si="15"/>
        <v>0</v>
      </c>
      <c r="I368" s="1"/>
      <c r="J368" s="50"/>
      <c r="K368" s="120">
        <v>0</v>
      </c>
      <c r="L368" s="12"/>
      <c r="M368" s="12"/>
      <c r="N368" s="120">
        <f t="shared" si="16"/>
        <v>0</v>
      </c>
      <c r="O368" s="121">
        <f t="shared" si="17"/>
        <v>0</v>
      </c>
    </row>
    <row r="369" spans="1:15" ht="17.25" x14ac:dyDescent="0.3">
      <c r="A369" s="93"/>
      <c r="B369" s="94"/>
      <c r="C369" s="12"/>
      <c r="D369" s="1"/>
      <c r="E369" s="2"/>
      <c r="F369" s="3"/>
      <c r="G369" s="3"/>
      <c r="H369" s="122">
        <f t="shared" si="15"/>
        <v>0</v>
      </c>
      <c r="I369" s="1"/>
      <c r="J369" s="50"/>
      <c r="K369" s="120">
        <v>0</v>
      </c>
      <c r="L369" s="12"/>
      <c r="M369" s="12"/>
      <c r="N369" s="120">
        <f t="shared" si="16"/>
        <v>0</v>
      </c>
      <c r="O369" s="121">
        <f t="shared" si="17"/>
        <v>0</v>
      </c>
    </row>
    <row r="370" spans="1:15" ht="17.25" x14ac:dyDescent="0.3">
      <c r="A370" s="93"/>
      <c r="B370" s="94"/>
      <c r="C370" s="12"/>
      <c r="D370" s="1"/>
      <c r="E370" s="2"/>
      <c r="F370" s="3"/>
      <c r="G370" s="3"/>
      <c r="H370" s="122">
        <f t="shared" si="15"/>
        <v>0</v>
      </c>
      <c r="I370" s="1"/>
      <c r="J370" s="50"/>
      <c r="K370" s="120">
        <v>0</v>
      </c>
      <c r="L370" s="12"/>
      <c r="M370" s="12"/>
      <c r="N370" s="120">
        <f t="shared" si="16"/>
        <v>0</v>
      </c>
      <c r="O370" s="121">
        <f t="shared" si="17"/>
        <v>0</v>
      </c>
    </row>
    <row r="371" spans="1:15" ht="17.25" x14ac:dyDescent="0.3">
      <c r="A371" s="93"/>
      <c r="B371" s="94"/>
      <c r="C371" s="12"/>
      <c r="D371" s="1"/>
      <c r="E371" s="2"/>
      <c r="F371" s="3"/>
      <c r="G371" s="3"/>
      <c r="H371" s="122">
        <f t="shared" si="15"/>
        <v>0</v>
      </c>
      <c r="I371" s="1"/>
      <c r="J371" s="50"/>
      <c r="K371" s="120">
        <v>0</v>
      </c>
      <c r="L371" s="12"/>
      <c r="M371" s="12"/>
      <c r="N371" s="120">
        <f t="shared" si="16"/>
        <v>0</v>
      </c>
      <c r="O371" s="121">
        <f t="shared" si="17"/>
        <v>0</v>
      </c>
    </row>
    <row r="372" spans="1:15" ht="17.25" x14ac:dyDescent="0.3">
      <c r="A372" s="93"/>
      <c r="B372" s="94"/>
      <c r="C372" s="12"/>
      <c r="D372" s="1"/>
      <c r="E372" s="2"/>
      <c r="F372" s="3"/>
      <c r="G372" s="3"/>
      <c r="H372" s="122">
        <f t="shared" si="15"/>
        <v>0</v>
      </c>
      <c r="I372" s="1"/>
      <c r="J372" s="50"/>
      <c r="K372" s="120">
        <v>0</v>
      </c>
      <c r="L372" s="12"/>
      <c r="M372" s="12"/>
      <c r="N372" s="120">
        <f t="shared" si="16"/>
        <v>0</v>
      </c>
      <c r="O372" s="121">
        <f t="shared" si="17"/>
        <v>0</v>
      </c>
    </row>
    <row r="373" spans="1:15" ht="17.25" x14ac:dyDescent="0.3">
      <c r="A373" s="93"/>
      <c r="B373" s="94"/>
      <c r="C373" s="12"/>
      <c r="D373" s="1"/>
      <c r="E373" s="2"/>
      <c r="F373" s="3"/>
      <c r="G373" s="3"/>
      <c r="H373" s="122">
        <f t="shared" si="15"/>
        <v>0</v>
      </c>
      <c r="I373" s="1"/>
      <c r="J373" s="50"/>
      <c r="K373" s="120">
        <v>0</v>
      </c>
      <c r="L373" s="12"/>
      <c r="M373" s="12"/>
      <c r="N373" s="120">
        <f t="shared" si="16"/>
        <v>0</v>
      </c>
      <c r="O373" s="121">
        <f t="shared" si="17"/>
        <v>0</v>
      </c>
    </row>
    <row r="374" spans="1:15" ht="17.25" x14ac:dyDescent="0.3">
      <c r="A374" s="93"/>
      <c r="B374" s="94"/>
      <c r="C374" s="12"/>
      <c r="D374" s="1"/>
      <c r="E374" s="2"/>
      <c r="F374" s="3"/>
      <c r="G374" s="3"/>
      <c r="H374" s="122">
        <f t="shared" si="15"/>
        <v>0</v>
      </c>
      <c r="I374" s="1"/>
      <c r="J374" s="50"/>
      <c r="K374" s="120">
        <v>0</v>
      </c>
      <c r="L374" s="12"/>
      <c r="M374" s="12"/>
      <c r="N374" s="120">
        <f t="shared" si="16"/>
        <v>0</v>
      </c>
      <c r="O374" s="121">
        <f t="shared" si="17"/>
        <v>0</v>
      </c>
    </row>
    <row r="375" spans="1:15" ht="17.25" x14ac:dyDescent="0.3">
      <c r="A375" s="93"/>
      <c r="B375" s="94"/>
      <c r="C375" s="12"/>
      <c r="D375" s="1"/>
      <c r="E375" s="2"/>
      <c r="F375" s="3"/>
      <c r="G375" s="3"/>
      <c r="H375" s="122">
        <f t="shared" si="15"/>
        <v>0</v>
      </c>
      <c r="I375" s="1"/>
      <c r="J375" s="50"/>
      <c r="K375" s="120">
        <v>0</v>
      </c>
      <c r="L375" s="12"/>
      <c r="M375" s="12"/>
      <c r="N375" s="120">
        <f t="shared" si="16"/>
        <v>0</v>
      </c>
      <c r="O375" s="121">
        <f t="shared" si="17"/>
        <v>0</v>
      </c>
    </row>
    <row r="376" spans="1:15" ht="17.25" x14ac:dyDescent="0.3">
      <c r="A376" s="93"/>
      <c r="B376" s="94"/>
      <c r="C376" s="12"/>
      <c r="D376" s="1"/>
      <c r="E376" s="2"/>
      <c r="F376" s="3"/>
      <c r="G376" s="3"/>
      <c r="H376" s="122">
        <f t="shared" si="15"/>
        <v>0</v>
      </c>
      <c r="I376" s="1"/>
      <c r="J376" s="50"/>
      <c r="K376" s="120">
        <v>0</v>
      </c>
      <c r="L376" s="12"/>
      <c r="M376" s="12"/>
      <c r="N376" s="120">
        <f t="shared" si="16"/>
        <v>0</v>
      </c>
      <c r="O376" s="121">
        <f t="shared" si="17"/>
        <v>0</v>
      </c>
    </row>
    <row r="377" spans="1:15" ht="17.25" x14ac:dyDescent="0.3">
      <c r="A377" s="93"/>
      <c r="B377" s="94"/>
      <c r="C377" s="12"/>
      <c r="D377" s="1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/>
      <c r="D378" s="1"/>
      <c r="E378" s="2"/>
      <c r="F378" s="3"/>
      <c r="G378" s="3"/>
      <c r="H378" s="122">
        <f t="shared" si="15"/>
        <v>0</v>
      </c>
      <c r="I378" s="1"/>
      <c r="J378" s="50"/>
      <c r="K378" s="120">
        <v>0</v>
      </c>
      <c r="L378" s="12"/>
      <c r="M378" s="12"/>
      <c r="N378" s="120">
        <f t="shared" si="16"/>
        <v>0</v>
      </c>
      <c r="O378" s="121">
        <f t="shared" si="17"/>
        <v>0</v>
      </c>
    </row>
    <row r="379" spans="1:15" ht="17.25" x14ac:dyDescent="0.3">
      <c r="A379" s="93"/>
      <c r="B379" s="94"/>
      <c r="C379" s="12"/>
      <c r="D379" s="1"/>
      <c r="E379" s="2"/>
      <c r="F379" s="3"/>
      <c r="G379" s="3"/>
      <c r="H379" s="122">
        <f t="shared" si="15"/>
        <v>0</v>
      </c>
      <c r="I379" s="1"/>
      <c r="J379" s="50"/>
      <c r="K379" s="120">
        <v>0</v>
      </c>
      <c r="L379" s="12"/>
      <c r="M379" s="12"/>
      <c r="N379" s="120">
        <f t="shared" si="16"/>
        <v>0</v>
      </c>
      <c r="O379" s="121">
        <f t="shared" si="17"/>
        <v>0</v>
      </c>
    </row>
    <row r="380" spans="1:15" ht="17.25" x14ac:dyDescent="0.3">
      <c r="A380" s="93"/>
      <c r="B380" s="94"/>
      <c r="C380" s="12"/>
      <c r="D380" s="1"/>
      <c r="E380" s="2"/>
      <c r="F380" s="3"/>
      <c r="G380" s="3"/>
      <c r="H380" s="122">
        <f t="shared" si="15"/>
        <v>0</v>
      </c>
      <c r="I380" s="1"/>
      <c r="J380" s="50"/>
      <c r="K380" s="120">
        <v>0</v>
      </c>
      <c r="L380" s="12"/>
      <c r="M380" s="12"/>
      <c r="N380" s="120">
        <f t="shared" si="16"/>
        <v>0</v>
      </c>
      <c r="O380" s="121">
        <f t="shared" si="17"/>
        <v>0</v>
      </c>
    </row>
    <row r="381" spans="1:15" ht="17.25" x14ac:dyDescent="0.3">
      <c r="A381" s="93"/>
      <c r="B381" s="94"/>
      <c r="C381" s="12"/>
      <c r="D381" s="1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17.25" x14ac:dyDescent="0.3">
      <c r="A382" s="93"/>
      <c r="B382" s="94"/>
      <c r="C382" s="12"/>
      <c r="D382" s="1"/>
      <c r="E382" s="2"/>
      <c r="F382" s="3"/>
      <c r="G382" s="3"/>
      <c r="H382" s="122">
        <f t="shared" si="15"/>
        <v>0</v>
      </c>
      <c r="I382" s="1"/>
      <c r="J382" s="50"/>
      <c r="K382" s="120">
        <v>0</v>
      </c>
      <c r="L382" s="12"/>
      <c r="M382" s="12"/>
      <c r="N382" s="120">
        <f t="shared" si="16"/>
        <v>0</v>
      </c>
      <c r="O382" s="121">
        <f t="shared" si="17"/>
        <v>0</v>
      </c>
    </row>
    <row r="383" spans="1:15" ht="17.25" x14ac:dyDescent="0.3">
      <c r="A383" s="93"/>
      <c r="B383" s="94"/>
      <c r="C383" s="12"/>
      <c r="D383" s="1"/>
      <c r="E383" s="2"/>
      <c r="F383" s="3"/>
      <c r="G383" s="3"/>
      <c r="H383" s="122">
        <f t="shared" si="15"/>
        <v>0</v>
      </c>
      <c r="I383" s="1"/>
      <c r="J383" s="50"/>
      <c r="K383" s="120">
        <v>0</v>
      </c>
      <c r="L383" s="12"/>
      <c r="M383" s="12"/>
      <c r="N383" s="120">
        <f t="shared" si="16"/>
        <v>0</v>
      </c>
      <c r="O383" s="121">
        <f t="shared" si="17"/>
        <v>0</v>
      </c>
    </row>
    <row r="384" spans="1:15" ht="17.25" x14ac:dyDescent="0.3">
      <c r="A384" s="93"/>
      <c r="B384" s="94"/>
      <c r="C384" s="12"/>
      <c r="D384" s="1"/>
      <c r="E384" s="2"/>
      <c r="F384" s="3"/>
      <c r="G384" s="3"/>
      <c r="H384" s="122">
        <f t="shared" si="15"/>
        <v>0</v>
      </c>
      <c r="I384" s="1"/>
      <c r="J384" s="50"/>
      <c r="K384" s="120">
        <v>0</v>
      </c>
      <c r="L384" s="12"/>
      <c r="M384" s="12"/>
      <c r="N384" s="120">
        <f t="shared" si="16"/>
        <v>0</v>
      </c>
      <c r="O384" s="121">
        <f t="shared" si="17"/>
        <v>0</v>
      </c>
    </row>
    <row r="385" spans="1:15" ht="17.25" x14ac:dyDescent="0.3">
      <c r="A385" s="93"/>
      <c r="B385" s="94"/>
      <c r="C385" s="12"/>
      <c r="D385" s="1"/>
      <c r="E385" s="2"/>
      <c r="F385" s="3"/>
      <c r="G385" s="3"/>
      <c r="H385" s="122">
        <f t="shared" si="15"/>
        <v>0</v>
      </c>
      <c r="I385" s="1"/>
      <c r="J385" s="50"/>
      <c r="K385" s="120">
        <v>0</v>
      </c>
      <c r="L385" s="12"/>
      <c r="M385" s="12"/>
      <c r="N385" s="120">
        <f t="shared" si="16"/>
        <v>0</v>
      </c>
      <c r="O385" s="121">
        <f t="shared" si="17"/>
        <v>0</v>
      </c>
    </row>
    <row r="386" spans="1:15" ht="17.25" x14ac:dyDescent="0.3">
      <c r="A386" s="93"/>
      <c r="B386" s="94"/>
      <c r="C386" s="12"/>
      <c r="D386" s="1"/>
      <c r="E386" s="2"/>
      <c r="F386" s="3"/>
      <c r="G386" s="3"/>
      <c r="H386" s="122">
        <f t="shared" si="15"/>
        <v>0</v>
      </c>
      <c r="I386" s="1"/>
      <c r="J386" s="50"/>
      <c r="K386" s="120">
        <v>0</v>
      </c>
      <c r="L386" s="12"/>
      <c r="M386" s="12"/>
      <c r="N386" s="120">
        <f t="shared" si="16"/>
        <v>0</v>
      </c>
      <c r="O386" s="121">
        <f t="shared" si="17"/>
        <v>0</v>
      </c>
    </row>
    <row r="387" spans="1:15" ht="17.25" x14ac:dyDescent="0.3">
      <c r="A387" s="93"/>
      <c r="B387" s="94"/>
      <c r="C387" s="12"/>
      <c r="D387" s="1"/>
      <c r="E387" s="2"/>
      <c r="F387" s="3"/>
      <c r="G387" s="3"/>
      <c r="H387" s="122">
        <f t="shared" si="15"/>
        <v>0</v>
      </c>
      <c r="I387" s="1"/>
      <c r="J387" s="50"/>
      <c r="K387" s="120">
        <v>0</v>
      </c>
      <c r="L387" s="12"/>
      <c r="M387" s="12"/>
      <c r="N387" s="120">
        <f t="shared" si="16"/>
        <v>0</v>
      </c>
      <c r="O387" s="121">
        <f t="shared" si="17"/>
        <v>0</v>
      </c>
    </row>
    <row r="388" spans="1:15" ht="17.25" x14ac:dyDescent="0.3">
      <c r="A388" s="93"/>
      <c r="B388" s="94"/>
      <c r="C388" s="12"/>
      <c r="D388" s="1"/>
      <c r="E388" s="2"/>
      <c r="F388" s="3"/>
      <c r="G388" s="3"/>
      <c r="H388" s="122">
        <f t="shared" ref="H388:H451" si="18">IF(AND(F388&lt;&gt;"",G388&lt;&gt;""),G388-F388,0)</f>
        <v>0</v>
      </c>
      <c r="I388" s="1"/>
      <c r="J388" s="50"/>
      <c r="K388" s="120">
        <v>0</v>
      </c>
      <c r="L388" s="12"/>
      <c r="M388" s="12"/>
      <c r="N388" s="120">
        <f t="shared" ref="N388:N451" si="19">IF(ROUND(H388*1440,0)=0,0,H388*1440*32)</f>
        <v>0</v>
      </c>
      <c r="O388" s="121">
        <f t="shared" ref="O388:O451" si="20">IF(ROUND(H388*1440,0)=0,0,
IF(ROUND(H388*1440,0)&lt;=15,480,
IF(ROUND(H388*1440,0)&lt;=30,960,
IF(ROUND(H388*1440,0)&lt;=45,1440,
IF(ROUND(H388*1440,0)&lt;=60,1920,
1920*INT(ROUND(H388*1440,0)/60)+
IF(MOD(ROUND(H388*1440,0),60)&lt;=15,480,
IF(MOD(ROUND(H388*1440,0),60)&lt;=30,960,
IF(MOD(ROUND(H388*1440,0),60)&lt;=45,1440,1920)))
)))))</f>
        <v>0</v>
      </c>
    </row>
    <row r="389" spans="1:15" ht="17.25" x14ac:dyDescent="0.3">
      <c r="A389" s="93"/>
      <c r="B389" s="94"/>
      <c r="C389" s="12"/>
      <c r="D389" s="1"/>
      <c r="E389" s="2"/>
      <c r="F389" s="3"/>
      <c r="G389" s="3"/>
      <c r="H389" s="122">
        <f t="shared" si="18"/>
        <v>0</v>
      </c>
      <c r="I389" s="1"/>
      <c r="J389" s="50"/>
      <c r="K389" s="120">
        <v>0</v>
      </c>
      <c r="L389" s="12"/>
      <c r="M389" s="12"/>
      <c r="N389" s="120">
        <f t="shared" si="19"/>
        <v>0</v>
      </c>
      <c r="O389" s="121">
        <f t="shared" si="20"/>
        <v>0</v>
      </c>
    </row>
    <row r="390" spans="1:15" ht="17.25" x14ac:dyDescent="0.3">
      <c r="A390" s="93"/>
      <c r="B390" s="94"/>
      <c r="C390" s="12"/>
      <c r="D390" s="1"/>
      <c r="E390" s="2"/>
      <c r="F390" s="3"/>
      <c r="G390" s="3"/>
      <c r="H390" s="122">
        <f t="shared" si="18"/>
        <v>0</v>
      </c>
      <c r="I390" s="1"/>
      <c r="J390" s="50"/>
      <c r="K390" s="120">
        <v>0</v>
      </c>
      <c r="L390" s="12"/>
      <c r="M390" s="12"/>
      <c r="N390" s="120">
        <f t="shared" si="19"/>
        <v>0</v>
      </c>
      <c r="O390" s="121">
        <f t="shared" si="20"/>
        <v>0</v>
      </c>
    </row>
    <row r="391" spans="1:15" ht="17.25" x14ac:dyDescent="0.3">
      <c r="A391" s="93"/>
      <c r="B391" s="94"/>
      <c r="C391" s="12"/>
      <c r="D391" s="1"/>
      <c r="E391" s="2"/>
      <c r="F391" s="3"/>
      <c r="G391" s="3"/>
      <c r="H391" s="122">
        <f t="shared" si="18"/>
        <v>0</v>
      </c>
      <c r="I391" s="1"/>
      <c r="J391" s="50"/>
      <c r="K391" s="120">
        <v>0</v>
      </c>
      <c r="L391" s="12"/>
      <c r="M391" s="12"/>
      <c r="N391" s="120">
        <f t="shared" si="19"/>
        <v>0</v>
      </c>
      <c r="O391" s="121">
        <f t="shared" si="20"/>
        <v>0</v>
      </c>
    </row>
    <row r="392" spans="1:15" ht="17.25" x14ac:dyDescent="0.3">
      <c r="A392" s="93"/>
      <c r="B392" s="94"/>
      <c r="C392" s="12"/>
      <c r="D392" s="1"/>
      <c r="E392" s="2"/>
      <c r="F392" s="3"/>
      <c r="G392" s="3"/>
      <c r="H392" s="122">
        <f t="shared" si="18"/>
        <v>0</v>
      </c>
      <c r="I392" s="1"/>
      <c r="J392" s="50"/>
      <c r="K392" s="120">
        <v>0</v>
      </c>
      <c r="L392" s="12"/>
      <c r="M392" s="12"/>
      <c r="N392" s="120">
        <f t="shared" si="19"/>
        <v>0</v>
      </c>
      <c r="O392" s="121">
        <f t="shared" si="20"/>
        <v>0</v>
      </c>
    </row>
    <row r="393" spans="1:15" ht="17.25" x14ac:dyDescent="0.3">
      <c r="A393" s="93"/>
      <c r="B393" s="94"/>
      <c r="C393" s="12"/>
      <c r="D393" s="1"/>
      <c r="E393" s="2"/>
      <c r="F393" s="3"/>
      <c r="G393" s="3"/>
      <c r="H393" s="122">
        <f t="shared" si="18"/>
        <v>0</v>
      </c>
      <c r="I393" s="1"/>
      <c r="J393" s="50"/>
      <c r="K393" s="120">
        <v>0</v>
      </c>
      <c r="L393" s="12"/>
      <c r="M393" s="12"/>
      <c r="N393" s="120">
        <f t="shared" si="19"/>
        <v>0</v>
      </c>
      <c r="O393" s="121">
        <f t="shared" si="20"/>
        <v>0</v>
      </c>
    </row>
    <row r="394" spans="1:15" ht="17.25" x14ac:dyDescent="0.3">
      <c r="A394" s="93"/>
      <c r="B394" s="94"/>
      <c r="C394" s="12"/>
      <c r="D394" s="1"/>
      <c r="E394" s="2"/>
      <c r="F394" s="3"/>
      <c r="G394" s="3"/>
      <c r="H394" s="122">
        <f t="shared" si="18"/>
        <v>0</v>
      </c>
      <c r="I394" s="1"/>
      <c r="J394" s="50"/>
      <c r="K394" s="120">
        <v>0</v>
      </c>
      <c r="L394" s="12"/>
      <c r="M394" s="12"/>
      <c r="N394" s="120">
        <f t="shared" si="19"/>
        <v>0</v>
      </c>
      <c r="O394" s="121">
        <f t="shared" si="20"/>
        <v>0</v>
      </c>
    </row>
    <row r="395" spans="1:15" ht="17.25" x14ac:dyDescent="0.3">
      <c r="A395" s="93"/>
      <c r="B395" s="94"/>
      <c r="C395" s="12"/>
      <c r="D395" s="1"/>
      <c r="E395" s="2"/>
      <c r="F395" s="3"/>
      <c r="G395" s="3"/>
      <c r="H395" s="122">
        <f t="shared" si="18"/>
        <v>0</v>
      </c>
      <c r="I395" s="1"/>
      <c r="J395" s="50"/>
      <c r="K395" s="120">
        <v>0</v>
      </c>
      <c r="L395" s="12"/>
      <c r="M395" s="12"/>
      <c r="N395" s="120">
        <f t="shared" si="19"/>
        <v>0</v>
      </c>
      <c r="O395" s="121">
        <f t="shared" si="20"/>
        <v>0</v>
      </c>
    </row>
    <row r="396" spans="1:15" ht="17.25" x14ac:dyDescent="0.3">
      <c r="A396" s="93"/>
      <c r="B396" s="94"/>
      <c r="C396" s="12"/>
      <c r="D396" s="1"/>
      <c r="E396" s="2"/>
      <c r="F396" s="3"/>
      <c r="G396" s="3"/>
      <c r="H396" s="122">
        <f t="shared" si="18"/>
        <v>0</v>
      </c>
      <c r="I396" s="1"/>
      <c r="J396" s="50"/>
      <c r="K396" s="120">
        <v>0</v>
      </c>
      <c r="L396" s="12"/>
      <c r="M396" s="12"/>
      <c r="N396" s="120">
        <f t="shared" si="19"/>
        <v>0</v>
      </c>
      <c r="O396" s="121">
        <f t="shared" si="20"/>
        <v>0</v>
      </c>
    </row>
    <row r="397" spans="1:15" ht="17.25" x14ac:dyDescent="0.3">
      <c r="A397" s="93"/>
      <c r="B397" s="94"/>
      <c r="C397" s="12"/>
      <c r="D397" s="1"/>
      <c r="E397" s="2"/>
      <c r="F397" s="3"/>
      <c r="G397" s="3"/>
      <c r="H397" s="122">
        <f t="shared" si="18"/>
        <v>0</v>
      </c>
      <c r="I397" s="1"/>
      <c r="J397" s="50"/>
      <c r="K397" s="120">
        <v>0</v>
      </c>
      <c r="L397" s="12"/>
      <c r="M397" s="12"/>
      <c r="N397" s="120">
        <f t="shared" si="19"/>
        <v>0</v>
      </c>
      <c r="O397" s="121">
        <f t="shared" si="20"/>
        <v>0</v>
      </c>
    </row>
    <row r="398" spans="1:15" ht="17.25" x14ac:dyDescent="0.3">
      <c r="A398" s="93"/>
      <c r="B398" s="94"/>
      <c r="C398" s="12"/>
      <c r="D398" s="1"/>
      <c r="E398" s="2"/>
      <c r="F398" s="3"/>
      <c r="G398" s="3"/>
      <c r="H398" s="122">
        <f t="shared" si="18"/>
        <v>0</v>
      </c>
      <c r="I398" s="1"/>
      <c r="J398" s="50"/>
      <c r="K398" s="120">
        <v>0</v>
      </c>
      <c r="L398" s="12"/>
      <c r="M398" s="12"/>
      <c r="N398" s="120">
        <f t="shared" si="19"/>
        <v>0</v>
      </c>
      <c r="O398" s="121">
        <f t="shared" si="20"/>
        <v>0</v>
      </c>
    </row>
    <row r="399" spans="1:15" ht="17.25" x14ac:dyDescent="0.3">
      <c r="A399" s="93"/>
      <c r="B399" s="94"/>
      <c r="C399" s="12"/>
      <c r="D399" s="1"/>
      <c r="E399" s="2"/>
      <c r="F399" s="3"/>
      <c r="G399" s="3"/>
      <c r="H399" s="122">
        <f t="shared" si="18"/>
        <v>0</v>
      </c>
      <c r="I399" s="1"/>
      <c r="J399" s="50"/>
      <c r="K399" s="120">
        <v>0</v>
      </c>
      <c r="L399" s="12"/>
      <c r="M399" s="12"/>
      <c r="N399" s="120">
        <f t="shared" si="19"/>
        <v>0</v>
      </c>
      <c r="O399" s="121">
        <f t="shared" si="20"/>
        <v>0</v>
      </c>
    </row>
    <row r="400" spans="1:15" ht="17.25" x14ac:dyDescent="0.3">
      <c r="A400" s="93"/>
      <c r="B400" s="94"/>
      <c r="C400" s="12"/>
      <c r="D400" s="1"/>
      <c r="E400" s="2"/>
      <c r="F400" s="3"/>
      <c r="G400" s="3"/>
      <c r="H400" s="122">
        <f t="shared" si="18"/>
        <v>0</v>
      </c>
      <c r="I400" s="1"/>
      <c r="J400" s="50"/>
      <c r="K400" s="120">
        <v>0</v>
      </c>
      <c r="L400" s="12"/>
      <c r="M400" s="12"/>
      <c r="N400" s="120">
        <f t="shared" si="19"/>
        <v>0</v>
      </c>
      <c r="O400" s="121">
        <f t="shared" si="20"/>
        <v>0</v>
      </c>
    </row>
    <row r="401" spans="1:15" ht="17.25" x14ac:dyDescent="0.3">
      <c r="A401" s="93"/>
      <c r="B401" s="94"/>
      <c r="C401" s="12"/>
      <c r="D401" s="1"/>
      <c r="E401" s="2"/>
      <c r="F401" s="3"/>
      <c r="G401" s="3"/>
      <c r="H401" s="122">
        <f t="shared" si="18"/>
        <v>0</v>
      </c>
      <c r="I401" s="1"/>
      <c r="J401" s="50"/>
      <c r="K401" s="120">
        <v>0</v>
      </c>
      <c r="L401" s="12"/>
      <c r="M401" s="12"/>
      <c r="N401" s="120">
        <f t="shared" si="19"/>
        <v>0</v>
      </c>
      <c r="O401" s="121">
        <f t="shared" si="20"/>
        <v>0</v>
      </c>
    </row>
    <row r="402" spans="1:15" ht="17.25" x14ac:dyDescent="0.3">
      <c r="A402" s="93"/>
      <c r="B402" s="94"/>
      <c r="C402" s="12"/>
      <c r="D402" s="1"/>
      <c r="E402" s="2"/>
      <c r="F402" s="3"/>
      <c r="G402" s="3"/>
      <c r="H402" s="122">
        <f t="shared" si="18"/>
        <v>0</v>
      </c>
      <c r="I402" s="1"/>
      <c r="J402" s="50"/>
      <c r="K402" s="120">
        <v>0</v>
      </c>
      <c r="L402" s="12"/>
      <c r="M402" s="12"/>
      <c r="N402" s="120">
        <f t="shared" si="19"/>
        <v>0</v>
      </c>
      <c r="O402" s="121">
        <f t="shared" si="20"/>
        <v>0</v>
      </c>
    </row>
    <row r="403" spans="1:15" ht="17.25" x14ac:dyDescent="0.3">
      <c r="A403" s="93"/>
      <c r="B403" s="94"/>
      <c r="C403" s="12"/>
      <c r="D403" s="1"/>
      <c r="E403" s="2"/>
      <c r="F403" s="3"/>
      <c r="G403" s="3"/>
      <c r="H403" s="122">
        <f t="shared" si="18"/>
        <v>0</v>
      </c>
      <c r="I403" s="1"/>
      <c r="J403" s="50"/>
      <c r="K403" s="120">
        <v>0</v>
      </c>
      <c r="L403" s="12"/>
      <c r="M403" s="12"/>
      <c r="N403" s="120">
        <f t="shared" si="19"/>
        <v>0</v>
      </c>
      <c r="O403" s="121">
        <f t="shared" si="20"/>
        <v>0</v>
      </c>
    </row>
    <row r="404" spans="1:15" ht="17.25" x14ac:dyDescent="0.3">
      <c r="A404" s="93"/>
      <c r="B404" s="94"/>
      <c r="C404" s="12"/>
      <c r="D404" s="1"/>
      <c r="E404" s="2"/>
      <c r="F404" s="3"/>
      <c r="G404" s="3"/>
      <c r="H404" s="122">
        <f t="shared" si="18"/>
        <v>0</v>
      </c>
      <c r="I404" s="1"/>
      <c r="J404" s="50"/>
      <c r="K404" s="120">
        <v>0</v>
      </c>
      <c r="L404" s="12"/>
      <c r="M404" s="12"/>
      <c r="N404" s="120">
        <f t="shared" si="19"/>
        <v>0</v>
      </c>
      <c r="O404" s="121">
        <f t="shared" si="20"/>
        <v>0</v>
      </c>
    </row>
    <row r="405" spans="1:15" ht="17.25" x14ac:dyDescent="0.3">
      <c r="A405" s="93"/>
      <c r="B405" s="94"/>
      <c r="C405" s="12"/>
      <c r="D405" s="1"/>
      <c r="E405" s="2"/>
      <c r="F405" s="3"/>
      <c r="G405" s="3"/>
      <c r="H405" s="122">
        <f t="shared" si="18"/>
        <v>0</v>
      </c>
      <c r="I405" s="1"/>
      <c r="J405" s="50"/>
      <c r="K405" s="120">
        <v>0</v>
      </c>
      <c r="L405" s="12"/>
      <c r="M405" s="12"/>
      <c r="N405" s="120">
        <f t="shared" si="19"/>
        <v>0</v>
      </c>
      <c r="O405" s="121">
        <f t="shared" si="20"/>
        <v>0</v>
      </c>
    </row>
    <row r="406" spans="1:15" ht="17.25" x14ac:dyDescent="0.3">
      <c r="A406" s="93"/>
      <c r="B406" s="94"/>
      <c r="C406" s="12"/>
      <c r="D406" s="1"/>
      <c r="E406" s="2"/>
      <c r="F406" s="3"/>
      <c r="G406" s="3"/>
      <c r="H406" s="122">
        <f t="shared" si="18"/>
        <v>0</v>
      </c>
      <c r="I406" s="1"/>
      <c r="J406" s="50"/>
      <c r="K406" s="120">
        <v>0</v>
      </c>
      <c r="L406" s="12"/>
      <c r="M406" s="12"/>
      <c r="N406" s="120">
        <f t="shared" si="19"/>
        <v>0</v>
      </c>
      <c r="O406" s="121">
        <f t="shared" si="20"/>
        <v>0</v>
      </c>
    </row>
    <row r="407" spans="1:15" ht="17.25" x14ac:dyDescent="0.3">
      <c r="A407" s="93"/>
      <c r="B407" s="94"/>
      <c r="C407" s="12"/>
      <c r="D407" s="1"/>
      <c r="E407" s="2"/>
      <c r="F407" s="3"/>
      <c r="G407" s="3"/>
      <c r="H407" s="122">
        <f t="shared" si="18"/>
        <v>0</v>
      </c>
      <c r="I407" s="1"/>
      <c r="J407" s="50"/>
      <c r="K407" s="120">
        <v>0</v>
      </c>
      <c r="L407" s="12"/>
      <c r="M407" s="12"/>
      <c r="N407" s="120">
        <f t="shared" si="19"/>
        <v>0</v>
      </c>
      <c r="O407" s="121">
        <f t="shared" si="20"/>
        <v>0</v>
      </c>
    </row>
    <row r="408" spans="1:15" ht="17.25" x14ac:dyDescent="0.3">
      <c r="A408" s="93"/>
      <c r="B408" s="94"/>
      <c r="C408" s="12"/>
      <c r="D408" s="1"/>
      <c r="E408" s="2"/>
      <c r="F408" s="3"/>
      <c r="G408" s="3"/>
      <c r="H408" s="122">
        <f t="shared" si="18"/>
        <v>0</v>
      </c>
      <c r="I408" s="1"/>
      <c r="J408" s="50"/>
      <c r="K408" s="120">
        <v>0</v>
      </c>
      <c r="L408" s="12"/>
      <c r="M408" s="12"/>
      <c r="N408" s="120">
        <f t="shared" si="19"/>
        <v>0</v>
      </c>
      <c r="O408" s="121">
        <f t="shared" si="20"/>
        <v>0</v>
      </c>
    </row>
    <row r="409" spans="1:15" ht="17.25" x14ac:dyDescent="0.3">
      <c r="A409" s="93"/>
      <c r="B409" s="94"/>
      <c r="C409" s="12"/>
      <c r="D409" s="1"/>
      <c r="E409" s="2"/>
      <c r="F409" s="3"/>
      <c r="G409" s="3"/>
      <c r="H409" s="122">
        <f t="shared" si="18"/>
        <v>0</v>
      </c>
      <c r="I409" s="1"/>
      <c r="J409" s="50"/>
      <c r="K409" s="120">
        <v>0</v>
      </c>
      <c r="L409" s="12"/>
      <c r="M409" s="12"/>
      <c r="N409" s="120">
        <f t="shared" si="19"/>
        <v>0</v>
      </c>
      <c r="O409" s="121">
        <f t="shared" si="20"/>
        <v>0</v>
      </c>
    </row>
    <row r="410" spans="1:15" ht="17.25" x14ac:dyDescent="0.3">
      <c r="A410" s="93"/>
      <c r="B410" s="94"/>
      <c r="C410" s="12"/>
      <c r="D410" s="1"/>
      <c r="E410" s="2"/>
      <c r="F410" s="3"/>
      <c r="G410" s="3"/>
      <c r="H410" s="122">
        <f t="shared" si="18"/>
        <v>0</v>
      </c>
      <c r="I410" s="1"/>
      <c r="J410" s="50"/>
      <c r="K410" s="120">
        <v>0</v>
      </c>
      <c r="L410" s="12"/>
      <c r="M410" s="12"/>
      <c r="N410" s="120">
        <f t="shared" si="19"/>
        <v>0</v>
      </c>
      <c r="O410" s="121">
        <f t="shared" si="20"/>
        <v>0</v>
      </c>
    </row>
    <row r="411" spans="1:15" ht="17.25" x14ac:dyDescent="0.3">
      <c r="A411" s="93"/>
      <c r="B411" s="94"/>
      <c r="C411" s="12"/>
      <c r="D411" s="1"/>
      <c r="E411" s="2"/>
      <c r="F411" s="3"/>
      <c r="G411" s="3"/>
      <c r="H411" s="122">
        <f t="shared" si="18"/>
        <v>0</v>
      </c>
      <c r="I411" s="1"/>
      <c r="J411" s="50"/>
      <c r="K411" s="120">
        <v>0</v>
      </c>
      <c r="L411" s="12"/>
      <c r="M411" s="12"/>
      <c r="N411" s="120">
        <f t="shared" si="19"/>
        <v>0</v>
      </c>
      <c r="O411" s="121">
        <f t="shared" si="20"/>
        <v>0</v>
      </c>
    </row>
    <row r="412" spans="1:15" ht="17.25" x14ac:dyDescent="0.3">
      <c r="A412" s="93"/>
      <c r="B412" s="94"/>
      <c r="C412" s="12"/>
      <c r="D412" s="1"/>
      <c r="E412" s="2"/>
      <c r="F412" s="3"/>
      <c r="G412" s="3"/>
      <c r="H412" s="122">
        <f t="shared" si="18"/>
        <v>0</v>
      </c>
      <c r="I412" s="1"/>
      <c r="J412" s="50"/>
      <c r="K412" s="120">
        <v>0</v>
      </c>
      <c r="L412" s="12"/>
      <c r="M412" s="12"/>
      <c r="N412" s="120">
        <f t="shared" si="19"/>
        <v>0</v>
      </c>
      <c r="O412" s="121">
        <f t="shared" si="20"/>
        <v>0</v>
      </c>
    </row>
    <row r="413" spans="1:15" ht="17.25" x14ac:dyDescent="0.3">
      <c r="A413" s="93"/>
      <c r="B413" s="94"/>
      <c r="C413" s="12"/>
      <c r="D413" s="1"/>
      <c r="E413" s="2"/>
      <c r="F413" s="3"/>
      <c r="G413" s="3"/>
      <c r="H413" s="122">
        <f t="shared" si="18"/>
        <v>0</v>
      </c>
      <c r="I413" s="1"/>
      <c r="J413" s="50"/>
      <c r="K413" s="120">
        <v>0</v>
      </c>
      <c r="L413" s="12"/>
      <c r="M413" s="12"/>
      <c r="N413" s="120">
        <f t="shared" si="19"/>
        <v>0</v>
      </c>
      <c r="O413" s="121">
        <f t="shared" si="20"/>
        <v>0</v>
      </c>
    </row>
    <row r="414" spans="1:15" ht="17.25" x14ac:dyDescent="0.3">
      <c r="A414" s="93"/>
      <c r="B414" s="94"/>
      <c r="C414" s="12"/>
      <c r="D414" s="1"/>
      <c r="E414" s="2"/>
      <c r="F414" s="3"/>
      <c r="G414" s="3"/>
      <c r="H414" s="122">
        <f t="shared" si="18"/>
        <v>0</v>
      </c>
      <c r="I414" s="1"/>
      <c r="J414" s="50"/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17.25" x14ac:dyDescent="0.3">
      <c r="A415" s="93"/>
      <c r="B415" s="94"/>
      <c r="C415" s="12"/>
      <c r="D415" s="1"/>
      <c r="E415" s="2"/>
      <c r="F415" s="3"/>
      <c r="G415" s="3"/>
      <c r="H415" s="122">
        <f t="shared" si="18"/>
        <v>0</v>
      </c>
      <c r="I415" s="1"/>
      <c r="J415" s="50"/>
      <c r="K415" s="120">
        <v>0</v>
      </c>
      <c r="L415" s="12"/>
      <c r="M415" s="12"/>
      <c r="N415" s="120">
        <f t="shared" si="19"/>
        <v>0</v>
      </c>
      <c r="O415" s="121">
        <f t="shared" si="20"/>
        <v>0</v>
      </c>
    </row>
    <row r="416" spans="1:15" ht="17.25" x14ac:dyDescent="0.3">
      <c r="A416" s="93"/>
      <c r="B416" s="94"/>
      <c r="C416" s="12"/>
      <c r="D416" s="1"/>
      <c r="E416" s="2"/>
      <c r="F416" s="3"/>
      <c r="G416" s="3"/>
      <c r="H416" s="122">
        <f t="shared" si="18"/>
        <v>0</v>
      </c>
      <c r="I416" s="1"/>
      <c r="J416" s="50"/>
      <c r="K416" s="120">
        <v>0</v>
      </c>
      <c r="L416" s="12"/>
      <c r="M416" s="12"/>
      <c r="N416" s="120">
        <f t="shared" si="19"/>
        <v>0</v>
      </c>
      <c r="O416" s="121">
        <f t="shared" si="20"/>
        <v>0</v>
      </c>
    </row>
    <row r="417" spans="1:15" ht="17.25" x14ac:dyDescent="0.3">
      <c r="A417" s="93"/>
      <c r="B417" s="94"/>
      <c r="C417" s="12"/>
      <c r="D417" s="1"/>
      <c r="E417" s="2"/>
      <c r="F417" s="3"/>
      <c r="G417" s="3"/>
      <c r="H417" s="122">
        <f t="shared" si="18"/>
        <v>0</v>
      </c>
      <c r="I417" s="1"/>
      <c r="J417" s="50"/>
      <c r="K417" s="120">
        <v>0</v>
      </c>
      <c r="L417" s="12"/>
      <c r="M417" s="12"/>
      <c r="N417" s="120">
        <f t="shared" si="19"/>
        <v>0</v>
      </c>
      <c r="O417" s="121">
        <f t="shared" si="20"/>
        <v>0</v>
      </c>
    </row>
    <row r="418" spans="1:15" ht="17.25" x14ac:dyDescent="0.3">
      <c r="A418" s="93"/>
      <c r="B418" s="94"/>
      <c r="C418" s="12"/>
      <c r="D418" s="1"/>
      <c r="E418" s="2"/>
      <c r="F418" s="3"/>
      <c r="G418" s="3"/>
      <c r="H418" s="122">
        <f t="shared" si="18"/>
        <v>0</v>
      </c>
      <c r="I418" s="1"/>
      <c r="J418" s="50"/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/>
      <c r="D419" s="1"/>
      <c r="E419" s="2"/>
      <c r="F419" s="3"/>
      <c r="G419" s="3"/>
      <c r="H419" s="122">
        <f t="shared" si="18"/>
        <v>0</v>
      </c>
      <c r="I419" s="1"/>
      <c r="J419" s="50"/>
      <c r="K419" s="120">
        <v>0</v>
      </c>
      <c r="L419" s="12"/>
      <c r="M419" s="12"/>
      <c r="N419" s="120">
        <f t="shared" si="19"/>
        <v>0</v>
      </c>
      <c r="O419" s="121">
        <f t="shared" si="20"/>
        <v>0</v>
      </c>
    </row>
    <row r="420" spans="1:15" ht="17.25" x14ac:dyDescent="0.3">
      <c r="A420" s="93"/>
      <c r="B420" s="94"/>
      <c r="C420" s="12"/>
      <c r="D420" s="1"/>
      <c r="E420" s="2"/>
      <c r="F420" s="3"/>
      <c r="G420" s="3"/>
      <c r="H420" s="122">
        <f t="shared" si="18"/>
        <v>0</v>
      </c>
      <c r="I420" s="1"/>
      <c r="J420" s="50"/>
      <c r="K420" s="120">
        <v>0</v>
      </c>
      <c r="L420" s="12"/>
      <c r="M420" s="12"/>
      <c r="N420" s="120">
        <f t="shared" si="19"/>
        <v>0</v>
      </c>
      <c r="O420" s="121">
        <f t="shared" si="20"/>
        <v>0</v>
      </c>
    </row>
    <row r="421" spans="1:15" ht="17.25" x14ac:dyDescent="0.3">
      <c r="A421" s="93"/>
      <c r="B421" s="94"/>
      <c r="C421" s="12"/>
      <c r="D421" s="1"/>
      <c r="E421" s="2"/>
      <c r="F421" s="3"/>
      <c r="G421" s="3"/>
      <c r="H421" s="122">
        <f t="shared" si="18"/>
        <v>0</v>
      </c>
      <c r="I421" s="1"/>
      <c r="J421" s="50"/>
      <c r="K421" s="120">
        <v>0</v>
      </c>
      <c r="L421" s="12"/>
      <c r="M421" s="12"/>
      <c r="N421" s="120">
        <f t="shared" si="19"/>
        <v>0</v>
      </c>
      <c r="O421" s="121">
        <f t="shared" si="20"/>
        <v>0</v>
      </c>
    </row>
    <row r="422" spans="1:15" ht="17.25" x14ac:dyDescent="0.3">
      <c r="A422" s="93"/>
      <c r="B422" s="94"/>
      <c r="C422" s="12"/>
      <c r="D422" s="1"/>
      <c r="E422" s="2"/>
      <c r="F422" s="3"/>
      <c r="G422" s="3"/>
      <c r="H422" s="122">
        <f t="shared" si="18"/>
        <v>0</v>
      </c>
      <c r="I422" s="1"/>
      <c r="J422" s="50"/>
      <c r="K422" s="120">
        <v>0</v>
      </c>
      <c r="L422" s="12"/>
      <c r="M422" s="12"/>
      <c r="N422" s="120">
        <f t="shared" si="19"/>
        <v>0</v>
      </c>
      <c r="O422" s="121">
        <f t="shared" si="20"/>
        <v>0</v>
      </c>
    </row>
    <row r="423" spans="1:15" ht="17.25" x14ac:dyDescent="0.3">
      <c r="A423" s="93"/>
      <c r="B423" s="94"/>
      <c r="C423" s="12"/>
      <c r="D423" s="1"/>
      <c r="E423" s="2"/>
      <c r="F423" s="3"/>
      <c r="G423" s="3"/>
      <c r="H423" s="122">
        <f t="shared" si="18"/>
        <v>0</v>
      </c>
      <c r="I423" s="1"/>
      <c r="J423" s="50"/>
      <c r="K423" s="120">
        <v>0</v>
      </c>
      <c r="L423" s="12"/>
      <c r="M423" s="12"/>
      <c r="N423" s="120">
        <f t="shared" si="19"/>
        <v>0</v>
      </c>
      <c r="O423" s="121">
        <f t="shared" si="20"/>
        <v>0</v>
      </c>
    </row>
    <row r="424" spans="1:15" ht="17.25" x14ac:dyDescent="0.3">
      <c r="A424" s="93"/>
      <c r="B424" s="94"/>
      <c r="C424" s="12"/>
      <c r="D424" s="1"/>
      <c r="E424" s="2"/>
      <c r="F424" s="3"/>
      <c r="G424" s="3"/>
      <c r="H424" s="122">
        <f t="shared" si="18"/>
        <v>0</v>
      </c>
      <c r="I424" s="1"/>
      <c r="J424" s="50"/>
      <c r="K424" s="120">
        <v>0</v>
      </c>
      <c r="L424" s="12"/>
      <c r="M424" s="12"/>
      <c r="N424" s="120">
        <f t="shared" si="19"/>
        <v>0</v>
      </c>
      <c r="O424" s="121">
        <f t="shared" si="20"/>
        <v>0</v>
      </c>
    </row>
    <row r="425" spans="1:15" ht="17.25" x14ac:dyDescent="0.3">
      <c r="A425" s="93"/>
      <c r="B425" s="94"/>
      <c r="C425" s="12"/>
      <c r="D425" s="1"/>
      <c r="E425" s="2"/>
      <c r="F425" s="3"/>
      <c r="G425" s="3"/>
      <c r="H425" s="122">
        <f t="shared" si="18"/>
        <v>0</v>
      </c>
      <c r="I425" s="1"/>
      <c r="J425" s="50"/>
      <c r="K425" s="120">
        <v>0</v>
      </c>
      <c r="L425" s="12"/>
      <c r="M425" s="12"/>
      <c r="N425" s="120">
        <f t="shared" si="19"/>
        <v>0</v>
      </c>
      <c r="O425" s="121">
        <f t="shared" si="20"/>
        <v>0</v>
      </c>
    </row>
    <row r="426" spans="1:15" ht="17.25" x14ac:dyDescent="0.3">
      <c r="A426" s="93"/>
      <c r="B426" s="94"/>
      <c r="C426" s="12"/>
      <c r="D426" s="1"/>
      <c r="E426" s="2"/>
      <c r="F426" s="3"/>
      <c r="G426" s="3"/>
      <c r="H426" s="122">
        <f t="shared" si="18"/>
        <v>0</v>
      </c>
      <c r="I426" s="1"/>
      <c r="J426" s="50"/>
      <c r="K426" s="120">
        <v>0</v>
      </c>
      <c r="L426" s="12"/>
      <c r="M426" s="12"/>
      <c r="N426" s="120">
        <f t="shared" si="19"/>
        <v>0</v>
      </c>
      <c r="O426" s="121">
        <f t="shared" si="20"/>
        <v>0</v>
      </c>
    </row>
    <row r="427" spans="1:15" ht="17.25" x14ac:dyDescent="0.3">
      <c r="A427" s="93"/>
      <c r="B427" s="94"/>
      <c r="C427" s="12"/>
      <c r="D427" s="1"/>
      <c r="E427" s="2"/>
      <c r="F427" s="3"/>
      <c r="G427" s="3"/>
      <c r="H427" s="122">
        <f t="shared" si="18"/>
        <v>0</v>
      </c>
      <c r="I427" s="1"/>
      <c r="J427" s="50"/>
      <c r="K427" s="120">
        <v>0</v>
      </c>
      <c r="L427" s="12"/>
      <c r="M427" s="12"/>
      <c r="N427" s="120">
        <f t="shared" si="19"/>
        <v>0</v>
      </c>
      <c r="O427" s="121">
        <f t="shared" si="20"/>
        <v>0</v>
      </c>
    </row>
    <row r="428" spans="1:15" ht="17.25" x14ac:dyDescent="0.3">
      <c r="A428" s="93"/>
      <c r="B428" s="94"/>
      <c r="C428" s="12"/>
      <c r="D428" s="1"/>
      <c r="E428" s="2"/>
      <c r="F428" s="3"/>
      <c r="G428" s="3"/>
      <c r="H428" s="122">
        <f t="shared" si="18"/>
        <v>0</v>
      </c>
      <c r="I428" s="1"/>
      <c r="J428" s="50"/>
      <c r="K428" s="120">
        <v>0</v>
      </c>
      <c r="L428" s="12"/>
      <c r="M428" s="12"/>
      <c r="N428" s="120">
        <f t="shared" si="19"/>
        <v>0</v>
      </c>
      <c r="O428" s="121">
        <f t="shared" si="20"/>
        <v>0</v>
      </c>
    </row>
    <row r="429" spans="1:15" ht="17.25" x14ac:dyDescent="0.3">
      <c r="A429" s="93"/>
      <c r="B429" s="94"/>
      <c r="C429" s="12"/>
      <c r="D429" s="1"/>
      <c r="E429" s="2"/>
      <c r="F429" s="3"/>
      <c r="G429" s="3"/>
      <c r="H429" s="122">
        <f t="shared" si="18"/>
        <v>0</v>
      </c>
      <c r="I429" s="1"/>
      <c r="J429" s="50"/>
      <c r="K429" s="120">
        <v>0</v>
      </c>
      <c r="L429" s="12"/>
      <c r="M429" s="12"/>
      <c r="N429" s="120">
        <f t="shared" si="19"/>
        <v>0</v>
      </c>
      <c r="O429" s="121">
        <f t="shared" si="20"/>
        <v>0</v>
      </c>
    </row>
    <row r="430" spans="1:15" ht="17.25" x14ac:dyDescent="0.3">
      <c r="A430" s="93"/>
      <c r="B430" s="94"/>
      <c r="C430" s="12"/>
      <c r="D430" s="1"/>
      <c r="E430" s="2"/>
      <c r="F430" s="3"/>
      <c r="G430" s="3"/>
      <c r="H430" s="122">
        <f t="shared" si="18"/>
        <v>0</v>
      </c>
      <c r="I430" s="1"/>
      <c r="J430" s="50"/>
      <c r="K430" s="120">
        <v>0</v>
      </c>
      <c r="L430" s="12"/>
      <c r="M430" s="12"/>
      <c r="N430" s="120">
        <f t="shared" si="19"/>
        <v>0</v>
      </c>
      <c r="O430" s="121">
        <f t="shared" si="20"/>
        <v>0</v>
      </c>
    </row>
    <row r="431" spans="1:15" ht="17.25" x14ac:dyDescent="0.3">
      <c r="A431" s="93"/>
      <c r="B431" s="94"/>
      <c r="C431" s="12"/>
      <c r="D431" s="1"/>
      <c r="E431" s="2"/>
      <c r="F431" s="3"/>
      <c r="G431" s="3"/>
      <c r="H431" s="122">
        <f t="shared" si="18"/>
        <v>0</v>
      </c>
      <c r="I431" s="1"/>
      <c r="J431" s="50"/>
      <c r="K431" s="120">
        <v>0</v>
      </c>
      <c r="L431" s="12"/>
      <c r="M431" s="12"/>
      <c r="N431" s="120">
        <f t="shared" si="19"/>
        <v>0</v>
      </c>
      <c r="O431" s="121">
        <f t="shared" si="20"/>
        <v>0</v>
      </c>
    </row>
    <row r="432" spans="1:15" ht="17.25" x14ac:dyDescent="0.3">
      <c r="A432" s="93"/>
      <c r="B432" s="94"/>
      <c r="C432" s="12"/>
      <c r="D432" s="1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17.25" x14ac:dyDescent="0.3">
      <c r="A433" s="93"/>
      <c r="B433" s="94"/>
      <c r="C433" s="12"/>
      <c r="D433" s="1"/>
      <c r="E433" s="2"/>
      <c r="F433" s="3"/>
      <c r="G433" s="3"/>
      <c r="H433" s="122">
        <f t="shared" si="18"/>
        <v>0</v>
      </c>
      <c r="I433" s="1"/>
      <c r="J433" s="50"/>
      <c r="K433" s="120">
        <v>0</v>
      </c>
      <c r="L433" s="12"/>
      <c r="M433" s="12"/>
      <c r="N433" s="120">
        <f t="shared" si="19"/>
        <v>0</v>
      </c>
      <c r="O433" s="121">
        <f t="shared" si="20"/>
        <v>0</v>
      </c>
    </row>
    <row r="434" spans="1:15" ht="17.25" x14ac:dyDescent="0.3">
      <c r="A434" s="93"/>
      <c r="B434" s="94"/>
      <c r="C434" s="12"/>
      <c r="D434" s="1"/>
      <c r="E434" s="2"/>
      <c r="F434" s="3"/>
      <c r="G434" s="3"/>
      <c r="H434" s="122">
        <f t="shared" si="18"/>
        <v>0</v>
      </c>
      <c r="I434" s="1"/>
      <c r="J434" s="50"/>
      <c r="K434" s="120">
        <v>0</v>
      </c>
      <c r="L434" s="12"/>
      <c r="M434" s="12"/>
      <c r="N434" s="120">
        <f t="shared" si="19"/>
        <v>0</v>
      </c>
      <c r="O434" s="121">
        <f t="shared" si="20"/>
        <v>0</v>
      </c>
    </row>
    <row r="435" spans="1:15" ht="17.25" x14ac:dyDescent="0.3">
      <c r="A435" s="93"/>
      <c r="B435" s="94"/>
      <c r="C435" s="12"/>
      <c r="D435" s="1"/>
      <c r="E435" s="2"/>
      <c r="F435" s="3"/>
      <c r="G435" s="3"/>
      <c r="H435" s="122">
        <f t="shared" si="18"/>
        <v>0</v>
      </c>
      <c r="I435" s="1"/>
      <c r="J435" s="50"/>
      <c r="K435" s="120">
        <v>0</v>
      </c>
      <c r="L435" s="12"/>
      <c r="M435" s="12"/>
      <c r="N435" s="120">
        <f t="shared" si="19"/>
        <v>0</v>
      </c>
      <c r="O435" s="121">
        <f t="shared" si="20"/>
        <v>0</v>
      </c>
    </row>
    <row r="436" spans="1:15" ht="17.25" x14ac:dyDescent="0.3">
      <c r="A436" s="93"/>
      <c r="B436" s="94"/>
      <c r="C436" s="12"/>
      <c r="D436" s="1"/>
      <c r="E436" s="2"/>
      <c r="F436" s="3"/>
      <c r="G436" s="3"/>
      <c r="H436" s="122">
        <f t="shared" si="18"/>
        <v>0</v>
      </c>
      <c r="I436" s="1"/>
      <c r="J436" s="50"/>
      <c r="K436" s="120">
        <v>0</v>
      </c>
      <c r="L436" s="12"/>
      <c r="M436" s="12"/>
      <c r="N436" s="120">
        <f t="shared" si="19"/>
        <v>0</v>
      </c>
      <c r="O436" s="121">
        <f t="shared" si="20"/>
        <v>0</v>
      </c>
    </row>
    <row r="437" spans="1:15" ht="17.25" x14ac:dyDescent="0.3">
      <c r="A437" s="93"/>
      <c r="B437" s="94"/>
      <c r="C437" s="12"/>
      <c r="D437" s="1"/>
      <c r="E437" s="2"/>
      <c r="F437" s="3"/>
      <c r="G437" s="3"/>
      <c r="H437" s="122">
        <f t="shared" si="18"/>
        <v>0</v>
      </c>
      <c r="I437" s="1"/>
      <c r="J437" s="50"/>
      <c r="K437" s="120">
        <v>0</v>
      </c>
      <c r="L437" s="12"/>
      <c r="M437" s="12"/>
      <c r="N437" s="120">
        <f t="shared" si="19"/>
        <v>0</v>
      </c>
      <c r="O437" s="121">
        <f t="shared" si="20"/>
        <v>0</v>
      </c>
    </row>
    <row r="438" spans="1:15" ht="17.25" x14ac:dyDescent="0.3">
      <c r="A438" s="93"/>
      <c r="B438" s="94"/>
      <c r="C438" s="12"/>
      <c r="D438" s="1"/>
      <c r="E438" s="2"/>
      <c r="F438" s="3"/>
      <c r="G438" s="3"/>
      <c r="H438" s="122">
        <f t="shared" si="18"/>
        <v>0</v>
      </c>
      <c r="I438" s="1"/>
      <c r="J438" s="50"/>
      <c r="K438" s="120">
        <v>0</v>
      </c>
      <c r="L438" s="12"/>
      <c r="M438" s="12"/>
      <c r="N438" s="120">
        <f t="shared" si="19"/>
        <v>0</v>
      </c>
      <c r="O438" s="121">
        <f t="shared" si="20"/>
        <v>0</v>
      </c>
    </row>
    <row r="439" spans="1:15" ht="17.25" x14ac:dyDescent="0.3">
      <c r="A439" s="93"/>
      <c r="B439" s="94"/>
      <c r="C439" s="12"/>
      <c r="D439" s="1"/>
      <c r="E439" s="2"/>
      <c r="F439" s="3"/>
      <c r="G439" s="3"/>
      <c r="H439" s="122">
        <f t="shared" si="18"/>
        <v>0</v>
      </c>
      <c r="I439" s="1"/>
      <c r="J439" s="50"/>
      <c r="K439" s="120">
        <v>0</v>
      </c>
      <c r="L439" s="12"/>
      <c r="M439" s="12"/>
      <c r="N439" s="120">
        <f t="shared" si="19"/>
        <v>0</v>
      </c>
      <c r="O439" s="121">
        <f t="shared" si="20"/>
        <v>0</v>
      </c>
    </row>
    <row r="440" spans="1:15" ht="17.25" x14ac:dyDescent="0.3">
      <c r="A440" s="93"/>
      <c r="B440" s="94"/>
      <c r="C440" s="12"/>
      <c r="D440" s="1"/>
      <c r="E440" s="2"/>
      <c r="F440" s="3"/>
      <c r="G440" s="3"/>
      <c r="H440" s="122">
        <f t="shared" si="18"/>
        <v>0</v>
      </c>
      <c r="I440" s="1"/>
      <c r="J440" s="50"/>
      <c r="K440" s="120">
        <v>0</v>
      </c>
      <c r="L440" s="12"/>
      <c r="M440" s="12"/>
      <c r="N440" s="120">
        <f t="shared" si="19"/>
        <v>0</v>
      </c>
      <c r="O440" s="121">
        <f t="shared" si="20"/>
        <v>0</v>
      </c>
    </row>
    <row r="441" spans="1:15" ht="17.25" x14ac:dyDescent="0.3">
      <c r="A441" s="93"/>
      <c r="B441" s="94"/>
      <c r="C441" s="12"/>
      <c r="D441" s="1"/>
      <c r="E441" s="2"/>
      <c r="F441" s="3"/>
      <c r="G441" s="3"/>
      <c r="H441" s="122">
        <f t="shared" si="18"/>
        <v>0</v>
      </c>
      <c r="I441" s="1"/>
      <c r="J441" s="50"/>
      <c r="K441" s="120">
        <v>0</v>
      </c>
      <c r="L441" s="12"/>
      <c r="M441" s="12"/>
      <c r="N441" s="120">
        <f t="shared" si="19"/>
        <v>0</v>
      </c>
      <c r="O441" s="121">
        <f t="shared" si="20"/>
        <v>0</v>
      </c>
    </row>
    <row r="442" spans="1:15" ht="17.25" x14ac:dyDescent="0.3">
      <c r="A442" s="93"/>
      <c r="B442" s="94"/>
      <c r="C442" s="12"/>
      <c r="D442" s="1"/>
      <c r="E442" s="2"/>
      <c r="F442" s="3"/>
      <c r="G442" s="3"/>
      <c r="H442" s="122">
        <f t="shared" si="18"/>
        <v>0</v>
      </c>
      <c r="I442" s="1"/>
      <c r="J442" s="50"/>
      <c r="K442" s="120">
        <v>0</v>
      </c>
      <c r="L442" s="12"/>
      <c r="M442" s="12"/>
      <c r="N442" s="120">
        <f t="shared" si="19"/>
        <v>0</v>
      </c>
      <c r="O442" s="121">
        <f t="shared" si="20"/>
        <v>0</v>
      </c>
    </row>
    <row r="443" spans="1:15" ht="17.25" x14ac:dyDescent="0.3">
      <c r="A443" s="93"/>
      <c r="B443" s="94"/>
      <c r="C443" s="12"/>
      <c r="D443" s="1"/>
      <c r="E443" s="2"/>
      <c r="F443" s="3"/>
      <c r="G443" s="3"/>
      <c r="H443" s="122">
        <f t="shared" si="18"/>
        <v>0</v>
      </c>
      <c r="I443" s="1"/>
      <c r="J443" s="50"/>
      <c r="K443" s="120">
        <v>0</v>
      </c>
      <c r="L443" s="12"/>
      <c r="M443" s="12"/>
      <c r="N443" s="120">
        <f t="shared" si="19"/>
        <v>0</v>
      </c>
      <c r="O443" s="121">
        <f t="shared" si="20"/>
        <v>0</v>
      </c>
    </row>
    <row r="444" spans="1:15" ht="17.25" x14ac:dyDescent="0.3">
      <c r="A444" s="93"/>
      <c r="B444" s="94"/>
      <c r="C444" s="12"/>
      <c r="D444" s="1"/>
      <c r="E444" s="2"/>
      <c r="F444" s="3"/>
      <c r="G444" s="3"/>
      <c r="H444" s="122">
        <f t="shared" si="18"/>
        <v>0</v>
      </c>
      <c r="I444" s="1"/>
      <c r="J444" s="50"/>
      <c r="K444" s="120">
        <v>0</v>
      </c>
      <c r="L444" s="12"/>
      <c r="M444" s="12"/>
      <c r="N444" s="120">
        <f t="shared" si="19"/>
        <v>0</v>
      </c>
      <c r="O444" s="121">
        <f t="shared" si="20"/>
        <v>0</v>
      </c>
    </row>
    <row r="445" spans="1:15" ht="17.25" x14ac:dyDescent="0.3">
      <c r="A445" s="93"/>
      <c r="B445" s="94"/>
      <c r="C445" s="12"/>
      <c r="D445" s="1"/>
      <c r="E445" s="2"/>
      <c r="F445" s="3"/>
      <c r="G445" s="3"/>
      <c r="H445" s="122">
        <f t="shared" si="18"/>
        <v>0</v>
      </c>
      <c r="I445" s="1"/>
      <c r="J445" s="50"/>
      <c r="K445" s="120">
        <v>0</v>
      </c>
      <c r="L445" s="12"/>
      <c r="M445" s="12"/>
      <c r="N445" s="120">
        <f t="shared" si="19"/>
        <v>0</v>
      </c>
      <c r="O445" s="121">
        <f t="shared" si="20"/>
        <v>0</v>
      </c>
    </row>
    <row r="446" spans="1:15" ht="17.25" x14ac:dyDescent="0.3">
      <c r="A446" s="93"/>
      <c r="B446" s="94"/>
      <c r="C446" s="12"/>
      <c r="D446" s="1"/>
      <c r="E446" s="2"/>
      <c r="F446" s="3"/>
      <c r="G446" s="3"/>
      <c r="H446" s="122">
        <f t="shared" si="18"/>
        <v>0</v>
      </c>
      <c r="I446" s="1"/>
      <c r="J446" s="50"/>
      <c r="K446" s="120">
        <v>0</v>
      </c>
      <c r="L446" s="12"/>
      <c r="M446" s="12"/>
      <c r="N446" s="120">
        <f t="shared" si="19"/>
        <v>0</v>
      </c>
      <c r="O446" s="121">
        <f t="shared" si="20"/>
        <v>0</v>
      </c>
    </row>
    <row r="447" spans="1:15" ht="17.25" x14ac:dyDescent="0.3">
      <c r="A447" s="93"/>
      <c r="B447" s="94"/>
      <c r="C447" s="12"/>
      <c r="D447" s="1"/>
      <c r="E447" s="2"/>
      <c r="F447" s="3"/>
      <c r="G447" s="3"/>
      <c r="H447" s="122">
        <f t="shared" si="18"/>
        <v>0</v>
      </c>
      <c r="I447" s="1"/>
      <c r="J447" s="50"/>
      <c r="K447" s="120">
        <v>0</v>
      </c>
      <c r="L447" s="12"/>
      <c r="M447" s="12"/>
      <c r="N447" s="120">
        <f t="shared" si="19"/>
        <v>0</v>
      </c>
      <c r="O447" s="121">
        <f t="shared" si="20"/>
        <v>0</v>
      </c>
    </row>
    <row r="448" spans="1:15" ht="17.25" x14ac:dyDescent="0.3">
      <c r="A448" s="93"/>
      <c r="B448" s="94"/>
      <c r="C448" s="12"/>
      <c r="D448" s="1"/>
      <c r="E448" s="2"/>
      <c r="F448" s="3"/>
      <c r="G448" s="3"/>
      <c r="H448" s="122">
        <f t="shared" si="18"/>
        <v>0</v>
      </c>
      <c r="I448" s="1"/>
      <c r="J448" s="50"/>
      <c r="K448" s="120">
        <v>0</v>
      </c>
      <c r="L448" s="12"/>
      <c r="M448" s="12"/>
      <c r="N448" s="120">
        <f t="shared" si="19"/>
        <v>0</v>
      </c>
      <c r="O448" s="121">
        <f t="shared" si="20"/>
        <v>0</v>
      </c>
    </row>
    <row r="449" spans="1:15" ht="17.25" x14ac:dyDescent="0.3">
      <c r="A449" s="93"/>
      <c r="B449" s="94"/>
      <c r="C449" s="12"/>
      <c r="D449" s="1"/>
      <c r="E449" s="2"/>
      <c r="F449" s="3"/>
      <c r="G449" s="3"/>
      <c r="H449" s="122">
        <f t="shared" si="18"/>
        <v>0</v>
      </c>
      <c r="I449" s="1"/>
      <c r="J449" s="50"/>
      <c r="K449" s="120">
        <v>0</v>
      </c>
      <c r="L449" s="12"/>
      <c r="M449" s="12"/>
      <c r="N449" s="120">
        <f t="shared" si="19"/>
        <v>0</v>
      </c>
      <c r="O449" s="121">
        <f t="shared" si="20"/>
        <v>0</v>
      </c>
    </row>
    <row r="450" spans="1:15" ht="17.25" x14ac:dyDescent="0.3">
      <c r="A450" s="93"/>
      <c r="B450" s="94"/>
      <c r="C450" s="12"/>
      <c r="D450" s="1"/>
      <c r="E450" s="2"/>
      <c r="F450" s="3"/>
      <c r="G450" s="3"/>
      <c r="H450" s="122">
        <f t="shared" si="18"/>
        <v>0</v>
      </c>
      <c r="I450" s="1"/>
      <c r="J450" s="50"/>
      <c r="K450" s="120">
        <v>0</v>
      </c>
      <c r="L450" s="12"/>
      <c r="M450" s="12"/>
      <c r="N450" s="120">
        <f t="shared" si="19"/>
        <v>0</v>
      </c>
      <c r="O450" s="121">
        <f t="shared" si="20"/>
        <v>0</v>
      </c>
    </row>
    <row r="451" spans="1:15" ht="17.25" x14ac:dyDescent="0.3">
      <c r="A451" s="93"/>
      <c r="B451" s="94"/>
      <c r="C451" s="12"/>
      <c r="D451" s="1"/>
      <c r="E451" s="2"/>
      <c r="F451" s="3"/>
      <c r="G451" s="3"/>
      <c r="H451" s="122">
        <f t="shared" si="18"/>
        <v>0</v>
      </c>
      <c r="I451" s="1"/>
      <c r="J451" s="50"/>
      <c r="K451" s="120">
        <v>0</v>
      </c>
      <c r="L451" s="12"/>
      <c r="M451" s="12"/>
      <c r="N451" s="120">
        <f t="shared" si="19"/>
        <v>0</v>
      </c>
      <c r="O451" s="121">
        <f t="shared" si="20"/>
        <v>0</v>
      </c>
    </row>
    <row r="452" spans="1:15" ht="17.25" x14ac:dyDescent="0.3">
      <c r="A452" s="93"/>
      <c r="B452" s="94"/>
      <c r="C452" s="12"/>
      <c r="D452" s="1"/>
      <c r="E452" s="2"/>
      <c r="F452" s="3"/>
      <c r="G452" s="3"/>
      <c r="H452" s="122">
        <f t="shared" ref="H452:H515" si="21">IF(AND(F452&lt;&gt;"",G452&lt;&gt;""),G452-F452,0)</f>
        <v>0</v>
      </c>
      <c r="I452" s="1"/>
      <c r="J452" s="50"/>
      <c r="K452" s="120">
        <v>0</v>
      </c>
      <c r="L452" s="12"/>
      <c r="M452" s="12"/>
      <c r="N452" s="120">
        <f t="shared" ref="N452:N515" si="22">IF(ROUND(H452*1440,0)=0,0,H452*1440*32)</f>
        <v>0</v>
      </c>
      <c r="O452" s="121">
        <f t="shared" ref="O452:O515" si="23">IF(ROUND(H452*1440,0)=0,0,
IF(ROUND(H452*1440,0)&lt;=15,480,
IF(ROUND(H452*1440,0)&lt;=30,960,
IF(ROUND(H452*1440,0)&lt;=45,1440,
IF(ROUND(H452*1440,0)&lt;=60,1920,
1920*INT(ROUND(H452*1440,0)/60)+
IF(MOD(ROUND(H452*1440,0),60)&lt;=15,480,
IF(MOD(ROUND(H452*1440,0),60)&lt;=30,960,
IF(MOD(ROUND(H452*1440,0),60)&lt;=45,1440,1920)))
)))))</f>
        <v>0</v>
      </c>
    </row>
    <row r="453" spans="1:15" ht="17.25" x14ac:dyDescent="0.3">
      <c r="A453" s="93"/>
      <c r="B453" s="94"/>
      <c r="C453" s="12"/>
      <c r="D453" s="1"/>
      <c r="E453" s="2"/>
      <c r="F453" s="3"/>
      <c r="G453" s="3"/>
      <c r="H453" s="122">
        <f t="shared" si="21"/>
        <v>0</v>
      </c>
      <c r="I453" s="1"/>
      <c r="J453" s="50"/>
      <c r="K453" s="120">
        <v>0</v>
      </c>
      <c r="L453" s="12"/>
      <c r="M453" s="12"/>
      <c r="N453" s="120">
        <f t="shared" si="22"/>
        <v>0</v>
      </c>
      <c r="O453" s="121">
        <f t="shared" si="23"/>
        <v>0</v>
      </c>
    </row>
    <row r="454" spans="1:15" ht="17.25" x14ac:dyDescent="0.3">
      <c r="A454" s="93"/>
      <c r="B454" s="94"/>
      <c r="C454" s="12"/>
      <c r="D454" s="1"/>
      <c r="E454" s="2"/>
      <c r="F454" s="3"/>
      <c r="G454" s="3"/>
      <c r="H454" s="122">
        <f t="shared" si="21"/>
        <v>0</v>
      </c>
      <c r="I454" s="1"/>
      <c r="J454" s="50"/>
      <c r="K454" s="120">
        <v>0</v>
      </c>
      <c r="L454" s="12"/>
      <c r="M454" s="12"/>
      <c r="N454" s="120">
        <f t="shared" si="22"/>
        <v>0</v>
      </c>
      <c r="O454" s="121">
        <f t="shared" si="23"/>
        <v>0</v>
      </c>
    </row>
    <row r="455" spans="1:15" ht="17.25" x14ac:dyDescent="0.3">
      <c r="A455" s="93"/>
      <c r="B455" s="94"/>
      <c r="C455" s="12"/>
      <c r="D455" s="1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1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1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1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1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12"/>
      <c r="D460" s="1"/>
      <c r="E460" s="2"/>
      <c r="F460" s="3"/>
      <c r="G460" s="3"/>
      <c r="H460" s="122">
        <f t="shared" si="21"/>
        <v>0</v>
      </c>
      <c r="I460" s="1"/>
      <c r="J460" s="50"/>
      <c r="K460" s="120">
        <v>0</v>
      </c>
      <c r="L460" s="12"/>
      <c r="M460" s="12"/>
      <c r="N460" s="120">
        <f t="shared" si="22"/>
        <v>0</v>
      </c>
      <c r="O460" s="121">
        <f t="shared" si="23"/>
        <v>0</v>
      </c>
    </row>
    <row r="461" spans="1:15" ht="17.25" x14ac:dyDescent="0.3">
      <c r="A461" s="93"/>
      <c r="B461" s="94"/>
      <c r="C461" s="12"/>
      <c r="D461" s="1"/>
      <c r="E461" s="2"/>
      <c r="F461" s="3"/>
      <c r="G461" s="3"/>
      <c r="H461" s="122">
        <f t="shared" si="21"/>
        <v>0</v>
      </c>
      <c r="I461" s="1"/>
      <c r="J461" s="50"/>
      <c r="K461" s="120">
        <v>0</v>
      </c>
      <c r="L461" s="12"/>
      <c r="M461" s="12"/>
      <c r="N461" s="120">
        <f t="shared" si="22"/>
        <v>0</v>
      </c>
      <c r="O461" s="121">
        <f t="shared" si="23"/>
        <v>0</v>
      </c>
    </row>
    <row r="462" spans="1:15" ht="17.25" x14ac:dyDescent="0.3">
      <c r="A462" s="93"/>
      <c r="B462" s="94"/>
      <c r="C462" s="12"/>
      <c r="D462" s="1"/>
      <c r="E462" s="2"/>
      <c r="F462" s="3"/>
      <c r="G462" s="3"/>
      <c r="H462" s="122">
        <f t="shared" si="21"/>
        <v>0</v>
      </c>
      <c r="I462" s="1"/>
      <c r="J462" s="50"/>
      <c r="K462" s="120">
        <v>0</v>
      </c>
      <c r="L462" s="12"/>
      <c r="M462" s="12"/>
      <c r="N462" s="120">
        <f t="shared" si="22"/>
        <v>0</v>
      </c>
      <c r="O462" s="121">
        <f t="shared" si="23"/>
        <v>0</v>
      </c>
    </row>
    <row r="463" spans="1:15" ht="17.25" x14ac:dyDescent="0.3">
      <c r="A463" s="93"/>
      <c r="B463" s="94"/>
      <c r="C463" s="12"/>
      <c r="D463" s="1"/>
      <c r="E463" s="2"/>
      <c r="F463" s="3"/>
      <c r="G463" s="3"/>
      <c r="H463" s="122">
        <f t="shared" si="21"/>
        <v>0</v>
      </c>
      <c r="I463" s="1"/>
      <c r="J463" s="50"/>
      <c r="K463" s="120">
        <v>0</v>
      </c>
      <c r="L463" s="12"/>
      <c r="M463" s="12"/>
      <c r="N463" s="120">
        <f t="shared" si="22"/>
        <v>0</v>
      </c>
      <c r="O463" s="121">
        <f t="shared" si="23"/>
        <v>0</v>
      </c>
    </row>
    <row r="464" spans="1:15" ht="17.25" x14ac:dyDescent="0.3">
      <c r="A464" s="93"/>
      <c r="B464" s="94"/>
      <c r="C464" s="12"/>
      <c r="D464" s="1"/>
      <c r="E464" s="2"/>
      <c r="F464" s="3"/>
      <c r="G464" s="3"/>
      <c r="H464" s="122">
        <f t="shared" si="21"/>
        <v>0</v>
      </c>
      <c r="I464" s="1"/>
      <c r="J464" s="50"/>
      <c r="K464" s="120">
        <v>0</v>
      </c>
      <c r="L464" s="12"/>
      <c r="M464" s="12"/>
      <c r="N464" s="120">
        <f t="shared" si="22"/>
        <v>0</v>
      </c>
      <c r="O464" s="121">
        <f t="shared" si="23"/>
        <v>0</v>
      </c>
    </row>
    <row r="465" spans="1:15" ht="17.25" x14ac:dyDescent="0.3">
      <c r="A465" s="93"/>
      <c r="B465" s="94"/>
      <c r="C465" s="12"/>
      <c r="D465" s="1"/>
      <c r="E465" s="2"/>
      <c r="F465" s="3"/>
      <c r="G465" s="3"/>
      <c r="H465" s="122">
        <f t="shared" si="21"/>
        <v>0</v>
      </c>
      <c r="I465" s="1"/>
      <c r="J465" s="50"/>
      <c r="K465" s="120">
        <v>0</v>
      </c>
      <c r="L465" s="12"/>
      <c r="M465" s="12"/>
      <c r="N465" s="120">
        <f t="shared" si="22"/>
        <v>0</v>
      </c>
      <c r="O465" s="121">
        <f t="shared" si="23"/>
        <v>0</v>
      </c>
    </row>
    <row r="466" spans="1:15" ht="17.25" x14ac:dyDescent="0.3">
      <c r="A466" s="93"/>
      <c r="B466" s="94"/>
      <c r="C466" s="12"/>
      <c r="D466" s="1"/>
      <c r="E466" s="2"/>
      <c r="F466" s="3"/>
      <c r="G466" s="3"/>
      <c r="H466" s="122">
        <f t="shared" si="21"/>
        <v>0</v>
      </c>
      <c r="I466" s="1"/>
      <c r="J466" s="50"/>
      <c r="K466" s="120">
        <v>0</v>
      </c>
      <c r="L466" s="12"/>
      <c r="M466" s="12"/>
      <c r="N466" s="120">
        <f t="shared" si="22"/>
        <v>0</v>
      </c>
      <c r="O466" s="121">
        <f t="shared" si="23"/>
        <v>0</v>
      </c>
    </row>
    <row r="467" spans="1:15" ht="17.25" x14ac:dyDescent="0.3">
      <c r="A467" s="93"/>
      <c r="B467" s="94"/>
      <c r="C467" s="12"/>
      <c r="D467" s="1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17.25" x14ac:dyDescent="0.3">
      <c r="A468" s="93"/>
      <c r="B468" s="94"/>
      <c r="C468" s="12"/>
      <c r="D468" s="1"/>
      <c r="E468" s="2"/>
      <c r="F468" s="3"/>
      <c r="G468" s="3"/>
      <c r="H468" s="122">
        <f t="shared" si="21"/>
        <v>0</v>
      </c>
      <c r="I468" s="1"/>
      <c r="J468" s="50"/>
      <c r="K468" s="120">
        <v>0</v>
      </c>
      <c r="L468" s="12"/>
      <c r="M468" s="12"/>
      <c r="N468" s="120">
        <f t="shared" si="22"/>
        <v>0</v>
      </c>
      <c r="O468" s="121">
        <f t="shared" si="23"/>
        <v>0</v>
      </c>
    </row>
    <row r="469" spans="1:15" ht="17.25" x14ac:dyDescent="0.3">
      <c r="A469" s="93"/>
      <c r="B469" s="94"/>
      <c r="C469" s="12"/>
      <c r="D469" s="1"/>
      <c r="E469" s="2"/>
      <c r="F469" s="3"/>
      <c r="G469" s="3"/>
      <c r="H469" s="122">
        <f t="shared" si="21"/>
        <v>0</v>
      </c>
      <c r="I469" s="1"/>
      <c r="J469" s="50"/>
      <c r="K469" s="120">
        <v>0</v>
      </c>
      <c r="L469" s="12"/>
      <c r="M469" s="12"/>
      <c r="N469" s="120">
        <f t="shared" si="22"/>
        <v>0</v>
      </c>
      <c r="O469" s="121">
        <f t="shared" si="23"/>
        <v>0</v>
      </c>
    </row>
    <row r="470" spans="1:15" ht="17.25" x14ac:dyDescent="0.3">
      <c r="A470" s="93"/>
      <c r="B470" s="94"/>
      <c r="C470" s="12"/>
      <c r="D470" s="1"/>
      <c r="E470" s="2"/>
      <c r="F470" s="3"/>
      <c r="G470" s="3"/>
      <c r="H470" s="122">
        <f t="shared" si="21"/>
        <v>0</v>
      </c>
      <c r="I470" s="1"/>
      <c r="J470" s="50"/>
      <c r="K470" s="120">
        <v>0</v>
      </c>
      <c r="L470" s="12"/>
      <c r="M470" s="12"/>
      <c r="N470" s="120">
        <f t="shared" si="22"/>
        <v>0</v>
      </c>
      <c r="O470" s="121">
        <f t="shared" si="23"/>
        <v>0</v>
      </c>
    </row>
    <row r="471" spans="1:15" ht="17.25" x14ac:dyDescent="0.3">
      <c r="A471" s="93"/>
      <c r="B471" s="94"/>
      <c r="C471" s="12"/>
      <c r="D471" s="1"/>
      <c r="E471" s="2"/>
      <c r="F471" s="3"/>
      <c r="G471" s="3"/>
      <c r="H471" s="122">
        <f t="shared" si="21"/>
        <v>0</v>
      </c>
      <c r="I471" s="1"/>
      <c r="J471" s="50"/>
      <c r="K471" s="120">
        <v>0</v>
      </c>
      <c r="L471" s="12"/>
      <c r="M471" s="12"/>
      <c r="N471" s="120">
        <f t="shared" si="22"/>
        <v>0</v>
      </c>
      <c r="O471" s="121">
        <f t="shared" si="23"/>
        <v>0</v>
      </c>
    </row>
    <row r="472" spans="1:15" ht="17.25" x14ac:dyDescent="0.3">
      <c r="A472" s="93"/>
      <c r="B472" s="94"/>
      <c r="C472" s="12"/>
      <c r="D472" s="1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17.25" x14ac:dyDescent="0.3">
      <c r="A473" s="93"/>
      <c r="B473" s="94"/>
      <c r="C473" s="12"/>
      <c r="D473" s="1"/>
      <c r="E473" s="2"/>
      <c r="F473" s="3"/>
      <c r="G473" s="3"/>
      <c r="H473" s="122">
        <f t="shared" si="21"/>
        <v>0</v>
      </c>
      <c r="I473" s="1"/>
      <c r="J473" s="50"/>
      <c r="K473" s="120">
        <v>0</v>
      </c>
      <c r="L473" s="12"/>
      <c r="M473" s="12"/>
      <c r="N473" s="120">
        <f t="shared" si="22"/>
        <v>0</v>
      </c>
      <c r="O473" s="121">
        <f t="shared" si="23"/>
        <v>0</v>
      </c>
    </row>
    <row r="474" spans="1:15" ht="17.25" x14ac:dyDescent="0.3">
      <c r="A474" s="93"/>
      <c r="B474" s="94"/>
      <c r="C474" s="12"/>
      <c r="D474" s="1"/>
      <c r="E474" s="2"/>
      <c r="F474" s="3"/>
      <c r="G474" s="3"/>
      <c r="H474" s="122">
        <f t="shared" si="21"/>
        <v>0</v>
      </c>
      <c r="I474" s="1"/>
      <c r="J474" s="50"/>
      <c r="K474" s="120">
        <v>0</v>
      </c>
      <c r="L474" s="12"/>
      <c r="M474" s="12"/>
      <c r="N474" s="120">
        <f t="shared" si="22"/>
        <v>0</v>
      </c>
      <c r="O474" s="121">
        <f t="shared" si="23"/>
        <v>0</v>
      </c>
    </row>
    <row r="475" spans="1:15" ht="17.25" x14ac:dyDescent="0.3">
      <c r="A475" s="93"/>
      <c r="B475" s="94"/>
      <c r="C475" s="12"/>
      <c r="D475" s="1"/>
      <c r="E475" s="2"/>
      <c r="F475" s="3"/>
      <c r="G475" s="3"/>
      <c r="H475" s="122">
        <f t="shared" si="21"/>
        <v>0</v>
      </c>
      <c r="I475" s="1"/>
      <c r="J475" s="50"/>
      <c r="K475" s="120">
        <v>0</v>
      </c>
      <c r="L475" s="12"/>
      <c r="M475" s="12"/>
      <c r="N475" s="120">
        <f t="shared" si="22"/>
        <v>0</v>
      </c>
      <c r="O475" s="121">
        <f t="shared" si="23"/>
        <v>0</v>
      </c>
    </row>
    <row r="476" spans="1:15" ht="17.25" x14ac:dyDescent="0.3">
      <c r="A476" s="93"/>
      <c r="B476" s="94"/>
      <c r="C476" s="12"/>
      <c r="D476" s="1"/>
      <c r="E476" s="2"/>
      <c r="F476" s="3"/>
      <c r="G476" s="3"/>
      <c r="H476" s="122">
        <f t="shared" si="21"/>
        <v>0</v>
      </c>
      <c r="I476" s="1"/>
      <c r="J476" s="50"/>
      <c r="K476" s="120">
        <v>0</v>
      </c>
      <c r="L476" s="12"/>
      <c r="M476" s="12"/>
      <c r="N476" s="120">
        <f t="shared" si="22"/>
        <v>0</v>
      </c>
      <c r="O476" s="121">
        <f t="shared" si="23"/>
        <v>0</v>
      </c>
    </row>
    <row r="477" spans="1:15" ht="17.25" x14ac:dyDescent="0.3">
      <c r="A477" s="93"/>
      <c r="B477" s="94"/>
      <c r="C477" s="12"/>
      <c r="D477" s="1"/>
      <c r="E477" s="2"/>
      <c r="F477" s="3"/>
      <c r="G477" s="3"/>
      <c r="H477" s="122">
        <f t="shared" si="21"/>
        <v>0</v>
      </c>
      <c r="I477" s="1"/>
      <c r="J477" s="50"/>
      <c r="K477" s="120">
        <v>0</v>
      </c>
      <c r="L477" s="12"/>
      <c r="M477" s="12"/>
      <c r="N477" s="120">
        <f t="shared" si="22"/>
        <v>0</v>
      </c>
      <c r="O477" s="121">
        <f t="shared" si="23"/>
        <v>0</v>
      </c>
    </row>
    <row r="478" spans="1:15" ht="17.25" x14ac:dyDescent="0.3">
      <c r="A478" s="93"/>
      <c r="B478" s="94"/>
      <c r="C478" s="12"/>
      <c r="D478" s="1"/>
      <c r="E478" s="2"/>
      <c r="F478" s="3"/>
      <c r="G478" s="3"/>
      <c r="H478" s="122">
        <f t="shared" si="21"/>
        <v>0</v>
      </c>
      <c r="I478" s="1"/>
      <c r="J478" s="50"/>
      <c r="K478" s="120">
        <v>0</v>
      </c>
      <c r="L478" s="12"/>
      <c r="M478" s="12"/>
      <c r="N478" s="120">
        <f t="shared" si="22"/>
        <v>0</v>
      </c>
      <c r="O478" s="121">
        <f t="shared" si="23"/>
        <v>0</v>
      </c>
    </row>
    <row r="479" spans="1:15" ht="17.25" x14ac:dyDescent="0.3">
      <c r="A479" s="93"/>
      <c r="B479" s="94"/>
      <c r="C479" s="12"/>
      <c r="D479" s="1"/>
      <c r="E479" s="2"/>
      <c r="F479" s="3"/>
      <c r="G479" s="3"/>
      <c r="H479" s="122">
        <f t="shared" si="21"/>
        <v>0</v>
      </c>
      <c r="I479" s="1"/>
      <c r="J479" s="50"/>
      <c r="K479" s="120">
        <v>0</v>
      </c>
      <c r="L479" s="12"/>
      <c r="M479" s="12"/>
      <c r="N479" s="120">
        <f t="shared" si="22"/>
        <v>0</v>
      </c>
      <c r="O479" s="121">
        <f t="shared" si="23"/>
        <v>0</v>
      </c>
    </row>
    <row r="480" spans="1:15" ht="17.25" x14ac:dyDescent="0.3">
      <c r="A480" s="93"/>
      <c r="B480" s="94"/>
      <c r="C480" s="12"/>
      <c r="D480" s="1"/>
      <c r="E480" s="2"/>
      <c r="F480" s="3"/>
      <c r="G480" s="3"/>
      <c r="H480" s="122">
        <f t="shared" si="21"/>
        <v>0</v>
      </c>
      <c r="I480" s="1"/>
      <c r="J480" s="50"/>
      <c r="K480" s="120">
        <v>0</v>
      </c>
      <c r="L480" s="12"/>
      <c r="M480" s="12"/>
      <c r="N480" s="120">
        <f t="shared" si="22"/>
        <v>0</v>
      </c>
      <c r="O480" s="121">
        <f t="shared" si="23"/>
        <v>0</v>
      </c>
    </row>
    <row r="481" spans="1:15" ht="17.25" x14ac:dyDescent="0.3">
      <c r="A481" s="93"/>
      <c r="B481" s="94"/>
      <c r="C481" s="12"/>
      <c r="D481" s="1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17.25" x14ac:dyDescent="0.3">
      <c r="A482" s="93"/>
      <c r="B482" s="94"/>
      <c r="C482" s="12"/>
      <c r="D482" s="1"/>
      <c r="E482" s="2"/>
      <c r="F482" s="3"/>
      <c r="G482" s="3"/>
      <c r="H482" s="122">
        <f t="shared" si="21"/>
        <v>0</v>
      </c>
      <c r="I482" s="1"/>
      <c r="J482" s="50"/>
      <c r="K482" s="120">
        <v>0</v>
      </c>
      <c r="L482" s="12"/>
      <c r="M482" s="12"/>
      <c r="N482" s="120">
        <f t="shared" si="22"/>
        <v>0</v>
      </c>
      <c r="O482" s="121">
        <f t="shared" si="23"/>
        <v>0</v>
      </c>
    </row>
    <row r="483" spans="1:15" ht="17.25" x14ac:dyDescent="0.3">
      <c r="A483" s="93"/>
      <c r="B483" s="94"/>
      <c r="C483" s="12"/>
      <c r="D483" s="1"/>
      <c r="E483" s="2"/>
      <c r="F483" s="3"/>
      <c r="G483" s="3"/>
      <c r="H483" s="122">
        <f t="shared" si="21"/>
        <v>0</v>
      </c>
      <c r="I483" s="1"/>
      <c r="J483" s="50"/>
      <c r="K483" s="120">
        <v>0</v>
      </c>
      <c r="L483" s="12"/>
      <c r="M483" s="12"/>
      <c r="N483" s="120">
        <f t="shared" si="22"/>
        <v>0</v>
      </c>
      <c r="O483" s="121">
        <f t="shared" si="23"/>
        <v>0</v>
      </c>
    </row>
    <row r="484" spans="1:15" ht="17.25" x14ac:dyDescent="0.3">
      <c r="A484" s="93"/>
      <c r="B484" s="94"/>
      <c r="C484" s="12"/>
      <c r="D484" s="1"/>
      <c r="E484" s="2"/>
      <c r="F484" s="3"/>
      <c r="G484" s="3"/>
      <c r="H484" s="122">
        <f t="shared" si="21"/>
        <v>0</v>
      </c>
      <c r="I484" s="1"/>
      <c r="J484" s="50"/>
      <c r="K484" s="120">
        <v>0</v>
      </c>
      <c r="L484" s="12"/>
      <c r="M484" s="12"/>
      <c r="N484" s="120">
        <f t="shared" si="22"/>
        <v>0</v>
      </c>
      <c r="O484" s="121">
        <f t="shared" si="23"/>
        <v>0</v>
      </c>
    </row>
    <row r="485" spans="1:15" ht="17.25" x14ac:dyDescent="0.3">
      <c r="A485" s="93"/>
      <c r="B485" s="94"/>
      <c r="C485" s="12"/>
      <c r="D485" s="1"/>
      <c r="E485" s="2"/>
      <c r="F485" s="3"/>
      <c r="G485" s="3"/>
      <c r="H485" s="122">
        <f t="shared" si="21"/>
        <v>0</v>
      </c>
      <c r="I485" s="1"/>
      <c r="J485" s="50"/>
      <c r="K485" s="120">
        <v>0</v>
      </c>
      <c r="L485" s="12"/>
      <c r="M485" s="12"/>
      <c r="N485" s="120">
        <f t="shared" si="22"/>
        <v>0</v>
      </c>
      <c r="O485" s="121">
        <f t="shared" si="23"/>
        <v>0</v>
      </c>
    </row>
    <row r="486" spans="1:15" ht="17.25" x14ac:dyDescent="0.3">
      <c r="A486" s="93"/>
      <c r="B486" s="94"/>
      <c r="C486" s="12"/>
      <c r="D486" s="1"/>
      <c r="E486" s="2"/>
      <c r="F486" s="3"/>
      <c r="G486" s="3"/>
      <c r="H486" s="122">
        <f t="shared" si="21"/>
        <v>0</v>
      </c>
      <c r="I486" s="1"/>
      <c r="J486" s="50"/>
      <c r="K486" s="120">
        <v>0</v>
      </c>
      <c r="L486" s="12"/>
      <c r="M486" s="12"/>
      <c r="N486" s="120">
        <f t="shared" si="22"/>
        <v>0</v>
      </c>
      <c r="O486" s="121">
        <f t="shared" si="23"/>
        <v>0</v>
      </c>
    </row>
    <row r="487" spans="1:15" ht="17.25" x14ac:dyDescent="0.3">
      <c r="A487" s="93"/>
      <c r="B487" s="94"/>
      <c r="C487" s="12"/>
      <c r="D487" s="1"/>
      <c r="E487" s="2"/>
      <c r="F487" s="3"/>
      <c r="G487" s="3"/>
      <c r="H487" s="122">
        <f t="shared" si="21"/>
        <v>0</v>
      </c>
      <c r="I487" s="1"/>
      <c r="J487" s="50"/>
      <c r="K487" s="120">
        <v>0</v>
      </c>
      <c r="L487" s="12"/>
      <c r="M487" s="12"/>
      <c r="N487" s="120">
        <f t="shared" si="22"/>
        <v>0</v>
      </c>
      <c r="O487" s="121">
        <f t="shared" si="23"/>
        <v>0</v>
      </c>
    </row>
    <row r="488" spans="1:15" ht="17.25" x14ac:dyDescent="0.3">
      <c r="A488" s="93"/>
      <c r="B488" s="94"/>
      <c r="C488" s="12"/>
      <c r="D488" s="1"/>
      <c r="E488" s="2"/>
      <c r="F488" s="3"/>
      <c r="G488" s="3"/>
      <c r="H488" s="122">
        <f t="shared" si="21"/>
        <v>0</v>
      </c>
      <c r="I488" s="1"/>
      <c r="J488" s="50"/>
      <c r="K488" s="120">
        <v>0</v>
      </c>
      <c r="L488" s="12"/>
      <c r="M488" s="12"/>
      <c r="N488" s="120">
        <f t="shared" si="22"/>
        <v>0</v>
      </c>
      <c r="O488" s="121">
        <f t="shared" si="23"/>
        <v>0</v>
      </c>
    </row>
    <row r="489" spans="1:15" ht="17.25" x14ac:dyDescent="0.3">
      <c r="A489" s="93"/>
      <c r="B489" s="94"/>
      <c r="C489" s="12"/>
      <c r="D489" s="1"/>
      <c r="E489" s="2"/>
      <c r="F489" s="3"/>
      <c r="G489" s="3"/>
      <c r="H489" s="122">
        <f t="shared" si="21"/>
        <v>0</v>
      </c>
      <c r="I489" s="1"/>
      <c r="J489" s="50"/>
      <c r="K489" s="120">
        <v>0</v>
      </c>
      <c r="L489" s="12"/>
      <c r="M489" s="12"/>
      <c r="N489" s="120">
        <f t="shared" si="22"/>
        <v>0</v>
      </c>
      <c r="O489" s="121">
        <f t="shared" si="23"/>
        <v>0</v>
      </c>
    </row>
    <row r="490" spans="1:15" ht="17.25" x14ac:dyDescent="0.3">
      <c r="A490" s="93"/>
      <c r="B490" s="94"/>
      <c r="C490" s="12"/>
      <c r="D490" s="1"/>
      <c r="E490" s="2"/>
      <c r="F490" s="3"/>
      <c r="G490" s="3"/>
      <c r="H490" s="122">
        <f t="shared" si="21"/>
        <v>0</v>
      </c>
      <c r="I490" s="1"/>
      <c r="J490" s="50"/>
      <c r="K490" s="120">
        <v>0</v>
      </c>
      <c r="L490" s="12"/>
      <c r="M490" s="12"/>
      <c r="N490" s="120">
        <f t="shared" si="22"/>
        <v>0</v>
      </c>
      <c r="O490" s="121">
        <f t="shared" si="23"/>
        <v>0</v>
      </c>
    </row>
    <row r="491" spans="1:15" ht="17.25" x14ac:dyDescent="0.3">
      <c r="A491" s="93"/>
      <c r="B491" s="94"/>
      <c r="C491" s="12"/>
      <c r="D491" s="1"/>
      <c r="E491" s="2"/>
      <c r="F491" s="3"/>
      <c r="G491" s="3"/>
      <c r="H491" s="122">
        <f t="shared" si="21"/>
        <v>0</v>
      </c>
      <c r="I491" s="1"/>
      <c r="J491" s="50"/>
      <c r="K491" s="120">
        <v>0</v>
      </c>
      <c r="L491" s="12"/>
      <c r="M491" s="12"/>
      <c r="N491" s="120">
        <f t="shared" si="22"/>
        <v>0</v>
      </c>
      <c r="O491" s="121">
        <f t="shared" si="23"/>
        <v>0</v>
      </c>
    </row>
    <row r="492" spans="1:15" ht="17.25" x14ac:dyDescent="0.3">
      <c r="A492" s="93"/>
      <c r="B492" s="94"/>
      <c r="C492" s="12"/>
      <c r="D492" s="1"/>
      <c r="E492" s="2"/>
      <c r="F492" s="3"/>
      <c r="G492" s="3"/>
      <c r="H492" s="122">
        <f t="shared" si="21"/>
        <v>0</v>
      </c>
      <c r="I492" s="1"/>
      <c r="J492" s="50"/>
      <c r="K492" s="120">
        <v>0</v>
      </c>
      <c r="L492" s="12"/>
      <c r="M492" s="12"/>
      <c r="N492" s="120">
        <f t="shared" si="22"/>
        <v>0</v>
      </c>
      <c r="O492" s="121">
        <f t="shared" si="23"/>
        <v>0</v>
      </c>
    </row>
    <row r="493" spans="1:15" ht="17.25" x14ac:dyDescent="0.3">
      <c r="A493" s="93"/>
      <c r="B493" s="94"/>
      <c r="C493" s="12"/>
      <c r="D493" s="1"/>
      <c r="E493" s="2"/>
      <c r="F493" s="3"/>
      <c r="G493" s="3"/>
      <c r="H493" s="122">
        <f t="shared" si="21"/>
        <v>0</v>
      </c>
      <c r="I493" s="1"/>
      <c r="J493" s="50"/>
      <c r="K493" s="120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12"/>
      <c r="D494" s="1"/>
      <c r="E494" s="2"/>
      <c r="F494" s="3"/>
      <c r="G494" s="3"/>
      <c r="H494" s="122">
        <f t="shared" si="21"/>
        <v>0</v>
      </c>
      <c r="I494" s="1"/>
      <c r="J494" s="50"/>
      <c r="K494" s="120">
        <v>0</v>
      </c>
      <c r="L494" s="12"/>
      <c r="M494" s="12"/>
      <c r="N494" s="120">
        <f t="shared" si="22"/>
        <v>0</v>
      </c>
      <c r="O494" s="121">
        <f t="shared" si="23"/>
        <v>0</v>
      </c>
    </row>
    <row r="495" spans="1:15" ht="17.25" x14ac:dyDescent="0.3">
      <c r="A495" s="93"/>
      <c r="B495" s="94"/>
      <c r="C495" s="12"/>
      <c r="D495" s="1"/>
      <c r="E495" s="2"/>
      <c r="F495" s="3"/>
      <c r="G495" s="3"/>
      <c r="H495" s="122">
        <f t="shared" si="21"/>
        <v>0</v>
      </c>
      <c r="I495" s="1"/>
      <c r="J495" s="50"/>
      <c r="K495" s="120">
        <v>0</v>
      </c>
      <c r="L495" s="12"/>
      <c r="M495" s="12"/>
      <c r="N495" s="120">
        <f t="shared" si="22"/>
        <v>0</v>
      </c>
      <c r="O495" s="121">
        <f t="shared" si="23"/>
        <v>0</v>
      </c>
    </row>
    <row r="496" spans="1:15" ht="17.25" x14ac:dyDescent="0.3">
      <c r="A496" s="93"/>
      <c r="B496" s="94"/>
      <c r="C496" s="12"/>
      <c r="D496" s="1"/>
      <c r="E496" s="2"/>
      <c r="F496" s="3"/>
      <c r="G496" s="3"/>
      <c r="H496" s="122">
        <f t="shared" si="21"/>
        <v>0</v>
      </c>
      <c r="I496" s="1"/>
      <c r="J496" s="50"/>
      <c r="K496" s="120">
        <v>0</v>
      </c>
      <c r="L496" s="12"/>
      <c r="M496" s="12"/>
      <c r="N496" s="120">
        <f t="shared" si="22"/>
        <v>0</v>
      </c>
      <c r="O496" s="121">
        <f t="shared" si="23"/>
        <v>0</v>
      </c>
    </row>
    <row r="497" spans="1:15" ht="17.25" x14ac:dyDescent="0.3">
      <c r="A497" s="93"/>
      <c r="B497" s="94"/>
      <c r="C497" s="12"/>
      <c r="D497" s="1"/>
      <c r="E497" s="2"/>
      <c r="F497" s="3"/>
      <c r="G497" s="3"/>
      <c r="H497" s="122">
        <f t="shared" si="21"/>
        <v>0</v>
      </c>
      <c r="I497" s="1"/>
      <c r="J497" s="50"/>
      <c r="K497" s="120">
        <v>0</v>
      </c>
      <c r="L497" s="12"/>
      <c r="M497" s="12"/>
      <c r="N497" s="120">
        <f t="shared" si="22"/>
        <v>0</v>
      </c>
      <c r="O497" s="121">
        <f t="shared" si="23"/>
        <v>0</v>
      </c>
    </row>
    <row r="498" spans="1:15" ht="17.25" x14ac:dyDescent="0.3">
      <c r="A498" s="93"/>
      <c r="B498" s="94"/>
      <c r="C498" s="12"/>
      <c r="D498" s="1"/>
      <c r="E498" s="2"/>
      <c r="F498" s="3"/>
      <c r="G498" s="3"/>
      <c r="H498" s="122">
        <f t="shared" si="21"/>
        <v>0</v>
      </c>
      <c r="I498" s="1"/>
      <c r="J498" s="50"/>
      <c r="K498" s="120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/>
      <c r="D499" s="1"/>
      <c r="E499" s="2"/>
      <c r="F499" s="3"/>
      <c r="G499" s="3"/>
      <c r="H499" s="122">
        <f t="shared" si="21"/>
        <v>0</v>
      </c>
      <c r="I499" s="1"/>
      <c r="J499" s="50"/>
      <c r="K499" s="120">
        <v>0</v>
      </c>
      <c r="L499" s="12"/>
      <c r="M499" s="12"/>
      <c r="N499" s="120">
        <f t="shared" si="22"/>
        <v>0</v>
      </c>
      <c r="O499" s="121">
        <f t="shared" si="23"/>
        <v>0</v>
      </c>
    </row>
    <row r="500" spans="1:15" ht="17.25" x14ac:dyDescent="0.3">
      <c r="A500" s="93"/>
      <c r="B500" s="94"/>
      <c r="C500" s="12"/>
      <c r="D500" s="1"/>
      <c r="E500" s="2"/>
      <c r="F500" s="3"/>
      <c r="G500" s="3"/>
      <c r="H500" s="122">
        <f t="shared" si="21"/>
        <v>0</v>
      </c>
      <c r="I500" s="1"/>
      <c r="J500" s="50"/>
      <c r="K500" s="120">
        <v>0</v>
      </c>
      <c r="L500" s="12"/>
      <c r="M500" s="12"/>
      <c r="N500" s="120">
        <f t="shared" si="22"/>
        <v>0</v>
      </c>
      <c r="O500" s="121">
        <f t="shared" si="23"/>
        <v>0</v>
      </c>
    </row>
    <row r="501" spans="1:15" ht="17.25" x14ac:dyDescent="0.3">
      <c r="A501" s="93"/>
      <c r="B501" s="94"/>
      <c r="C501" s="12"/>
      <c r="D501" s="1"/>
      <c r="E501" s="2"/>
      <c r="F501" s="3"/>
      <c r="G501" s="3"/>
      <c r="H501" s="122">
        <f t="shared" si="21"/>
        <v>0</v>
      </c>
      <c r="I501" s="1"/>
      <c r="J501" s="50"/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17.25" x14ac:dyDescent="0.3">
      <c r="A502" s="93"/>
      <c r="B502" s="94"/>
      <c r="C502" s="12"/>
      <c r="D502" s="1"/>
      <c r="E502" s="2"/>
      <c r="F502" s="3"/>
      <c r="G502" s="3"/>
      <c r="H502" s="122">
        <f t="shared" si="21"/>
        <v>0</v>
      </c>
      <c r="I502" s="1"/>
      <c r="J502" s="50"/>
      <c r="K502" s="120">
        <v>0</v>
      </c>
      <c r="L502" s="12"/>
      <c r="M502" s="12"/>
      <c r="N502" s="120">
        <f t="shared" si="22"/>
        <v>0</v>
      </c>
      <c r="O502" s="121">
        <f t="shared" si="23"/>
        <v>0</v>
      </c>
    </row>
    <row r="503" spans="1:15" ht="17.25" x14ac:dyDescent="0.3">
      <c r="A503" s="93"/>
      <c r="B503" s="94"/>
      <c r="C503" s="12"/>
      <c r="D503" s="1"/>
      <c r="E503" s="2"/>
      <c r="F503" s="3"/>
      <c r="G503" s="3"/>
      <c r="H503" s="122">
        <f t="shared" si="21"/>
        <v>0</v>
      </c>
      <c r="I503" s="1"/>
      <c r="J503" s="50"/>
      <c r="K503" s="120">
        <v>0</v>
      </c>
      <c r="L503" s="12"/>
      <c r="M503" s="12"/>
      <c r="N503" s="120">
        <f t="shared" si="22"/>
        <v>0</v>
      </c>
      <c r="O503" s="121">
        <f t="shared" si="23"/>
        <v>0</v>
      </c>
    </row>
    <row r="504" spans="1:15" ht="17.25" x14ac:dyDescent="0.3">
      <c r="A504" s="93"/>
      <c r="B504" s="94"/>
      <c r="C504" s="12"/>
      <c r="D504" s="1"/>
      <c r="E504" s="2"/>
      <c r="F504" s="3"/>
      <c r="G504" s="3"/>
      <c r="H504" s="122">
        <f t="shared" si="21"/>
        <v>0</v>
      </c>
      <c r="I504" s="1"/>
      <c r="J504" s="50"/>
      <c r="K504" s="120">
        <v>0</v>
      </c>
      <c r="L504" s="12"/>
      <c r="M504" s="12"/>
      <c r="N504" s="120">
        <f t="shared" si="22"/>
        <v>0</v>
      </c>
      <c r="O504" s="121">
        <f t="shared" si="23"/>
        <v>0</v>
      </c>
    </row>
    <row r="505" spans="1:15" ht="17.25" x14ac:dyDescent="0.3">
      <c r="A505" s="93"/>
      <c r="B505" s="94"/>
      <c r="C505" s="12"/>
      <c r="D505" s="1"/>
      <c r="E505" s="2"/>
      <c r="F505" s="3"/>
      <c r="G505" s="3"/>
      <c r="H505" s="122">
        <f t="shared" si="21"/>
        <v>0</v>
      </c>
      <c r="I505" s="1"/>
      <c r="J505" s="50"/>
      <c r="K505" s="120">
        <v>0</v>
      </c>
      <c r="L505" s="12"/>
      <c r="M505" s="12"/>
      <c r="N505" s="120">
        <f t="shared" si="22"/>
        <v>0</v>
      </c>
      <c r="O505" s="121">
        <f t="shared" si="23"/>
        <v>0</v>
      </c>
    </row>
    <row r="506" spans="1:15" ht="17.25" x14ac:dyDescent="0.3">
      <c r="A506" s="93"/>
      <c r="B506" s="94"/>
      <c r="C506" s="12"/>
      <c r="D506" s="1"/>
      <c r="E506" s="2"/>
      <c r="F506" s="3"/>
      <c r="G506" s="3"/>
      <c r="H506" s="122">
        <f t="shared" si="21"/>
        <v>0</v>
      </c>
      <c r="I506" s="1"/>
      <c r="J506" s="50"/>
      <c r="K506" s="120">
        <v>0</v>
      </c>
      <c r="L506" s="12"/>
      <c r="M506" s="12"/>
      <c r="N506" s="120">
        <f t="shared" si="22"/>
        <v>0</v>
      </c>
      <c r="O506" s="121">
        <f t="shared" si="23"/>
        <v>0</v>
      </c>
    </row>
    <row r="507" spans="1:15" ht="17.25" x14ac:dyDescent="0.3">
      <c r="A507" s="93"/>
      <c r="B507" s="94"/>
      <c r="C507" s="12"/>
      <c r="D507" s="1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12"/>
      <c r="D508" s="1"/>
      <c r="E508" s="2"/>
      <c r="F508" s="3"/>
      <c r="G508" s="3"/>
      <c r="H508" s="122">
        <f t="shared" si="21"/>
        <v>0</v>
      </c>
      <c r="I508" s="1"/>
      <c r="J508" s="50"/>
      <c r="K508" s="120">
        <v>0</v>
      </c>
      <c r="L508" s="12"/>
      <c r="M508" s="12"/>
      <c r="N508" s="120">
        <f t="shared" si="22"/>
        <v>0</v>
      </c>
      <c r="O508" s="121">
        <f t="shared" si="23"/>
        <v>0</v>
      </c>
    </row>
    <row r="509" spans="1:15" ht="17.25" x14ac:dyDescent="0.3">
      <c r="A509" s="93"/>
      <c r="B509" s="94"/>
      <c r="C509" s="12"/>
      <c r="D509" s="1"/>
      <c r="E509" s="2"/>
      <c r="F509" s="3"/>
      <c r="G509" s="3"/>
      <c r="H509" s="122">
        <f t="shared" si="21"/>
        <v>0</v>
      </c>
      <c r="I509" s="1"/>
      <c r="J509" s="50"/>
      <c r="K509" s="120">
        <v>0</v>
      </c>
      <c r="L509" s="12"/>
      <c r="M509" s="12"/>
      <c r="N509" s="120">
        <f t="shared" si="22"/>
        <v>0</v>
      </c>
      <c r="O509" s="121">
        <f t="shared" si="23"/>
        <v>0</v>
      </c>
    </row>
    <row r="510" spans="1:15" ht="17.25" x14ac:dyDescent="0.3">
      <c r="A510" s="93"/>
      <c r="B510" s="94"/>
      <c r="C510" s="12"/>
      <c r="D510" s="1"/>
      <c r="E510" s="2"/>
      <c r="F510" s="3"/>
      <c r="G510" s="3"/>
      <c r="H510" s="122">
        <f t="shared" si="21"/>
        <v>0</v>
      </c>
      <c r="I510" s="1"/>
      <c r="J510" s="50"/>
      <c r="K510" s="120">
        <v>0</v>
      </c>
      <c r="L510" s="12"/>
      <c r="M510" s="12"/>
      <c r="N510" s="120">
        <f t="shared" si="22"/>
        <v>0</v>
      </c>
      <c r="O510" s="121">
        <f t="shared" si="23"/>
        <v>0</v>
      </c>
    </row>
    <row r="511" spans="1:15" ht="17.25" x14ac:dyDescent="0.3">
      <c r="A511" s="93"/>
      <c r="B511" s="94"/>
      <c r="C511" s="12"/>
      <c r="D511" s="1"/>
      <c r="E511" s="2"/>
      <c r="F511" s="3"/>
      <c r="G511" s="3"/>
      <c r="H511" s="122">
        <f t="shared" si="21"/>
        <v>0</v>
      </c>
      <c r="I511" s="1"/>
      <c r="J511" s="50"/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12"/>
      <c r="D512" s="1"/>
      <c r="E512" s="2"/>
      <c r="F512" s="3"/>
      <c r="G512" s="3"/>
      <c r="H512" s="122">
        <f t="shared" si="21"/>
        <v>0</v>
      </c>
      <c r="I512" s="1"/>
      <c r="J512" s="50"/>
      <c r="K512" s="120">
        <v>0</v>
      </c>
      <c r="L512" s="12"/>
      <c r="M512" s="12"/>
      <c r="N512" s="120">
        <f t="shared" si="22"/>
        <v>0</v>
      </c>
      <c r="O512" s="121">
        <f t="shared" si="23"/>
        <v>0</v>
      </c>
    </row>
    <row r="513" spans="1:15" ht="17.25" x14ac:dyDescent="0.3">
      <c r="A513" s="93"/>
      <c r="B513" s="94"/>
      <c r="C513" s="12"/>
      <c r="D513" s="1"/>
      <c r="E513" s="2"/>
      <c r="F513" s="3"/>
      <c r="G513" s="3"/>
      <c r="H513" s="122">
        <f t="shared" si="21"/>
        <v>0</v>
      </c>
      <c r="I513" s="1"/>
      <c r="J513" s="50"/>
      <c r="K513" s="120">
        <v>0</v>
      </c>
      <c r="L513" s="12"/>
      <c r="M513" s="12"/>
      <c r="N513" s="120">
        <f t="shared" si="22"/>
        <v>0</v>
      </c>
      <c r="O513" s="121">
        <f t="shared" si="23"/>
        <v>0</v>
      </c>
    </row>
    <row r="514" spans="1:15" ht="17.25" x14ac:dyDescent="0.3">
      <c r="A514" s="93"/>
      <c r="B514" s="94"/>
      <c r="C514" s="12"/>
      <c r="D514" s="1"/>
      <c r="E514" s="2"/>
      <c r="F514" s="3"/>
      <c r="G514" s="3"/>
      <c r="H514" s="122">
        <f t="shared" si="21"/>
        <v>0</v>
      </c>
      <c r="I514" s="1"/>
      <c r="J514" s="50"/>
      <c r="K514" s="120">
        <v>0</v>
      </c>
      <c r="L514" s="12"/>
      <c r="M514" s="12"/>
      <c r="N514" s="120">
        <f t="shared" si="22"/>
        <v>0</v>
      </c>
      <c r="O514" s="121">
        <f t="shared" si="23"/>
        <v>0</v>
      </c>
    </row>
    <row r="515" spans="1:15" ht="17.25" x14ac:dyDescent="0.3">
      <c r="A515" s="93"/>
      <c r="B515" s="94"/>
      <c r="C515" s="12"/>
      <c r="D515" s="1"/>
      <c r="E515" s="2"/>
      <c r="F515" s="3"/>
      <c r="G515" s="3"/>
      <c r="H515" s="122">
        <f t="shared" si="21"/>
        <v>0</v>
      </c>
      <c r="I515" s="1"/>
      <c r="J515" s="50"/>
      <c r="K515" s="120">
        <v>0</v>
      </c>
      <c r="L515" s="12"/>
      <c r="M515" s="12"/>
      <c r="N515" s="120">
        <f t="shared" si="22"/>
        <v>0</v>
      </c>
      <c r="O515" s="121">
        <f t="shared" si="23"/>
        <v>0</v>
      </c>
    </row>
    <row r="516" spans="1:15" ht="17.25" x14ac:dyDescent="0.3">
      <c r="A516" s="93"/>
      <c r="B516" s="94"/>
      <c r="C516" s="12"/>
      <c r="D516" s="1"/>
      <c r="E516" s="2"/>
      <c r="F516" s="3"/>
      <c r="G516" s="3"/>
      <c r="H516" s="122">
        <f t="shared" ref="H516:H579" si="24">IF(AND(F516&lt;&gt;"",G516&lt;&gt;""),G516-F516,0)</f>
        <v>0</v>
      </c>
      <c r="I516" s="1"/>
      <c r="J516" s="50"/>
      <c r="K516" s="120">
        <v>0</v>
      </c>
      <c r="L516" s="12"/>
      <c r="M516" s="12"/>
      <c r="N516" s="120">
        <f t="shared" ref="N516:N579" si="25">IF(ROUND(H516*1440,0)=0,0,H516*1440*32)</f>
        <v>0</v>
      </c>
      <c r="O516" s="121">
        <f t="shared" ref="O516:O579" si="26">IF(ROUND(H516*1440,0)=0,0,
IF(ROUND(H516*1440,0)&lt;=15,480,
IF(ROUND(H516*1440,0)&lt;=30,960,
IF(ROUND(H516*1440,0)&lt;=45,1440,
IF(ROUND(H516*1440,0)&lt;=60,1920,
1920*INT(ROUND(H516*1440,0)/60)+
IF(MOD(ROUND(H516*1440,0),60)&lt;=15,480,
IF(MOD(ROUND(H516*1440,0),60)&lt;=30,960,
IF(MOD(ROUND(H516*1440,0),60)&lt;=45,1440,1920)))
)))))</f>
        <v>0</v>
      </c>
    </row>
    <row r="517" spans="1:15" ht="17.25" x14ac:dyDescent="0.3">
      <c r="A517" s="93"/>
      <c r="B517" s="94"/>
      <c r="C517" s="12"/>
      <c r="D517" s="1"/>
      <c r="E517" s="2"/>
      <c r="F517" s="3"/>
      <c r="G517" s="3"/>
      <c r="H517" s="122">
        <f t="shared" si="24"/>
        <v>0</v>
      </c>
      <c r="I517" s="1"/>
      <c r="J517" s="50"/>
      <c r="K517" s="120">
        <v>0</v>
      </c>
      <c r="L517" s="12"/>
      <c r="M517" s="12"/>
      <c r="N517" s="120">
        <f t="shared" si="25"/>
        <v>0</v>
      </c>
      <c r="O517" s="121">
        <f t="shared" si="26"/>
        <v>0</v>
      </c>
    </row>
    <row r="518" spans="1:15" ht="17.25" x14ac:dyDescent="0.3">
      <c r="A518" s="93"/>
      <c r="B518" s="94"/>
      <c r="C518" s="12"/>
      <c r="D518" s="1"/>
      <c r="E518" s="2"/>
      <c r="F518" s="3"/>
      <c r="G518" s="3"/>
      <c r="H518" s="122">
        <f t="shared" si="24"/>
        <v>0</v>
      </c>
      <c r="I518" s="1"/>
      <c r="J518" s="50"/>
      <c r="K518" s="120">
        <v>0</v>
      </c>
      <c r="L518" s="12"/>
      <c r="M518" s="12"/>
      <c r="N518" s="120">
        <f t="shared" si="25"/>
        <v>0</v>
      </c>
      <c r="O518" s="121">
        <f t="shared" si="26"/>
        <v>0</v>
      </c>
    </row>
    <row r="519" spans="1:15" ht="17.25" x14ac:dyDescent="0.3">
      <c r="A519" s="93"/>
      <c r="B519" s="94"/>
      <c r="C519" s="12"/>
      <c r="D519" s="1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17.25" x14ac:dyDescent="0.3">
      <c r="A520" s="93"/>
      <c r="B520" s="94"/>
      <c r="C520" s="12"/>
      <c r="D520" s="1"/>
      <c r="E520" s="2"/>
      <c r="F520" s="3"/>
      <c r="G520" s="3"/>
      <c r="H520" s="122">
        <f t="shared" si="24"/>
        <v>0</v>
      </c>
      <c r="I520" s="1"/>
      <c r="J520" s="50"/>
      <c r="K520" s="120">
        <v>0</v>
      </c>
      <c r="L520" s="12"/>
      <c r="M520" s="12"/>
      <c r="N520" s="120">
        <f t="shared" si="25"/>
        <v>0</v>
      </c>
      <c r="O520" s="121">
        <f t="shared" si="26"/>
        <v>0</v>
      </c>
    </row>
    <row r="521" spans="1:15" ht="17.25" x14ac:dyDescent="0.3">
      <c r="A521" s="93"/>
      <c r="B521" s="94"/>
      <c r="C521" s="12"/>
      <c r="D521" s="1"/>
      <c r="E521" s="2"/>
      <c r="F521" s="3"/>
      <c r="G521" s="3"/>
      <c r="H521" s="122">
        <f t="shared" si="24"/>
        <v>0</v>
      </c>
      <c r="I521" s="1"/>
      <c r="J521" s="50"/>
      <c r="K521" s="120">
        <v>0</v>
      </c>
      <c r="L521" s="12"/>
      <c r="M521" s="12"/>
      <c r="N521" s="120">
        <f t="shared" si="25"/>
        <v>0</v>
      </c>
      <c r="O521" s="121">
        <f t="shared" si="26"/>
        <v>0</v>
      </c>
    </row>
    <row r="522" spans="1:15" ht="17.25" x14ac:dyDescent="0.3">
      <c r="A522" s="93"/>
      <c r="B522" s="94"/>
      <c r="C522" s="12"/>
      <c r="D522" s="1"/>
      <c r="E522" s="2"/>
      <c r="F522" s="3"/>
      <c r="G522" s="3"/>
      <c r="H522" s="122">
        <f t="shared" si="24"/>
        <v>0</v>
      </c>
      <c r="I522" s="1"/>
      <c r="J522" s="50"/>
      <c r="K522" s="120">
        <v>0</v>
      </c>
      <c r="L522" s="12"/>
      <c r="M522" s="12"/>
      <c r="N522" s="120">
        <f t="shared" si="25"/>
        <v>0</v>
      </c>
      <c r="O522" s="121">
        <f t="shared" si="26"/>
        <v>0</v>
      </c>
    </row>
    <row r="523" spans="1:15" ht="17.25" x14ac:dyDescent="0.3">
      <c r="A523" s="93"/>
      <c r="B523" s="94"/>
      <c r="C523" s="12"/>
      <c r="D523" s="1"/>
      <c r="E523" s="2"/>
      <c r="F523" s="3"/>
      <c r="G523" s="3"/>
      <c r="H523" s="122">
        <f t="shared" si="24"/>
        <v>0</v>
      </c>
      <c r="I523" s="1"/>
      <c r="J523" s="50"/>
      <c r="K523" s="120">
        <v>0</v>
      </c>
      <c r="L523" s="12"/>
      <c r="M523" s="12"/>
      <c r="N523" s="120">
        <f t="shared" si="25"/>
        <v>0</v>
      </c>
      <c r="O523" s="121">
        <f t="shared" si="26"/>
        <v>0</v>
      </c>
    </row>
    <row r="524" spans="1:15" ht="17.25" x14ac:dyDescent="0.3">
      <c r="A524" s="93"/>
      <c r="B524" s="94"/>
      <c r="C524" s="12"/>
      <c r="D524" s="1"/>
      <c r="E524" s="2"/>
      <c r="F524" s="3"/>
      <c r="G524" s="3"/>
      <c r="H524" s="122">
        <f t="shared" si="24"/>
        <v>0</v>
      </c>
      <c r="I524" s="1"/>
      <c r="J524" s="50"/>
      <c r="K524" s="120">
        <v>0</v>
      </c>
      <c r="L524" s="12"/>
      <c r="M524" s="12"/>
      <c r="N524" s="120">
        <f t="shared" si="25"/>
        <v>0</v>
      </c>
      <c r="O524" s="121">
        <f t="shared" si="26"/>
        <v>0</v>
      </c>
    </row>
    <row r="525" spans="1:15" ht="17.25" x14ac:dyDescent="0.3">
      <c r="A525" s="93"/>
      <c r="B525" s="94"/>
      <c r="C525" s="12"/>
      <c r="D525" s="1"/>
      <c r="E525" s="2"/>
      <c r="F525" s="3"/>
      <c r="G525" s="3"/>
      <c r="H525" s="122">
        <f t="shared" si="24"/>
        <v>0</v>
      </c>
      <c r="I525" s="1"/>
      <c r="J525" s="50"/>
      <c r="K525" s="120">
        <v>0</v>
      </c>
      <c r="L525" s="12"/>
      <c r="M525" s="12"/>
      <c r="N525" s="120">
        <f t="shared" si="25"/>
        <v>0</v>
      </c>
      <c r="O525" s="121">
        <f t="shared" si="26"/>
        <v>0</v>
      </c>
    </row>
    <row r="526" spans="1:15" ht="17.25" x14ac:dyDescent="0.3">
      <c r="A526" s="93"/>
      <c r="B526" s="94"/>
      <c r="C526" s="12"/>
      <c r="D526" s="1"/>
      <c r="E526" s="2"/>
      <c r="F526" s="3"/>
      <c r="G526" s="3"/>
      <c r="H526" s="122">
        <f t="shared" si="24"/>
        <v>0</v>
      </c>
      <c r="I526" s="1"/>
      <c r="J526" s="50"/>
      <c r="K526" s="120">
        <v>0</v>
      </c>
      <c r="L526" s="12"/>
      <c r="M526" s="12"/>
      <c r="N526" s="120">
        <f t="shared" si="25"/>
        <v>0</v>
      </c>
      <c r="O526" s="121">
        <f t="shared" si="26"/>
        <v>0</v>
      </c>
    </row>
    <row r="527" spans="1:15" ht="17.25" x14ac:dyDescent="0.3">
      <c r="A527" s="93"/>
      <c r="B527" s="94"/>
      <c r="C527" s="12"/>
      <c r="D527" s="1"/>
      <c r="E527" s="2"/>
      <c r="F527" s="3"/>
      <c r="G527" s="3"/>
      <c r="H527" s="122">
        <f t="shared" si="24"/>
        <v>0</v>
      </c>
      <c r="I527" s="1"/>
      <c r="J527" s="50"/>
      <c r="K527" s="120">
        <v>0</v>
      </c>
      <c r="L527" s="12"/>
      <c r="M527" s="12"/>
      <c r="N527" s="120">
        <f t="shared" si="25"/>
        <v>0</v>
      </c>
      <c r="O527" s="121">
        <f t="shared" si="26"/>
        <v>0</v>
      </c>
    </row>
    <row r="528" spans="1:15" ht="17.25" x14ac:dyDescent="0.3">
      <c r="A528" s="93"/>
      <c r="B528" s="94"/>
      <c r="C528" s="12"/>
      <c r="D528" s="1"/>
      <c r="E528" s="2"/>
      <c r="F528" s="3"/>
      <c r="G528" s="3"/>
      <c r="H528" s="122">
        <f t="shared" si="24"/>
        <v>0</v>
      </c>
      <c r="I528" s="1"/>
      <c r="J528" s="50"/>
      <c r="K528" s="120">
        <v>0</v>
      </c>
      <c r="L528" s="12"/>
      <c r="M528" s="12"/>
      <c r="N528" s="120">
        <f t="shared" si="25"/>
        <v>0</v>
      </c>
      <c r="O528" s="121">
        <f t="shared" si="26"/>
        <v>0</v>
      </c>
    </row>
    <row r="529" spans="1:15" ht="17.25" x14ac:dyDescent="0.3">
      <c r="A529" s="93"/>
      <c r="B529" s="94"/>
      <c r="C529" s="12"/>
      <c r="D529" s="1"/>
      <c r="E529" s="2"/>
      <c r="F529" s="3"/>
      <c r="G529" s="3"/>
      <c r="H529" s="122">
        <f t="shared" si="24"/>
        <v>0</v>
      </c>
      <c r="I529" s="1"/>
      <c r="J529" s="50"/>
      <c r="K529" s="120">
        <v>0</v>
      </c>
      <c r="L529" s="12"/>
      <c r="M529" s="12"/>
      <c r="N529" s="120">
        <f t="shared" si="25"/>
        <v>0</v>
      </c>
      <c r="O529" s="121">
        <f t="shared" si="26"/>
        <v>0</v>
      </c>
    </row>
    <row r="530" spans="1:15" ht="17.25" x14ac:dyDescent="0.3">
      <c r="A530" s="93"/>
      <c r="B530" s="94"/>
      <c r="C530" s="12"/>
      <c r="D530" s="1"/>
      <c r="E530" s="2"/>
      <c r="F530" s="3"/>
      <c r="G530" s="3"/>
      <c r="H530" s="122">
        <f t="shared" si="24"/>
        <v>0</v>
      </c>
      <c r="I530" s="1"/>
      <c r="J530" s="50"/>
      <c r="K530" s="120">
        <v>0</v>
      </c>
      <c r="L530" s="12"/>
      <c r="M530" s="12"/>
      <c r="N530" s="120">
        <f t="shared" si="25"/>
        <v>0</v>
      </c>
      <c r="O530" s="121">
        <f t="shared" si="26"/>
        <v>0</v>
      </c>
    </row>
    <row r="531" spans="1:15" ht="17.25" x14ac:dyDescent="0.3">
      <c r="A531" s="93"/>
      <c r="B531" s="94"/>
      <c r="C531" s="12"/>
      <c r="D531" s="1"/>
      <c r="E531" s="2"/>
      <c r="F531" s="3"/>
      <c r="G531" s="3"/>
      <c r="H531" s="122">
        <f t="shared" si="24"/>
        <v>0</v>
      </c>
      <c r="I531" s="1"/>
      <c r="J531" s="50"/>
      <c r="K531" s="120">
        <v>0</v>
      </c>
      <c r="L531" s="12"/>
      <c r="M531" s="12"/>
      <c r="N531" s="120">
        <f t="shared" si="25"/>
        <v>0</v>
      </c>
      <c r="O531" s="121">
        <f t="shared" si="26"/>
        <v>0</v>
      </c>
    </row>
    <row r="532" spans="1:15" ht="17.25" x14ac:dyDescent="0.3">
      <c r="A532" s="93"/>
      <c r="B532" s="94"/>
      <c r="C532" s="12"/>
      <c r="D532" s="1"/>
      <c r="E532" s="2"/>
      <c r="F532" s="3"/>
      <c r="G532" s="3"/>
      <c r="H532" s="122">
        <f t="shared" si="24"/>
        <v>0</v>
      </c>
      <c r="I532" s="1"/>
      <c r="J532" s="50"/>
      <c r="K532" s="120">
        <v>0</v>
      </c>
      <c r="L532" s="12"/>
      <c r="M532" s="12"/>
      <c r="N532" s="120">
        <f t="shared" si="25"/>
        <v>0</v>
      </c>
      <c r="O532" s="121">
        <f t="shared" si="26"/>
        <v>0</v>
      </c>
    </row>
    <row r="533" spans="1:15" ht="17.25" x14ac:dyDescent="0.3">
      <c r="A533" s="93"/>
      <c r="B533" s="94"/>
      <c r="C533" s="12"/>
      <c r="D533" s="1"/>
      <c r="E533" s="2"/>
      <c r="F533" s="3"/>
      <c r="G533" s="3"/>
      <c r="H533" s="122">
        <f t="shared" si="24"/>
        <v>0</v>
      </c>
      <c r="I533" s="1"/>
      <c r="J533" s="50"/>
      <c r="K533" s="120">
        <v>0</v>
      </c>
      <c r="L533" s="12"/>
      <c r="M533" s="12"/>
      <c r="N533" s="120">
        <f t="shared" si="25"/>
        <v>0</v>
      </c>
      <c r="O533" s="121">
        <f t="shared" si="26"/>
        <v>0</v>
      </c>
    </row>
    <row r="534" spans="1:15" ht="17.25" x14ac:dyDescent="0.3">
      <c r="A534" s="93"/>
      <c r="B534" s="94"/>
      <c r="C534" s="12"/>
      <c r="D534" s="1"/>
      <c r="E534" s="2"/>
      <c r="F534" s="3"/>
      <c r="G534" s="3"/>
      <c r="H534" s="122">
        <f t="shared" si="24"/>
        <v>0</v>
      </c>
      <c r="I534" s="1"/>
      <c r="J534" s="50"/>
      <c r="K534" s="120">
        <v>0</v>
      </c>
      <c r="L534" s="12"/>
      <c r="M534" s="12"/>
      <c r="N534" s="120">
        <f t="shared" si="25"/>
        <v>0</v>
      </c>
      <c r="O534" s="121">
        <f t="shared" si="26"/>
        <v>0</v>
      </c>
    </row>
    <row r="535" spans="1:15" ht="17.25" x14ac:dyDescent="0.3">
      <c r="A535" s="93"/>
      <c r="B535" s="94"/>
      <c r="C535" s="12"/>
      <c r="D535" s="1"/>
      <c r="E535" s="2"/>
      <c r="F535" s="3"/>
      <c r="G535" s="3"/>
      <c r="H535" s="122">
        <f t="shared" si="24"/>
        <v>0</v>
      </c>
      <c r="I535" s="1"/>
      <c r="J535" s="50"/>
      <c r="K535" s="120">
        <v>0</v>
      </c>
      <c r="L535" s="12"/>
      <c r="M535" s="12"/>
      <c r="N535" s="120">
        <f t="shared" si="25"/>
        <v>0</v>
      </c>
      <c r="O535" s="121">
        <f t="shared" si="26"/>
        <v>0</v>
      </c>
    </row>
    <row r="536" spans="1:15" ht="17.25" x14ac:dyDescent="0.3">
      <c r="A536" s="93"/>
      <c r="B536" s="94"/>
      <c r="C536" s="12"/>
      <c r="D536" s="1"/>
      <c r="E536" s="2"/>
      <c r="F536" s="3"/>
      <c r="G536" s="3"/>
      <c r="H536" s="122">
        <f t="shared" si="24"/>
        <v>0</v>
      </c>
      <c r="I536" s="1"/>
      <c r="J536" s="50"/>
      <c r="K536" s="120">
        <v>0</v>
      </c>
      <c r="L536" s="12"/>
      <c r="M536" s="12"/>
      <c r="N536" s="120">
        <f t="shared" si="25"/>
        <v>0</v>
      </c>
      <c r="O536" s="121">
        <f t="shared" si="26"/>
        <v>0</v>
      </c>
    </row>
    <row r="537" spans="1:15" ht="17.25" x14ac:dyDescent="0.3">
      <c r="A537" s="93"/>
      <c r="B537" s="94"/>
      <c r="C537" s="12"/>
      <c r="D537" s="1"/>
      <c r="E537" s="2"/>
      <c r="F537" s="3"/>
      <c r="G537" s="3"/>
      <c r="H537" s="122">
        <f t="shared" si="24"/>
        <v>0</v>
      </c>
      <c r="I537" s="1"/>
      <c r="J537" s="50"/>
      <c r="K537" s="120">
        <v>0</v>
      </c>
      <c r="L537" s="12"/>
      <c r="M537" s="12"/>
      <c r="N537" s="120">
        <f t="shared" si="25"/>
        <v>0</v>
      </c>
      <c r="O537" s="121">
        <f t="shared" si="26"/>
        <v>0</v>
      </c>
    </row>
    <row r="538" spans="1:15" ht="17.25" x14ac:dyDescent="0.3">
      <c r="A538" s="93"/>
      <c r="B538" s="94"/>
      <c r="C538" s="12"/>
      <c r="D538" s="1"/>
      <c r="E538" s="2"/>
      <c r="F538" s="3"/>
      <c r="G538" s="3"/>
      <c r="H538" s="122">
        <f t="shared" si="24"/>
        <v>0</v>
      </c>
      <c r="I538" s="1"/>
      <c r="J538" s="50"/>
      <c r="K538" s="120">
        <v>0</v>
      </c>
      <c r="L538" s="12"/>
      <c r="M538" s="12"/>
      <c r="N538" s="120">
        <f t="shared" si="25"/>
        <v>0</v>
      </c>
      <c r="O538" s="121">
        <f t="shared" si="26"/>
        <v>0</v>
      </c>
    </row>
    <row r="539" spans="1:15" ht="17.25" x14ac:dyDescent="0.3">
      <c r="A539" s="93"/>
      <c r="B539" s="94"/>
      <c r="C539" s="12"/>
      <c r="D539" s="1"/>
      <c r="E539" s="2"/>
      <c r="F539" s="3"/>
      <c r="G539" s="3"/>
      <c r="H539" s="122">
        <f t="shared" si="24"/>
        <v>0</v>
      </c>
      <c r="I539" s="1"/>
      <c r="J539" s="50"/>
      <c r="K539" s="120">
        <v>0</v>
      </c>
      <c r="L539" s="12"/>
      <c r="M539" s="12"/>
      <c r="N539" s="120">
        <f t="shared" si="25"/>
        <v>0</v>
      </c>
      <c r="O539" s="121">
        <f t="shared" si="26"/>
        <v>0</v>
      </c>
    </row>
    <row r="540" spans="1:15" ht="17.25" x14ac:dyDescent="0.3">
      <c r="A540" s="93"/>
      <c r="B540" s="94"/>
      <c r="C540" s="12"/>
      <c r="D540" s="1"/>
      <c r="E540" s="2"/>
      <c r="F540" s="3"/>
      <c r="G540" s="3"/>
      <c r="H540" s="122">
        <f t="shared" si="24"/>
        <v>0</v>
      </c>
      <c r="I540" s="1"/>
      <c r="J540" s="50"/>
      <c r="K540" s="120">
        <v>0</v>
      </c>
      <c r="L540" s="12"/>
      <c r="M540" s="12"/>
      <c r="N540" s="120">
        <f t="shared" si="25"/>
        <v>0</v>
      </c>
      <c r="O540" s="121">
        <f t="shared" si="26"/>
        <v>0</v>
      </c>
    </row>
    <row r="541" spans="1:15" ht="17.25" x14ac:dyDescent="0.3">
      <c r="A541" s="93"/>
      <c r="B541" s="94"/>
      <c r="C541" s="12"/>
      <c r="D541" s="1"/>
      <c r="E541" s="2"/>
      <c r="F541" s="3"/>
      <c r="G541" s="3"/>
      <c r="H541" s="122">
        <f t="shared" si="24"/>
        <v>0</v>
      </c>
      <c r="I541" s="1"/>
      <c r="J541" s="50"/>
      <c r="K541" s="120">
        <v>0</v>
      </c>
      <c r="L541" s="12"/>
      <c r="M541" s="12"/>
      <c r="N541" s="120">
        <f t="shared" si="25"/>
        <v>0</v>
      </c>
      <c r="O541" s="121">
        <f t="shared" si="26"/>
        <v>0</v>
      </c>
    </row>
    <row r="542" spans="1:15" ht="17.25" x14ac:dyDescent="0.3">
      <c r="A542" s="93"/>
      <c r="B542" s="94"/>
      <c r="C542" s="12"/>
      <c r="D542" s="1"/>
      <c r="E542" s="2"/>
      <c r="F542" s="3"/>
      <c r="G542" s="3"/>
      <c r="H542" s="122">
        <f t="shared" si="24"/>
        <v>0</v>
      </c>
      <c r="I542" s="1"/>
      <c r="J542" s="50"/>
      <c r="K542" s="120">
        <v>0</v>
      </c>
      <c r="L542" s="12"/>
      <c r="M542" s="12"/>
      <c r="N542" s="120">
        <f t="shared" si="25"/>
        <v>0</v>
      </c>
      <c r="O542" s="121">
        <f t="shared" si="26"/>
        <v>0</v>
      </c>
    </row>
    <row r="543" spans="1:15" ht="17.25" x14ac:dyDescent="0.3">
      <c r="A543" s="93"/>
      <c r="B543" s="94"/>
      <c r="C543" s="12"/>
      <c r="D543" s="1"/>
      <c r="E543" s="2"/>
      <c r="F543" s="3"/>
      <c r="G543" s="3"/>
      <c r="H543" s="122">
        <f t="shared" si="24"/>
        <v>0</v>
      </c>
      <c r="I543" s="1"/>
      <c r="J543" s="50"/>
      <c r="K543" s="120">
        <v>0</v>
      </c>
      <c r="L543" s="12"/>
      <c r="M543" s="12"/>
      <c r="N543" s="120">
        <f t="shared" si="25"/>
        <v>0</v>
      </c>
      <c r="O543" s="121">
        <f t="shared" si="26"/>
        <v>0</v>
      </c>
    </row>
    <row r="544" spans="1:15" ht="17.25" x14ac:dyDescent="0.3">
      <c r="A544" s="93"/>
      <c r="B544" s="94"/>
      <c r="C544" s="12"/>
      <c r="D544" s="1"/>
      <c r="E544" s="2"/>
      <c r="F544" s="3"/>
      <c r="G544" s="3"/>
      <c r="H544" s="122">
        <f t="shared" si="24"/>
        <v>0</v>
      </c>
      <c r="I544" s="1"/>
      <c r="J544" s="50"/>
      <c r="K544" s="120">
        <v>0</v>
      </c>
      <c r="L544" s="12"/>
      <c r="M544" s="12"/>
      <c r="N544" s="120">
        <f t="shared" si="25"/>
        <v>0</v>
      </c>
      <c r="O544" s="121">
        <f t="shared" si="26"/>
        <v>0</v>
      </c>
    </row>
    <row r="545" spans="1:15" ht="17.25" x14ac:dyDescent="0.3">
      <c r="A545" s="93"/>
      <c r="B545" s="94"/>
      <c r="C545" s="12"/>
      <c r="D545" s="1"/>
      <c r="E545" s="2"/>
      <c r="F545" s="3"/>
      <c r="G545" s="3"/>
      <c r="H545" s="122">
        <f t="shared" si="24"/>
        <v>0</v>
      </c>
      <c r="I545" s="1"/>
      <c r="J545" s="50"/>
      <c r="K545" s="120">
        <v>0</v>
      </c>
      <c r="L545" s="12"/>
      <c r="M545" s="12"/>
      <c r="N545" s="120">
        <f t="shared" si="25"/>
        <v>0</v>
      </c>
      <c r="O545" s="121">
        <f t="shared" si="26"/>
        <v>0</v>
      </c>
    </row>
    <row r="546" spans="1:15" ht="17.25" x14ac:dyDescent="0.3">
      <c r="A546" s="93"/>
      <c r="B546" s="94"/>
      <c r="C546" s="12"/>
      <c r="D546" s="1"/>
      <c r="E546" s="2"/>
      <c r="F546" s="3"/>
      <c r="G546" s="3"/>
      <c r="H546" s="122">
        <f t="shared" si="24"/>
        <v>0</v>
      </c>
      <c r="I546" s="1"/>
      <c r="J546" s="50"/>
      <c r="K546" s="120">
        <v>0</v>
      </c>
      <c r="L546" s="12"/>
      <c r="M546" s="12"/>
      <c r="N546" s="120">
        <f t="shared" si="25"/>
        <v>0</v>
      </c>
      <c r="O546" s="121">
        <f t="shared" si="26"/>
        <v>0</v>
      </c>
    </row>
    <row r="547" spans="1:15" ht="17.25" x14ac:dyDescent="0.3">
      <c r="A547" s="93"/>
      <c r="B547" s="94"/>
      <c r="C547" s="12"/>
      <c r="D547" s="1"/>
      <c r="E547" s="2"/>
      <c r="F547" s="3"/>
      <c r="G547" s="3"/>
      <c r="H547" s="122">
        <f t="shared" si="24"/>
        <v>0</v>
      </c>
      <c r="I547" s="1"/>
      <c r="J547" s="50"/>
      <c r="K547" s="120">
        <v>0</v>
      </c>
      <c r="L547" s="12"/>
      <c r="M547" s="12"/>
      <c r="N547" s="120">
        <f t="shared" si="25"/>
        <v>0</v>
      </c>
      <c r="O547" s="121">
        <f t="shared" si="26"/>
        <v>0</v>
      </c>
    </row>
    <row r="548" spans="1:15" ht="17.25" x14ac:dyDescent="0.3">
      <c r="A548" s="93"/>
      <c r="B548" s="94"/>
      <c r="C548" s="12"/>
      <c r="D548" s="1"/>
      <c r="E548" s="2"/>
      <c r="F548" s="3"/>
      <c r="G548" s="3"/>
      <c r="H548" s="122">
        <f t="shared" si="24"/>
        <v>0</v>
      </c>
      <c r="I548" s="1"/>
      <c r="J548" s="50"/>
      <c r="K548" s="120">
        <v>0</v>
      </c>
      <c r="L548" s="12"/>
      <c r="M548" s="12"/>
      <c r="N548" s="120">
        <f t="shared" si="25"/>
        <v>0</v>
      </c>
      <c r="O548" s="121">
        <f t="shared" si="26"/>
        <v>0</v>
      </c>
    </row>
    <row r="549" spans="1:15" ht="17.25" x14ac:dyDescent="0.3">
      <c r="A549" s="93"/>
      <c r="B549" s="94"/>
      <c r="C549" s="12"/>
      <c r="D549" s="1"/>
      <c r="E549" s="2"/>
      <c r="F549" s="3"/>
      <c r="G549" s="3"/>
      <c r="H549" s="122">
        <f t="shared" si="24"/>
        <v>0</v>
      </c>
      <c r="I549" s="1"/>
      <c r="J549" s="50"/>
      <c r="K549" s="120">
        <v>0</v>
      </c>
      <c r="L549" s="12"/>
      <c r="M549" s="12"/>
      <c r="N549" s="120">
        <f t="shared" si="25"/>
        <v>0</v>
      </c>
      <c r="O549" s="121">
        <f t="shared" si="26"/>
        <v>0</v>
      </c>
    </row>
    <row r="550" spans="1:15" ht="17.25" x14ac:dyDescent="0.3">
      <c r="A550" s="93"/>
      <c r="B550" s="94"/>
      <c r="C550" s="12"/>
      <c r="D550" s="1"/>
      <c r="E550" s="2"/>
      <c r="F550" s="3"/>
      <c r="G550" s="3"/>
      <c r="H550" s="122">
        <f t="shared" si="24"/>
        <v>0</v>
      </c>
      <c r="I550" s="1"/>
      <c r="J550" s="50"/>
      <c r="K550" s="120">
        <v>0</v>
      </c>
      <c r="L550" s="12"/>
      <c r="M550" s="12"/>
      <c r="N550" s="120">
        <f t="shared" si="25"/>
        <v>0</v>
      </c>
      <c r="O550" s="121">
        <f t="shared" si="26"/>
        <v>0</v>
      </c>
    </row>
    <row r="551" spans="1:15" ht="17.25" x14ac:dyDescent="0.3">
      <c r="A551" s="93"/>
      <c r="B551" s="94"/>
      <c r="C551" s="12"/>
      <c r="D551" s="1"/>
      <c r="E551" s="2"/>
      <c r="F551" s="3"/>
      <c r="G551" s="3"/>
      <c r="H551" s="122">
        <f t="shared" si="24"/>
        <v>0</v>
      </c>
      <c r="I551" s="1"/>
      <c r="J551" s="50"/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17.25" x14ac:dyDescent="0.3">
      <c r="A552" s="93"/>
      <c r="B552" s="94"/>
      <c r="C552" s="12"/>
      <c r="D552" s="1"/>
      <c r="E552" s="2"/>
      <c r="F552" s="3"/>
      <c r="G552" s="3"/>
      <c r="H552" s="122">
        <f t="shared" si="24"/>
        <v>0</v>
      </c>
      <c r="I552" s="1"/>
      <c r="J552" s="50"/>
      <c r="K552" s="120">
        <v>0</v>
      </c>
      <c r="L552" s="12"/>
      <c r="M552" s="12"/>
      <c r="N552" s="120">
        <f t="shared" si="25"/>
        <v>0</v>
      </c>
      <c r="O552" s="121">
        <f t="shared" si="26"/>
        <v>0</v>
      </c>
    </row>
    <row r="553" spans="1:15" ht="17.25" x14ac:dyDescent="0.3">
      <c r="A553" s="93"/>
      <c r="B553" s="94"/>
      <c r="C553" s="12"/>
      <c r="D553" s="1"/>
      <c r="E553" s="2"/>
      <c r="F553" s="3"/>
      <c r="G553" s="3"/>
      <c r="H553" s="122">
        <f t="shared" si="24"/>
        <v>0</v>
      </c>
      <c r="I553" s="1"/>
      <c r="J553" s="50"/>
      <c r="K553" s="120">
        <v>0</v>
      </c>
      <c r="L553" s="12"/>
      <c r="M553" s="12"/>
      <c r="N553" s="120">
        <f t="shared" si="25"/>
        <v>0</v>
      </c>
      <c r="O553" s="121">
        <f t="shared" si="26"/>
        <v>0</v>
      </c>
    </row>
    <row r="554" spans="1:15" ht="17.25" x14ac:dyDescent="0.3">
      <c r="A554" s="93"/>
      <c r="B554" s="94"/>
      <c r="C554" s="12"/>
      <c r="D554" s="1"/>
      <c r="E554" s="2"/>
      <c r="F554" s="3"/>
      <c r="G554" s="3"/>
      <c r="H554" s="122">
        <f t="shared" si="24"/>
        <v>0</v>
      </c>
      <c r="I554" s="1"/>
      <c r="J554" s="50"/>
      <c r="K554" s="120">
        <v>0</v>
      </c>
      <c r="L554" s="12"/>
      <c r="M554" s="12"/>
      <c r="N554" s="120">
        <f t="shared" si="25"/>
        <v>0</v>
      </c>
      <c r="O554" s="121">
        <f t="shared" si="26"/>
        <v>0</v>
      </c>
    </row>
    <row r="555" spans="1:15" ht="17.25" x14ac:dyDescent="0.3">
      <c r="A555" s="93"/>
      <c r="B555" s="94"/>
      <c r="C555" s="12"/>
      <c r="D555" s="1"/>
      <c r="E555" s="2"/>
      <c r="F555" s="3"/>
      <c r="G555" s="3"/>
      <c r="H555" s="122">
        <f t="shared" si="24"/>
        <v>0</v>
      </c>
      <c r="I555" s="1"/>
      <c r="J555" s="50"/>
      <c r="K555" s="120">
        <v>0</v>
      </c>
      <c r="L555" s="12"/>
      <c r="M555" s="12"/>
      <c r="N555" s="120">
        <f t="shared" si="25"/>
        <v>0</v>
      </c>
      <c r="O555" s="121">
        <f t="shared" si="26"/>
        <v>0</v>
      </c>
    </row>
    <row r="556" spans="1:15" ht="17.25" x14ac:dyDescent="0.3">
      <c r="A556" s="93"/>
      <c r="B556" s="94"/>
      <c r="C556" s="12"/>
      <c r="D556" s="1"/>
      <c r="E556" s="2"/>
      <c r="F556" s="3"/>
      <c r="G556" s="3"/>
      <c r="H556" s="122">
        <f t="shared" si="24"/>
        <v>0</v>
      </c>
      <c r="I556" s="1"/>
      <c r="J556" s="50"/>
      <c r="K556" s="120">
        <v>0</v>
      </c>
      <c r="L556" s="12"/>
      <c r="M556" s="12"/>
      <c r="N556" s="120">
        <f t="shared" si="25"/>
        <v>0</v>
      </c>
      <c r="O556" s="121">
        <f t="shared" si="26"/>
        <v>0</v>
      </c>
    </row>
    <row r="557" spans="1:15" ht="17.25" x14ac:dyDescent="0.3">
      <c r="A557" s="93"/>
      <c r="B557" s="94"/>
      <c r="C557" s="12"/>
      <c r="D557" s="1"/>
      <c r="E557" s="2"/>
      <c r="F557" s="3"/>
      <c r="G557" s="3"/>
      <c r="H557" s="122">
        <f t="shared" si="24"/>
        <v>0</v>
      </c>
      <c r="I557" s="1"/>
      <c r="J557" s="50"/>
      <c r="K557" s="120">
        <v>0</v>
      </c>
      <c r="L557" s="12"/>
      <c r="M557" s="12"/>
      <c r="N557" s="120">
        <f t="shared" si="25"/>
        <v>0</v>
      </c>
      <c r="O557" s="121">
        <f t="shared" si="26"/>
        <v>0</v>
      </c>
    </row>
    <row r="558" spans="1:15" ht="17.25" x14ac:dyDescent="0.3">
      <c r="A558" s="93"/>
      <c r="B558" s="94"/>
      <c r="C558" s="12"/>
      <c r="D558" s="1"/>
      <c r="E558" s="2"/>
      <c r="F558" s="3"/>
      <c r="G558" s="3"/>
      <c r="H558" s="122">
        <f t="shared" si="24"/>
        <v>0</v>
      </c>
      <c r="I558" s="1"/>
      <c r="J558" s="50"/>
      <c r="K558" s="120">
        <v>0</v>
      </c>
      <c r="L558" s="12"/>
      <c r="M558" s="12"/>
      <c r="N558" s="120">
        <f t="shared" si="25"/>
        <v>0</v>
      </c>
      <c r="O558" s="121">
        <f t="shared" si="26"/>
        <v>0</v>
      </c>
    </row>
    <row r="559" spans="1:15" ht="17.25" x14ac:dyDescent="0.3">
      <c r="A559" s="93"/>
      <c r="B559" s="94"/>
      <c r="C559" s="12"/>
      <c r="D559" s="1"/>
      <c r="E559" s="2"/>
      <c r="F559" s="3"/>
      <c r="G559" s="3"/>
      <c r="H559" s="122">
        <f t="shared" si="24"/>
        <v>0</v>
      </c>
      <c r="I559" s="1"/>
      <c r="J559" s="50"/>
      <c r="K559" s="120">
        <v>0</v>
      </c>
      <c r="L559" s="12"/>
      <c r="M559" s="12"/>
      <c r="N559" s="120">
        <f t="shared" si="25"/>
        <v>0</v>
      </c>
      <c r="O559" s="121">
        <f t="shared" si="26"/>
        <v>0</v>
      </c>
    </row>
    <row r="560" spans="1:15" ht="17.25" x14ac:dyDescent="0.3">
      <c r="A560" s="93"/>
      <c r="B560" s="94"/>
      <c r="C560" s="12"/>
      <c r="D560" s="1"/>
      <c r="E560" s="2"/>
      <c r="F560" s="3"/>
      <c r="G560" s="3"/>
      <c r="H560" s="122">
        <f t="shared" si="24"/>
        <v>0</v>
      </c>
      <c r="I560" s="1"/>
      <c r="J560" s="50"/>
      <c r="K560" s="120">
        <v>0</v>
      </c>
      <c r="L560" s="12"/>
      <c r="M560" s="12"/>
      <c r="N560" s="120">
        <f t="shared" si="25"/>
        <v>0</v>
      </c>
      <c r="O560" s="121">
        <f t="shared" si="26"/>
        <v>0</v>
      </c>
    </row>
    <row r="561" spans="1:15" ht="17.25" x14ac:dyDescent="0.3">
      <c r="A561" s="93"/>
      <c r="B561" s="94"/>
      <c r="C561" s="12"/>
      <c r="D561" s="1"/>
      <c r="E561" s="2"/>
      <c r="F561" s="3"/>
      <c r="G561" s="3"/>
      <c r="H561" s="122">
        <f t="shared" si="24"/>
        <v>0</v>
      </c>
      <c r="I561" s="1"/>
      <c r="J561" s="50"/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1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17.25" x14ac:dyDescent="0.3">
      <c r="A563" s="93"/>
      <c r="B563" s="94"/>
      <c r="C563" s="12"/>
      <c r="D563" s="1"/>
      <c r="E563" s="2"/>
      <c r="F563" s="3"/>
      <c r="G563" s="3"/>
      <c r="H563" s="122">
        <f t="shared" si="24"/>
        <v>0</v>
      </c>
      <c r="I563" s="1"/>
      <c r="J563" s="50"/>
      <c r="K563" s="120">
        <v>0</v>
      </c>
      <c r="L563" s="12"/>
      <c r="M563" s="12"/>
      <c r="N563" s="120">
        <f t="shared" si="25"/>
        <v>0</v>
      </c>
      <c r="O563" s="121">
        <f t="shared" si="26"/>
        <v>0</v>
      </c>
    </row>
    <row r="564" spans="1:15" ht="17.25" x14ac:dyDescent="0.3">
      <c r="A564" s="93"/>
      <c r="B564" s="94"/>
      <c r="C564" s="12"/>
      <c r="D564" s="1"/>
      <c r="E564" s="2"/>
      <c r="F564" s="3"/>
      <c r="G564" s="3"/>
      <c r="H564" s="122">
        <f t="shared" si="24"/>
        <v>0</v>
      </c>
      <c r="I564" s="1"/>
      <c r="J564" s="50"/>
      <c r="K564" s="120">
        <v>0</v>
      </c>
      <c r="L564" s="12"/>
      <c r="M564" s="12"/>
      <c r="N564" s="120">
        <f t="shared" si="25"/>
        <v>0</v>
      </c>
      <c r="O564" s="121">
        <f t="shared" si="26"/>
        <v>0</v>
      </c>
    </row>
    <row r="565" spans="1:15" ht="17.25" x14ac:dyDescent="0.3">
      <c r="A565" s="93"/>
      <c r="B565" s="94"/>
      <c r="C565" s="12"/>
      <c r="D565" s="1"/>
      <c r="E565" s="2"/>
      <c r="F565" s="3"/>
      <c r="G565" s="3"/>
      <c r="H565" s="122">
        <f t="shared" si="24"/>
        <v>0</v>
      </c>
      <c r="I565" s="1"/>
      <c r="J565" s="50"/>
      <c r="K565" s="120">
        <v>0</v>
      </c>
      <c r="L565" s="12"/>
      <c r="M565" s="12"/>
      <c r="N565" s="120">
        <f t="shared" si="25"/>
        <v>0</v>
      </c>
      <c r="O565" s="121">
        <f t="shared" si="26"/>
        <v>0</v>
      </c>
    </row>
    <row r="566" spans="1:15" ht="17.25" x14ac:dyDescent="0.3">
      <c r="A566" s="93"/>
      <c r="B566" s="94"/>
      <c r="C566" s="12"/>
      <c r="D566" s="1"/>
      <c r="E566" s="2"/>
      <c r="F566" s="3"/>
      <c r="G566" s="3"/>
      <c r="H566" s="122">
        <f t="shared" si="24"/>
        <v>0</v>
      </c>
      <c r="I566" s="1"/>
      <c r="J566" s="50"/>
      <c r="K566" s="120">
        <v>0</v>
      </c>
      <c r="L566" s="12"/>
      <c r="M566" s="12"/>
      <c r="N566" s="120">
        <f t="shared" si="25"/>
        <v>0</v>
      </c>
      <c r="O566" s="121">
        <f t="shared" si="26"/>
        <v>0</v>
      </c>
    </row>
    <row r="567" spans="1:15" ht="17.25" x14ac:dyDescent="0.3">
      <c r="A567" s="93"/>
      <c r="B567" s="94"/>
      <c r="C567" s="12"/>
      <c r="D567" s="1"/>
      <c r="E567" s="2"/>
      <c r="F567" s="3"/>
      <c r="G567" s="3"/>
      <c r="H567" s="122">
        <f t="shared" si="24"/>
        <v>0</v>
      </c>
      <c r="I567" s="1"/>
      <c r="J567" s="50"/>
      <c r="K567" s="120">
        <v>0</v>
      </c>
      <c r="L567" s="12"/>
      <c r="M567" s="12"/>
      <c r="N567" s="120">
        <f t="shared" si="25"/>
        <v>0</v>
      </c>
      <c r="O567" s="121">
        <f t="shared" si="26"/>
        <v>0</v>
      </c>
    </row>
    <row r="568" spans="1:15" ht="17.25" x14ac:dyDescent="0.3">
      <c r="A568" s="93"/>
      <c r="B568" s="94"/>
      <c r="C568" s="12"/>
      <c r="D568" s="1"/>
      <c r="E568" s="2"/>
      <c r="F568" s="3"/>
      <c r="G568" s="3"/>
      <c r="H568" s="122">
        <f t="shared" si="24"/>
        <v>0</v>
      </c>
      <c r="I568" s="1"/>
      <c r="J568" s="50"/>
      <c r="K568" s="120">
        <v>0</v>
      </c>
      <c r="L568" s="12"/>
      <c r="M568" s="12"/>
      <c r="N568" s="120">
        <f t="shared" si="25"/>
        <v>0</v>
      </c>
      <c r="O568" s="121">
        <f t="shared" si="26"/>
        <v>0</v>
      </c>
    </row>
    <row r="569" spans="1:15" ht="17.25" x14ac:dyDescent="0.3">
      <c r="A569" s="93"/>
      <c r="B569" s="94"/>
      <c r="C569" s="12"/>
      <c r="D569" s="1"/>
      <c r="E569" s="2"/>
      <c r="F569" s="3"/>
      <c r="G569" s="3"/>
      <c r="H569" s="122">
        <f t="shared" si="24"/>
        <v>0</v>
      </c>
      <c r="I569" s="1"/>
      <c r="J569" s="50"/>
      <c r="K569" s="120">
        <v>0</v>
      </c>
      <c r="L569" s="12"/>
      <c r="M569" s="12"/>
      <c r="N569" s="120">
        <f t="shared" si="25"/>
        <v>0</v>
      </c>
      <c r="O569" s="121">
        <f t="shared" si="26"/>
        <v>0</v>
      </c>
    </row>
    <row r="570" spans="1:15" ht="17.25" x14ac:dyDescent="0.3">
      <c r="A570" s="93"/>
      <c r="B570" s="94"/>
      <c r="C570" s="12"/>
      <c r="D570" s="1"/>
      <c r="E570" s="2"/>
      <c r="F570" s="3"/>
      <c r="G570" s="3"/>
      <c r="H570" s="122">
        <f t="shared" si="24"/>
        <v>0</v>
      </c>
      <c r="I570" s="1"/>
      <c r="J570" s="50"/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12"/>
      <c r="D571" s="1"/>
      <c r="E571" s="2"/>
      <c r="F571" s="3"/>
      <c r="G571" s="3"/>
      <c r="H571" s="122">
        <f t="shared" si="24"/>
        <v>0</v>
      </c>
      <c r="I571" s="1"/>
      <c r="J571" s="50"/>
      <c r="K571" s="120">
        <v>0</v>
      </c>
      <c r="L571" s="12"/>
      <c r="M571" s="12"/>
      <c r="N571" s="120">
        <f t="shared" si="25"/>
        <v>0</v>
      </c>
      <c r="O571" s="121">
        <f t="shared" si="26"/>
        <v>0</v>
      </c>
    </row>
    <row r="572" spans="1:15" ht="17.25" x14ac:dyDescent="0.3">
      <c r="A572" s="93"/>
      <c r="B572" s="94"/>
      <c r="C572" s="12"/>
      <c r="D572" s="1"/>
      <c r="E572" s="2"/>
      <c r="F572" s="3"/>
      <c r="G572" s="3"/>
      <c r="H572" s="122">
        <f t="shared" si="24"/>
        <v>0</v>
      </c>
      <c r="I572" s="1"/>
      <c r="J572" s="50"/>
      <c r="K572" s="120">
        <v>0</v>
      </c>
      <c r="L572" s="12"/>
      <c r="M572" s="12"/>
      <c r="N572" s="120">
        <f t="shared" si="25"/>
        <v>0</v>
      </c>
      <c r="O572" s="121">
        <f t="shared" si="26"/>
        <v>0</v>
      </c>
    </row>
    <row r="573" spans="1:15" ht="17.25" x14ac:dyDescent="0.3">
      <c r="A573" s="93"/>
      <c r="B573" s="94"/>
      <c r="C573" s="12"/>
      <c r="D573" s="1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1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1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1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1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1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1"/>
      <c r="E579" s="2"/>
      <c r="F579" s="3"/>
      <c r="G579" s="3"/>
      <c r="H579" s="122">
        <f t="shared" si="24"/>
        <v>0</v>
      </c>
      <c r="I579" s="1"/>
      <c r="J579" s="50"/>
      <c r="K579" s="120">
        <v>0</v>
      </c>
      <c r="L579" s="12"/>
      <c r="M579" s="12"/>
      <c r="N579" s="120">
        <f t="shared" si="25"/>
        <v>0</v>
      </c>
      <c r="O579" s="121">
        <f t="shared" si="26"/>
        <v>0</v>
      </c>
    </row>
    <row r="580" spans="1:15" ht="17.25" x14ac:dyDescent="0.3">
      <c r="A580" s="93"/>
      <c r="B580" s="94"/>
      <c r="C580" s="12"/>
      <c r="D580" s="1"/>
      <c r="E580" s="2"/>
      <c r="F580" s="3"/>
      <c r="G580" s="3"/>
      <c r="H580" s="122">
        <f t="shared" ref="H580:H643" si="27">IF(AND(F580&lt;&gt;"",G580&lt;&gt;""),G580-F580,0)</f>
        <v>0</v>
      </c>
      <c r="I580" s="1"/>
      <c r="J580" s="50"/>
      <c r="K580" s="120">
        <v>0</v>
      </c>
      <c r="L580" s="12"/>
      <c r="M580" s="12"/>
      <c r="N580" s="120">
        <f t="shared" ref="N580:N643" si="28">IF(ROUND(H580*1440,0)=0,0,H580*1440*32)</f>
        <v>0</v>
      </c>
      <c r="O580" s="121">
        <f t="shared" ref="O580:O643" si="29">IF(ROUND(H580*1440,0)=0,0,
IF(ROUND(H580*1440,0)&lt;=15,480,
IF(ROUND(H580*1440,0)&lt;=30,960,
IF(ROUND(H580*1440,0)&lt;=45,1440,
IF(ROUND(H580*1440,0)&lt;=60,1920,
1920*INT(ROUND(H580*1440,0)/60)+
IF(MOD(ROUND(H580*1440,0),60)&lt;=15,480,
IF(MOD(ROUND(H580*1440,0),60)&lt;=30,960,
IF(MOD(ROUND(H580*1440,0),60)&lt;=45,1440,1920)))
)))))</f>
        <v>0</v>
      </c>
    </row>
    <row r="581" spans="1:15" ht="17.25" x14ac:dyDescent="0.3">
      <c r="A581" s="93"/>
      <c r="B581" s="94"/>
      <c r="C581" s="12"/>
      <c r="D581" s="1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1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1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1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1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1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1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1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1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1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1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1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1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1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1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1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1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1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1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1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1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1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1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1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1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1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1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1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1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1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1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1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1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1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1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1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1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1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1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1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1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1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1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1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1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1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1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1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1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1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1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1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1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1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1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1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1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1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1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1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1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1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1"/>
      <c r="E643" s="2"/>
      <c r="F643" s="3"/>
      <c r="G643" s="3"/>
      <c r="H643" s="122">
        <f t="shared" si="27"/>
        <v>0</v>
      </c>
      <c r="I643" s="1"/>
      <c r="J643" s="50"/>
      <c r="K643" s="120">
        <v>0</v>
      </c>
      <c r="L643" s="12"/>
      <c r="M643" s="12"/>
      <c r="N643" s="120">
        <f t="shared" si="28"/>
        <v>0</v>
      </c>
      <c r="O643" s="121">
        <f t="shared" si="29"/>
        <v>0</v>
      </c>
    </row>
    <row r="644" spans="1:15" ht="17.25" x14ac:dyDescent="0.3">
      <c r="A644" s="93"/>
      <c r="B644" s="94"/>
      <c r="C644" s="12"/>
      <c r="D644" s="1"/>
      <c r="E644" s="2"/>
      <c r="F644" s="3"/>
      <c r="G644" s="3"/>
      <c r="H644" s="122">
        <f t="shared" ref="H644:H707" si="30">IF(AND(F644&lt;&gt;"",G644&lt;&gt;""),G644-F644,0)</f>
        <v>0</v>
      </c>
      <c r="I644" s="1"/>
      <c r="J644" s="50"/>
      <c r="K644" s="120">
        <v>0</v>
      </c>
      <c r="L644" s="12"/>
      <c r="M644" s="12"/>
      <c r="N644" s="120">
        <f t="shared" ref="N644:N707" si="31">IF(ROUND(H644*1440,0)=0,0,H644*1440*32)</f>
        <v>0</v>
      </c>
      <c r="O644" s="121">
        <f t="shared" ref="O644:O707" si="32">IF(ROUND(H644*1440,0)=0,0,
IF(ROUND(H644*1440,0)&lt;=15,480,
IF(ROUND(H644*1440,0)&lt;=30,960,
IF(ROUND(H644*1440,0)&lt;=45,1440,
IF(ROUND(H644*1440,0)&lt;=60,1920,
1920*INT(ROUND(H644*1440,0)/60)+
IF(MOD(ROUND(H644*1440,0),60)&lt;=15,480,
IF(MOD(ROUND(H644*1440,0),60)&lt;=30,960,
IF(MOD(ROUND(H644*1440,0),60)&lt;=45,1440,1920)))
)))))</f>
        <v>0</v>
      </c>
    </row>
    <row r="645" spans="1:15" ht="17.25" x14ac:dyDescent="0.3">
      <c r="A645" s="93"/>
      <c r="B645" s="94"/>
      <c r="C645" s="12"/>
      <c r="D645" s="1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1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1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1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1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1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1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1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1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1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1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1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1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1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1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1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1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1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1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1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1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1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1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1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1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1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1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1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1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1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1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1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1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1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1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1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1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1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1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1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1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1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1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1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1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1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1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1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1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1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1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1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1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1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1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1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1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1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1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1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1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1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1"/>
      <c r="E707" s="2"/>
      <c r="F707" s="3"/>
      <c r="G707" s="3"/>
      <c r="H707" s="122">
        <f t="shared" si="30"/>
        <v>0</v>
      </c>
      <c r="I707" s="1"/>
      <c r="J707" s="50"/>
      <c r="K707" s="120">
        <v>0</v>
      </c>
      <c r="L707" s="12"/>
      <c r="M707" s="12"/>
      <c r="N707" s="120">
        <f t="shared" si="31"/>
        <v>0</v>
      </c>
      <c r="O707" s="121">
        <f t="shared" si="32"/>
        <v>0</v>
      </c>
    </row>
    <row r="708" spans="1:15" ht="17.25" x14ac:dyDescent="0.3">
      <c r="A708" s="93"/>
      <c r="B708" s="94"/>
      <c r="C708" s="12"/>
      <c r="D708" s="1"/>
      <c r="E708" s="2"/>
      <c r="F708" s="3"/>
      <c r="G708" s="3"/>
      <c r="H708" s="122">
        <f t="shared" ref="H708:H771" si="33">IF(AND(F708&lt;&gt;"",G708&lt;&gt;""),G708-F708,0)</f>
        <v>0</v>
      </c>
      <c r="I708" s="1"/>
      <c r="J708" s="50"/>
      <c r="K708" s="120">
        <v>0</v>
      </c>
      <c r="L708" s="12"/>
      <c r="M708" s="12"/>
      <c r="N708" s="120">
        <f t="shared" ref="N708:N771" si="34">IF(ROUND(H708*1440,0)=0,0,H708*1440*32)</f>
        <v>0</v>
      </c>
      <c r="O708" s="121">
        <f t="shared" ref="O708:O771" si="35">IF(ROUND(H708*1440,0)=0,0,
IF(ROUND(H708*1440,0)&lt;=15,480,
IF(ROUND(H708*1440,0)&lt;=30,960,
IF(ROUND(H708*1440,0)&lt;=45,1440,
IF(ROUND(H708*1440,0)&lt;=60,1920,
1920*INT(ROUND(H708*1440,0)/60)+
IF(MOD(ROUND(H708*1440,0),60)&lt;=15,480,
IF(MOD(ROUND(H708*1440,0),60)&lt;=30,960,
IF(MOD(ROUND(H708*1440,0),60)&lt;=45,1440,1920)))
)))))</f>
        <v>0</v>
      </c>
    </row>
    <row r="709" spans="1:15" ht="17.25" x14ac:dyDescent="0.3">
      <c r="A709" s="93"/>
      <c r="B709" s="94"/>
      <c r="C709" s="12"/>
      <c r="D709" s="1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1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1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1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1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1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1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1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1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1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1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1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1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1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1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1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1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1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1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1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1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1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1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1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1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1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1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1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1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1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1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1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1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1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1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1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1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1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1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1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1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1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1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1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1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1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1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1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1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1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1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1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1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1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1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1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1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1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1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1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1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1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1"/>
      <c r="E771" s="2"/>
      <c r="F771" s="3"/>
      <c r="G771" s="3"/>
      <c r="H771" s="122">
        <f t="shared" si="33"/>
        <v>0</v>
      </c>
      <c r="I771" s="1"/>
      <c r="J771" s="50"/>
      <c r="K771" s="120">
        <v>0</v>
      </c>
      <c r="L771" s="12"/>
      <c r="M771" s="12"/>
      <c r="N771" s="120">
        <f t="shared" si="34"/>
        <v>0</v>
      </c>
      <c r="O771" s="121">
        <f t="shared" si="35"/>
        <v>0</v>
      </c>
    </row>
    <row r="772" spans="1:15" ht="17.25" x14ac:dyDescent="0.3">
      <c r="A772" s="93"/>
      <c r="B772" s="94"/>
      <c r="C772" s="12"/>
      <c r="D772" s="1"/>
      <c r="E772" s="2"/>
      <c r="F772" s="3"/>
      <c r="G772" s="3"/>
      <c r="H772" s="122">
        <f t="shared" ref="H772:H835" si="36">IF(AND(F772&lt;&gt;"",G772&lt;&gt;""),G772-F772,0)</f>
        <v>0</v>
      </c>
      <c r="I772" s="1"/>
      <c r="J772" s="50"/>
      <c r="K772" s="120">
        <v>0</v>
      </c>
      <c r="L772" s="12"/>
      <c r="M772" s="12"/>
      <c r="N772" s="120">
        <f t="shared" ref="N772:N835" si="37">IF(ROUND(H772*1440,0)=0,0,H772*1440*32)</f>
        <v>0</v>
      </c>
      <c r="O772" s="121">
        <f t="shared" ref="O772:O835" si="38">IF(ROUND(H772*1440,0)=0,0,
IF(ROUND(H772*1440,0)&lt;=15,480,
IF(ROUND(H772*1440,0)&lt;=30,960,
IF(ROUND(H772*1440,0)&lt;=45,1440,
IF(ROUND(H772*1440,0)&lt;=60,1920,
1920*INT(ROUND(H772*1440,0)/60)+
IF(MOD(ROUND(H772*1440,0),60)&lt;=15,480,
IF(MOD(ROUND(H772*1440,0),60)&lt;=30,960,
IF(MOD(ROUND(H772*1440,0),60)&lt;=45,1440,1920)))
)))))</f>
        <v>0</v>
      </c>
    </row>
    <row r="773" spans="1:15" ht="17.25" x14ac:dyDescent="0.3">
      <c r="A773" s="93"/>
      <c r="B773" s="94"/>
      <c r="C773" s="12"/>
      <c r="D773" s="1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1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1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1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1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1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1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1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1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1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1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1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1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1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1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1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1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1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1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1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1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1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1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1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1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1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1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1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1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1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1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1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1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1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1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1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1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1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1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1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1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1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1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1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1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1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1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1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1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1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1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1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1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1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1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1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1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1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1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1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1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1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1"/>
      <c r="E835" s="2"/>
      <c r="F835" s="3"/>
      <c r="G835" s="3"/>
      <c r="H835" s="122">
        <f t="shared" si="36"/>
        <v>0</v>
      </c>
      <c r="I835" s="1"/>
      <c r="J835" s="50"/>
      <c r="K835" s="120">
        <v>0</v>
      </c>
      <c r="L835" s="12"/>
      <c r="M835" s="12"/>
      <c r="N835" s="120">
        <f t="shared" si="37"/>
        <v>0</v>
      </c>
      <c r="O835" s="121">
        <f t="shared" si="38"/>
        <v>0</v>
      </c>
    </row>
    <row r="836" spans="1:15" ht="17.25" x14ac:dyDescent="0.3">
      <c r="A836" s="93"/>
      <c r="B836" s="94"/>
      <c r="C836" s="12"/>
      <c r="D836" s="1"/>
      <c r="E836" s="2"/>
      <c r="F836" s="3"/>
      <c r="G836" s="3"/>
      <c r="H836" s="122">
        <f t="shared" ref="H836:H899" si="39">IF(AND(F836&lt;&gt;"",G836&lt;&gt;""),G836-F836,0)</f>
        <v>0</v>
      </c>
      <c r="I836" s="1"/>
      <c r="J836" s="50"/>
      <c r="K836" s="120">
        <v>0</v>
      </c>
      <c r="L836" s="12"/>
      <c r="M836" s="12"/>
      <c r="N836" s="120">
        <f t="shared" ref="N836:N899" si="40">IF(ROUND(H836*1440,0)=0,0,H836*1440*32)</f>
        <v>0</v>
      </c>
      <c r="O836" s="121">
        <f t="shared" ref="O836:O899" si="41">IF(ROUND(H836*1440,0)=0,0,
IF(ROUND(H836*1440,0)&lt;=15,480,
IF(ROUND(H836*1440,0)&lt;=30,960,
IF(ROUND(H836*1440,0)&lt;=45,1440,
IF(ROUND(H836*1440,0)&lt;=60,1920,
1920*INT(ROUND(H836*1440,0)/60)+
IF(MOD(ROUND(H836*1440,0),60)&lt;=15,480,
IF(MOD(ROUND(H836*1440,0),60)&lt;=30,960,
IF(MOD(ROUND(H836*1440,0),60)&lt;=45,1440,1920)))
)))))</f>
        <v>0</v>
      </c>
    </row>
    <row r="837" spans="1:15" ht="17.25" x14ac:dyDescent="0.3">
      <c r="A837" s="93"/>
      <c r="B837" s="94"/>
      <c r="C837" s="12"/>
      <c r="D837" s="1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1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1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1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1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1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1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1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1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1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1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1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1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1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1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1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1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1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1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1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1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1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1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1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1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1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1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1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1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1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1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1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1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1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1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1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1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1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1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1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1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1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1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1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1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1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1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1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1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1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1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1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1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1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1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1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1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1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1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1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1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1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1"/>
      <c r="E899" s="2"/>
      <c r="F899" s="3"/>
      <c r="G899" s="3"/>
      <c r="H899" s="122">
        <f t="shared" si="39"/>
        <v>0</v>
      </c>
      <c r="I899" s="1"/>
      <c r="J899" s="50"/>
      <c r="K899" s="120">
        <v>0</v>
      </c>
      <c r="L899" s="12"/>
      <c r="M899" s="12"/>
      <c r="N899" s="120">
        <f t="shared" si="40"/>
        <v>0</v>
      </c>
      <c r="O899" s="121">
        <f t="shared" si="41"/>
        <v>0</v>
      </c>
    </row>
    <row r="900" spans="1:15" ht="17.25" x14ac:dyDescent="0.3">
      <c r="A900" s="93"/>
      <c r="B900" s="94"/>
      <c r="C900" s="12"/>
      <c r="D900" s="1"/>
      <c r="E900" s="2"/>
      <c r="F900" s="3"/>
      <c r="G900" s="3"/>
      <c r="H900" s="122">
        <f t="shared" ref="H900:H963" si="42">IF(AND(F900&lt;&gt;"",G900&lt;&gt;""),G900-F900,0)</f>
        <v>0</v>
      </c>
      <c r="I900" s="1"/>
      <c r="J900" s="50"/>
      <c r="K900" s="120">
        <v>0</v>
      </c>
      <c r="L900" s="12"/>
      <c r="M900" s="12"/>
      <c r="N900" s="120">
        <f t="shared" ref="N900:N963" si="43">IF(ROUND(H900*1440,0)=0,0,H900*1440*32)</f>
        <v>0</v>
      </c>
      <c r="O900" s="121">
        <f t="shared" ref="O900:O963" si="44">IF(ROUND(H900*1440,0)=0,0,
IF(ROUND(H900*1440,0)&lt;=15,480,
IF(ROUND(H900*1440,0)&lt;=30,960,
IF(ROUND(H900*1440,0)&lt;=45,1440,
IF(ROUND(H900*1440,0)&lt;=60,1920,
1920*INT(ROUND(H900*1440,0)/60)+
IF(MOD(ROUND(H900*1440,0),60)&lt;=15,480,
IF(MOD(ROUND(H900*1440,0),60)&lt;=30,960,
IF(MOD(ROUND(H900*1440,0),60)&lt;=45,1440,1920)))
)))))</f>
        <v>0</v>
      </c>
    </row>
    <row r="901" spans="1:15" ht="17.25" x14ac:dyDescent="0.3">
      <c r="A901" s="93"/>
      <c r="B901" s="94"/>
      <c r="C901" s="12"/>
      <c r="D901" s="1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1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1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1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1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1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1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1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1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1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1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1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1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1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1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1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1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1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1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1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1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1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1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1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1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1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1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1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1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1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1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1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1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1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1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1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1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1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1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1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1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1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1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1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1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1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1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1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1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1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1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1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1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1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1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1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1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1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1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1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1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1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1"/>
      <c r="E963" s="2"/>
      <c r="F963" s="3"/>
      <c r="G963" s="3"/>
      <c r="H963" s="122">
        <f t="shared" si="42"/>
        <v>0</v>
      </c>
      <c r="I963" s="1"/>
      <c r="J963" s="50"/>
      <c r="K963" s="120">
        <v>0</v>
      </c>
      <c r="L963" s="12"/>
      <c r="M963" s="12"/>
      <c r="N963" s="120">
        <f t="shared" si="43"/>
        <v>0</v>
      </c>
      <c r="O963" s="121">
        <f t="shared" si="44"/>
        <v>0</v>
      </c>
    </row>
    <row r="964" spans="1:15" ht="17.25" x14ac:dyDescent="0.3">
      <c r="A964" s="93"/>
      <c r="B964" s="94"/>
      <c r="C964" s="12"/>
      <c r="D964" s="1"/>
      <c r="E964" s="2"/>
      <c r="F964" s="3"/>
      <c r="G964" s="3"/>
      <c r="H964" s="122">
        <f t="shared" ref="H964:H1000" si="45">IF(AND(F964&lt;&gt;"",G964&lt;&gt;""),G964-F964,0)</f>
        <v>0</v>
      </c>
      <c r="I964" s="1"/>
      <c r="J964" s="50"/>
      <c r="K964" s="120">
        <v>0</v>
      </c>
      <c r="L964" s="12"/>
      <c r="M964" s="12"/>
      <c r="N964" s="120">
        <f t="shared" ref="N964:N1000" si="46">IF(ROUND(H964*1440,0)=0,0,H964*1440*32)</f>
        <v>0</v>
      </c>
      <c r="O964" s="121">
        <f t="shared" ref="O964:O1000" si="47">IF(ROUND(H964*1440,0)=0,0,
IF(ROUND(H964*1440,0)&lt;=15,480,
IF(ROUND(H964*1440,0)&lt;=30,960,
IF(ROUND(H964*1440,0)&lt;=45,1440,
IF(ROUND(H964*1440,0)&lt;=60,1920,
1920*INT(ROUND(H964*1440,0)/60)+
IF(MOD(ROUND(H964*1440,0),60)&lt;=15,480,
IF(MOD(ROUND(H964*1440,0),60)&lt;=30,960,
IF(MOD(ROUND(H964*1440,0),60)&lt;=45,1440,1920)))
)))))</f>
        <v>0</v>
      </c>
    </row>
    <row r="965" spans="1:15" ht="17.25" x14ac:dyDescent="0.3">
      <c r="A965" s="93"/>
      <c r="B965" s="94"/>
      <c r="C965" s="12"/>
      <c r="D965" s="1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1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1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1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1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1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1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1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1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1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1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1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1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1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1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1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1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1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1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1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1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1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93"/>
      <c r="B987" s="94"/>
      <c r="C987" s="12"/>
      <c r="D987" s="1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1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1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1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1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1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1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1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1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1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1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1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7.25" x14ac:dyDescent="0.3">
      <c r="A999" s="74"/>
      <c r="B999" s="75"/>
      <c r="C999" s="12"/>
      <c r="D999" s="1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8" thickBot="1" x14ac:dyDescent="0.35">
      <c r="A1000" s="76"/>
      <c r="B1000" s="77"/>
      <c r="C1000" s="12"/>
      <c r="D1000" s="1"/>
      <c r="E1000" s="2"/>
      <c r="F1000" s="3"/>
      <c r="G1000" s="3"/>
      <c r="H1000" s="122">
        <f t="shared" si="45"/>
        <v>0</v>
      </c>
      <c r="I1000" s="1"/>
      <c r="J1000" s="50"/>
      <c r="K1000" s="120">
        <v>0</v>
      </c>
      <c r="L1000" s="12"/>
      <c r="M1000" s="12"/>
      <c r="N1000" s="120">
        <f t="shared" si="46"/>
        <v>0</v>
      </c>
      <c r="O1000" s="121">
        <f t="shared" si="47"/>
        <v>0</v>
      </c>
    </row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.75" customHeight="1" x14ac:dyDescent="0.25"/>
  </sheetData>
  <sheetProtection algorithmName="SHA-512" hashValue="aflsw8Bl/OWpg2ScJe3PRaghiVGE2Ua5avT0P8vFwwZrBTk62AcxGaiWhYIhzU5yF2tr2UwwqX3IRo247ST/tw==" saltValue="wM1vS5m5ePo4Fedq6TlINA==" spinCount="100000" sheet="1" objects="1" scenarios="1"/>
  <dataConsolidate/>
  <dataValidations count="2">
    <dataValidation type="list" allowBlank="1" showInputMessage="1" showErrorMessage="1" sqref="I2:I1000" xr:uid="{2F8A3A04-87DC-42D7-9AFF-5C346CCD105F}">
      <formula1>"Phone call, Report, File work, Meeting, Site visit, Admin, Networking, Architectural work, Marketing, Training, Travel R15.50 p/km, Print(R4.50 p/page), Excell work, Friday club, Daily huddle"</formula1>
    </dataValidation>
    <dataValidation type="list" allowBlank="1" showInputMessage="1" showErrorMessage="1" sqref="H1" xr:uid="{FA090D1E-BF7F-4407-93C1-5BA86F57E79E}">
      <formula1>"Phone call, Report, File work, Meeting, Site visit, Admin, Other"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347F93-1E4A-461C-B1B7-8C8096C74151}">
          <x14:formula1>
            <xm:f>'PROJECT INFORMATION'!$A$2:$A$1045</xm:f>
          </x14:formula1>
          <xm:sqref>C2:C51 C101:C1000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773F3-89D9-44A9-B960-26599445FC75}">
  <sheetPr codeName="Sheet17">
    <pageSetUpPr fitToPage="1"/>
  </sheetPr>
  <dimension ref="A1:Q53"/>
  <sheetViews>
    <sheetView zoomScale="85" zoomScaleNormal="85" workbookViewId="0">
      <pane ySplit="1" topLeftCell="A27" activePane="bottomLeft" state="frozen"/>
      <selection pane="bottomLeft" activeCell="N33" sqref="N33"/>
    </sheetView>
  </sheetViews>
  <sheetFormatPr defaultRowHeight="15" x14ac:dyDescent="0.25"/>
  <cols>
    <col min="1" max="1" width="1" customWidth="1"/>
    <col min="2" max="2" width="14.140625" customWidth="1"/>
    <col min="3" max="3" width="15.42578125" customWidth="1"/>
    <col min="4" max="4" width="31.5703125" customWidth="1"/>
    <col min="5" max="5" width="20.5703125" customWidth="1"/>
    <col min="6" max="6" width="20.85546875" customWidth="1"/>
    <col min="7" max="7" width="5.42578125" hidden="1" customWidth="1"/>
    <col min="8" max="8" width="1.140625" customWidth="1"/>
    <col min="9" max="9" width="20.85546875" customWidth="1"/>
    <col min="10" max="10" width="21.42578125" customWidth="1"/>
    <col min="11" max="11" width="18.42578125" customWidth="1"/>
  </cols>
  <sheetData>
    <row r="1" spans="1:16" ht="15.75" thickBot="1" x14ac:dyDescent="0.3"/>
    <row r="2" spans="1:16" ht="15.75" thickBot="1" x14ac:dyDescent="0.3">
      <c r="A2" s="293"/>
      <c r="B2" s="294"/>
      <c r="C2" s="294"/>
      <c r="D2" s="294"/>
      <c r="E2" s="294"/>
      <c r="F2" s="294"/>
      <c r="G2" s="294"/>
      <c r="H2" s="295"/>
      <c r="K2" s="67" t="s">
        <v>1083</v>
      </c>
      <c r="L2" s="296" t="s">
        <v>407</v>
      </c>
      <c r="M2" s="297"/>
      <c r="N2" s="297"/>
      <c r="O2" s="297"/>
      <c r="P2" s="298"/>
    </row>
    <row r="3" spans="1:16" ht="18.75" thickBot="1" x14ac:dyDescent="0.3">
      <c r="A3" s="299"/>
      <c r="B3" s="21"/>
      <c r="C3" s="302" t="s">
        <v>203</v>
      </c>
      <c r="D3" s="302"/>
      <c r="E3" s="302"/>
      <c r="F3" s="302"/>
      <c r="G3" s="303"/>
      <c r="H3" s="304"/>
      <c r="K3" s="68" t="s">
        <v>615</v>
      </c>
      <c r="L3" s="307" t="s">
        <v>398</v>
      </c>
      <c r="M3" s="308"/>
      <c r="N3" s="308"/>
      <c r="O3" s="308"/>
      <c r="P3" s="309"/>
    </row>
    <row r="4" spans="1:16" ht="15.75" thickBot="1" x14ac:dyDescent="0.3">
      <c r="A4" s="300"/>
      <c r="B4" s="22"/>
      <c r="C4" s="310" t="s">
        <v>19</v>
      </c>
      <c r="D4" s="310"/>
      <c r="E4" s="310"/>
      <c r="F4" s="310"/>
      <c r="G4" s="311"/>
      <c r="H4" s="305"/>
      <c r="K4" s="207">
        <v>46191</v>
      </c>
      <c r="L4" s="308" t="s">
        <v>787</v>
      </c>
      <c r="M4" s="308"/>
      <c r="N4" s="308"/>
      <c r="O4" s="308"/>
      <c r="P4" s="309"/>
    </row>
    <row r="5" spans="1:16" ht="15.75" thickBot="1" x14ac:dyDescent="0.3">
      <c r="A5" s="300"/>
      <c r="B5" s="22"/>
      <c r="C5" s="310" t="s">
        <v>204</v>
      </c>
      <c r="D5" s="310"/>
      <c r="E5" s="310"/>
      <c r="F5" s="310"/>
      <c r="G5" s="311"/>
      <c r="H5" s="305"/>
      <c r="K5" s="207">
        <v>46230</v>
      </c>
      <c r="L5" s="307" t="s">
        <v>789</v>
      </c>
      <c r="M5" s="345"/>
      <c r="N5" s="345"/>
      <c r="O5" s="345"/>
      <c r="P5" s="346"/>
    </row>
    <row r="6" spans="1:16" x14ac:dyDescent="0.25">
      <c r="A6" s="300"/>
      <c r="B6" s="22"/>
      <c r="C6" s="310" t="s">
        <v>205</v>
      </c>
      <c r="D6" s="310"/>
      <c r="E6" s="310"/>
      <c r="F6" s="310"/>
      <c r="G6" s="311"/>
      <c r="H6" s="305"/>
      <c r="K6" s="69"/>
      <c r="L6" s="70"/>
      <c r="M6" s="70"/>
      <c r="N6" s="70"/>
      <c r="O6" s="70"/>
      <c r="P6" s="71"/>
    </row>
    <row r="7" spans="1:16" x14ac:dyDescent="0.25">
      <c r="A7" s="300"/>
      <c r="B7" s="22"/>
      <c r="C7" s="312" t="s">
        <v>20</v>
      </c>
      <c r="D7" s="312"/>
      <c r="E7" s="312"/>
      <c r="F7" s="312"/>
      <c r="G7" s="313"/>
      <c r="H7" s="305"/>
      <c r="K7" s="96"/>
      <c r="L7" s="97"/>
      <c r="M7" s="97"/>
      <c r="N7" s="97"/>
      <c r="O7" s="97"/>
      <c r="P7" s="98"/>
    </row>
    <row r="8" spans="1:16" x14ac:dyDescent="0.25">
      <c r="A8" s="300"/>
      <c r="B8" s="22"/>
      <c r="C8" s="310" t="s">
        <v>21</v>
      </c>
      <c r="D8" s="310"/>
      <c r="E8" s="310"/>
      <c r="F8" s="310"/>
      <c r="G8" s="311"/>
      <c r="H8" s="305"/>
      <c r="K8" s="96"/>
      <c r="L8" s="97"/>
      <c r="M8" s="97"/>
      <c r="N8" s="347"/>
      <c r="O8" s="347"/>
      <c r="P8" s="348"/>
    </row>
    <row r="9" spans="1:16" x14ac:dyDescent="0.25">
      <c r="A9" s="300"/>
      <c r="B9" s="22"/>
      <c r="C9" s="310"/>
      <c r="D9" s="310"/>
      <c r="E9" s="310"/>
      <c r="F9" s="310"/>
      <c r="G9" s="311"/>
      <c r="H9" s="305"/>
      <c r="K9" s="96"/>
      <c r="L9" s="97"/>
      <c r="M9" s="97"/>
      <c r="N9" s="97"/>
      <c r="O9" s="97"/>
      <c r="P9" s="98"/>
    </row>
    <row r="10" spans="1:16" x14ac:dyDescent="0.25">
      <c r="A10" s="300"/>
      <c r="B10" s="314"/>
      <c r="C10" s="310"/>
      <c r="D10" s="310"/>
      <c r="E10" s="310"/>
      <c r="F10" s="310"/>
      <c r="G10" s="311"/>
      <c r="H10" s="305"/>
      <c r="K10" s="69"/>
      <c r="L10" s="70"/>
      <c r="M10" s="70"/>
      <c r="N10" s="70"/>
      <c r="O10" s="70"/>
      <c r="P10" s="71"/>
    </row>
    <row r="11" spans="1:16" ht="19.5" customHeight="1" x14ac:dyDescent="0.25">
      <c r="A11" s="300"/>
      <c r="B11" s="22" t="s">
        <v>22</v>
      </c>
      <c r="C11" s="316"/>
      <c r="D11" s="317"/>
      <c r="E11" s="23"/>
      <c r="F11" s="24"/>
      <c r="G11" s="311"/>
      <c r="H11" s="305"/>
      <c r="K11" s="69"/>
      <c r="L11" s="70"/>
      <c r="M11" s="70"/>
      <c r="N11" s="70"/>
      <c r="O11" s="70"/>
      <c r="P11" s="71"/>
    </row>
    <row r="12" spans="1:16" x14ac:dyDescent="0.25">
      <c r="A12" s="300"/>
      <c r="B12" s="22"/>
      <c r="C12" s="23"/>
      <c r="D12" s="23"/>
      <c r="E12" s="23"/>
      <c r="F12" s="23"/>
      <c r="G12" s="311"/>
      <c r="H12" s="305"/>
      <c r="K12" s="69"/>
      <c r="L12" s="70"/>
      <c r="M12" s="70"/>
      <c r="N12" s="70"/>
      <c r="O12" s="70"/>
      <c r="P12" s="71"/>
    </row>
    <row r="13" spans="1:16" x14ac:dyDescent="0.25">
      <c r="A13" s="300"/>
      <c r="B13" s="22" t="s">
        <v>24</v>
      </c>
      <c r="C13" s="316"/>
      <c r="D13" s="317"/>
      <c r="E13" s="314"/>
      <c r="F13" s="310"/>
      <c r="G13" s="311"/>
      <c r="H13" s="305"/>
      <c r="K13" s="69"/>
      <c r="L13" s="70"/>
      <c r="M13" s="70"/>
      <c r="N13" s="349" t="s">
        <v>399</v>
      </c>
      <c r="O13" s="349"/>
      <c r="P13" s="350"/>
    </row>
    <row r="14" spans="1:16" x14ac:dyDescent="0.25">
      <c r="A14" s="300"/>
      <c r="B14" s="22"/>
      <c r="C14" s="23"/>
      <c r="D14" s="23"/>
      <c r="E14" s="23"/>
      <c r="F14" s="23"/>
      <c r="G14" s="311"/>
      <c r="H14" s="305"/>
      <c r="K14" s="69"/>
      <c r="L14" s="70"/>
      <c r="M14" s="70"/>
      <c r="N14" s="349" t="s">
        <v>400</v>
      </c>
      <c r="O14" s="349"/>
      <c r="P14" s="350"/>
    </row>
    <row r="15" spans="1:16" x14ac:dyDescent="0.25">
      <c r="A15" s="300"/>
      <c r="B15" s="22"/>
      <c r="C15" s="316"/>
      <c r="D15" s="317"/>
      <c r="E15" s="314"/>
      <c r="F15" s="310"/>
      <c r="G15" s="311"/>
      <c r="H15" s="305"/>
      <c r="K15" s="69"/>
      <c r="L15" s="70"/>
      <c r="M15" s="70"/>
      <c r="N15" s="349" t="s">
        <v>401</v>
      </c>
      <c r="O15" s="349"/>
      <c r="P15" s="350"/>
    </row>
    <row r="16" spans="1:16" x14ac:dyDescent="0.25">
      <c r="A16" s="300"/>
      <c r="B16" s="22"/>
      <c r="C16" s="23"/>
      <c r="D16" s="23"/>
      <c r="E16" s="23"/>
      <c r="F16" s="23"/>
      <c r="G16" s="311"/>
      <c r="H16" s="305"/>
      <c r="K16" s="69"/>
      <c r="L16" s="70"/>
      <c r="M16" s="70"/>
      <c r="N16" s="70"/>
      <c r="O16" s="70"/>
      <c r="P16" s="71"/>
    </row>
    <row r="17" spans="1:17" x14ac:dyDescent="0.25">
      <c r="A17" s="300"/>
      <c r="B17" s="22"/>
      <c r="C17" s="316"/>
      <c r="D17" s="317"/>
      <c r="E17" s="314"/>
      <c r="F17" s="310"/>
      <c r="G17" s="311"/>
      <c r="H17" s="305"/>
      <c r="K17" s="69"/>
      <c r="L17" s="70"/>
      <c r="M17" s="70"/>
      <c r="N17" s="70"/>
      <c r="O17" s="70"/>
      <c r="P17" s="71"/>
    </row>
    <row r="18" spans="1:17" x14ac:dyDescent="0.25">
      <c r="A18" s="300"/>
      <c r="B18" s="22"/>
      <c r="C18" s="23"/>
      <c r="D18" s="23"/>
      <c r="E18" s="23"/>
      <c r="F18" s="23"/>
      <c r="G18" s="311"/>
      <c r="H18" s="305"/>
      <c r="K18" s="69"/>
      <c r="L18" s="70"/>
      <c r="M18" s="70"/>
      <c r="N18" s="70"/>
      <c r="O18" s="70"/>
      <c r="P18" s="71"/>
      <c r="Q18" s="47"/>
    </row>
    <row r="19" spans="1:17" x14ac:dyDescent="0.25">
      <c r="A19" s="300"/>
      <c r="B19" s="22" t="s">
        <v>25</v>
      </c>
      <c r="C19" s="322"/>
      <c r="D19" s="323"/>
      <c r="E19" s="314"/>
      <c r="F19" s="310"/>
      <c r="G19" s="311"/>
      <c r="H19" s="305"/>
      <c r="K19" s="69"/>
      <c r="L19" s="70"/>
      <c r="M19" s="70"/>
      <c r="N19" s="70"/>
      <c r="O19" s="70"/>
      <c r="P19" s="71"/>
    </row>
    <row r="20" spans="1:17" ht="17.25" customHeight="1" x14ac:dyDescent="0.25">
      <c r="A20" s="300"/>
      <c r="B20" s="25" t="s">
        <v>26</v>
      </c>
      <c r="C20" s="324"/>
      <c r="D20" s="325"/>
      <c r="E20" s="314"/>
      <c r="F20" s="310"/>
      <c r="G20" s="311"/>
      <c r="H20" s="305"/>
      <c r="K20" s="69"/>
      <c r="L20" s="70"/>
      <c r="M20" s="70"/>
      <c r="N20" s="70"/>
      <c r="O20" s="70"/>
      <c r="P20" s="71"/>
    </row>
    <row r="21" spans="1:17" x14ac:dyDescent="0.25">
      <c r="A21" s="300"/>
      <c r="B21" s="326"/>
      <c r="C21" s="327"/>
      <c r="D21" s="327"/>
      <c r="E21" s="327"/>
      <c r="F21" s="327"/>
      <c r="G21" s="311"/>
      <c r="H21" s="305"/>
      <c r="K21" s="96"/>
      <c r="L21" s="97"/>
      <c r="M21" s="97"/>
      <c r="N21" s="97"/>
      <c r="O21" s="97"/>
      <c r="P21" s="98"/>
    </row>
    <row r="22" spans="1:17" x14ac:dyDescent="0.25">
      <c r="A22" s="300"/>
      <c r="B22" s="318"/>
      <c r="C22" s="319"/>
      <c r="D22" s="319"/>
      <c r="E22" s="319"/>
      <c r="F22" s="319"/>
      <c r="G22" s="315"/>
      <c r="H22" s="305"/>
      <c r="K22" s="96"/>
      <c r="L22" s="97"/>
      <c r="M22" s="97"/>
      <c r="N22" s="97"/>
      <c r="O22" s="97"/>
      <c r="P22" s="98"/>
    </row>
    <row r="23" spans="1:17" ht="15.75" thickBot="1" x14ac:dyDescent="0.3">
      <c r="A23" s="300"/>
      <c r="B23" s="26" t="s">
        <v>1</v>
      </c>
      <c r="C23" s="320" t="s">
        <v>10</v>
      </c>
      <c r="D23" s="321"/>
      <c r="E23" s="26" t="s">
        <v>583</v>
      </c>
      <c r="F23" s="78" t="s">
        <v>27</v>
      </c>
      <c r="G23" s="79"/>
      <c r="H23" s="305"/>
      <c r="I23" s="73" t="s">
        <v>212</v>
      </c>
      <c r="J23" s="73" t="s">
        <v>582</v>
      </c>
      <c r="K23" s="99"/>
      <c r="L23" s="99"/>
      <c r="M23" s="99"/>
      <c r="N23" s="99"/>
      <c r="O23" s="99"/>
      <c r="P23" s="100"/>
    </row>
    <row r="24" spans="1:17" ht="31.5" customHeight="1" x14ac:dyDescent="0.25">
      <c r="A24" s="300"/>
      <c r="B24" s="255"/>
      <c r="C24" s="292"/>
      <c r="D24" s="292"/>
      <c r="E24" s="256"/>
      <c r="F24" s="257"/>
      <c r="G24" s="27">
        <v>6240</v>
      </c>
      <c r="H24" s="305"/>
      <c r="I24" s="72"/>
      <c r="J24" s="72"/>
    </row>
    <row r="25" spans="1:17" ht="29.1" customHeight="1" x14ac:dyDescent="0.25">
      <c r="A25" s="300"/>
      <c r="B25" s="258"/>
      <c r="C25" s="328"/>
      <c r="D25" s="329"/>
      <c r="E25" s="259"/>
      <c r="F25" s="257"/>
      <c r="G25" s="27">
        <v>2880</v>
      </c>
      <c r="H25" s="305"/>
      <c r="I25" s="72"/>
      <c r="J25" s="72"/>
    </row>
    <row r="26" spans="1:17" ht="30.6" customHeight="1" x14ac:dyDescent="0.25">
      <c r="A26" s="300"/>
      <c r="B26" s="258"/>
      <c r="C26" s="330"/>
      <c r="D26" s="331"/>
      <c r="E26" s="259"/>
      <c r="F26" s="257"/>
      <c r="G26" s="27">
        <v>960</v>
      </c>
      <c r="H26" s="305"/>
      <c r="I26" s="72"/>
      <c r="J26" s="72"/>
    </row>
    <row r="27" spans="1:17" ht="47.1" customHeight="1" x14ac:dyDescent="0.25">
      <c r="A27" s="300"/>
      <c r="B27" s="258"/>
      <c r="C27" s="330"/>
      <c r="D27" s="331"/>
      <c r="E27" s="259"/>
      <c r="F27" s="257"/>
      <c r="G27" s="27">
        <v>1920</v>
      </c>
      <c r="H27" s="305"/>
      <c r="I27" s="72"/>
      <c r="J27" s="72"/>
    </row>
    <row r="28" spans="1:17" ht="46.5" customHeight="1" x14ac:dyDescent="0.25">
      <c r="A28" s="300"/>
      <c r="B28" s="258"/>
      <c r="C28" s="330"/>
      <c r="D28" s="331"/>
      <c r="E28" s="259"/>
      <c r="F28" s="257"/>
      <c r="G28" s="27">
        <v>4320</v>
      </c>
      <c r="H28" s="305"/>
      <c r="I28" s="72"/>
      <c r="J28" s="72"/>
    </row>
    <row r="29" spans="1:17" ht="65.45" customHeight="1" x14ac:dyDescent="0.25">
      <c r="A29" s="300"/>
      <c r="B29" s="431"/>
      <c r="C29" s="432"/>
      <c r="D29" s="433"/>
      <c r="E29" s="434"/>
      <c r="F29" s="435"/>
      <c r="G29" s="27"/>
      <c r="H29" s="305"/>
      <c r="I29" s="72"/>
      <c r="J29" s="72"/>
    </row>
    <row r="30" spans="1:17" ht="44.1" customHeight="1" x14ac:dyDescent="0.25">
      <c r="A30" s="300"/>
      <c r="B30" s="431"/>
      <c r="C30" s="432"/>
      <c r="D30" s="433"/>
      <c r="E30" s="434"/>
      <c r="F30" s="435"/>
      <c r="G30" s="27"/>
      <c r="H30" s="305"/>
      <c r="I30" s="72"/>
      <c r="J30" s="72"/>
    </row>
    <row r="31" spans="1:17" ht="39.6" customHeight="1" x14ac:dyDescent="0.25">
      <c r="A31" s="300"/>
      <c r="B31" s="431"/>
      <c r="C31" s="432"/>
      <c r="D31" s="433"/>
      <c r="E31" s="434"/>
      <c r="F31" s="435"/>
      <c r="G31" s="27"/>
      <c r="H31" s="305"/>
      <c r="I31" s="72"/>
      <c r="J31" s="72"/>
      <c r="L31" s="47"/>
    </row>
    <row r="32" spans="1:17" ht="26.1" customHeight="1" x14ac:dyDescent="0.25">
      <c r="A32" s="300"/>
      <c r="B32" s="431"/>
      <c r="C32" s="432"/>
      <c r="D32" s="433"/>
      <c r="E32" s="434"/>
      <c r="F32" s="435"/>
      <c r="G32" s="27"/>
      <c r="H32" s="305"/>
      <c r="I32" s="72"/>
      <c r="J32" s="72"/>
    </row>
    <row r="33" spans="1:15" ht="36.6" customHeight="1" x14ac:dyDescent="0.25">
      <c r="A33" s="300"/>
      <c r="B33" s="431"/>
      <c r="C33" s="432"/>
      <c r="D33" s="433"/>
      <c r="E33" s="434"/>
      <c r="F33" s="435"/>
      <c r="G33" s="27"/>
      <c r="H33" s="305"/>
      <c r="I33" s="72"/>
      <c r="J33" s="72"/>
    </row>
    <row r="34" spans="1:15" ht="44.45" customHeight="1" x14ac:dyDescent="0.25">
      <c r="A34" s="300"/>
      <c r="B34" s="431"/>
      <c r="C34" s="436"/>
      <c r="D34" s="437"/>
      <c r="E34" s="434"/>
      <c r="F34" s="435"/>
      <c r="G34" s="27"/>
      <c r="H34" s="305"/>
      <c r="I34" s="72"/>
      <c r="J34" s="72"/>
    </row>
    <row r="35" spans="1:15" ht="27.95" customHeight="1" x14ac:dyDescent="0.25">
      <c r="A35" s="300"/>
      <c r="B35" s="431"/>
      <c r="C35" s="438"/>
      <c r="D35" s="439"/>
      <c r="E35" s="434"/>
      <c r="F35" s="435"/>
      <c r="G35" s="27"/>
      <c r="H35" s="305"/>
      <c r="I35" s="72"/>
      <c r="J35" s="72"/>
      <c r="O35" s="47"/>
    </row>
    <row r="36" spans="1:15" x14ac:dyDescent="0.25">
      <c r="A36" s="300"/>
      <c r="B36" s="431"/>
      <c r="C36" s="436"/>
      <c r="D36" s="437"/>
      <c r="E36" s="434"/>
      <c r="F36" s="435"/>
      <c r="G36" s="27"/>
      <c r="H36" s="305"/>
      <c r="I36" s="72"/>
      <c r="J36" s="72"/>
    </row>
    <row r="37" spans="1:15" x14ac:dyDescent="0.25">
      <c r="A37" s="300"/>
      <c r="B37" s="440"/>
      <c r="C37" s="432"/>
      <c r="D37" s="433"/>
      <c r="E37" s="434"/>
      <c r="F37" s="435"/>
      <c r="G37" s="27"/>
      <c r="H37" s="305"/>
      <c r="I37" s="72"/>
      <c r="J37" s="72"/>
    </row>
    <row r="38" spans="1:15" x14ac:dyDescent="0.25">
      <c r="A38" s="300"/>
      <c r="B38" s="440"/>
      <c r="C38" s="432"/>
      <c r="D38" s="433"/>
      <c r="E38" s="434"/>
      <c r="F38" s="435"/>
      <c r="G38" s="27"/>
      <c r="H38" s="305"/>
      <c r="I38" s="72"/>
      <c r="J38" s="72"/>
    </row>
    <row r="39" spans="1:15" x14ac:dyDescent="0.25">
      <c r="A39" s="300"/>
      <c r="B39" s="440"/>
      <c r="C39" s="432"/>
      <c r="D39" s="433"/>
      <c r="E39" s="434"/>
      <c r="F39" s="435"/>
      <c r="G39" s="27"/>
      <c r="H39" s="305"/>
      <c r="I39" s="72"/>
      <c r="J39" s="72"/>
    </row>
    <row r="40" spans="1:15" x14ac:dyDescent="0.25">
      <c r="A40" s="300"/>
      <c r="B40" s="441" t="s">
        <v>28</v>
      </c>
      <c r="C40" s="442"/>
      <c r="D40" s="442"/>
      <c r="E40" s="443"/>
      <c r="F40" s="444">
        <f>SUM(F24:F39)</f>
        <v>0</v>
      </c>
      <c r="G40" s="27"/>
      <c r="H40" s="305"/>
    </row>
    <row r="41" spans="1:15" x14ac:dyDescent="0.25">
      <c r="A41" s="300"/>
      <c r="B41" s="445" t="s">
        <v>29</v>
      </c>
      <c r="C41" s="446"/>
      <c r="D41" s="446"/>
      <c r="E41" s="447"/>
      <c r="F41" s="444">
        <f>F40*0.15</f>
        <v>0</v>
      </c>
      <c r="G41" s="27"/>
      <c r="H41" s="305"/>
    </row>
    <row r="42" spans="1:15" x14ac:dyDescent="0.25">
      <c r="A42" s="300"/>
      <c r="B42" s="448" t="s">
        <v>30</v>
      </c>
      <c r="C42" s="449"/>
      <c r="D42" s="449"/>
      <c r="E42" s="450"/>
      <c r="F42" s="451">
        <f>F40+F41</f>
        <v>0</v>
      </c>
      <c r="G42" s="89"/>
      <c r="H42" s="305"/>
    </row>
    <row r="43" spans="1:15" x14ac:dyDescent="0.25">
      <c r="A43" s="300"/>
      <c r="B43" s="332"/>
      <c r="C43" s="333"/>
      <c r="D43" s="333"/>
      <c r="E43" s="333"/>
      <c r="F43" s="333"/>
      <c r="G43" s="340"/>
      <c r="H43" s="305"/>
    </row>
    <row r="44" spans="1:15" ht="15.75" thickBot="1" x14ac:dyDescent="0.3">
      <c r="A44" s="300"/>
      <c r="B44" s="343"/>
      <c r="C44" s="344"/>
      <c r="D44" s="344"/>
      <c r="E44" s="344"/>
      <c r="F44" s="344"/>
      <c r="G44" s="341"/>
      <c r="H44" s="305"/>
    </row>
    <row r="45" spans="1:15" ht="15.75" x14ac:dyDescent="0.3">
      <c r="A45" s="300"/>
      <c r="B45" s="314"/>
      <c r="C45" s="310"/>
      <c r="D45" s="310" t="s">
        <v>31</v>
      </c>
      <c r="E45" s="337"/>
      <c r="F45" s="43"/>
      <c r="G45" s="341"/>
      <c r="H45" s="305"/>
    </row>
    <row r="46" spans="1:15" ht="15.75" x14ac:dyDescent="0.3">
      <c r="A46" s="300"/>
      <c r="B46" s="343" t="s">
        <v>32</v>
      </c>
      <c r="C46" s="344"/>
      <c r="D46" s="310" t="s">
        <v>33</v>
      </c>
      <c r="E46" s="337"/>
      <c r="F46" s="44" t="s">
        <v>207</v>
      </c>
      <c r="G46" s="341"/>
      <c r="H46" s="305"/>
    </row>
    <row r="47" spans="1:15" ht="15.75" x14ac:dyDescent="0.3">
      <c r="A47" s="300"/>
      <c r="B47" s="314" t="s">
        <v>34</v>
      </c>
      <c r="C47" s="310"/>
      <c r="D47" s="310" t="s">
        <v>35</v>
      </c>
      <c r="E47" s="337"/>
      <c r="F47" s="44" t="s">
        <v>208</v>
      </c>
      <c r="G47" s="341"/>
      <c r="H47" s="305"/>
    </row>
    <row r="48" spans="1:15" ht="15.75" x14ac:dyDescent="0.3">
      <c r="A48" s="300"/>
      <c r="B48" s="314" t="s">
        <v>36</v>
      </c>
      <c r="C48" s="310"/>
      <c r="D48" s="310" t="s">
        <v>37</v>
      </c>
      <c r="E48" s="337"/>
      <c r="F48" s="44" t="s">
        <v>209</v>
      </c>
      <c r="G48" s="341"/>
      <c r="H48" s="305"/>
    </row>
    <row r="49" spans="1:8" x14ac:dyDescent="0.25">
      <c r="A49" s="300"/>
      <c r="B49" s="338" t="s">
        <v>38</v>
      </c>
      <c r="C49" s="339"/>
      <c r="D49" s="310" t="s">
        <v>39</v>
      </c>
      <c r="E49" s="337"/>
      <c r="F49" s="45"/>
      <c r="G49" s="341"/>
      <c r="H49" s="305"/>
    </row>
    <row r="50" spans="1:8" ht="15.75" thickBot="1" x14ac:dyDescent="0.3">
      <c r="A50" s="300"/>
      <c r="B50" s="314"/>
      <c r="C50" s="310"/>
      <c r="D50" s="310">
        <f>D11</f>
        <v>0</v>
      </c>
      <c r="E50" s="337"/>
      <c r="F50" s="46">
        <f>F42</f>
        <v>0</v>
      </c>
      <c r="G50" s="341"/>
      <c r="H50" s="305"/>
    </row>
    <row r="51" spans="1:8" x14ac:dyDescent="0.25">
      <c r="A51" s="300"/>
      <c r="B51" s="318"/>
      <c r="C51" s="319"/>
      <c r="D51" s="319"/>
      <c r="E51" s="319"/>
      <c r="F51" s="319"/>
      <c r="G51" s="342"/>
      <c r="H51" s="305"/>
    </row>
    <row r="52" spans="1:8" x14ac:dyDescent="0.25">
      <c r="A52" s="301"/>
      <c r="B52" s="334" t="s">
        <v>40</v>
      </c>
      <c r="C52" s="335"/>
      <c r="D52" s="335"/>
      <c r="E52" s="335"/>
      <c r="F52" s="335"/>
      <c r="G52" s="336"/>
      <c r="H52" s="306"/>
    </row>
    <row r="53" spans="1:8" x14ac:dyDescent="0.25">
      <c r="A53" s="293"/>
      <c r="B53" s="294"/>
      <c r="C53" s="294"/>
      <c r="D53" s="294"/>
      <c r="E53" s="294"/>
      <c r="F53" s="294"/>
      <c r="G53" s="294"/>
      <c r="H53" s="295"/>
    </row>
  </sheetData>
  <sortState xmlns:xlrd2="http://schemas.microsoft.com/office/spreadsheetml/2017/richdata2" ref="B3:J52">
    <sortCondition ref="B24:B28"/>
  </sortState>
  <mergeCells count="65">
    <mergeCell ref="L5:P5"/>
    <mergeCell ref="N8:P8"/>
    <mergeCell ref="N13:P13"/>
    <mergeCell ref="N14:P14"/>
    <mergeCell ref="N15:P15"/>
    <mergeCell ref="B52:G52"/>
    <mergeCell ref="A53:H53"/>
    <mergeCell ref="D47:E47"/>
    <mergeCell ref="B48:C48"/>
    <mergeCell ref="D48:E48"/>
    <mergeCell ref="B49:C49"/>
    <mergeCell ref="D49:E49"/>
    <mergeCell ref="B50:C50"/>
    <mergeCell ref="D50:E50"/>
    <mergeCell ref="G43:G51"/>
    <mergeCell ref="B44:F44"/>
    <mergeCell ref="B45:C45"/>
    <mergeCell ref="D45:E45"/>
    <mergeCell ref="B46:C46"/>
    <mergeCell ref="D46:E46"/>
    <mergeCell ref="B47:C47"/>
    <mergeCell ref="B51:F51"/>
    <mergeCell ref="C33:D33"/>
    <mergeCell ref="C39:D39"/>
    <mergeCell ref="C37:D37"/>
    <mergeCell ref="C38:D38"/>
    <mergeCell ref="B43:F43"/>
    <mergeCell ref="C32:D32"/>
    <mergeCell ref="C25:D25"/>
    <mergeCell ref="C26:D26"/>
    <mergeCell ref="C27:D27"/>
    <mergeCell ref="C28:D28"/>
    <mergeCell ref="C29:D29"/>
    <mergeCell ref="C30:D30"/>
    <mergeCell ref="C31:D31"/>
    <mergeCell ref="C17:D17"/>
    <mergeCell ref="E17:F17"/>
    <mergeCell ref="B22:F22"/>
    <mergeCell ref="C23:D23"/>
    <mergeCell ref="C19:D19"/>
    <mergeCell ref="E19:F19"/>
    <mergeCell ref="C20:D20"/>
    <mergeCell ref="E20:F20"/>
    <mergeCell ref="B21:F21"/>
    <mergeCell ref="C11:D11"/>
    <mergeCell ref="C13:D13"/>
    <mergeCell ref="E13:F13"/>
    <mergeCell ref="C15:D15"/>
    <mergeCell ref="E15:F15"/>
    <mergeCell ref="C24:D24"/>
    <mergeCell ref="A2:H2"/>
    <mergeCell ref="L2:P2"/>
    <mergeCell ref="A3:A52"/>
    <mergeCell ref="C3:G3"/>
    <mergeCell ref="H3:H52"/>
    <mergeCell ref="L3:P3"/>
    <mergeCell ref="C4:G4"/>
    <mergeCell ref="L4:P4"/>
    <mergeCell ref="C5:G5"/>
    <mergeCell ref="C6:G6"/>
    <mergeCell ref="C7:G7"/>
    <mergeCell ref="C8:G8"/>
    <mergeCell ref="C9:G9"/>
    <mergeCell ref="B10:F10"/>
    <mergeCell ref="G10:G22"/>
  </mergeCells>
  <dataValidations count="1">
    <dataValidation type="list" allowBlank="1" showInputMessage="1" showErrorMessage="1" sqref="K3" xr:uid="{CF6069D9-B34B-4F82-9AAB-FD46C5FCD5B6}">
      <formula1>"FLORIS, CECILE, JESSICA, JEANDRE, RAYNHARD, LOUW, DAWIE, ALL SHEETS"</formula1>
    </dataValidation>
  </dataValidations>
  <hyperlinks>
    <hyperlink ref="B49" r:id="rId1" xr:uid="{0D3793E2-1EA8-4237-B36F-9DF89153AF05}"/>
  </hyperlinks>
  <pageMargins left="0.7" right="0.7" top="0.75" bottom="0.75" header="0.3" footer="0.3"/>
  <pageSetup paperSize="9" scale="4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Populate_Button">
                <anchor moveWithCells="1" sizeWithCells="1">
                  <from>
                    <xdr:col>11</xdr:col>
                    <xdr:colOff>28575</xdr:colOff>
                    <xdr:row>6</xdr:row>
                    <xdr:rowOff>76200</xdr:rowOff>
                  </from>
                  <to>
                    <xdr:col>14</xdr:col>
                    <xdr:colOff>142875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Clear_Payment_Certificate">
                <anchor moveWithCells="1" sizeWithCells="1">
                  <from>
                    <xdr:col>11</xdr:col>
                    <xdr:colOff>28575</xdr:colOff>
                    <xdr:row>20</xdr:row>
                    <xdr:rowOff>85725</xdr:rowOff>
                  </from>
                  <to>
                    <xdr:col>14</xdr:col>
                    <xdr:colOff>123825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6B6BE-80FC-480B-BC84-6F70C53072AA}">
  <sheetPr codeName="Sheet22">
    <pageSetUpPr fitToPage="1"/>
  </sheetPr>
  <dimension ref="A1:Q53"/>
  <sheetViews>
    <sheetView zoomScale="98" zoomScaleNormal="70" workbookViewId="0">
      <pane ySplit="1" topLeftCell="A6" activePane="bottomLeft" state="frozen"/>
      <selection pane="bottomLeft" activeCell="L28" sqref="L28:L29"/>
    </sheetView>
  </sheetViews>
  <sheetFormatPr defaultRowHeight="15" x14ac:dyDescent="0.25"/>
  <cols>
    <col min="1" max="1" width="1" customWidth="1"/>
    <col min="2" max="2" width="14.140625" customWidth="1"/>
    <col min="3" max="3" width="15.42578125" customWidth="1"/>
    <col min="4" max="4" width="31.5703125" customWidth="1"/>
    <col min="5" max="5" width="20.5703125" customWidth="1"/>
    <col min="6" max="6" width="20.85546875" customWidth="1"/>
    <col min="7" max="7" width="5.42578125" hidden="1" customWidth="1"/>
    <col min="8" max="8" width="1.140625" customWidth="1"/>
    <col min="9" max="9" width="20.85546875" customWidth="1"/>
    <col min="10" max="10" width="21.42578125" customWidth="1"/>
    <col min="11" max="11" width="18.42578125" customWidth="1"/>
  </cols>
  <sheetData>
    <row r="1" spans="1:16" ht="15.75" thickBot="1" x14ac:dyDescent="0.3"/>
    <row r="2" spans="1:16" ht="15.75" thickBot="1" x14ac:dyDescent="0.3">
      <c r="A2" s="293"/>
      <c r="B2" s="294"/>
      <c r="C2" s="294"/>
      <c r="D2" s="294"/>
      <c r="E2" s="294"/>
      <c r="F2" s="294"/>
      <c r="G2" s="294"/>
      <c r="H2" s="295"/>
      <c r="K2" s="67" t="s">
        <v>119</v>
      </c>
      <c r="L2" s="296" t="s">
        <v>407</v>
      </c>
      <c r="M2" s="297"/>
      <c r="N2" s="297"/>
      <c r="O2" s="297"/>
      <c r="P2" s="298"/>
    </row>
    <row r="3" spans="1:16" ht="18.75" thickBot="1" x14ac:dyDescent="0.3">
      <c r="A3" s="299"/>
      <c r="B3" s="21"/>
      <c r="C3" s="302" t="s">
        <v>203</v>
      </c>
      <c r="D3" s="302"/>
      <c r="E3" s="302"/>
      <c r="F3" s="302"/>
      <c r="G3" s="303"/>
      <c r="H3" s="304"/>
      <c r="K3" s="68" t="s">
        <v>615</v>
      </c>
      <c r="L3" s="307" t="s">
        <v>398</v>
      </c>
      <c r="M3" s="308"/>
      <c r="N3" s="308"/>
      <c r="O3" s="308"/>
      <c r="P3" s="309"/>
    </row>
    <row r="4" spans="1:16" ht="15.75" thickBot="1" x14ac:dyDescent="0.3">
      <c r="A4" s="300"/>
      <c r="B4" s="22"/>
      <c r="C4" s="310" t="s">
        <v>19</v>
      </c>
      <c r="D4" s="310"/>
      <c r="E4" s="310"/>
      <c r="F4" s="310"/>
      <c r="G4" s="311"/>
      <c r="H4" s="305"/>
      <c r="K4" s="207">
        <v>46146</v>
      </c>
      <c r="L4" s="308" t="s">
        <v>787</v>
      </c>
      <c r="M4" s="308"/>
      <c r="N4" s="308"/>
      <c r="O4" s="308"/>
      <c r="P4" s="309"/>
    </row>
    <row r="5" spans="1:16" ht="15.75" thickBot="1" x14ac:dyDescent="0.3">
      <c r="A5" s="300"/>
      <c r="B5" s="22"/>
      <c r="C5" s="310" t="s">
        <v>204</v>
      </c>
      <c r="D5" s="310"/>
      <c r="E5" s="310"/>
      <c r="F5" s="310"/>
      <c r="G5" s="311"/>
      <c r="H5" s="305"/>
      <c r="K5" s="207">
        <v>46203</v>
      </c>
      <c r="L5" s="307" t="s">
        <v>789</v>
      </c>
      <c r="M5" s="345"/>
      <c r="N5" s="345"/>
      <c r="O5" s="345"/>
      <c r="P5" s="346"/>
    </row>
    <row r="6" spans="1:16" x14ac:dyDescent="0.25">
      <c r="A6" s="300"/>
      <c r="B6" s="22"/>
      <c r="C6" s="310" t="s">
        <v>205</v>
      </c>
      <c r="D6" s="310"/>
      <c r="E6" s="310"/>
      <c r="F6" s="310"/>
      <c r="G6" s="311"/>
      <c r="H6" s="305"/>
      <c r="K6" s="69"/>
      <c r="L6" s="70"/>
      <c r="M6" s="70"/>
      <c r="N6" s="70"/>
      <c r="O6" s="70"/>
      <c r="P6" s="71"/>
    </row>
    <row r="7" spans="1:16" x14ac:dyDescent="0.25">
      <c r="A7" s="300"/>
      <c r="B7" s="22"/>
      <c r="C7" s="312" t="s">
        <v>20</v>
      </c>
      <c r="D7" s="312"/>
      <c r="E7" s="312"/>
      <c r="F7" s="312"/>
      <c r="G7" s="313"/>
      <c r="H7" s="305"/>
      <c r="K7" s="96"/>
      <c r="L7" s="97"/>
      <c r="M7" s="97"/>
      <c r="N7" s="97"/>
      <c r="O7" s="97"/>
      <c r="P7" s="98"/>
    </row>
    <row r="8" spans="1:16" x14ac:dyDescent="0.25">
      <c r="A8" s="300"/>
      <c r="B8" s="22"/>
      <c r="C8" s="310" t="s">
        <v>21</v>
      </c>
      <c r="D8" s="310"/>
      <c r="E8" s="310"/>
      <c r="F8" s="310"/>
      <c r="G8" s="311"/>
      <c r="H8" s="305"/>
      <c r="K8" s="96"/>
      <c r="L8" s="97"/>
      <c r="M8" s="97"/>
      <c r="N8" s="347"/>
      <c r="O8" s="347"/>
      <c r="P8" s="348"/>
    </row>
    <row r="9" spans="1:16" x14ac:dyDescent="0.25">
      <c r="A9" s="300"/>
      <c r="B9" s="22"/>
      <c r="C9" s="310"/>
      <c r="D9" s="310"/>
      <c r="E9" s="310"/>
      <c r="F9" s="310"/>
      <c r="G9" s="311"/>
      <c r="H9" s="305"/>
      <c r="K9" s="96"/>
      <c r="L9" s="97"/>
      <c r="M9" s="97"/>
      <c r="N9" s="97"/>
      <c r="O9" s="97"/>
      <c r="P9" s="98"/>
    </row>
    <row r="10" spans="1:16" x14ac:dyDescent="0.25">
      <c r="A10" s="300"/>
      <c r="B10" s="314"/>
      <c r="C10" s="310"/>
      <c r="D10" s="310"/>
      <c r="E10" s="310"/>
      <c r="F10" s="310"/>
      <c r="G10" s="311"/>
      <c r="H10" s="305"/>
      <c r="K10" s="69"/>
      <c r="L10" s="70"/>
      <c r="M10" s="70"/>
      <c r="N10" s="70"/>
      <c r="O10" s="70"/>
      <c r="P10" s="71"/>
    </row>
    <row r="11" spans="1:16" ht="19.5" customHeight="1" x14ac:dyDescent="0.25">
      <c r="A11" s="300"/>
      <c r="B11" s="22" t="s">
        <v>22</v>
      </c>
      <c r="C11" s="316" t="s">
        <v>119</v>
      </c>
      <c r="D11" s="317"/>
      <c r="E11" s="23"/>
      <c r="F11" s="24"/>
      <c r="G11" s="311"/>
      <c r="H11" s="305"/>
      <c r="J11" s="47"/>
      <c r="K11" s="69"/>
      <c r="L11" s="70"/>
      <c r="M11" s="70"/>
      <c r="N11" s="70"/>
      <c r="O11" s="70"/>
      <c r="P11" s="71"/>
    </row>
    <row r="12" spans="1:16" x14ac:dyDescent="0.25">
      <c r="A12" s="300"/>
      <c r="B12" s="22"/>
      <c r="C12" s="23"/>
      <c r="D12" s="23"/>
      <c r="E12" s="23"/>
      <c r="F12" s="23"/>
      <c r="G12" s="311"/>
      <c r="H12" s="305"/>
      <c r="K12" s="69"/>
      <c r="L12" s="70"/>
      <c r="M12" s="70"/>
      <c r="N12" s="70"/>
      <c r="O12" s="70"/>
      <c r="P12" s="71"/>
    </row>
    <row r="13" spans="1:16" x14ac:dyDescent="0.25">
      <c r="A13" s="300"/>
      <c r="B13" s="22" t="s">
        <v>24</v>
      </c>
      <c r="C13" s="316" t="s">
        <v>120</v>
      </c>
      <c r="D13" s="317"/>
      <c r="E13" s="314"/>
      <c r="F13" s="310"/>
      <c r="G13" s="311"/>
      <c r="H13" s="305"/>
      <c r="K13" s="69"/>
      <c r="L13" s="70"/>
      <c r="M13" s="70"/>
      <c r="N13" s="349" t="s">
        <v>399</v>
      </c>
      <c r="O13" s="349"/>
      <c r="P13" s="350"/>
    </row>
    <row r="14" spans="1:16" x14ac:dyDescent="0.25">
      <c r="A14" s="300"/>
      <c r="B14" s="22"/>
      <c r="C14" s="23"/>
      <c r="D14" s="23"/>
      <c r="E14" s="23"/>
      <c r="F14" s="23"/>
      <c r="G14" s="311"/>
      <c r="H14" s="305"/>
      <c r="K14" s="69"/>
      <c r="L14" s="70"/>
      <c r="M14" s="70"/>
      <c r="N14" s="349" t="s">
        <v>400</v>
      </c>
      <c r="O14" s="349"/>
      <c r="P14" s="350"/>
    </row>
    <row r="15" spans="1:16" x14ac:dyDescent="0.25">
      <c r="A15" s="300"/>
      <c r="B15" s="22"/>
      <c r="C15" s="316" t="s">
        <v>1046</v>
      </c>
      <c r="D15" s="317"/>
      <c r="E15" s="314"/>
      <c r="F15" s="310"/>
      <c r="G15" s="311"/>
      <c r="H15" s="305"/>
      <c r="K15" s="69"/>
      <c r="L15" s="70"/>
      <c r="M15" s="70"/>
      <c r="N15" s="349" t="s">
        <v>401</v>
      </c>
      <c r="O15" s="349"/>
      <c r="P15" s="350"/>
    </row>
    <row r="16" spans="1:16" x14ac:dyDescent="0.25">
      <c r="A16" s="300"/>
      <c r="B16" s="22"/>
      <c r="C16" s="23"/>
      <c r="D16" s="23"/>
      <c r="E16" s="23"/>
      <c r="F16" s="23"/>
      <c r="G16" s="311"/>
      <c r="H16" s="305"/>
      <c r="K16" s="69"/>
      <c r="L16" s="70"/>
      <c r="M16" s="70"/>
      <c r="N16" s="70"/>
      <c r="O16" s="70"/>
      <c r="P16" s="71"/>
    </row>
    <row r="17" spans="1:17" x14ac:dyDescent="0.25">
      <c r="A17" s="300"/>
      <c r="B17" s="22"/>
      <c r="C17" s="316"/>
      <c r="D17" s="317"/>
      <c r="E17" s="314"/>
      <c r="F17" s="310"/>
      <c r="G17" s="311"/>
      <c r="H17" s="305"/>
      <c r="K17" s="69"/>
      <c r="L17" s="70"/>
      <c r="M17" s="70"/>
      <c r="N17" s="70"/>
      <c r="O17" s="70"/>
      <c r="P17" s="71"/>
    </row>
    <row r="18" spans="1:17" x14ac:dyDescent="0.25">
      <c r="A18" s="300"/>
      <c r="B18" s="22"/>
      <c r="C18" s="23"/>
      <c r="D18" s="23"/>
      <c r="E18" s="23"/>
      <c r="F18" s="23"/>
      <c r="G18" s="311"/>
      <c r="H18" s="305"/>
      <c r="K18" s="69"/>
      <c r="L18" s="70"/>
      <c r="M18" s="70"/>
      <c r="N18" s="70"/>
      <c r="O18" s="70"/>
      <c r="P18" s="71"/>
      <c r="Q18" s="47"/>
    </row>
    <row r="19" spans="1:17" x14ac:dyDescent="0.25">
      <c r="A19" s="300"/>
      <c r="B19" s="22" t="s">
        <v>25</v>
      </c>
      <c r="C19" s="322" t="s">
        <v>1049</v>
      </c>
      <c r="D19" s="323"/>
      <c r="E19" s="314"/>
      <c r="F19" s="310"/>
      <c r="G19" s="311"/>
      <c r="H19" s="305"/>
      <c r="K19" s="69"/>
      <c r="L19" s="70"/>
      <c r="M19" s="70"/>
      <c r="N19" s="70"/>
      <c r="O19" s="70"/>
      <c r="P19" s="71"/>
    </row>
    <row r="20" spans="1:17" ht="17.25" customHeight="1" x14ac:dyDescent="0.25">
      <c r="A20" s="300"/>
      <c r="B20" s="25" t="s">
        <v>26</v>
      </c>
      <c r="C20" s="324"/>
      <c r="D20" s="325"/>
      <c r="E20" s="314"/>
      <c r="F20" s="310"/>
      <c r="G20" s="311"/>
      <c r="H20" s="305"/>
      <c r="K20" s="69"/>
      <c r="L20" s="70"/>
      <c r="M20" s="70"/>
      <c r="N20" s="70"/>
      <c r="O20" s="70"/>
      <c r="P20" s="71"/>
    </row>
    <row r="21" spans="1:17" x14ac:dyDescent="0.25">
      <c r="A21" s="300"/>
      <c r="B21" s="326"/>
      <c r="C21" s="327"/>
      <c r="D21" s="327"/>
      <c r="E21" s="327"/>
      <c r="F21" s="327"/>
      <c r="G21" s="311"/>
      <c r="H21" s="305"/>
      <c r="K21" s="96"/>
      <c r="L21" s="97"/>
      <c r="M21" s="97"/>
      <c r="N21" s="97"/>
      <c r="O21" s="97"/>
      <c r="P21" s="98"/>
    </row>
    <row r="22" spans="1:17" x14ac:dyDescent="0.25">
      <c r="A22" s="300"/>
      <c r="B22" s="318"/>
      <c r="C22" s="319"/>
      <c r="D22" s="319"/>
      <c r="E22" s="319"/>
      <c r="F22" s="319"/>
      <c r="G22" s="315"/>
      <c r="H22" s="305"/>
      <c r="K22" s="96"/>
      <c r="L22" s="97"/>
      <c r="M22" s="97"/>
      <c r="N22" s="97"/>
      <c r="O22" s="97"/>
      <c r="P22" s="98"/>
    </row>
    <row r="23" spans="1:17" ht="15.75" thickBot="1" x14ac:dyDescent="0.3">
      <c r="A23" s="300"/>
      <c r="B23" s="26" t="s">
        <v>1</v>
      </c>
      <c r="C23" s="355" t="s">
        <v>10</v>
      </c>
      <c r="D23" s="356"/>
      <c r="E23" s="26" t="s">
        <v>583</v>
      </c>
      <c r="F23" s="78" t="s">
        <v>27</v>
      </c>
      <c r="G23" s="79"/>
      <c r="H23" s="305"/>
      <c r="I23" s="73" t="s">
        <v>212</v>
      </c>
      <c r="J23" s="73" t="s">
        <v>582</v>
      </c>
      <c r="K23" s="99"/>
      <c r="L23" s="99"/>
      <c r="M23" s="99"/>
      <c r="N23" s="99"/>
      <c r="O23" s="99"/>
      <c r="P23" s="100"/>
    </row>
    <row r="24" spans="1:17" ht="55.5" customHeight="1" x14ac:dyDescent="0.25">
      <c r="A24" s="300"/>
      <c r="B24" s="233">
        <v>46155</v>
      </c>
      <c r="C24" s="351" t="s">
        <v>731</v>
      </c>
      <c r="D24" s="352"/>
      <c r="E24" s="196">
        <v>0.25</v>
      </c>
      <c r="F24" s="27">
        <v>480</v>
      </c>
      <c r="G24" s="27">
        <v>480</v>
      </c>
      <c r="H24" s="305"/>
      <c r="I24" s="72" t="s">
        <v>1232</v>
      </c>
      <c r="J24" s="72" t="s">
        <v>1140</v>
      </c>
    </row>
    <row r="25" spans="1:17" x14ac:dyDescent="0.25">
      <c r="A25" s="300"/>
      <c r="B25" s="233">
        <v>46156</v>
      </c>
      <c r="C25" s="351" t="s">
        <v>738</v>
      </c>
      <c r="D25" s="352"/>
      <c r="E25" s="196">
        <v>1</v>
      </c>
      <c r="F25" s="27">
        <v>1920</v>
      </c>
      <c r="G25" s="27">
        <v>1920</v>
      </c>
      <c r="H25" s="305"/>
      <c r="I25" s="72" t="s">
        <v>1233</v>
      </c>
      <c r="J25" s="72" t="s">
        <v>636</v>
      </c>
    </row>
    <row r="26" spans="1:17" x14ac:dyDescent="0.25">
      <c r="A26" s="300"/>
      <c r="B26" s="233">
        <v>46163</v>
      </c>
      <c r="C26" s="351" t="s">
        <v>764</v>
      </c>
      <c r="D26" s="352"/>
      <c r="E26" s="196">
        <v>0.5</v>
      </c>
      <c r="F26" s="27">
        <v>960</v>
      </c>
      <c r="G26" s="27">
        <v>960</v>
      </c>
      <c r="H26" s="305"/>
      <c r="I26" s="72" t="s">
        <v>1235</v>
      </c>
      <c r="J26" s="72" t="s">
        <v>1234</v>
      </c>
    </row>
    <row r="27" spans="1:17" x14ac:dyDescent="0.25">
      <c r="A27" s="300"/>
      <c r="B27" s="233">
        <v>46163</v>
      </c>
      <c r="C27" s="351" t="s">
        <v>765</v>
      </c>
      <c r="D27" s="352"/>
      <c r="E27" s="196">
        <v>0.5</v>
      </c>
      <c r="F27" s="27">
        <v>960</v>
      </c>
      <c r="G27" s="27">
        <v>960</v>
      </c>
      <c r="H27" s="305"/>
      <c r="I27" s="72" t="s">
        <v>1237</v>
      </c>
      <c r="J27" s="72" t="s">
        <v>1236</v>
      </c>
    </row>
    <row r="28" spans="1:17" ht="36" customHeight="1" x14ac:dyDescent="0.25">
      <c r="A28" s="300"/>
      <c r="B28" s="233">
        <v>46169</v>
      </c>
      <c r="C28" s="351" t="s">
        <v>818</v>
      </c>
      <c r="D28" s="352"/>
      <c r="E28" s="196">
        <v>0.5</v>
      </c>
      <c r="F28" s="27">
        <v>960</v>
      </c>
      <c r="G28" s="27">
        <v>960</v>
      </c>
      <c r="H28" s="305"/>
      <c r="I28" s="72" t="s">
        <v>1238</v>
      </c>
      <c r="J28" s="72" t="s">
        <v>1234</v>
      </c>
    </row>
    <row r="29" spans="1:17" ht="32.1" customHeight="1" x14ac:dyDescent="0.25">
      <c r="A29" s="300"/>
      <c r="B29" s="233">
        <v>46169</v>
      </c>
      <c r="C29" s="351" t="s">
        <v>819</v>
      </c>
      <c r="D29" s="352"/>
      <c r="E29" s="196">
        <v>0.25</v>
      </c>
      <c r="F29" s="27">
        <v>480</v>
      </c>
      <c r="G29" s="27">
        <v>480</v>
      </c>
      <c r="H29" s="305"/>
      <c r="I29" s="72" t="s">
        <v>1239</v>
      </c>
      <c r="J29" s="72" t="s">
        <v>1140</v>
      </c>
    </row>
    <row r="30" spans="1:17" x14ac:dyDescent="0.25">
      <c r="A30" s="300"/>
      <c r="B30" s="233">
        <v>46183</v>
      </c>
      <c r="C30" s="351" t="s">
        <v>873</v>
      </c>
      <c r="D30" s="352"/>
      <c r="E30" s="196">
        <v>0.25</v>
      </c>
      <c r="F30" s="27">
        <v>480</v>
      </c>
      <c r="G30" s="27">
        <v>480</v>
      </c>
      <c r="H30" s="305"/>
      <c r="I30" s="72" t="s">
        <v>1240</v>
      </c>
      <c r="J30" s="72" t="s">
        <v>1140</v>
      </c>
    </row>
    <row r="31" spans="1:17" ht="32.1" customHeight="1" x14ac:dyDescent="0.25">
      <c r="A31" s="300"/>
      <c r="B31" s="233">
        <v>46185</v>
      </c>
      <c r="C31" s="351" t="s">
        <v>1241</v>
      </c>
      <c r="D31" s="352"/>
      <c r="E31" s="196">
        <v>0.25</v>
      </c>
      <c r="F31" s="27">
        <v>480</v>
      </c>
      <c r="G31" s="27">
        <v>480</v>
      </c>
      <c r="H31" s="305"/>
      <c r="I31" s="72" t="s">
        <v>1243</v>
      </c>
      <c r="J31" s="72" t="s">
        <v>1242</v>
      </c>
    </row>
    <row r="32" spans="1:17" ht="21.95" customHeight="1" x14ac:dyDescent="0.25">
      <c r="A32" s="300"/>
      <c r="B32" s="233">
        <v>46195</v>
      </c>
      <c r="C32" s="351" t="s">
        <v>915</v>
      </c>
      <c r="D32" s="352"/>
      <c r="E32" s="196">
        <v>0.25</v>
      </c>
      <c r="F32" s="27">
        <v>480</v>
      </c>
      <c r="G32" s="27">
        <v>480</v>
      </c>
      <c r="H32" s="305"/>
      <c r="I32" s="72" t="s">
        <v>1244</v>
      </c>
      <c r="J32" s="72" t="s">
        <v>1242</v>
      </c>
    </row>
    <row r="33" spans="1:15" ht="27.95" customHeight="1" x14ac:dyDescent="0.25">
      <c r="A33" s="300"/>
      <c r="B33" s="233">
        <v>46195</v>
      </c>
      <c r="C33" s="351" t="s">
        <v>916</v>
      </c>
      <c r="D33" s="352"/>
      <c r="E33" s="196">
        <v>0.5</v>
      </c>
      <c r="F33" s="27">
        <v>960</v>
      </c>
      <c r="G33" s="27">
        <v>960</v>
      </c>
      <c r="H33" s="305"/>
      <c r="I33" s="72" t="s">
        <v>1245</v>
      </c>
      <c r="J33" s="72" t="s">
        <v>1234</v>
      </c>
    </row>
    <row r="34" spans="1:15" x14ac:dyDescent="0.25">
      <c r="A34" s="300"/>
      <c r="B34" s="233">
        <v>46197</v>
      </c>
      <c r="C34" s="351" t="s">
        <v>962</v>
      </c>
      <c r="D34" s="352"/>
      <c r="E34" s="196">
        <v>1.5</v>
      </c>
      <c r="F34" s="27">
        <v>2880</v>
      </c>
      <c r="G34" s="27">
        <v>2880</v>
      </c>
      <c r="H34" s="305"/>
      <c r="I34" s="72" t="s">
        <v>1247</v>
      </c>
      <c r="J34" s="72" t="s">
        <v>1246</v>
      </c>
    </row>
    <row r="35" spans="1:15" x14ac:dyDescent="0.25">
      <c r="A35" s="300"/>
      <c r="B35" s="233">
        <v>46198</v>
      </c>
      <c r="C35" s="351" t="s">
        <v>968</v>
      </c>
      <c r="D35" s="352"/>
      <c r="E35" s="196">
        <v>1</v>
      </c>
      <c r="F35" s="27">
        <v>1920</v>
      </c>
      <c r="G35" s="27">
        <v>1920</v>
      </c>
      <c r="H35" s="305"/>
      <c r="I35" s="72" t="s">
        <v>1248</v>
      </c>
      <c r="J35" s="72" t="s">
        <v>636</v>
      </c>
      <c r="O35" s="47"/>
    </row>
    <row r="36" spans="1:15" ht="29.1" customHeight="1" x14ac:dyDescent="0.25">
      <c r="A36" s="300"/>
      <c r="B36" s="233"/>
      <c r="C36" s="351"/>
      <c r="D36" s="352"/>
      <c r="E36" s="196"/>
      <c r="F36" s="27"/>
      <c r="G36" s="27"/>
      <c r="H36" s="305"/>
      <c r="I36" s="72"/>
      <c r="J36" s="72"/>
    </row>
    <row r="37" spans="1:15" ht="27.95" customHeight="1" x14ac:dyDescent="0.25">
      <c r="A37" s="300"/>
      <c r="B37" s="233"/>
      <c r="C37" s="351"/>
      <c r="D37" s="352"/>
      <c r="E37" s="196"/>
      <c r="F37" s="27"/>
      <c r="G37" s="27"/>
      <c r="H37" s="305"/>
      <c r="I37" s="72"/>
      <c r="J37" s="72"/>
    </row>
    <row r="38" spans="1:15" x14ac:dyDescent="0.25">
      <c r="A38" s="300"/>
      <c r="B38" s="233"/>
      <c r="C38" s="353"/>
      <c r="D38" s="354"/>
      <c r="E38" s="196"/>
      <c r="F38" s="27"/>
      <c r="G38" s="27"/>
      <c r="H38" s="305"/>
      <c r="I38" s="72"/>
      <c r="J38" s="72"/>
    </row>
    <row r="39" spans="1:15" x14ac:dyDescent="0.25">
      <c r="A39" s="300"/>
      <c r="B39" s="233"/>
      <c r="C39" s="353"/>
      <c r="D39" s="354"/>
      <c r="E39" s="196"/>
      <c r="F39" s="27"/>
      <c r="G39" s="27"/>
      <c r="H39" s="305"/>
      <c r="I39" s="72"/>
      <c r="J39" s="72"/>
    </row>
    <row r="40" spans="1:15" x14ac:dyDescent="0.25">
      <c r="A40" s="300"/>
      <c r="B40" s="80" t="s">
        <v>28</v>
      </c>
      <c r="C40" s="81"/>
      <c r="D40" s="81"/>
      <c r="E40" s="82"/>
      <c r="F40" s="197">
        <f>SUM(F24:F39)</f>
        <v>12960</v>
      </c>
      <c r="G40" s="27"/>
      <c r="H40" s="305"/>
    </row>
    <row r="41" spans="1:15" x14ac:dyDescent="0.25">
      <c r="A41" s="300"/>
      <c r="B41" s="83" t="s">
        <v>29</v>
      </c>
      <c r="C41" s="84"/>
      <c r="D41" s="84"/>
      <c r="E41" s="85"/>
      <c r="F41" s="197">
        <f>F40*0.15</f>
        <v>1944</v>
      </c>
      <c r="G41" s="27"/>
      <c r="H41" s="305"/>
    </row>
    <row r="42" spans="1:15" x14ac:dyDescent="0.25">
      <c r="A42" s="300"/>
      <c r="B42" s="86" t="s">
        <v>30</v>
      </c>
      <c r="C42" s="87"/>
      <c r="D42" s="87"/>
      <c r="E42" s="88"/>
      <c r="F42" s="198">
        <f>F40+F41</f>
        <v>14904</v>
      </c>
      <c r="G42" s="89"/>
      <c r="H42" s="305"/>
    </row>
    <row r="43" spans="1:15" x14ac:dyDescent="0.25">
      <c r="A43" s="300"/>
      <c r="B43" s="332"/>
      <c r="C43" s="333"/>
      <c r="D43" s="333"/>
      <c r="E43" s="333"/>
      <c r="F43" s="333"/>
      <c r="G43" s="340"/>
      <c r="H43" s="305"/>
    </row>
    <row r="44" spans="1:15" ht="15.75" thickBot="1" x14ac:dyDescent="0.3">
      <c r="A44" s="300"/>
      <c r="B44" s="343"/>
      <c r="C44" s="344"/>
      <c r="D44" s="344"/>
      <c r="E44" s="344"/>
      <c r="F44" s="344"/>
      <c r="G44" s="341"/>
      <c r="H44" s="305"/>
    </row>
    <row r="45" spans="1:15" ht="15.75" x14ac:dyDescent="0.3">
      <c r="A45" s="300"/>
      <c r="B45" s="314"/>
      <c r="C45" s="310"/>
      <c r="D45" s="310" t="s">
        <v>31</v>
      </c>
      <c r="E45" s="337"/>
      <c r="F45" s="43" t="s">
        <v>206</v>
      </c>
      <c r="G45" s="341"/>
      <c r="H45" s="305"/>
    </row>
    <row r="46" spans="1:15" ht="15.75" x14ac:dyDescent="0.3">
      <c r="A46" s="300"/>
      <c r="B46" s="343" t="s">
        <v>32</v>
      </c>
      <c r="C46" s="344"/>
      <c r="D46" s="310" t="s">
        <v>33</v>
      </c>
      <c r="E46" s="337"/>
      <c r="F46" s="44" t="s">
        <v>207</v>
      </c>
      <c r="G46" s="341"/>
      <c r="H46" s="305"/>
    </row>
    <row r="47" spans="1:15" ht="15.75" x14ac:dyDescent="0.3">
      <c r="A47" s="300"/>
      <c r="B47" s="314" t="s">
        <v>34</v>
      </c>
      <c r="C47" s="310"/>
      <c r="D47" s="310" t="s">
        <v>35</v>
      </c>
      <c r="E47" s="337"/>
      <c r="F47" s="44" t="s">
        <v>208</v>
      </c>
      <c r="G47" s="341"/>
      <c r="H47" s="305"/>
    </row>
    <row r="48" spans="1:15" ht="15.75" x14ac:dyDescent="0.3">
      <c r="A48" s="300"/>
      <c r="B48" s="314" t="s">
        <v>36</v>
      </c>
      <c r="C48" s="310"/>
      <c r="D48" s="310" t="s">
        <v>37</v>
      </c>
      <c r="E48" s="337"/>
      <c r="F48" s="44" t="s">
        <v>209</v>
      </c>
      <c r="G48" s="341"/>
      <c r="H48" s="305"/>
    </row>
    <row r="49" spans="1:8" x14ac:dyDescent="0.25">
      <c r="A49" s="300"/>
      <c r="B49" s="338" t="s">
        <v>38</v>
      </c>
      <c r="C49" s="339"/>
      <c r="D49" s="310" t="s">
        <v>39</v>
      </c>
      <c r="E49" s="337"/>
      <c r="F49" s="45" t="s">
        <v>210</v>
      </c>
      <c r="G49" s="341"/>
      <c r="H49" s="305"/>
    </row>
    <row r="50" spans="1:8" ht="15.75" thickBot="1" x14ac:dyDescent="0.3">
      <c r="A50" s="300"/>
      <c r="B50" s="314"/>
      <c r="C50" s="310"/>
      <c r="D50" s="310">
        <f>D11</f>
        <v>0</v>
      </c>
      <c r="E50" s="337"/>
      <c r="F50" s="46">
        <f>F42/2</f>
        <v>7452</v>
      </c>
      <c r="G50" s="341"/>
      <c r="H50" s="305"/>
    </row>
    <row r="51" spans="1:8" x14ac:dyDescent="0.25">
      <c r="A51" s="300"/>
      <c r="B51" s="318"/>
      <c r="C51" s="319"/>
      <c r="D51" s="319"/>
      <c r="E51" s="319"/>
      <c r="F51" s="319"/>
      <c r="G51" s="342"/>
      <c r="H51" s="305"/>
    </row>
    <row r="52" spans="1:8" x14ac:dyDescent="0.25">
      <c r="A52" s="301"/>
      <c r="B52" s="334" t="s">
        <v>40</v>
      </c>
      <c r="C52" s="335"/>
      <c r="D52" s="335"/>
      <c r="E52" s="335"/>
      <c r="F52" s="335"/>
      <c r="G52" s="336"/>
      <c r="H52" s="306"/>
    </row>
    <row r="53" spans="1:8" x14ac:dyDescent="0.25">
      <c r="A53" s="293"/>
      <c r="B53" s="294"/>
      <c r="C53" s="294"/>
      <c r="D53" s="294"/>
      <c r="E53" s="294"/>
      <c r="F53" s="294"/>
      <c r="G53" s="294"/>
      <c r="H53" s="295"/>
    </row>
  </sheetData>
  <sortState xmlns:xlrd2="http://schemas.microsoft.com/office/spreadsheetml/2017/richdata2" ref="B3:J52">
    <sortCondition ref="B24:B35"/>
  </sortState>
  <mergeCells count="68">
    <mergeCell ref="A2:H2"/>
    <mergeCell ref="L2:P2"/>
    <mergeCell ref="A3:A52"/>
    <mergeCell ref="C3:G3"/>
    <mergeCell ref="H3:H52"/>
    <mergeCell ref="L3:P3"/>
    <mergeCell ref="C4:G4"/>
    <mergeCell ref="L4:P4"/>
    <mergeCell ref="C5:G5"/>
    <mergeCell ref="L5:P5"/>
    <mergeCell ref="B10:F10"/>
    <mergeCell ref="G10:G22"/>
    <mergeCell ref="C11:D11"/>
    <mergeCell ref="C13:D13"/>
    <mergeCell ref="E13:F13"/>
    <mergeCell ref="C6:G6"/>
    <mergeCell ref="C7:G7"/>
    <mergeCell ref="C8:G8"/>
    <mergeCell ref="N8:P8"/>
    <mergeCell ref="C9:G9"/>
    <mergeCell ref="B22:F22"/>
    <mergeCell ref="N13:P13"/>
    <mergeCell ref="N14:P14"/>
    <mergeCell ref="C15:D15"/>
    <mergeCell ref="E15:F15"/>
    <mergeCell ref="N15:P15"/>
    <mergeCell ref="C17:D17"/>
    <mergeCell ref="E17:F17"/>
    <mergeCell ref="C19:D19"/>
    <mergeCell ref="E19:F19"/>
    <mergeCell ref="C20:D20"/>
    <mergeCell ref="E20:F20"/>
    <mergeCell ref="B21:F21"/>
    <mergeCell ref="C34:D34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D48:E48"/>
    <mergeCell ref="C35:D35"/>
    <mergeCell ref="C36:D36"/>
    <mergeCell ref="C37:D37"/>
    <mergeCell ref="C38:D38"/>
    <mergeCell ref="C39:D39"/>
    <mergeCell ref="B43:F43"/>
    <mergeCell ref="A53:H53"/>
    <mergeCell ref="B49:C49"/>
    <mergeCell ref="D49:E49"/>
    <mergeCell ref="B50:C50"/>
    <mergeCell ref="D50:E50"/>
    <mergeCell ref="B51:F51"/>
    <mergeCell ref="B52:G52"/>
    <mergeCell ref="G43:G51"/>
    <mergeCell ref="B44:F44"/>
    <mergeCell ref="B45:C45"/>
    <mergeCell ref="D45:E45"/>
    <mergeCell ref="B46:C46"/>
    <mergeCell ref="D46:E46"/>
    <mergeCell ref="B47:C47"/>
    <mergeCell ref="D47:E47"/>
    <mergeCell ref="B48:C48"/>
  </mergeCells>
  <dataValidations count="2">
    <dataValidation allowBlank="1" showInputMessage="1" showErrorMessage="1" sqref="K4:K5" xr:uid="{A1675EA6-1370-4071-A96D-F972862662A8}"/>
    <dataValidation type="list" allowBlank="1" showInputMessage="1" showErrorMessage="1" sqref="K3" xr:uid="{BE613680-0232-436F-AFC5-D98C451278D7}">
      <formula1>"FLORIS, CECILE, JESSICA, JEANDRE, RAYNHARD, LOUW, DAWIE, ALL SHEETS"</formula1>
    </dataValidation>
  </dataValidations>
  <hyperlinks>
    <hyperlink ref="B49" r:id="rId1" xr:uid="{BC9A2A77-F4D0-498C-B602-6D6CB3881C6C}"/>
  </hyperlinks>
  <pageMargins left="0.7" right="0.7" top="0.75" bottom="0.75" header="0.3" footer="0.3"/>
  <pageSetup paperSize="9" scale="4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5" name="Button 1">
              <controlPr defaultSize="0" print="0" autoFill="0" autoPict="0" macro="[0]!Populate_Button">
                <anchor moveWithCells="1" sizeWithCells="1">
                  <from>
                    <xdr:col>11</xdr:col>
                    <xdr:colOff>28575</xdr:colOff>
                    <xdr:row>6</xdr:row>
                    <xdr:rowOff>76200</xdr:rowOff>
                  </from>
                  <to>
                    <xdr:col>14</xdr:col>
                    <xdr:colOff>142875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6" name="Button 2">
              <controlPr defaultSize="0" print="0" autoFill="0" autoPict="0" macro="[0]!Clear_Payment_Certificate">
                <anchor moveWithCells="1" sizeWithCells="1">
                  <from>
                    <xdr:col>11</xdr:col>
                    <xdr:colOff>28575</xdr:colOff>
                    <xdr:row>20</xdr:row>
                    <xdr:rowOff>85725</xdr:rowOff>
                  </from>
                  <to>
                    <xdr:col>14</xdr:col>
                    <xdr:colOff>123825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835F2-D5B4-432D-A906-46897E162A87}">
  <dimension ref="B1:AA55"/>
  <sheetViews>
    <sheetView tabSelected="1" topLeftCell="G1" zoomScale="85" zoomScaleNormal="85" workbookViewId="0">
      <selection activeCell="O19" sqref="O19:P19"/>
    </sheetView>
  </sheetViews>
  <sheetFormatPr defaultRowHeight="15" x14ac:dyDescent="0.25"/>
  <cols>
    <col min="2" max="2" width="1" customWidth="1"/>
    <col min="3" max="3" width="14.140625" customWidth="1"/>
    <col min="4" max="4" width="15.42578125" customWidth="1"/>
    <col min="5" max="5" width="31.5703125" customWidth="1"/>
    <col min="6" max="6" width="20.5703125" customWidth="1"/>
    <col min="7" max="7" width="20.85546875" customWidth="1"/>
    <col min="8" max="8" width="0" hidden="1" customWidth="1"/>
    <col min="9" max="9" width="1.140625" customWidth="1"/>
    <col min="11" max="11" width="1" customWidth="1"/>
    <col min="12" max="12" width="14.140625" customWidth="1"/>
    <col min="13" max="13" width="15.42578125" customWidth="1"/>
    <col min="14" max="14" width="44.42578125" customWidth="1"/>
    <col min="15" max="15" width="20.5703125" customWidth="1"/>
    <col min="16" max="16" width="20.85546875" customWidth="1"/>
    <col min="17" max="17" width="0" hidden="1" customWidth="1"/>
    <col min="18" max="18" width="1.140625" customWidth="1"/>
    <col min="20" max="20" width="1" customWidth="1"/>
    <col min="21" max="21" width="14.140625" customWidth="1"/>
    <col min="22" max="22" width="15.42578125" customWidth="1"/>
    <col min="23" max="23" width="44.42578125" customWidth="1"/>
    <col min="24" max="24" width="20.5703125" customWidth="1"/>
    <col min="25" max="25" width="20.85546875" customWidth="1"/>
    <col min="26" max="26" width="0" hidden="1" customWidth="1"/>
    <col min="27" max="27" width="1.140625" customWidth="1"/>
  </cols>
  <sheetData>
    <row r="1" spans="2:27" ht="24.6" customHeight="1" x14ac:dyDescent="0.25"/>
    <row r="2" spans="2:27" ht="6.95" customHeight="1" x14ac:dyDescent="0.25">
      <c r="B2" s="293"/>
      <c r="C2" s="294"/>
      <c r="D2" s="294"/>
      <c r="E2" s="294"/>
      <c r="F2" s="294"/>
      <c r="G2" s="294"/>
      <c r="H2" s="294"/>
      <c r="I2" s="295"/>
      <c r="K2" s="293"/>
      <c r="L2" s="294"/>
      <c r="M2" s="294"/>
      <c r="N2" s="294"/>
      <c r="O2" s="294"/>
      <c r="P2" s="294"/>
      <c r="Q2" s="294"/>
      <c r="R2" s="295"/>
      <c r="T2" s="293"/>
      <c r="U2" s="294"/>
      <c r="V2" s="294"/>
      <c r="W2" s="294"/>
      <c r="X2" s="294"/>
      <c r="Y2" s="294"/>
      <c r="Z2" s="294"/>
      <c r="AA2" s="295"/>
    </row>
    <row r="3" spans="2:27" ht="18" x14ac:dyDescent="0.25">
      <c r="B3" s="299"/>
      <c r="C3" s="21"/>
      <c r="D3" s="302" t="s">
        <v>203</v>
      </c>
      <c r="E3" s="302"/>
      <c r="F3" s="302"/>
      <c r="G3" s="302"/>
      <c r="H3" s="303"/>
      <c r="I3" s="304"/>
      <c r="K3" s="299"/>
      <c r="L3" s="21"/>
      <c r="M3" s="302" t="s">
        <v>203</v>
      </c>
      <c r="N3" s="302"/>
      <c r="O3" s="302"/>
      <c r="P3" s="302"/>
      <c r="Q3" s="303"/>
      <c r="R3" s="304"/>
      <c r="T3" s="299"/>
      <c r="U3" s="21"/>
      <c r="V3" s="302" t="s">
        <v>203</v>
      </c>
      <c r="W3" s="302"/>
      <c r="X3" s="302"/>
      <c r="Y3" s="302"/>
      <c r="Z3" s="303"/>
      <c r="AA3" s="304"/>
    </row>
    <row r="4" spans="2:27" ht="14.45" customHeight="1" x14ac:dyDescent="0.25">
      <c r="B4" s="300"/>
      <c r="C4" s="22"/>
      <c r="D4" s="310" t="s">
        <v>19</v>
      </c>
      <c r="E4" s="310"/>
      <c r="F4" s="310"/>
      <c r="G4" s="310"/>
      <c r="H4" s="311"/>
      <c r="I4" s="305"/>
      <c r="K4" s="300"/>
      <c r="L4" s="22"/>
      <c r="M4" s="310" t="s">
        <v>19</v>
      </c>
      <c r="N4" s="310"/>
      <c r="O4" s="310"/>
      <c r="P4" s="310"/>
      <c r="Q4" s="311"/>
      <c r="R4" s="305"/>
      <c r="T4" s="300"/>
      <c r="U4" s="22"/>
      <c r="V4" s="310" t="s">
        <v>19</v>
      </c>
      <c r="W4" s="310"/>
      <c r="X4" s="310"/>
      <c r="Y4" s="310"/>
      <c r="Z4" s="311"/>
      <c r="AA4" s="305"/>
    </row>
    <row r="5" spans="2:27" ht="14.45" customHeight="1" x14ac:dyDescent="0.25">
      <c r="B5" s="300"/>
      <c r="C5" s="22"/>
      <c r="D5" s="310" t="s">
        <v>204</v>
      </c>
      <c r="E5" s="310"/>
      <c r="F5" s="310"/>
      <c r="G5" s="310"/>
      <c r="H5" s="311"/>
      <c r="I5" s="305"/>
      <c r="K5" s="300"/>
      <c r="L5" s="22"/>
      <c r="M5" s="310" t="s">
        <v>204</v>
      </c>
      <c r="N5" s="310"/>
      <c r="O5" s="310"/>
      <c r="P5" s="310"/>
      <c r="Q5" s="311"/>
      <c r="R5" s="305"/>
      <c r="T5" s="300"/>
      <c r="U5" s="22"/>
      <c r="V5" s="310" t="s">
        <v>204</v>
      </c>
      <c r="W5" s="310"/>
      <c r="X5" s="310"/>
      <c r="Y5" s="310"/>
      <c r="Z5" s="311"/>
      <c r="AA5" s="305"/>
    </row>
    <row r="6" spans="2:27" ht="15" customHeight="1" x14ac:dyDescent="0.25">
      <c r="B6" s="300"/>
      <c r="C6" s="22"/>
      <c r="D6" s="310" t="s">
        <v>205</v>
      </c>
      <c r="E6" s="310"/>
      <c r="F6" s="310"/>
      <c r="G6" s="310"/>
      <c r="H6" s="311"/>
      <c r="I6" s="305"/>
      <c r="K6" s="300"/>
      <c r="L6" s="22"/>
      <c r="M6" s="310" t="s">
        <v>205</v>
      </c>
      <c r="N6" s="310"/>
      <c r="O6" s="310"/>
      <c r="P6" s="310"/>
      <c r="Q6" s="311"/>
      <c r="R6" s="305"/>
      <c r="T6" s="300"/>
      <c r="U6" s="22"/>
      <c r="V6" s="310" t="s">
        <v>205</v>
      </c>
      <c r="W6" s="310"/>
      <c r="X6" s="310"/>
      <c r="Y6" s="310"/>
      <c r="Z6" s="311"/>
      <c r="AA6" s="305"/>
    </row>
    <row r="7" spans="2:27" ht="15" customHeight="1" x14ac:dyDescent="0.25">
      <c r="B7" s="300"/>
      <c r="C7" s="22"/>
      <c r="D7" s="312" t="s">
        <v>20</v>
      </c>
      <c r="E7" s="312"/>
      <c r="F7" s="312"/>
      <c r="G7" s="312"/>
      <c r="H7" s="313"/>
      <c r="I7" s="305"/>
      <c r="K7" s="300"/>
      <c r="L7" s="22"/>
      <c r="M7" s="312" t="s">
        <v>20</v>
      </c>
      <c r="N7" s="312"/>
      <c r="O7" s="312"/>
      <c r="P7" s="312"/>
      <c r="Q7" s="313"/>
      <c r="R7" s="305"/>
      <c r="T7" s="300"/>
      <c r="U7" s="22"/>
      <c r="V7" s="312" t="s">
        <v>20</v>
      </c>
      <c r="W7" s="312"/>
      <c r="X7" s="312"/>
      <c r="Y7" s="312"/>
      <c r="Z7" s="313"/>
      <c r="AA7" s="305"/>
    </row>
    <row r="8" spans="2:27" ht="14.45" customHeight="1" x14ac:dyDescent="0.25">
      <c r="B8" s="300"/>
      <c r="C8" s="22"/>
      <c r="D8" s="310" t="s">
        <v>21</v>
      </c>
      <c r="E8" s="310"/>
      <c r="F8" s="310"/>
      <c r="G8" s="310"/>
      <c r="H8" s="311"/>
      <c r="I8" s="305"/>
      <c r="K8" s="300"/>
      <c r="L8" s="22"/>
      <c r="M8" s="310" t="s">
        <v>21</v>
      </c>
      <c r="N8" s="310"/>
      <c r="O8" s="310"/>
      <c r="P8" s="310"/>
      <c r="Q8" s="311"/>
      <c r="R8" s="305"/>
      <c r="T8" s="300"/>
      <c r="U8" s="22"/>
      <c r="V8" s="310" t="s">
        <v>21</v>
      </c>
      <c r="W8" s="310"/>
      <c r="X8" s="310"/>
      <c r="Y8" s="310"/>
      <c r="Z8" s="311"/>
      <c r="AA8" s="305"/>
    </row>
    <row r="9" spans="2:27" x14ac:dyDescent="0.25">
      <c r="B9" s="300"/>
      <c r="C9" s="22"/>
      <c r="D9" s="310"/>
      <c r="E9" s="310"/>
      <c r="F9" s="310"/>
      <c r="G9" s="310"/>
      <c r="H9" s="311"/>
      <c r="I9" s="305"/>
      <c r="K9" s="300"/>
      <c r="L9" s="22"/>
      <c r="M9" s="310"/>
      <c r="N9" s="310"/>
      <c r="O9" s="310"/>
      <c r="P9" s="310"/>
      <c r="Q9" s="311"/>
      <c r="R9" s="305"/>
      <c r="T9" s="300"/>
      <c r="U9" s="22"/>
      <c r="V9" s="310"/>
      <c r="W9" s="310"/>
      <c r="X9" s="310"/>
      <c r="Y9" s="310"/>
      <c r="Z9" s="311"/>
      <c r="AA9" s="305"/>
    </row>
    <row r="10" spans="2:27" x14ac:dyDescent="0.25">
      <c r="B10" s="300"/>
      <c r="C10" s="314"/>
      <c r="D10" s="310"/>
      <c r="E10" s="310"/>
      <c r="F10" s="310"/>
      <c r="G10" s="310"/>
      <c r="H10" s="311"/>
      <c r="I10" s="305"/>
      <c r="K10" s="300"/>
      <c r="L10" s="314"/>
      <c r="M10" s="310"/>
      <c r="N10" s="310"/>
      <c r="O10" s="310"/>
      <c r="P10" s="310"/>
      <c r="Q10" s="311"/>
      <c r="R10" s="305"/>
      <c r="T10" s="300"/>
      <c r="U10" s="314"/>
      <c r="V10" s="310"/>
      <c r="W10" s="310"/>
      <c r="X10" s="310"/>
      <c r="Y10" s="310"/>
      <c r="Z10" s="311"/>
      <c r="AA10" s="305"/>
    </row>
    <row r="11" spans="2:27" x14ac:dyDescent="0.25">
      <c r="B11" s="300"/>
      <c r="C11" s="22" t="s">
        <v>22</v>
      </c>
      <c r="D11" s="316" t="s">
        <v>119</v>
      </c>
      <c r="E11" s="317"/>
      <c r="F11" s="23"/>
      <c r="G11" s="24"/>
      <c r="H11" s="311"/>
      <c r="I11" s="305"/>
      <c r="K11" s="300"/>
      <c r="L11" s="22" t="s">
        <v>22</v>
      </c>
      <c r="M11" s="316" t="s">
        <v>119</v>
      </c>
      <c r="N11" s="317"/>
      <c r="O11" s="23"/>
      <c r="P11" s="24"/>
      <c r="Q11" s="311"/>
      <c r="R11" s="305"/>
      <c r="T11" s="300"/>
      <c r="U11" s="22" t="s">
        <v>22</v>
      </c>
      <c r="V11" s="316" t="s">
        <v>119</v>
      </c>
      <c r="W11" s="317"/>
      <c r="X11" s="23"/>
      <c r="Y11" s="24"/>
      <c r="Z11" s="311"/>
      <c r="AA11" s="305"/>
    </row>
    <row r="12" spans="2:27" x14ac:dyDescent="0.25">
      <c r="B12" s="300"/>
      <c r="C12" s="22"/>
      <c r="D12" s="23"/>
      <c r="E12" s="23"/>
      <c r="F12" s="23"/>
      <c r="G12" s="23"/>
      <c r="H12" s="311"/>
      <c r="I12" s="305"/>
      <c r="K12" s="300"/>
      <c r="L12" s="22"/>
      <c r="M12" s="23"/>
      <c r="N12" s="23"/>
      <c r="O12" s="23"/>
      <c r="P12" s="23"/>
      <c r="Q12" s="311"/>
      <c r="R12" s="305"/>
      <c r="T12" s="300"/>
      <c r="U12" s="22"/>
      <c r="V12" s="23"/>
      <c r="W12" s="23"/>
      <c r="X12" s="23"/>
      <c r="Y12" s="23"/>
      <c r="Z12" s="311"/>
      <c r="AA12" s="305"/>
    </row>
    <row r="13" spans="2:27" x14ac:dyDescent="0.25">
      <c r="B13" s="300"/>
      <c r="C13" s="22" t="s">
        <v>24</v>
      </c>
      <c r="D13" s="316" t="s">
        <v>120</v>
      </c>
      <c r="E13" s="317"/>
      <c r="F13" s="314"/>
      <c r="G13" s="310"/>
      <c r="H13" s="311"/>
      <c r="I13" s="305"/>
      <c r="K13" s="300"/>
      <c r="L13" s="22" t="s">
        <v>24</v>
      </c>
      <c r="M13" s="316" t="s">
        <v>120</v>
      </c>
      <c r="N13" s="317"/>
      <c r="O13" s="314"/>
      <c r="P13" s="310"/>
      <c r="Q13" s="311"/>
      <c r="R13" s="305"/>
      <c r="T13" s="300"/>
      <c r="U13" s="22" t="s">
        <v>24</v>
      </c>
      <c r="V13" s="316" t="s">
        <v>1267</v>
      </c>
      <c r="W13" s="317"/>
      <c r="X13" s="314"/>
      <c r="Y13" s="310"/>
      <c r="Z13" s="311"/>
      <c r="AA13" s="305"/>
    </row>
    <row r="14" spans="2:27" x14ac:dyDescent="0.25">
      <c r="B14" s="300"/>
      <c r="C14" s="22"/>
      <c r="D14" s="23"/>
      <c r="E14" s="23"/>
      <c r="F14" s="23"/>
      <c r="G14" s="23"/>
      <c r="H14" s="311"/>
      <c r="I14" s="305"/>
      <c r="K14" s="300"/>
      <c r="L14" s="22"/>
      <c r="M14" s="23"/>
      <c r="N14" s="23"/>
      <c r="O14" s="23"/>
      <c r="P14" s="23"/>
      <c r="Q14" s="311"/>
      <c r="R14" s="305"/>
      <c r="T14" s="300"/>
      <c r="U14" s="22"/>
      <c r="V14" s="23"/>
      <c r="W14" s="23"/>
      <c r="X14" s="23"/>
      <c r="Y14" s="23"/>
      <c r="Z14" s="311"/>
      <c r="AA14" s="305"/>
    </row>
    <row r="15" spans="2:27" x14ac:dyDescent="0.25">
      <c r="B15" s="300"/>
      <c r="C15" s="22"/>
      <c r="D15" s="316" t="s">
        <v>1046</v>
      </c>
      <c r="E15" s="317"/>
      <c r="F15" s="314"/>
      <c r="G15" s="310"/>
      <c r="H15" s="311"/>
      <c r="I15" s="305"/>
      <c r="K15" s="300"/>
      <c r="L15" s="22"/>
      <c r="M15" s="316" t="s">
        <v>1046</v>
      </c>
      <c r="N15" s="317"/>
      <c r="O15" s="314"/>
      <c r="P15" s="310"/>
      <c r="Q15" s="311"/>
      <c r="R15" s="305"/>
      <c r="T15" s="300"/>
      <c r="U15" s="22"/>
      <c r="V15" s="316" t="s">
        <v>1046</v>
      </c>
      <c r="W15" s="317"/>
      <c r="X15" s="314"/>
      <c r="Y15" s="310"/>
      <c r="Z15" s="311"/>
      <c r="AA15" s="305"/>
    </row>
    <row r="16" spans="2:27" x14ac:dyDescent="0.25">
      <c r="B16" s="300"/>
      <c r="C16" s="22"/>
      <c r="D16" s="23"/>
      <c r="E16" s="23"/>
      <c r="F16" s="23"/>
      <c r="G16" s="23"/>
      <c r="H16" s="311"/>
      <c r="I16" s="305"/>
      <c r="K16" s="300"/>
      <c r="L16" s="22"/>
      <c r="M16" s="23"/>
      <c r="N16" s="23"/>
      <c r="O16" s="23"/>
      <c r="P16" s="23"/>
      <c r="Q16" s="311"/>
      <c r="R16" s="305"/>
      <c r="T16" s="300"/>
      <c r="U16" s="22"/>
      <c r="V16" s="23"/>
      <c r="W16" s="23"/>
      <c r="X16" s="23"/>
      <c r="Y16" s="23"/>
      <c r="Z16" s="311"/>
      <c r="AA16" s="305"/>
    </row>
    <row r="17" spans="2:27" x14ac:dyDescent="0.25">
      <c r="B17" s="300"/>
      <c r="C17" s="22"/>
      <c r="D17" s="316"/>
      <c r="E17" s="317"/>
      <c r="F17" s="314"/>
      <c r="G17" s="310"/>
      <c r="H17" s="311"/>
      <c r="I17" s="305"/>
      <c r="K17" s="300"/>
      <c r="L17" s="22"/>
      <c r="M17" s="316"/>
      <c r="N17" s="317"/>
      <c r="O17" s="314"/>
      <c r="P17" s="310"/>
      <c r="Q17" s="311"/>
      <c r="R17" s="305"/>
      <c r="T17" s="300"/>
      <c r="U17" s="22"/>
      <c r="V17" s="316"/>
      <c r="W17" s="317"/>
      <c r="X17" s="314"/>
      <c r="Y17" s="310"/>
      <c r="Z17" s="311"/>
      <c r="AA17" s="305"/>
    </row>
    <row r="18" spans="2:27" x14ac:dyDescent="0.25">
      <c r="B18" s="300"/>
      <c r="C18" s="22"/>
      <c r="D18" s="23"/>
      <c r="E18" s="23"/>
      <c r="F18" s="23"/>
      <c r="G18" s="23"/>
      <c r="H18" s="311"/>
      <c r="I18" s="305"/>
      <c r="K18" s="300"/>
      <c r="L18" s="22"/>
      <c r="M18" s="23"/>
      <c r="N18" s="23"/>
      <c r="O18" s="23"/>
      <c r="P18" s="23"/>
      <c r="Q18" s="311"/>
      <c r="R18" s="305"/>
      <c r="T18" s="300"/>
      <c r="U18" s="22"/>
      <c r="V18" s="23"/>
      <c r="W18" s="23"/>
      <c r="X18" s="23"/>
      <c r="Y18" s="23"/>
      <c r="Z18" s="311"/>
      <c r="AA18" s="305"/>
    </row>
    <row r="19" spans="2:27" ht="20.25" x14ac:dyDescent="0.3">
      <c r="B19" s="300"/>
      <c r="C19" s="22" t="s">
        <v>25</v>
      </c>
      <c r="D19" s="322" t="s">
        <v>1049</v>
      </c>
      <c r="E19" s="323"/>
      <c r="F19" s="357" t="s">
        <v>1252</v>
      </c>
      <c r="G19" s="310"/>
      <c r="H19" s="311"/>
      <c r="I19" s="305"/>
      <c r="K19" s="300"/>
      <c r="L19" s="22" t="s">
        <v>25</v>
      </c>
      <c r="M19" s="322" t="s">
        <v>1049</v>
      </c>
      <c r="N19" s="323"/>
      <c r="O19" s="357" t="s">
        <v>1256</v>
      </c>
      <c r="P19" s="310"/>
      <c r="Q19" s="311"/>
      <c r="R19" s="305"/>
      <c r="T19" s="300"/>
      <c r="U19" s="22" t="s">
        <v>25</v>
      </c>
      <c r="V19" s="322" t="s">
        <v>1049</v>
      </c>
      <c r="W19" s="323"/>
      <c r="X19" s="357" t="s">
        <v>1257</v>
      </c>
      <c r="Y19" s="310"/>
      <c r="Z19" s="311"/>
      <c r="AA19" s="305"/>
    </row>
    <row r="20" spans="2:27" x14ac:dyDescent="0.25">
      <c r="B20" s="300"/>
      <c r="C20" s="25" t="s">
        <v>26</v>
      </c>
      <c r="D20" s="324"/>
      <c r="E20" s="325"/>
      <c r="F20" s="314"/>
      <c r="G20" s="310"/>
      <c r="H20" s="311"/>
      <c r="I20" s="305"/>
      <c r="K20" s="300"/>
      <c r="L20" s="25" t="s">
        <v>26</v>
      </c>
      <c r="M20" s="324"/>
      <c r="N20" s="325"/>
      <c r="O20" s="314"/>
      <c r="P20" s="310"/>
      <c r="Q20" s="311"/>
      <c r="R20" s="305"/>
      <c r="T20" s="300"/>
      <c r="U20" s="25" t="s">
        <v>26</v>
      </c>
      <c r="V20" s="324"/>
      <c r="W20" s="325"/>
      <c r="X20" s="314"/>
      <c r="Y20" s="310"/>
      <c r="Z20" s="311"/>
      <c r="AA20" s="305"/>
    </row>
    <row r="21" spans="2:27" x14ac:dyDescent="0.25">
      <c r="B21" s="300"/>
      <c r="C21" s="326"/>
      <c r="D21" s="327"/>
      <c r="E21" s="327"/>
      <c r="F21" s="327"/>
      <c r="G21" s="327"/>
      <c r="H21" s="311"/>
      <c r="I21" s="305"/>
      <c r="K21" s="300"/>
      <c r="L21" s="326"/>
      <c r="M21" s="327"/>
      <c r="N21" s="327"/>
      <c r="O21" s="327"/>
      <c r="P21" s="327"/>
      <c r="Q21" s="311"/>
      <c r="R21" s="305"/>
      <c r="T21" s="300"/>
      <c r="U21" s="326"/>
      <c r="V21" s="327"/>
      <c r="W21" s="327"/>
      <c r="X21" s="327"/>
      <c r="Y21" s="327"/>
      <c r="Z21" s="311"/>
      <c r="AA21" s="305"/>
    </row>
    <row r="22" spans="2:27" x14ac:dyDescent="0.25">
      <c r="B22" s="300"/>
      <c r="C22" s="318"/>
      <c r="D22" s="319"/>
      <c r="E22" s="319"/>
      <c r="F22" s="319"/>
      <c r="G22" s="319"/>
      <c r="H22" s="315"/>
      <c r="I22" s="305"/>
      <c r="K22" s="300"/>
      <c r="L22" s="318"/>
      <c r="M22" s="319"/>
      <c r="N22" s="319"/>
      <c r="O22" s="319"/>
      <c r="P22" s="319"/>
      <c r="Q22" s="315"/>
      <c r="R22" s="305"/>
      <c r="T22" s="300"/>
      <c r="U22" s="318"/>
      <c r="V22" s="319"/>
      <c r="W22" s="319"/>
      <c r="X22" s="319"/>
      <c r="Y22" s="319"/>
      <c r="Z22" s="315"/>
      <c r="AA22" s="305"/>
    </row>
    <row r="23" spans="2:27" x14ac:dyDescent="0.25">
      <c r="B23" s="300"/>
      <c r="C23" s="26" t="s">
        <v>1</v>
      </c>
      <c r="D23" s="355" t="s">
        <v>10</v>
      </c>
      <c r="E23" s="356"/>
      <c r="F23" s="26" t="s">
        <v>583</v>
      </c>
      <c r="G23" s="78" t="s">
        <v>27</v>
      </c>
      <c r="H23" s="79"/>
      <c r="I23" s="305"/>
      <c r="K23" s="300"/>
      <c r="L23" s="26" t="s">
        <v>1</v>
      </c>
      <c r="M23" s="355" t="s">
        <v>10</v>
      </c>
      <c r="N23" s="356"/>
      <c r="O23" s="26" t="s">
        <v>583</v>
      </c>
      <c r="P23" s="78" t="s">
        <v>27</v>
      </c>
      <c r="Q23" s="79"/>
      <c r="R23" s="305"/>
      <c r="T23" s="300"/>
      <c r="U23" s="26" t="s">
        <v>1</v>
      </c>
      <c r="V23" s="355" t="s">
        <v>10</v>
      </c>
      <c r="W23" s="356"/>
      <c r="X23" s="26" t="s">
        <v>583</v>
      </c>
      <c r="Y23" s="78" t="s">
        <v>27</v>
      </c>
      <c r="Z23" s="79"/>
      <c r="AA23" s="305"/>
    </row>
    <row r="24" spans="2:27" ht="30" customHeight="1" x14ac:dyDescent="0.25">
      <c r="B24" s="300"/>
      <c r="C24" s="233">
        <v>46155</v>
      </c>
      <c r="D24" s="351" t="s">
        <v>1249</v>
      </c>
      <c r="E24" s="352"/>
      <c r="F24" s="196">
        <v>0.15</v>
      </c>
      <c r="G24" s="27">
        <f>+F24*1920</f>
        <v>288</v>
      </c>
      <c r="H24" s="27">
        <v>480</v>
      </c>
      <c r="I24" s="305"/>
      <c r="K24" s="300"/>
      <c r="L24" s="233">
        <v>46183</v>
      </c>
      <c r="M24" s="351" t="s">
        <v>1254</v>
      </c>
      <c r="N24" s="352"/>
      <c r="O24" s="196">
        <v>0.5</v>
      </c>
      <c r="P24" s="27">
        <f t="shared" ref="P24:P29" si="0">+O24*1920</f>
        <v>960</v>
      </c>
      <c r="Q24" s="27">
        <v>960</v>
      </c>
      <c r="R24" s="305"/>
      <c r="T24" s="300"/>
      <c r="U24" s="233">
        <v>46204</v>
      </c>
      <c r="V24" s="361" t="s">
        <v>984</v>
      </c>
      <c r="W24" s="361"/>
      <c r="X24" s="196">
        <v>0.5</v>
      </c>
      <c r="Y24" s="27">
        <f>+X24*1920</f>
        <v>960</v>
      </c>
      <c r="Z24" s="27">
        <v>960</v>
      </c>
      <c r="AA24" s="305"/>
    </row>
    <row r="25" spans="2:27" ht="30" customHeight="1" x14ac:dyDescent="0.25">
      <c r="B25" s="300"/>
      <c r="C25" s="233">
        <v>46156</v>
      </c>
      <c r="D25" s="351" t="s">
        <v>1250</v>
      </c>
      <c r="E25" s="352"/>
      <c r="F25" s="196">
        <v>1</v>
      </c>
      <c r="G25" s="27">
        <f t="shared" ref="G25:G29" si="1">+F25*1920</f>
        <v>1920</v>
      </c>
      <c r="H25" s="27">
        <v>1920</v>
      </c>
      <c r="I25" s="305"/>
      <c r="K25" s="300"/>
      <c r="L25" s="233">
        <v>46185</v>
      </c>
      <c r="M25" s="351"/>
      <c r="N25" s="352"/>
      <c r="O25" s="196"/>
      <c r="P25" s="27">
        <f t="shared" si="0"/>
        <v>0</v>
      </c>
      <c r="Q25" s="27">
        <v>1920</v>
      </c>
      <c r="R25" s="305"/>
      <c r="T25" s="300"/>
      <c r="U25" s="265"/>
      <c r="V25" s="265" t="s">
        <v>1276</v>
      </c>
      <c r="W25" s="265"/>
      <c r="X25" s="265">
        <v>7500</v>
      </c>
      <c r="Y25" s="265">
        <f>+X25*0.5</f>
        <v>3750</v>
      </c>
      <c r="Z25" s="27">
        <v>1920</v>
      </c>
      <c r="AA25" s="305"/>
    </row>
    <row r="26" spans="2:27" ht="30" customHeight="1" x14ac:dyDescent="0.25">
      <c r="B26" s="300"/>
      <c r="C26" s="233">
        <v>46163</v>
      </c>
      <c r="D26" s="351" t="s">
        <v>764</v>
      </c>
      <c r="E26" s="352"/>
      <c r="F26" s="196">
        <v>0</v>
      </c>
      <c r="G26" s="27">
        <f t="shared" si="1"/>
        <v>0</v>
      </c>
      <c r="H26" s="27">
        <v>960</v>
      </c>
      <c r="I26" s="305"/>
      <c r="K26" s="300"/>
      <c r="L26" s="233">
        <v>46195</v>
      </c>
      <c r="M26" s="351" t="s">
        <v>1255</v>
      </c>
      <c r="N26" s="352"/>
      <c r="O26" s="196">
        <v>0</v>
      </c>
      <c r="P26" s="27">
        <f t="shared" si="0"/>
        <v>0</v>
      </c>
      <c r="Q26" s="27">
        <v>2880</v>
      </c>
      <c r="R26" s="305"/>
      <c r="T26" s="300"/>
      <c r="U26" s="265"/>
      <c r="V26" s="360" t="s">
        <v>1277</v>
      </c>
      <c r="W26" s="360"/>
      <c r="X26" s="265">
        <v>2550</v>
      </c>
      <c r="Y26" s="265">
        <f>+X26</f>
        <v>2550</v>
      </c>
      <c r="Z26" s="27">
        <v>2880</v>
      </c>
      <c r="AA26" s="305"/>
    </row>
    <row r="27" spans="2:27" ht="30" customHeight="1" x14ac:dyDescent="0.25">
      <c r="B27" s="300"/>
      <c r="C27" s="233">
        <v>46163</v>
      </c>
      <c r="D27" s="351" t="s">
        <v>765</v>
      </c>
      <c r="E27" s="352"/>
      <c r="F27" s="196">
        <v>0</v>
      </c>
      <c r="G27" s="27">
        <f t="shared" si="1"/>
        <v>0</v>
      </c>
      <c r="H27" s="27">
        <v>960</v>
      </c>
      <c r="I27" s="305"/>
      <c r="K27" s="300"/>
      <c r="L27" s="233">
        <v>46195</v>
      </c>
      <c r="M27" s="351" t="s">
        <v>916</v>
      </c>
      <c r="N27" s="352"/>
      <c r="O27" s="196">
        <v>0</v>
      </c>
      <c r="P27" s="27">
        <f t="shared" si="0"/>
        <v>0</v>
      </c>
      <c r="Q27" s="27">
        <v>960</v>
      </c>
      <c r="R27" s="305"/>
      <c r="T27" s="300"/>
      <c r="U27" s="265"/>
      <c r="V27" s="265" t="s">
        <v>1259</v>
      </c>
      <c r="W27" s="265"/>
      <c r="X27" s="265"/>
      <c r="Y27" s="265"/>
      <c r="Z27" s="27">
        <v>960</v>
      </c>
      <c r="AA27" s="305"/>
    </row>
    <row r="28" spans="2:27" ht="30" customHeight="1" x14ac:dyDescent="0.25">
      <c r="B28" s="300"/>
      <c r="C28" s="233">
        <v>46169</v>
      </c>
      <c r="D28" s="351" t="s">
        <v>1251</v>
      </c>
      <c r="E28" s="352"/>
      <c r="F28" s="196">
        <v>0</v>
      </c>
      <c r="G28" s="27">
        <f t="shared" si="1"/>
        <v>0</v>
      </c>
      <c r="H28" s="27">
        <v>960</v>
      </c>
      <c r="I28" s="305"/>
      <c r="K28" s="300"/>
      <c r="L28" s="233">
        <v>46197</v>
      </c>
      <c r="M28" s="351" t="s">
        <v>962</v>
      </c>
      <c r="N28" s="352"/>
      <c r="O28" s="196">
        <v>0</v>
      </c>
      <c r="P28" s="27">
        <f t="shared" si="0"/>
        <v>0</v>
      </c>
      <c r="Q28" s="27">
        <v>1920</v>
      </c>
      <c r="R28" s="305"/>
      <c r="T28" s="300"/>
      <c r="U28" s="265"/>
      <c r="V28" s="360" t="s">
        <v>1260</v>
      </c>
      <c r="W28" s="360"/>
      <c r="X28" s="265">
        <v>1750</v>
      </c>
      <c r="Y28" s="265">
        <f>+X28*3</f>
        <v>5250</v>
      </c>
      <c r="Z28" s="27">
        <v>1920</v>
      </c>
      <c r="AA28" s="305"/>
    </row>
    <row r="29" spans="2:27" ht="30" customHeight="1" x14ac:dyDescent="0.25">
      <c r="B29" s="300"/>
      <c r="C29" s="233">
        <v>46169</v>
      </c>
      <c r="D29" s="351" t="s">
        <v>1253</v>
      </c>
      <c r="E29" s="352"/>
      <c r="F29" s="196">
        <v>0.5</v>
      </c>
      <c r="G29" s="27">
        <f t="shared" si="1"/>
        <v>960</v>
      </c>
      <c r="H29" s="27">
        <v>480</v>
      </c>
      <c r="I29" s="305"/>
      <c r="K29" s="300"/>
      <c r="L29" s="233">
        <v>46198</v>
      </c>
      <c r="M29" s="351" t="s">
        <v>968</v>
      </c>
      <c r="N29" s="352"/>
      <c r="O29" s="196">
        <v>1</v>
      </c>
      <c r="P29" s="27">
        <f t="shared" si="0"/>
        <v>1920</v>
      </c>
      <c r="Q29" s="27">
        <v>960</v>
      </c>
      <c r="R29" s="305"/>
      <c r="T29" s="300"/>
      <c r="U29" s="265"/>
      <c r="V29" s="265" t="s">
        <v>1268</v>
      </c>
      <c r="W29" s="265"/>
      <c r="X29" s="265">
        <v>1250</v>
      </c>
      <c r="Y29" s="265">
        <f>+X29</f>
        <v>1250</v>
      </c>
      <c r="Z29" s="27">
        <v>960</v>
      </c>
      <c r="AA29" s="305"/>
    </row>
    <row r="30" spans="2:27" ht="30" customHeight="1" x14ac:dyDescent="0.25">
      <c r="B30" s="300"/>
      <c r="C30" s="233"/>
      <c r="D30" s="351"/>
      <c r="E30" s="352"/>
      <c r="F30" s="196"/>
      <c r="G30" s="27"/>
      <c r="H30" s="27">
        <v>480</v>
      </c>
      <c r="I30" s="305"/>
      <c r="K30" s="300"/>
      <c r="L30" s="233"/>
      <c r="M30" s="351"/>
      <c r="N30" s="352"/>
      <c r="O30" s="196"/>
      <c r="P30" s="27"/>
      <c r="Q30" s="27">
        <v>1920</v>
      </c>
      <c r="R30" s="305"/>
      <c r="T30" s="300"/>
      <c r="U30" s="233">
        <v>46206</v>
      </c>
      <c r="V30" s="361" t="s">
        <v>993</v>
      </c>
      <c r="W30" s="361"/>
      <c r="X30" s="196">
        <v>1</v>
      </c>
      <c r="Y30" s="27">
        <f t="shared" ref="Y30:Y37" si="2">+X30*1920</f>
        <v>1920</v>
      </c>
      <c r="Z30" s="27">
        <v>1920</v>
      </c>
      <c r="AA30" s="305"/>
    </row>
    <row r="31" spans="2:27" ht="30" customHeight="1" x14ac:dyDescent="0.25">
      <c r="B31" s="300"/>
      <c r="C31" s="233"/>
      <c r="D31" s="351"/>
      <c r="E31" s="352"/>
      <c r="F31" s="196"/>
      <c r="G31" s="27"/>
      <c r="H31" s="27">
        <v>480</v>
      </c>
      <c r="I31" s="305"/>
      <c r="K31" s="300"/>
      <c r="L31" s="233"/>
      <c r="M31" s="351" t="s">
        <v>1258</v>
      </c>
      <c r="N31" s="352"/>
      <c r="O31" s="196"/>
      <c r="P31" s="27"/>
      <c r="Q31" s="27">
        <v>4320</v>
      </c>
      <c r="R31" s="305"/>
      <c r="T31" s="300"/>
      <c r="U31" s="233">
        <v>46206</v>
      </c>
      <c r="V31" s="362" t="s">
        <v>1269</v>
      </c>
      <c r="W31" s="362"/>
      <c r="X31" s="196">
        <v>0.5</v>
      </c>
      <c r="Y31" s="27">
        <f t="shared" si="2"/>
        <v>960</v>
      </c>
      <c r="Z31" s="27">
        <v>4320</v>
      </c>
      <c r="AA31" s="305"/>
    </row>
    <row r="32" spans="2:27" ht="30" customHeight="1" x14ac:dyDescent="0.25">
      <c r="B32" s="300"/>
      <c r="C32" s="233"/>
      <c r="D32" s="351"/>
      <c r="E32" s="352"/>
      <c r="F32" s="196"/>
      <c r="G32" s="27"/>
      <c r="H32" s="27">
        <v>480</v>
      </c>
      <c r="I32" s="305"/>
      <c r="K32" s="300"/>
      <c r="L32" s="233"/>
      <c r="M32" s="351"/>
      <c r="N32" s="352"/>
      <c r="O32" s="196"/>
      <c r="P32" s="27"/>
      <c r="Q32" s="27">
        <v>6720</v>
      </c>
      <c r="R32" s="305"/>
      <c r="T32" s="300"/>
      <c r="U32" s="233">
        <v>46205</v>
      </c>
      <c r="V32" s="264" t="s">
        <v>1264</v>
      </c>
      <c r="W32" s="264"/>
      <c r="X32" s="196">
        <v>0.5</v>
      </c>
      <c r="Y32" s="27">
        <f t="shared" si="2"/>
        <v>960</v>
      </c>
      <c r="Z32" s="27">
        <v>6720</v>
      </c>
      <c r="AA32" s="305"/>
    </row>
    <row r="33" spans="2:27" ht="30" customHeight="1" x14ac:dyDescent="0.25">
      <c r="B33" s="300"/>
      <c r="C33" s="233"/>
      <c r="D33" s="351"/>
      <c r="E33" s="352"/>
      <c r="F33" s="196"/>
      <c r="G33" s="27"/>
      <c r="H33" s="27">
        <v>960</v>
      </c>
      <c r="I33" s="305"/>
      <c r="K33" s="300"/>
      <c r="L33" s="233"/>
      <c r="M33" s="353"/>
      <c r="N33" s="354"/>
      <c r="O33" s="196"/>
      <c r="P33" s="27"/>
      <c r="Q33" s="27">
        <v>9120</v>
      </c>
      <c r="R33" s="305"/>
      <c r="T33" s="300"/>
      <c r="U33" s="233">
        <v>46206</v>
      </c>
      <c r="V33" s="264" t="s">
        <v>1261</v>
      </c>
      <c r="W33" s="264"/>
      <c r="X33" s="196">
        <v>0.75</v>
      </c>
      <c r="Y33" s="27">
        <f t="shared" si="2"/>
        <v>1440</v>
      </c>
      <c r="Z33" s="27">
        <v>9120</v>
      </c>
      <c r="AA33" s="305"/>
    </row>
    <row r="34" spans="2:27" ht="30" customHeight="1" x14ac:dyDescent="0.25">
      <c r="B34" s="300"/>
      <c r="C34" s="233"/>
      <c r="D34" s="351"/>
      <c r="E34" s="352"/>
      <c r="F34" s="196"/>
      <c r="G34" s="27"/>
      <c r="H34" s="27">
        <v>2880</v>
      </c>
      <c r="I34" s="305"/>
      <c r="K34" s="300"/>
      <c r="L34" s="233"/>
      <c r="M34" s="353"/>
      <c r="N34" s="354"/>
      <c r="O34" s="196"/>
      <c r="P34" s="27"/>
      <c r="Q34" s="27"/>
      <c r="R34" s="305"/>
      <c r="T34" s="300"/>
      <c r="U34" s="233">
        <v>46209</v>
      </c>
      <c r="V34" s="264" t="s">
        <v>1270</v>
      </c>
      <c r="W34" s="264"/>
      <c r="X34" s="196">
        <v>0.5</v>
      </c>
      <c r="Y34" s="27">
        <f t="shared" si="2"/>
        <v>960</v>
      </c>
      <c r="Z34" s="27"/>
      <c r="AA34" s="305"/>
    </row>
    <row r="35" spans="2:27" ht="30" customHeight="1" x14ac:dyDescent="0.25">
      <c r="B35" s="300"/>
      <c r="C35" s="233"/>
      <c r="D35" s="351"/>
      <c r="E35" s="352"/>
      <c r="F35" s="196"/>
      <c r="G35" s="27"/>
      <c r="H35" s="27">
        <v>1920</v>
      </c>
      <c r="I35" s="305"/>
      <c r="K35" s="300"/>
      <c r="L35" s="233"/>
      <c r="M35" s="351"/>
      <c r="N35" s="352"/>
      <c r="O35" s="196"/>
      <c r="P35" s="27"/>
      <c r="Q35" s="27"/>
      <c r="R35" s="305"/>
      <c r="T35" s="300"/>
      <c r="U35" s="233">
        <v>46216</v>
      </c>
      <c r="V35" s="362" t="s">
        <v>1271</v>
      </c>
      <c r="W35" s="362"/>
      <c r="X35" s="196">
        <v>1.5</v>
      </c>
      <c r="Y35" s="27">
        <f t="shared" si="2"/>
        <v>2880</v>
      </c>
      <c r="Z35" s="27"/>
      <c r="AA35" s="305"/>
    </row>
    <row r="36" spans="2:27" ht="30" customHeight="1" x14ac:dyDescent="0.25">
      <c r="B36" s="300"/>
      <c r="C36" s="233"/>
      <c r="D36" s="351"/>
      <c r="E36" s="352"/>
      <c r="F36" s="196"/>
      <c r="G36" s="27"/>
      <c r="H36" s="27"/>
      <c r="I36" s="305"/>
      <c r="K36" s="300"/>
      <c r="L36" s="233"/>
      <c r="M36" s="353"/>
      <c r="N36" s="354"/>
      <c r="O36" s="196"/>
      <c r="P36" s="27"/>
      <c r="Q36" s="27"/>
      <c r="R36" s="305"/>
      <c r="T36" s="300"/>
      <c r="U36" s="233">
        <v>46217</v>
      </c>
      <c r="V36" s="362" t="s">
        <v>1262</v>
      </c>
      <c r="W36" s="362"/>
      <c r="X36" s="196">
        <v>2.25</v>
      </c>
      <c r="Y36" s="27">
        <f t="shared" si="2"/>
        <v>4320</v>
      </c>
      <c r="Z36" s="27"/>
      <c r="AA36" s="305"/>
    </row>
    <row r="37" spans="2:27" ht="30" customHeight="1" x14ac:dyDescent="0.25">
      <c r="B37" s="300"/>
      <c r="C37" s="233"/>
      <c r="D37" s="351"/>
      <c r="E37" s="352"/>
      <c r="F37" s="196"/>
      <c r="G37" s="27"/>
      <c r="H37" s="27"/>
      <c r="I37" s="305"/>
      <c r="K37" s="300"/>
      <c r="L37" s="233"/>
      <c r="M37" s="353"/>
      <c r="N37" s="354"/>
      <c r="O37" s="196"/>
      <c r="P37" s="27"/>
      <c r="Q37" s="27"/>
      <c r="R37" s="305"/>
      <c r="T37" s="300"/>
      <c r="U37" s="233">
        <v>46232</v>
      </c>
      <c r="V37" s="362" t="s">
        <v>1263</v>
      </c>
      <c r="W37" s="362"/>
      <c r="X37" s="196">
        <v>3</v>
      </c>
      <c r="Y37" s="27">
        <f t="shared" si="2"/>
        <v>5760</v>
      </c>
      <c r="Z37" s="27"/>
      <c r="AA37" s="305"/>
    </row>
    <row r="38" spans="2:27" ht="30" customHeight="1" x14ac:dyDescent="0.25">
      <c r="B38" s="300"/>
      <c r="C38" s="233"/>
      <c r="D38" s="351"/>
      <c r="E38" s="352"/>
      <c r="F38" s="196"/>
      <c r="G38" s="27"/>
      <c r="H38" s="27"/>
      <c r="I38" s="305"/>
      <c r="K38" s="300"/>
      <c r="L38" s="233"/>
      <c r="M38" s="353"/>
      <c r="N38" s="354"/>
      <c r="O38" s="196"/>
      <c r="P38" s="27"/>
      <c r="Q38" s="27"/>
      <c r="R38" s="305"/>
      <c r="T38" s="300"/>
      <c r="U38" s="233"/>
      <c r="V38" s="361" t="s">
        <v>1265</v>
      </c>
      <c r="W38" s="361"/>
      <c r="X38" s="196"/>
      <c r="Y38" s="27">
        <f>SUM(Y24:Y37)</f>
        <v>32960</v>
      </c>
      <c r="Z38" s="27"/>
      <c r="AA38" s="305"/>
    </row>
    <row r="39" spans="2:27" ht="30" customHeight="1" x14ac:dyDescent="0.25">
      <c r="B39" s="300"/>
      <c r="C39" s="233"/>
      <c r="D39" s="351"/>
      <c r="E39" s="352"/>
      <c r="F39" s="196"/>
      <c r="G39" s="27"/>
      <c r="H39" s="27"/>
      <c r="I39" s="305"/>
      <c r="K39" s="300"/>
      <c r="L39" s="233"/>
      <c r="M39" s="353"/>
      <c r="N39" s="354"/>
      <c r="O39" s="196"/>
      <c r="P39" s="27"/>
      <c r="Q39" s="27"/>
      <c r="R39" s="305"/>
      <c r="T39" s="300"/>
      <c r="U39" s="267"/>
      <c r="V39" s="267" t="s">
        <v>1272</v>
      </c>
      <c r="W39" s="267"/>
      <c r="X39" s="267"/>
      <c r="Y39" s="268">
        <f>+Y38*0.2</f>
        <v>6592</v>
      </c>
      <c r="Z39" s="27"/>
      <c r="AA39" s="305"/>
    </row>
    <row r="40" spans="2:27" x14ac:dyDescent="0.25">
      <c r="B40" s="300"/>
      <c r="C40" s="80" t="s">
        <v>28</v>
      </c>
      <c r="D40" s="81"/>
      <c r="E40" s="81"/>
      <c r="F40" s="82"/>
      <c r="G40" s="197">
        <f>SUM(G24:G39)</f>
        <v>3168</v>
      </c>
      <c r="H40" s="27"/>
      <c r="I40" s="305"/>
      <c r="K40" s="300"/>
      <c r="L40" s="80" t="s">
        <v>28</v>
      </c>
      <c r="M40" s="81"/>
      <c r="N40" s="81"/>
      <c r="O40" s="82"/>
      <c r="P40" s="197">
        <f>SUM(P24:P39)</f>
        <v>2880</v>
      </c>
      <c r="Q40" s="27"/>
      <c r="R40" s="305"/>
      <c r="T40" s="300"/>
      <c r="U40" s="265"/>
      <c r="V40" s="360" t="s">
        <v>1265</v>
      </c>
      <c r="W40" s="360"/>
      <c r="X40" s="265"/>
      <c r="Y40" s="266">
        <f>+Y38-Y39</f>
        <v>26368</v>
      </c>
      <c r="Z40" s="27"/>
      <c r="AA40" s="305"/>
    </row>
    <row r="41" spans="2:27" x14ac:dyDescent="0.25">
      <c r="B41" s="300"/>
      <c r="C41" s="83" t="s">
        <v>29</v>
      </c>
      <c r="D41" s="84"/>
      <c r="E41" s="84"/>
      <c r="F41" s="85"/>
      <c r="G41" s="197">
        <f>G40*0.15</f>
        <v>475.2</v>
      </c>
      <c r="H41" s="27"/>
      <c r="I41" s="305"/>
      <c r="K41" s="300"/>
      <c r="L41" s="83" t="s">
        <v>29</v>
      </c>
      <c r="M41" s="84"/>
      <c r="N41" s="84"/>
      <c r="O41" s="85"/>
      <c r="P41" s="197">
        <f>P40*0.15</f>
        <v>432</v>
      </c>
      <c r="Q41" s="27"/>
      <c r="R41" s="305"/>
      <c r="T41" s="300"/>
      <c r="U41" s="265"/>
      <c r="V41" s="269" t="s">
        <v>1273</v>
      </c>
      <c r="W41" s="269"/>
      <c r="X41" s="265"/>
      <c r="Y41" s="266">
        <v>760</v>
      </c>
      <c r="Z41" s="27"/>
      <c r="AA41" s="305"/>
    </row>
    <row r="42" spans="2:27" x14ac:dyDescent="0.25">
      <c r="B42" s="300"/>
      <c r="C42" s="86" t="s">
        <v>30</v>
      </c>
      <c r="D42" s="87"/>
      <c r="E42" s="87"/>
      <c r="F42" s="88"/>
      <c r="G42" s="198">
        <f>G40+G41</f>
        <v>3643.2</v>
      </c>
      <c r="H42" s="89"/>
      <c r="I42" s="305"/>
      <c r="K42" s="300"/>
      <c r="L42" s="86" t="s">
        <v>30</v>
      </c>
      <c r="M42" s="87"/>
      <c r="N42" s="87"/>
      <c r="O42" s="88"/>
      <c r="P42" s="198">
        <f>P40+P41</f>
        <v>3312</v>
      </c>
      <c r="Q42" s="89"/>
      <c r="R42" s="305"/>
      <c r="T42" s="300"/>
      <c r="U42" s="265"/>
      <c r="V42" s="269" t="s">
        <v>1274</v>
      </c>
      <c r="W42" s="269"/>
      <c r="X42" s="265"/>
      <c r="Y42" s="266">
        <v>185</v>
      </c>
      <c r="Z42" s="89"/>
      <c r="AA42" s="305"/>
    </row>
    <row r="43" spans="2:27" x14ac:dyDescent="0.25">
      <c r="B43" s="300"/>
      <c r="C43" s="332"/>
      <c r="D43" s="333"/>
      <c r="E43" s="333"/>
      <c r="F43" s="333"/>
      <c r="G43" s="333"/>
      <c r="H43" s="340"/>
      <c r="I43" s="305"/>
      <c r="K43" s="300"/>
      <c r="L43" s="332"/>
      <c r="M43" s="333"/>
      <c r="N43" s="333"/>
      <c r="O43" s="333"/>
      <c r="P43" s="333"/>
      <c r="Q43" s="340"/>
      <c r="R43" s="305"/>
      <c r="T43" s="300"/>
      <c r="U43" s="265"/>
      <c r="V43" s="269" t="s">
        <v>1266</v>
      </c>
      <c r="W43" s="269"/>
      <c r="X43" s="265"/>
      <c r="Y43" s="266">
        <v>760</v>
      </c>
      <c r="Z43" s="340"/>
      <c r="AA43" s="305"/>
    </row>
    <row r="44" spans="2:27" ht="15.75" thickBot="1" x14ac:dyDescent="0.3">
      <c r="B44" s="300"/>
      <c r="C44" s="343"/>
      <c r="D44" s="344"/>
      <c r="E44" s="344"/>
      <c r="F44" s="344"/>
      <c r="G44" s="344"/>
      <c r="H44" s="341"/>
      <c r="I44" s="305"/>
      <c r="K44" s="300"/>
      <c r="L44" s="343"/>
      <c r="M44" s="344"/>
      <c r="N44" s="344"/>
      <c r="O44" s="344"/>
      <c r="P44" s="344"/>
      <c r="Q44" s="341"/>
      <c r="R44" s="305"/>
      <c r="T44" s="300"/>
      <c r="U44" s="265"/>
      <c r="V44" s="269" t="s">
        <v>1265</v>
      </c>
      <c r="W44" s="269"/>
      <c r="X44" s="265"/>
      <c r="Y44" s="266">
        <f>SUM(Y41:Y43)</f>
        <v>1705</v>
      </c>
      <c r="Z44" s="341"/>
      <c r="AA44" s="305"/>
    </row>
    <row r="45" spans="2:27" ht="15.75" x14ac:dyDescent="0.3">
      <c r="B45" s="300"/>
      <c r="C45" s="314"/>
      <c r="D45" s="310"/>
      <c r="E45" s="310" t="s">
        <v>31</v>
      </c>
      <c r="F45" s="337"/>
      <c r="G45" s="43"/>
      <c r="H45" s="341"/>
      <c r="I45" s="305"/>
      <c r="K45" s="300"/>
      <c r="L45" s="314"/>
      <c r="M45" s="310"/>
      <c r="N45" s="310" t="s">
        <v>31</v>
      </c>
      <c r="O45" s="337"/>
      <c r="P45" s="43"/>
      <c r="Q45" s="341"/>
      <c r="R45" s="305"/>
      <c r="T45" s="300"/>
      <c r="U45" s="265"/>
      <c r="V45" s="269" t="s">
        <v>1275</v>
      </c>
      <c r="W45" s="269"/>
      <c r="X45" s="265"/>
      <c r="Y45" s="266">
        <f>+Y44+Y40</f>
        <v>28073</v>
      </c>
      <c r="Z45" s="341"/>
      <c r="AA45" s="305"/>
    </row>
    <row r="46" spans="2:27" ht="15.75" x14ac:dyDescent="0.3">
      <c r="B46" s="300"/>
      <c r="C46" s="343" t="s">
        <v>32</v>
      </c>
      <c r="D46" s="344"/>
      <c r="E46" s="310" t="s">
        <v>33</v>
      </c>
      <c r="F46" s="337"/>
      <c r="G46" s="44"/>
      <c r="H46" s="341"/>
      <c r="I46" s="305"/>
      <c r="K46" s="300"/>
      <c r="L46" s="343" t="s">
        <v>32</v>
      </c>
      <c r="M46" s="344"/>
      <c r="N46" s="310" t="s">
        <v>33</v>
      </c>
      <c r="O46" s="337"/>
      <c r="P46" s="44"/>
      <c r="Q46" s="341"/>
      <c r="R46" s="305"/>
      <c r="T46" s="300"/>
      <c r="U46" s="270" t="s">
        <v>29</v>
      </c>
      <c r="V46" s="270"/>
      <c r="W46" s="270"/>
      <c r="X46" s="270"/>
      <c r="Y46" s="197">
        <f>+Y45*0.15</f>
        <v>4210.95</v>
      </c>
      <c r="Z46" s="341"/>
      <c r="AA46" s="305"/>
    </row>
    <row r="47" spans="2:27" ht="15.75" x14ac:dyDescent="0.3">
      <c r="B47" s="300"/>
      <c r="C47" s="314" t="s">
        <v>34</v>
      </c>
      <c r="D47" s="310"/>
      <c r="E47" s="310" t="s">
        <v>35</v>
      </c>
      <c r="F47" s="337"/>
      <c r="G47" s="44"/>
      <c r="H47" s="341"/>
      <c r="I47" s="305"/>
      <c r="K47" s="300"/>
      <c r="L47" s="314" t="s">
        <v>34</v>
      </c>
      <c r="M47" s="310"/>
      <c r="N47" s="310" t="s">
        <v>35</v>
      </c>
      <c r="O47" s="337"/>
      <c r="P47" s="44"/>
      <c r="Q47" s="341"/>
      <c r="R47" s="305"/>
      <c r="T47" s="300"/>
      <c r="U47" s="86" t="s">
        <v>30</v>
      </c>
      <c r="V47" s="87"/>
      <c r="W47" s="87"/>
      <c r="X47" s="88"/>
      <c r="Y47" s="198">
        <f>+Y46+Y45</f>
        <v>32283.95</v>
      </c>
      <c r="Z47" s="341"/>
      <c r="AA47" s="305"/>
    </row>
    <row r="48" spans="2:27" ht="15.75" x14ac:dyDescent="0.3">
      <c r="B48" s="300"/>
      <c r="C48" s="314" t="s">
        <v>36</v>
      </c>
      <c r="D48" s="310"/>
      <c r="E48" s="310" t="s">
        <v>37</v>
      </c>
      <c r="F48" s="337"/>
      <c r="G48" s="44"/>
      <c r="H48" s="341"/>
      <c r="I48" s="305"/>
      <c r="K48" s="300"/>
      <c r="L48" s="314" t="s">
        <v>36</v>
      </c>
      <c r="M48" s="310"/>
      <c r="N48" s="310" t="s">
        <v>37</v>
      </c>
      <c r="O48" s="337"/>
      <c r="P48" s="44"/>
      <c r="Q48" s="341"/>
      <c r="R48" s="305"/>
      <c r="T48" s="300"/>
      <c r="U48" s="332"/>
      <c r="V48" s="333"/>
      <c r="W48" s="333"/>
      <c r="X48" s="333"/>
      <c r="Y48" s="333"/>
      <c r="Z48" s="341"/>
      <c r="AA48" s="305"/>
    </row>
    <row r="49" spans="2:27" ht="15.75" thickBot="1" x14ac:dyDescent="0.3">
      <c r="B49" s="300"/>
      <c r="C49" s="338" t="s">
        <v>38</v>
      </c>
      <c r="D49" s="339"/>
      <c r="E49" s="310" t="s">
        <v>39</v>
      </c>
      <c r="F49" s="337"/>
      <c r="G49" s="45"/>
      <c r="H49" s="341"/>
      <c r="I49" s="305"/>
      <c r="K49" s="300"/>
      <c r="L49" s="338" t="s">
        <v>38</v>
      </c>
      <c r="M49" s="339"/>
      <c r="N49" s="310" t="s">
        <v>39</v>
      </c>
      <c r="O49" s="337"/>
      <c r="P49" s="45"/>
      <c r="Q49" s="341"/>
      <c r="R49" s="305"/>
      <c r="T49" s="300"/>
      <c r="U49" s="343"/>
      <c r="V49" s="344"/>
      <c r="W49" s="344"/>
      <c r="X49" s="344"/>
      <c r="Y49" s="344"/>
      <c r="Z49" s="341"/>
      <c r="AA49" s="305"/>
    </row>
    <row r="50" spans="2:27" ht="17.25" thickTop="1" thickBot="1" x14ac:dyDescent="0.35">
      <c r="B50" s="300"/>
      <c r="C50" s="314"/>
      <c r="D50" s="310"/>
      <c r="E50" s="310">
        <f>E11</f>
        <v>0</v>
      </c>
      <c r="F50" s="337"/>
      <c r="G50" s="46"/>
      <c r="H50" s="341"/>
      <c r="I50" s="305"/>
      <c r="K50" s="300"/>
      <c r="L50" s="314"/>
      <c r="M50" s="310"/>
      <c r="N50" s="310"/>
      <c r="O50" s="337"/>
      <c r="P50" s="46"/>
      <c r="Q50" s="341"/>
      <c r="R50" s="305"/>
      <c r="T50" s="358"/>
      <c r="U50" s="364"/>
      <c r="V50" s="365"/>
      <c r="W50" s="365" t="s">
        <v>31</v>
      </c>
      <c r="X50" s="365"/>
      <c r="Y50" s="271"/>
      <c r="Z50" s="341"/>
      <c r="AA50" s="305"/>
    </row>
    <row r="51" spans="2:27" ht="15.75" x14ac:dyDescent="0.3">
      <c r="B51" s="300"/>
      <c r="C51" s="318"/>
      <c r="D51" s="319"/>
      <c r="E51" s="319"/>
      <c r="F51" s="319"/>
      <c r="G51" s="319"/>
      <c r="H51" s="342"/>
      <c r="I51" s="305"/>
      <c r="K51" s="300"/>
      <c r="L51" s="318"/>
      <c r="M51" s="319"/>
      <c r="N51" s="319"/>
      <c r="O51" s="319"/>
      <c r="P51" s="319"/>
      <c r="Q51" s="342"/>
      <c r="R51" s="305"/>
      <c r="T51" s="358"/>
      <c r="U51" s="366" t="s">
        <v>32</v>
      </c>
      <c r="V51" s="344"/>
      <c r="W51" s="310" t="s">
        <v>33</v>
      </c>
      <c r="X51" s="310"/>
      <c r="Y51" s="272"/>
      <c r="Z51" s="342"/>
      <c r="AA51" s="305"/>
    </row>
    <row r="52" spans="2:27" ht="15.75" x14ac:dyDescent="0.3">
      <c r="B52" s="301"/>
      <c r="C52" s="334" t="s">
        <v>40</v>
      </c>
      <c r="D52" s="335"/>
      <c r="E52" s="335"/>
      <c r="F52" s="335"/>
      <c r="G52" s="335"/>
      <c r="H52" s="336"/>
      <c r="I52" s="306"/>
      <c r="K52" s="301"/>
      <c r="L52" s="334" t="s">
        <v>40</v>
      </c>
      <c r="M52" s="335"/>
      <c r="N52" s="335"/>
      <c r="O52" s="335"/>
      <c r="P52" s="335"/>
      <c r="Q52" s="336"/>
      <c r="R52" s="306"/>
      <c r="T52" s="359"/>
      <c r="U52" s="367" t="s">
        <v>34</v>
      </c>
      <c r="V52" s="310"/>
      <c r="W52" s="310" t="s">
        <v>35</v>
      </c>
      <c r="X52" s="310"/>
      <c r="Y52" s="272"/>
      <c r="Z52" s="263"/>
      <c r="AA52" s="306"/>
    </row>
    <row r="53" spans="2:27" ht="20.45" customHeight="1" x14ac:dyDescent="0.3">
      <c r="B53" s="293"/>
      <c r="C53" s="294"/>
      <c r="D53" s="294"/>
      <c r="E53" s="294"/>
      <c r="F53" s="294"/>
      <c r="G53" s="294"/>
      <c r="H53" s="294"/>
      <c r="I53" s="295"/>
      <c r="T53" s="363"/>
      <c r="U53" s="367" t="s">
        <v>36</v>
      </c>
      <c r="V53" s="310"/>
      <c r="W53" s="310" t="s">
        <v>37</v>
      </c>
      <c r="X53" s="310"/>
      <c r="Y53" s="272"/>
      <c r="AA53" s="304"/>
    </row>
    <row r="54" spans="2:27" ht="15.75" thickBot="1" x14ac:dyDescent="0.3">
      <c r="T54" s="358"/>
      <c r="U54" s="368" t="s">
        <v>38</v>
      </c>
      <c r="V54" s="369"/>
      <c r="W54" s="370" t="s">
        <v>39</v>
      </c>
      <c r="X54" s="370"/>
      <c r="Y54" s="273"/>
      <c r="AA54" s="305"/>
    </row>
    <row r="55" spans="2:27" ht="15.75" thickTop="1" x14ac:dyDescent="0.25"/>
  </sheetData>
  <mergeCells count="170">
    <mergeCell ref="V40:W40"/>
    <mergeCell ref="AA53:AA54"/>
    <mergeCell ref="T53:T54"/>
    <mergeCell ref="V37:W37"/>
    <mergeCell ref="V38:W38"/>
    <mergeCell ref="U48:Y48"/>
    <mergeCell ref="Z43:Z51"/>
    <mergeCell ref="U49:Y49"/>
    <mergeCell ref="U50:V50"/>
    <mergeCell ref="W50:X50"/>
    <mergeCell ref="U51:V51"/>
    <mergeCell ref="W51:X51"/>
    <mergeCell ref="U52:V52"/>
    <mergeCell ref="W52:X52"/>
    <mergeCell ref="U53:V53"/>
    <mergeCell ref="W53:X53"/>
    <mergeCell ref="U54:V54"/>
    <mergeCell ref="W54:X54"/>
    <mergeCell ref="V28:W28"/>
    <mergeCell ref="V30:W30"/>
    <mergeCell ref="V31:W31"/>
    <mergeCell ref="V35:W35"/>
    <mergeCell ref="V36:W36"/>
    <mergeCell ref="V20:W20"/>
    <mergeCell ref="X20:Y20"/>
    <mergeCell ref="U21:Y21"/>
    <mergeCell ref="U22:Y22"/>
    <mergeCell ref="V23:W23"/>
    <mergeCell ref="V24:W24"/>
    <mergeCell ref="V26:W26"/>
    <mergeCell ref="B53:I53"/>
    <mergeCell ref="T2:AA2"/>
    <mergeCell ref="T3:T52"/>
    <mergeCell ref="V3:Z3"/>
    <mergeCell ref="AA3:AA52"/>
    <mergeCell ref="V4:Z4"/>
    <mergeCell ref="V5:Z5"/>
    <mergeCell ref="V6:Z6"/>
    <mergeCell ref="V7:Z7"/>
    <mergeCell ref="V8:Z8"/>
    <mergeCell ref="V9:Z9"/>
    <mergeCell ref="U10:Y10"/>
    <mergeCell ref="Z10:Z22"/>
    <mergeCell ref="V11:W11"/>
    <mergeCell ref="V13:W13"/>
    <mergeCell ref="X13:Y13"/>
    <mergeCell ref="V15:W15"/>
    <mergeCell ref="X15:Y15"/>
    <mergeCell ref="V17:W17"/>
    <mergeCell ref="X17:Y17"/>
    <mergeCell ref="V19:W19"/>
    <mergeCell ref="X19:Y19"/>
    <mergeCell ref="B2:I2"/>
    <mergeCell ref="B3:B52"/>
    <mergeCell ref="D3:H3"/>
    <mergeCell ref="I3:I52"/>
    <mergeCell ref="D4:H4"/>
    <mergeCell ref="D5:H5"/>
    <mergeCell ref="D6:H6"/>
    <mergeCell ref="D7:H7"/>
    <mergeCell ref="D8:H8"/>
    <mergeCell ref="D9:H9"/>
    <mergeCell ref="C10:G10"/>
    <mergeCell ref="H10:H22"/>
    <mergeCell ref="D11:E11"/>
    <mergeCell ref="D13:E13"/>
    <mergeCell ref="F13:G13"/>
    <mergeCell ref="D15:E15"/>
    <mergeCell ref="F15:G15"/>
    <mergeCell ref="D17:E17"/>
    <mergeCell ref="F17:G17"/>
    <mergeCell ref="D19:E19"/>
    <mergeCell ref="D24:E24"/>
    <mergeCell ref="D25:E25"/>
    <mergeCell ref="D26:E26"/>
    <mergeCell ref="D27:E27"/>
    <mergeCell ref="D28:E28"/>
    <mergeCell ref="D29:E29"/>
    <mergeCell ref="F19:G19"/>
    <mergeCell ref="D20:E20"/>
    <mergeCell ref="F20:G20"/>
    <mergeCell ref="C21:G21"/>
    <mergeCell ref="C22:G22"/>
    <mergeCell ref="D23:E23"/>
    <mergeCell ref="C44:G44"/>
    <mergeCell ref="C45:D45"/>
    <mergeCell ref="E45:F45"/>
    <mergeCell ref="C46:D46"/>
    <mergeCell ref="D30:E30"/>
    <mergeCell ref="D31:E31"/>
    <mergeCell ref="D32:E32"/>
    <mergeCell ref="D33:E33"/>
    <mergeCell ref="D34:E34"/>
    <mergeCell ref="D35:E35"/>
    <mergeCell ref="K2:R2"/>
    <mergeCell ref="K3:K52"/>
    <mergeCell ref="M3:Q3"/>
    <mergeCell ref="R3:R52"/>
    <mergeCell ref="M4:Q4"/>
    <mergeCell ref="M5:Q5"/>
    <mergeCell ref="M6:Q6"/>
    <mergeCell ref="C50:D50"/>
    <mergeCell ref="E50:F50"/>
    <mergeCell ref="C51:G51"/>
    <mergeCell ref="C52:H52"/>
    <mergeCell ref="E46:F46"/>
    <mergeCell ref="C47:D47"/>
    <mergeCell ref="E47:F47"/>
    <mergeCell ref="C48:D48"/>
    <mergeCell ref="E48:F48"/>
    <mergeCell ref="C49:D49"/>
    <mergeCell ref="E49:F49"/>
    <mergeCell ref="D36:E36"/>
    <mergeCell ref="D37:E37"/>
    <mergeCell ref="D38:E38"/>
    <mergeCell ref="D39:E39"/>
    <mergeCell ref="C43:G43"/>
    <mergeCell ref="H43:H51"/>
    <mergeCell ref="M7:Q7"/>
    <mergeCell ref="M8:Q8"/>
    <mergeCell ref="M9:Q9"/>
    <mergeCell ref="L10:P10"/>
    <mergeCell ref="Q10:Q22"/>
    <mergeCell ref="M11:N11"/>
    <mergeCell ref="M13:N13"/>
    <mergeCell ref="O13:P13"/>
    <mergeCell ref="M15:N15"/>
    <mergeCell ref="O15:P15"/>
    <mergeCell ref="L21:P21"/>
    <mergeCell ref="L22:P22"/>
    <mergeCell ref="M23:N23"/>
    <mergeCell ref="M24:N24"/>
    <mergeCell ref="M25:N25"/>
    <mergeCell ref="M26:N26"/>
    <mergeCell ref="M17:N17"/>
    <mergeCell ref="O17:P17"/>
    <mergeCell ref="M19:N19"/>
    <mergeCell ref="O19:P19"/>
    <mergeCell ref="M20:N20"/>
    <mergeCell ref="O20:P20"/>
    <mergeCell ref="M33:N33"/>
    <mergeCell ref="M34:N34"/>
    <mergeCell ref="M35:N35"/>
    <mergeCell ref="M36:N36"/>
    <mergeCell ref="M37:N37"/>
    <mergeCell ref="M38:N38"/>
    <mergeCell ref="M27:N27"/>
    <mergeCell ref="M28:N28"/>
    <mergeCell ref="M29:N29"/>
    <mergeCell ref="M30:N30"/>
    <mergeCell ref="M31:N31"/>
    <mergeCell ref="M32:N32"/>
    <mergeCell ref="L51:P51"/>
    <mergeCell ref="L52:Q52"/>
    <mergeCell ref="L48:M48"/>
    <mergeCell ref="N48:O48"/>
    <mergeCell ref="L49:M49"/>
    <mergeCell ref="N49:O49"/>
    <mergeCell ref="L50:M50"/>
    <mergeCell ref="N50:O50"/>
    <mergeCell ref="M39:N39"/>
    <mergeCell ref="L43:P43"/>
    <mergeCell ref="Q43:Q51"/>
    <mergeCell ref="L44:P44"/>
    <mergeCell ref="L45:M45"/>
    <mergeCell ref="N45:O45"/>
    <mergeCell ref="L46:M46"/>
    <mergeCell ref="N46:O46"/>
    <mergeCell ref="L47:M47"/>
    <mergeCell ref="N47:O47"/>
  </mergeCells>
  <hyperlinks>
    <hyperlink ref="C49" r:id="rId1" xr:uid="{AFE3B3E7-B1D2-4F8B-8D0A-3AB42E353B6C}"/>
    <hyperlink ref="L49" r:id="rId2" xr:uid="{17FD2F18-AEFA-4266-B1A3-E51B3C176AD8}"/>
    <hyperlink ref="U54" r:id="rId3" xr:uid="{91E1028C-0F00-4F10-B2BF-4B5ED8776822}"/>
  </hyperlinks>
  <pageMargins left="0.7" right="0.7" top="0.75" bottom="0.75" header="0.3" footer="0.3"/>
  <pageSetup paperSize="9" orientation="portrait" r:id="rId4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2039-1F04-4E82-B35F-4D560C49751E}">
  <sheetPr codeName="Sheet23">
    <pageSetUpPr fitToPage="1"/>
  </sheetPr>
  <dimension ref="A1:Q53"/>
  <sheetViews>
    <sheetView zoomScale="85" zoomScaleNormal="85" workbookViewId="0">
      <pane ySplit="1" topLeftCell="A2" activePane="bottomLeft" state="frozen"/>
      <selection pane="bottomLeft" activeCell="M29" sqref="M29"/>
    </sheetView>
  </sheetViews>
  <sheetFormatPr defaultRowHeight="15" x14ac:dyDescent="0.25"/>
  <cols>
    <col min="1" max="1" width="1" customWidth="1"/>
    <col min="2" max="2" width="14.140625" customWidth="1"/>
    <col min="3" max="3" width="15.42578125" customWidth="1"/>
    <col min="4" max="4" width="44.42578125" customWidth="1"/>
    <col min="5" max="5" width="20.5703125" customWidth="1"/>
    <col min="6" max="6" width="20.85546875" customWidth="1"/>
    <col min="7" max="7" width="5.42578125" hidden="1" customWidth="1"/>
    <col min="8" max="8" width="1.140625" customWidth="1"/>
    <col min="9" max="9" width="20.85546875" customWidth="1"/>
    <col min="10" max="10" width="21.42578125" customWidth="1"/>
    <col min="11" max="11" width="18.42578125" customWidth="1"/>
  </cols>
  <sheetData>
    <row r="1" spans="1:16" ht="15.75" thickBot="1" x14ac:dyDescent="0.3"/>
    <row r="2" spans="1:16" ht="15.75" thickBot="1" x14ac:dyDescent="0.3">
      <c r="A2" s="293"/>
      <c r="B2" s="294"/>
      <c r="C2" s="294"/>
      <c r="D2" s="294"/>
      <c r="E2" s="294"/>
      <c r="F2" s="294"/>
      <c r="G2" s="294"/>
      <c r="H2" s="295"/>
      <c r="K2" s="67" t="s">
        <v>693</v>
      </c>
      <c r="L2" s="296" t="s">
        <v>407</v>
      </c>
      <c r="M2" s="297"/>
      <c r="N2" s="297"/>
      <c r="O2" s="297"/>
      <c r="P2" s="298"/>
    </row>
    <row r="3" spans="1:16" ht="18.75" thickBot="1" x14ac:dyDescent="0.3">
      <c r="A3" s="299"/>
      <c r="B3" s="21"/>
      <c r="C3" s="302" t="s">
        <v>203</v>
      </c>
      <c r="D3" s="302"/>
      <c r="E3" s="302"/>
      <c r="F3" s="302"/>
      <c r="G3" s="303"/>
      <c r="H3" s="304"/>
      <c r="K3" s="68" t="s">
        <v>615</v>
      </c>
      <c r="L3" s="307" t="s">
        <v>398</v>
      </c>
      <c r="M3" s="308"/>
      <c r="N3" s="308"/>
      <c r="O3" s="308"/>
      <c r="P3" s="309"/>
    </row>
    <row r="4" spans="1:16" ht="15.75" thickBot="1" x14ac:dyDescent="0.3">
      <c r="A4" s="300"/>
      <c r="B4" s="22"/>
      <c r="C4" s="310" t="s">
        <v>19</v>
      </c>
      <c r="D4" s="310"/>
      <c r="E4" s="310"/>
      <c r="F4" s="310"/>
      <c r="G4" s="311"/>
      <c r="H4" s="305"/>
      <c r="K4" s="207">
        <v>46239</v>
      </c>
      <c r="L4" s="308" t="s">
        <v>787</v>
      </c>
      <c r="M4" s="308"/>
      <c r="N4" s="308"/>
      <c r="O4" s="308"/>
      <c r="P4" s="309"/>
    </row>
    <row r="5" spans="1:16" ht="15.75" thickBot="1" x14ac:dyDescent="0.3">
      <c r="A5" s="300"/>
      <c r="B5" s="22"/>
      <c r="C5" s="310" t="s">
        <v>204</v>
      </c>
      <c r="D5" s="310"/>
      <c r="E5" s="310"/>
      <c r="F5" s="310"/>
      <c r="G5" s="311"/>
      <c r="H5" s="305"/>
      <c r="K5" s="207">
        <v>46283</v>
      </c>
      <c r="L5" s="307" t="s">
        <v>788</v>
      </c>
      <c r="M5" s="345"/>
      <c r="N5" s="345"/>
      <c r="O5" s="345"/>
      <c r="P5" s="346"/>
    </row>
    <row r="6" spans="1:16" x14ac:dyDescent="0.25">
      <c r="A6" s="300"/>
      <c r="B6" s="22"/>
      <c r="C6" s="310" t="s">
        <v>205</v>
      </c>
      <c r="D6" s="310"/>
      <c r="E6" s="310"/>
      <c r="F6" s="310"/>
      <c r="G6" s="311"/>
      <c r="H6" s="305"/>
      <c r="K6" s="69"/>
      <c r="L6" s="70"/>
      <c r="M6" s="70"/>
      <c r="N6" s="70"/>
      <c r="O6" s="70"/>
      <c r="P6" s="71"/>
    </row>
    <row r="7" spans="1:16" x14ac:dyDescent="0.25">
      <c r="A7" s="300"/>
      <c r="B7" s="22"/>
      <c r="C7" s="312" t="s">
        <v>20</v>
      </c>
      <c r="D7" s="312"/>
      <c r="E7" s="312"/>
      <c r="F7" s="312"/>
      <c r="G7" s="313"/>
      <c r="H7" s="305"/>
      <c r="K7" s="96"/>
      <c r="L7" s="97"/>
      <c r="M7" s="97"/>
      <c r="N7" s="97"/>
      <c r="O7" s="97"/>
      <c r="P7" s="98"/>
    </row>
    <row r="8" spans="1:16" x14ac:dyDescent="0.25">
      <c r="A8" s="300"/>
      <c r="B8" s="22"/>
      <c r="C8" s="310" t="s">
        <v>21</v>
      </c>
      <c r="D8" s="310"/>
      <c r="E8" s="310"/>
      <c r="F8" s="310"/>
      <c r="G8" s="311"/>
      <c r="H8" s="305"/>
      <c r="K8" s="96"/>
      <c r="L8" s="97"/>
      <c r="M8" s="97"/>
      <c r="N8" s="347"/>
      <c r="O8" s="347"/>
      <c r="P8" s="348"/>
    </row>
    <row r="9" spans="1:16" x14ac:dyDescent="0.25">
      <c r="A9" s="300"/>
      <c r="B9" s="22"/>
      <c r="C9" s="310"/>
      <c r="D9" s="310"/>
      <c r="E9" s="310"/>
      <c r="F9" s="310"/>
      <c r="G9" s="311"/>
      <c r="H9" s="305"/>
      <c r="K9" s="96"/>
      <c r="L9" s="97"/>
      <c r="M9" s="97"/>
      <c r="N9" s="97"/>
      <c r="O9" s="97"/>
      <c r="P9" s="98"/>
    </row>
    <row r="10" spans="1:16" x14ac:dyDescent="0.25">
      <c r="A10" s="300"/>
      <c r="B10" s="314"/>
      <c r="C10" s="310"/>
      <c r="D10" s="310"/>
      <c r="E10" s="310"/>
      <c r="F10" s="310"/>
      <c r="G10" s="311"/>
      <c r="H10" s="305"/>
      <c r="K10" s="69"/>
      <c r="L10" s="70"/>
      <c r="M10" s="70"/>
      <c r="N10" s="70"/>
      <c r="O10" s="70"/>
      <c r="P10" s="71"/>
    </row>
    <row r="11" spans="1:16" ht="19.5" customHeight="1" x14ac:dyDescent="0.25">
      <c r="A11" s="300"/>
      <c r="B11" s="22" t="s">
        <v>22</v>
      </c>
      <c r="C11" s="316"/>
      <c r="D11" s="317"/>
      <c r="E11" s="23"/>
      <c r="F11" s="24"/>
      <c r="G11" s="311"/>
      <c r="H11" s="305"/>
      <c r="K11" s="69"/>
      <c r="L11" s="70"/>
      <c r="M11" s="70"/>
      <c r="N11" s="70"/>
      <c r="O11" s="70"/>
      <c r="P11" s="71"/>
    </row>
    <row r="12" spans="1:16" x14ac:dyDescent="0.25">
      <c r="A12" s="300"/>
      <c r="B12" s="22"/>
      <c r="C12" s="23"/>
      <c r="D12" s="23"/>
      <c r="E12" s="23"/>
      <c r="F12" s="23"/>
      <c r="G12" s="311"/>
      <c r="H12" s="305"/>
      <c r="K12" s="69"/>
      <c r="L12" s="70"/>
      <c r="M12" s="70"/>
      <c r="N12" s="70"/>
      <c r="O12" s="70"/>
      <c r="P12" s="71"/>
    </row>
    <row r="13" spans="1:16" x14ac:dyDescent="0.25">
      <c r="A13" s="300"/>
      <c r="B13" s="22" t="s">
        <v>24</v>
      </c>
      <c r="C13" s="316"/>
      <c r="D13" s="317"/>
      <c r="E13" s="314"/>
      <c r="F13" s="310"/>
      <c r="G13" s="311"/>
      <c r="H13" s="305"/>
      <c r="K13" s="69"/>
      <c r="L13" s="70"/>
      <c r="M13" s="70"/>
      <c r="N13" s="349" t="s">
        <v>399</v>
      </c>
      <c r="O13" s="349"/>
      <c r="P13" s="350"/>
    </row>
    <row r="14" spans="1:16" x14ac:dyDescent="0.25">
      <c r="A14" s="300"/>
      <c r="B14" s="22"/>
      <c r="C14" s="23"/>
      <c r="D14" s="23"/>
      <c r="E14" s="23"/>
      <c r="F14" s="23"/>
      <c r="G14" s="311"/>
      <c r="H14" s="305"/>
      <c r="K14" s="69"/>
      <c r="L14" s="70"/>
      <c r="M14" s="70"/>
      <c r="N14" s="349" t="s">
        <v>400</v>
      </c>
      <c r="O14" s="349"/>
      <c r="P14" s="350"/>
    </row>
    <row r="15" spans="1:16" x14ac:dyDescent="0.25">
      <c r="A15" s="300"/>
      <c r="B15" s="22"/>
      <c r="C15" s="316"/>
      <c r="D15" s="317"/>
      <c r="E15" s="314"/>
      <c r="F15" s="310"/>
      <c r="G15" s="311"/>
      <c r="H15" s="305"/>
      <c r="K15" s="69"/>
      <c r="L15" s="70"/>
      <c r="M15" s="70"/>
      <c r="N15" s="349" t="s">
        <v>401</v>
      </c>
      <c r="O15" s="349"/>
      <c r="P15" s="350"/>
    </row>
    <row r="16" spans="1:16" x14ac:dyDescent="0.25">
      <c r="A16" s="300"/>
      <c r="B16" s="22"/>
      <c r="C16" s="23"/>
      <c r="D16" s="23"/>
      <c r="E16" s="23"/>
      <c r="F16" s="23"/>
      <c r="G16" s="311"/>
      <c r="H16" s="305"/>
      <c r="K16" s="69"/>
      <c r="L16" s="70"/>
      <c r="M16" s="70"/>
      <c r="N16" s="70"/>
      <c r="O16" s="70"/>
      <c r="P16" s="71"/>
    </row>
    <row r="17" spans="1:17" x14ac:dyDescent="0.25">
      <c r="A17" s="300"/>
      <c r="B17" s="22"/>
      <c r="C17" s="316"/>
      <c r="D17" s="317"/>
      <c r="E17" s="314"/>
      <c r="F17" s="310"/>
      <c r="G17" s="311"/>
      <c r="H17" s="305"/>
      <c r="K17" s="69"/>
      <c r="L17" s="70"/>
      <c r="M17" s="70"/>
      <c r="N17" s="70"/>
      <c r="O17" s="70"/>
      <c r="P17" s="71"/>
    </row>
    <row r="18" spans="1:17" x14ac:dyDescent="0.25">
      <c r="A18" s="300"/>
      <c r="B18" s="22"/>
      <c r="C18" s="23"/>
      <c r="D18" s="23"/>
      <c r="E18" s="23"/>
      <c r="F18" s="23"/>
      <c r="G18" s="311"/>
      <c r="H18" s="305"/>
      <c r="K18" s="69"/>
      <c r="L18" s="70"/>
      <c r="M18" s="70"/>
      <c r="N18" s="70"/>
      <c r="O18" s="70"/>
      <c r="P18" s="71"/>
      <c r="Q18" s="47"/>
    </row>
    <row r="19" spans="1:17" x14ac:dyDescent="0.25">
      <c r="A19" s="300"/>
      <c r="B19" s="22" t="s">
        <v>25</v>
      </c>
      <c r="C19" s="322"/>
      <c r="D19" s="323"/>
      <c r="E19" s="314"/>
      <c r="F19" s="310"/>
      <c r="G19" s="311"/>
      <c r="H19" s="305"/>
      <c r="K19" s="69"/>
      <c r="L19" s="70"/>
      <c r="M19" s="70"/>
      <c r="N19" s="70"/>
      <c r="O19" s="70"/>
      <c r="P19" s="71"/>
    </row>
    <row r="20" spans="1:17" ht="17.25" customHeight="1" x14ac:dyDescent="0.25">
      <c r="A20" s="300"/>
      <c r="B20" s="25" t="s">
        <v>26</v>
      </c>
      <c r="C20" s="324"/>
      <c r="D20" s="325"/>
      <c r="E20" s="314"/>
      <c r="F20" s="310"/>
      <c r="G20" s="311"/>
      <c r="H20" s="305"/>
      <c r="K20" s="69"/>
      <c r="L20" s="70"/>
      <c r="M20" s="70"/>
      <c r="N20" s="70"/>
      <c r="O20" s="70"/>
      <c r="P20" s="71"/>
    </row>
    <row r="21" spans="1:17" x14ac:dyDescent="0.25">
      <c r="A21" s="300"/>
      <c r="B21" s="326"/>
      <c r="C21" s="327"/>
      <c r="D21" s="327"/>
      <c r="E21" s="327"/>
      <c r="F21" s="327"/>
      <c r="G21" s="311"/>
      <c r="H21" s="305"/>
      <c r="K21" s="96"/>
      <c r="L21" s="97"/>
      <c r="M21" s="97"/>
      <c r="N21" s="97"/>
      <c r="O21" s="97"/>
      <c r="P21" s="98"/>
    </row>
    <row r="22" spans="1:17" x14ac:dyDescent="0.25">
      <c r="A22" s="300"/>
      <c r="B22" s="318"/>
      <c r="C22" s="319"/>
      <c r="D22" s="319"/>
      <c r="E22" s="319"/>
      <c r="F22" s="319"/>
      <c r="G22" s="315"/>
      <c r="H22" s="305"/>
      <c r="K22" s="96"/>
      <c r="L22" s="97"/>
      <c r="M22" s="97"/>
      <c r="N22" s="97"/>
      <c r="O22" s="97"/>
      <c r="P22" s="98"/>
    </row>
    <row r="23" spans="1:17" ht="15.75" thickBot="1" x14ac:dyDescent="0.3">
      <c r="A23" s="300"/>
      <c r="B23" s="26" t="s">
        <v>1</v>
      </c>
      <c r="C23" s="355" t="s">
        <v>10</v>
      </c>
      <c r="D23" s="356"/>
      <c r="E23" s="26" t="s">
        <v>583</v>
      </c>
      <c r="F23" s="78" t="s">
        <v>27</v>
      </c>
      <c r="G23" s="79"/>
      <c r="H23" s="305"/>
      <c r="I23" s="73" t="s">
        <v>212</v>
      </c>
      <c r="J23" s="73" t="s">
        <v>582</v>
      </c>
      <c r="K23" s="99"/>
      <c r="L23" s="99"/>
      <c r="M23" s="99"/>
      <c r="N23" s="99"/>
      <c r="O23" s="99"/>
      <c r="P23" s="100"/>
    </row>
    <row r="24" spans="1:17" ht="14.25" customHeight="1" x14ac:dyDescent="0.25">
      <c r="A24" s="300"/>
      <c r="B24" s="233"/>
      <c r="C24" s="351"/>
      <c r="D24" s="352"/>
      <c r="E24" s="196"/>
      <c r="F24" s="27"/>
      <c r="G24" s="27">
        <v>6</v>
      </c>
      <c r="H24" s="305"/>
      <c r="I24" s="72"/>
      <c r="J24" s="72"/>
    </row>
    <row r="25" spans="1:17" ht="30" customHeight="1" x14ac:dyDescent="0.25">
      <c r="A25" s="300"/>
      <c r="B25" s="233"/>
      <c r="C25" s="351"/>
      <c r="D25" s="352"/>
      <c r="E25" s="196"/>
      <c r="F25" s="27"/>
      <c r="G25" s="27">
        <v>1920</v>
      </c>
      <c r="H25" s="305"/>
      <c r="I25" s="72"/>
      <c r="J25" s="72"/>
    </row>
    <row r="26" spans="1:17" ht="31.5" customHeight="1" x14ac:dyDescent="0.25">
      <c r="A26" s="300"/>
      <c r="B26" s="233"/>
      <c r="C26" s="351"/>
      <c r="D26" s="352"/>
      <c r="E26" s="196"/>
      <c r="F26" s="27"/>
      <c r="G26" s="27">
        <v>1920</v>
      </c>
      <c r="H26" s="305"/>
      <c r="I26" s="72"/>
      <c r="J26" s="72"/>
    </row>
    <row r="27" spans="1:17" x14ac:dyDescent="0.25">
      <c r="A27" s="300"/>
      <c r="B27" s="233"/>
      <c r="C27" s="351"/>
      <c r="D27" s="352"/>
      <c r="E27" s="196"/>
      <c r="F27" s="27"/>
      <c r="G27" s="27">
        <v>2880</v>
      </c>
      <c r="H27" s="305"/>
      <c r="I27" s="72"/>
      <c r="J27" s="72"/>
    </row>
    <row r="28" spans="1:17" x14ac:dyDescent="0.25">
      <c r="A28" s="300"/>
      <c r="B28" s="233"/>
      <c r="C28" s="351"/>
      <c r="D28" s="352"/>
      <c r="E28" s="196"/>
      <c r="F28" s="27"/>
      <c r="G28" s="27">
        <v>6240</v>
      </c>
      <c r="H28" s="305"/>
      <c r="I28" s="72"/>
      <c r="J28" s="72"/>
    </row>
    <row r="29" spans="1:17" x14ac:dyDescent="0.25">
      <c r="A29" s="300"/>
      <c r="B29" s="233"/>
      <c r="C29" s="351"/>
      <c r="D29" s="352"/>
      <c r="E29" s="196"/>
      <c r="F29" s="27"/>
      <c r="G29" s="27">
        <v>2880</v>
      </c>
      <c r="H29" s="305"/>
      <c r="I29" s="72"/>
      <c r="J29" s="72"/>
    </row>
    <row r="30" spans="1:17" ht="30.95" customHeight="1" x14ac:dyDescent="0.25">
      <c r="A30" s="300"/>
      <c r="B30" s="233"/>
      <c r="C30" s="351"/>
      <c r="D30" s="352"/>
      <c r="E30" s="196"/>
      <c r="F30" s="27"/>
      <c r="G30" s="27">
        <v>0</v>
      </c>
      <c r="H30" s="305"/>
      <c r="I30" s="72"/>
      <c r="J30" s="72"/>
    </row>
    <row r="31" spans="1:17" ht="30.95" customHeight="1" x14ac:dyDescent="0.25">
      <c r="A31" s="300"/>
      <c r="B31" s="233"/>
      <c r="C31" s="351"/>
      <c r="D31" s="352"/>
      <c r="E31" s="196"/>
      <c r="F31" s="27"/>
      <c r="G31" s="27"/>
      <c r="H31" s="305"/>
      <c r="I31" s="72"/>
      <c r="J31" s="72"/>
      <c r="L31" s="47"/>
    </row>
    <row r="32" spans="1:17" x14ac:dyDescent="0.25">
      <c r="A32" s="300"/>
      <c r="B32" s="233"/>
      <c r="C32" s="351"/>
      <c r="D32" s="352"/>
      <c r="E32" s="196"/>
      <c r="F32" s="27"/>
      <c r="G32" s="27"/>
      <c r="H32" s="305"/>
      <c r="I32" s="72"/>
      <c r="J32" s="72"/>
    </row>
    <row r="33" spans="1:15" x14ac:dyDescent="0.25">
      <c r="A33" s="300"/>
      <c r="B33" s="233"/>
      <c r="C33" s="353"/>
      <c r="D33" s="354"/>
      <c r="E33" s="196"/>
      <c r="F33" s="27"/>
      <c r="G33" s="27"/>
      <c r="H33" s="305"/>
      <c r="I33" s="72"/>
      <c r="J33" s="72"/>
    </row>
    <row r="34" spans="1:15" x14ac:dyDescent="0.25">
      <c r="A34" s="300"/>
      <c r="B34" s="233"/>
      <c r="C34" s="353"/>
      <c r="D34" s="354"/>
      <c r="E34" s="196"/>
      <c r="F34" s="27"/>
      <c r="G34" s="27"/>
      <c r="H34" s="305"/>
      <c r="I34" s="72"/>
      <c r="J34" s="72"/>
    </row>
    <row r="35" spans="1:15" ht="32.1" customHeight="1" x14ac:dyDescent="0.25">
      <c r="A35" s="300"/>
      <c r="B35" s="233"/>
      <c r="C35" s="351"/>
      <c r="D35" s="352"/>
      <c r="E35" s="196"/>
      <c r="F35" s="27"/>
      <c r="G35" s="27"/>
      <c r="H35" s="305"/>
      <c r="I35" s="72"/>
      <c r="J35" s="72"/>
      <c r="O35" s="47"/>
    </row>
    <row r="36" spans="1:15" x14ac:dyDescent="0.25">
      <c r="A36" s="300"/>
      <c r="B36" s="233"/>
      <c r="C36" s="353"/>
      <c r="D36" s="354"/>
      <c r="E36" s="196"/>
      <c r="F36" s="27"/>
      <c r="G36" s="27"/>
      <c r="H36" s="305"/>
      <c r="I36" s="72"/>
      <c r="J36" s="72"/>
    </row>
    <row r="37" spans="1:15" x14ac:dyDescent="0.25">
      <c r="A37" s="300"/>
      <c r="B37" s="233"/>
      <c r="C37" s="353"/>
      <c r="D37" s="354"/>
      <c r="E37" s="196"/>
      <c r="F37" s="27"/>
      <c r="G37" s="27"/>
      <c r="H37" s="305"/>
      <c r="I37" s="72"/>
      <c r="J37" s="72"/>
    </row>
    <row r="38" spans="1:15" x14ac:dyDescent="0.25">
      <c r="A38" s="300"/>
      <c r="B38" s="233"/>
      <c r="C38" s="353"/>
      <c r="D38" s="354"/>
      <c r="E38" s="196"/>
      <c r="F38" s="27"/>
      <c r="G38" s="27"/>
      <c r="H38" s="305"/>
      <c r="I38" s="72"/>
      <c r="J38" s="72"/>
    </row>
    <row r="39" spans="1:15" x14ac:dyDescent="0.25">
      <c r="A39" s="300"/>
      <c r="B39" s="233"/>
      <c r="C39" s="353"/>
      <c r="D39" s="354"/>
      <c r="E39" s="196"/>
      <c r="F39" s="27"/>
      <c r="G39" s="27"/>
      <c r="H39" s="305"/>
      <c r="I39" s="72"/>
      <c r="J39" s="72"/>
    </row>
    <row r="40" spans="1:15" x14ac:dyDescent="0.25">
      <c r="A40" s="300"/>
      <c r="B40" s="80" t="s">
        <v>28</v>
      </c>
      <c r="C40" s="81"/>
      <c r="D40" s="81"/>
      <c r="E40" s="82"/>
      <c r="F40" s="197">
        <f>SUM(F24:F39)</f>
        <v>0</v>
      </c>
      <c r="G40" s="27"/>
      <c r="H40" s="305"/>
    </row>
    <row r="41" spans="1:15" x14ac:dyDescent="0.25">
      <c r="A41" s="300"/>
      <c r="B41" s="83" t="s">
        <v>29</v>
      </c>
      <c r="C41" s="84"/>
      <c r="D41" s="84"/>
      <c r="E41" s="85"/>
      <c r="F41" s="197">
        <f>F40*0.15</f>
        <v>0</v>
      </c>
      <c r="G41" s="27"/>
      <c r="H41" s="305"/>
    </row>
    <row r="42" spans="1:15" x14ac:dyDescent="0.25">
      <c r="A42" s="300"/>
      <c r="B42" s="86" t="s">
        <v>30</v>
      </c>
      <c r="C42" s="87"/>
      <c r="D42" s="87"/>
      <c r="E42" s="88"/>
      <c r="F42" s="198">
        <f>F40+F41</f>
        <v>0</v>
      </c>
      <c r="G42" s="89"/>
      <c r="H42" s="305"/>
    </row>
    <row r="43" spans="1:15" x14ac:dyDescent="0.25">
      <c r="A43" s="300"/>
      <c r="B43" s="332"/>
      <c r="C43" s="333"/>
      <c r="D43" s="333"/>
      <c r="E43" s="333"/>
      <c r="F43" s="333"/>
      <c r="G43" s="340"/>
      <c r="H43" s="305"/>
    </row>
    <row r="44" spans="1:15" ht="15.75" thickBot="1" x14ac:dyDescent="0.3">
      <c r="A44" s="300"/>
      <c r="B44" s="343"/>
      <c r="C44" s="344"/>
      <c r="D44" s="344"/>
      <c r="E44" s="344"/>
      <c r="F44" s="344"/>
      <c r="G44" s="341"/>
      <c r="H44" s="305"/>
    </row>
    <row r="45" spans="1:15" ht="15.75" x14ac:dyDescent="0.3">
      <c r="A45" s="300"/>
      <c r="B45" s="314"/>
      <c r="C45" s="310"/>
      <c r="D45" s="310" t="s">
        <v>31</v>
      </c>
      <c r="E45" s="337"/>
      <c r="F45" s="43"/>
      <c r="G45" s="341"/>
      <c r="H45" s="305"/>
    </row>
    <row r="46" spans="1:15" ht="15.75" x14ac:dyDescent="0.3">
      <c r="A46" s="300"/>
      <c r="B46" s="343" t="s">
        <v>32</v>
      </c>
      <c r="C46" s="344"/>
      <c r="D46" s="310" t="s">
        <v>33</v>
      </c>
      <c r="E46" s="337"/>
      <c r="F46" s="44"/>
      <c r="G46" s="341"/>
      <c r="H46" s="305"/>
    </row>
    <row r="47" spans="1:15" ht="15.75" x14ac:dyDescent="0.3">
      <c r="A47" s="300"/>
      <c r="B47" s="314" t="s">
        <v>34</v>
      </c>
      <c r="C47" s="310"/>
      <c r="D47" s="310" t="s">
        <v>35</v>
      </c>
      <c r="E47" s="337"/>
      <c r="F47" s="44"/>
      <c r="G47" s="341"/>
      <c r="H47" s="305"/>
    </row>
    <row r="48" spans="1:15" ht="15.75" x14ac:dyDescent="0.3">
      <c r="A48" s="300"/>
      <c r="B48" s="314" t="s">
        <v>36</v>
      </c>
      <c r="C48" s="310"/>
      <c r="D48" s="310" t="s">
        <v>37</v>
      </c>
      <c r="E48" s="337"/>
      <c r="F48" s="44"/>
      <c r="G48" s="341"/>
      <c r="H48" s="305"/>
    </row>
    <row r="49" spans="1:8" x14ac:dyDescent="0.25">
      <c r="A49" s="300"/>
      <c r="B49" s="338" t="s">
        <v>38</v>
      </c>
      <c r="C49" s="339"/>
      <c r="D49" s="310" t="s">
        <v>39</v>
      </c>
      <c r="E49" s="337"/>
      <c r="F49" s="45"/>
      <c r="G49" s="341"/>
      <c r="H49" s="305"/>
    </row>
    <row r="50" spans="1:8" ht="15.75" thickBot="1" x14ac:dyDescent="0.3">
      <c r="A50" s="300"/>
      <c r="B50" s="314"/>
      <c r="C50" s="310"/>
      <c r="D50" s="310"/>
      <c r="E50" s="337"/>
      <c r="F50" s="46"/>
      <c r="G50" s="341"/>
      <c r="H50" s="305"/>
    </row>
    <row r="51" spans="1:8" x14ac:dyDescent="0.25">
      <c r="A51" s="300"/>
      <c r="B51" s="318"/>
      <c r="C51" s="319"/>
      <c r="D51" s="319"/>
      <c r="E51" s="319"/>
      <c r="F51" s="319"/>
      <c r="G51" s="342"/>
      <c r="H51" s="305"/>
    </row>
    <row r="52" spans="1:8" x14ac:dyDescent="0.25">
      <c r="A52" s="301"/>
      <c r="B52" s="334" t="s">
        <v>40</v>
      </c>
      <c r="C52" s="335"/>
      <c r="D52" s="335"/>
      <c r="E52" s="335"/>
      <c r="F52" s="335"/>
      <c r="G52" s="336"/>
      <c r="H52" s="306"/>
    </row>
    <row r="53" spans="1:8" x14ac:dyDescent="0.25">
      <c r="A53" s="293"/>
      <c r="B53" s="294"/>
      <c r="C53" s="294"/>
      <c r="D53" s="294"/>
      <c r="E53" s="294"/>
      <c r="F53" s="294"/>
      <c r="G53" s="294"/>
      <c r="H53" s="295"/>
    </row>
  </sheetData>
  <sortState xmlns:xlrd2="http://schemas.microsoft.com/office/spreadsheetml/2017/richdata2" ref="B3:J52">
    <sortCondition ref="B24:B30"/>
  </sortState>
  <mergeCells count="68">
    <mergeCell ref="A2:H2"/>
    <mergeCell ref="L2:P2"/>
    <mergeCell ref="A3:A52"/>
    <mergeCell ref="C3:G3"/>
    <mergeCell ref="H3:H52"/>
    <mergeCell ref="L3:P3"/>
    <mergeCell ref="C4:G4"/>
    <mergeCell ref="L4:P4"/>
    <mergeCell ref="C5:G5"/>
    <mergeCell ref="L5:P5"/>
    <mergeCell ref="B10:F10"/>
    <mergeCell ref="G10:G22"/>
    <mergeCell ref="C11:D11"/>
    <mergeCell ref="C13:D13"/>
    <mergeCell ref="E13:F13"/>
    <mergeCell ref="C6:G6"/>
    <mergeCell ref="C7:G7"/>
    <mergeCell ref="C8:G8"/>
    <mergeCell ref="N8:P8"/>
    <mergeCell ref="C9:G9"/>
    <mergeCell ref="B22:F22"/>
    <mergeCell ref="N13:P13"/>
    <mergeCell ref="N14:P14"/>
    <mergeCell ref="C15:D15"/>
    <mergeCell ref="E15:F15"/>
    <mergeCell ref="N15:P15"/>
    <mergeCell ref="C17:D17"/>
    <mergeCell ref="E17:F17"/>
    <mergeCell ref="C19:D19"/>
    <mergeCell ref="E19:F19"/>
    <mergeCell ref="C20:D20"/>
    <mergeCell ref="E20:F20"/>
    <mergeCell ref="B21:F21"/>
    <mergeCell ref="C34:D34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D48:E48"/>
    <mergeCell ref="C35:D35"/>
    <mergeCell ref="C36:D36"/>
    <mergeCell ref="C37:D37"/>
    <mergeCell ref="C38:D38"/>
    <mergeCell ref="C39:D39"/>
    <mergeCell ref="B43:F43"/>
    <mergeCell ref="A53:H53"/>
    <mergeCell ref="B49:C49"/>
    <mergeCell ref="D49:E49"/>
    <mergeCell ref="B50:C50"/>
    <mergeCell ref="D50:E50"/>
    <mergeCell ref="B51:F51"/>
    <mergeCell ref="B52:G52"/>
    <mergeCell ref="G43:G51"/>
    <mergeCell ref="B44:F44"/>
    <mergeCell ref="B45:C45"/>
    <mergeCell ref="D45:E45"/>
    <mergeCell ref="B46:C46"/>
    <mergeCell ref="D46:E46"/>
    <mergeCell ref="B47:C47"/>
    <mergeCell ref="D47:E47"/>
    <mergeCell ref="B48:C48"/>
  </mergeCells>
  <dataValidations count="1">
    <dataValidation type="list" allowBlank="1" showInputMessage="1" showErrorMessage="1" sqref="K3" xr:uid="{BEFE6757-C3EE-4078-9B3F-3680D74F233D}">
      <formula1>"FLORIS, CECILE, JESSICA, JEANDRE, RAYNHARD, LOUW, DAWIE, ALL SHEETS"</formula1>
    </dataValidation>
  </dataValidations>
  <hyperlinks>
    <hyperlink ref="B49" r:id="rId1" xr:uid="{02921A43-5A52-4F29-93BA-2A6FC5A5E7D3}"/>
  </hyperlinks>
  <pageMargins left="0.7" right="0.7" top="0.75" bottom="0.75" header="0.3" footer="0.3"/>
  <pageSetup paperSize="9" scale="4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5" name="Button 1">
              <controlPr defaultSize="0" print="0" autoFill="0" autoPict="0" macro="[0]!Populate_Button">
                <anchor moveWithCells="1" sizeWithCells="1">
                  <from>
                    <xdr:col>11</xdr:col>
                    <xdr:colOff>28575</xdr:colOff>
                    <xdr:row>6</xdr:row>
                    <xdr:rowOff>76200</xdr:rowOff>
                  </from>
                  <to>
                    <xdr:col>14</xdr:col>
                    <xdr:colOff>142875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6" name="Button 2">
              <controlPr defaultSize="0" print="0" autoFill="0" autoPict="0" macro="[0]!Clear_Payment_Certificate">
                <anchor moveWithCells="1" sizeWithCells="1">
                  <from>
                    <xdr:col>11</xdr:col>
                    <xdr:colOff>28575</xdr:colOff>
                    <xdr:row>20</xdr:row>
                    <xdr:rowOff>85725</xdr:rowOff>
                  </from>
                  <to>
                    <xdr:col>14</xdr:col>
                    <xdr:colOff>123825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CBD06-2684-44E6-83CF-A2683EFFC477}">
  <sheetPr codeName="Sheet10"/>
  <dimension ref="A1:P1885"/>
  <sheetViews>
    <sheetView zoomScale="77" zoomScaleNormal="100" workbookViewId="0">
      <pane ySplit="1" topLeftCell="A86" activePane="bottomLeft" state="frozen"/>
      <selection pane="bottomLeft" activeCell="J57" sqref="J57:J58"/>
    </sheetView>
  </sheetViews>
  <sheetFormatPr defaultColWidth="8.5703125" defaultRowHeight="15" x14ac:dyDescent="0.25"/>
  <cols>
    <col min="1" max="1" width="15.5703125" style="20" customWidth="1"/>
    <col min="2" max="2" width="46.85546875" style="20" customWidth="1"/>
    <col min="3" max="3" width="59.140625" style="20" customWidth="1"/>
    <col min="4" max="4" width="45.5703125" style="20" customWidth="1"/>
    <col min="5" max="5" width="24" style="20" customWidth="1"/>
    <col min="6" max="6" width="30" style="20" customWidth="1"/>
    <col min="7" max="7" width="28.5703125" style="20" customWidth="1"/>
    <col min="8" max="8" width="21" style="20" customWidth="1"/>
    <col min="9" max="9" width="15.85546875" style="20" customWidth="1"/>
    <col min="10" max="10" width="18" style="20" customWidth="1"/>
    <col min="11" max="16384" width="8.5703125" style="20"/>
  </cols>
  <sheetData>
    <row r="1" spans="1:10" ht="20.100000000000001" customHeight="1" thickBot="1" x14ac:dyDescent="0.3">
      <c r="A1" s="41" t="s">
        <v>0</v>
      </c>
      <c r="B1" s="42" t="s">
        <v>10</v>
      </c>
      <c r="C1" s="42" t="s">
        <v>11</v>
      </c>
      <c r="D1" s="42" t="s">
        <v>15</v>
      </c>
      <c r="E1" s="42" t="s">
        <v>200</v>
      </c>
      <c r="F1" s="42" t="s">
        <v>41</v>
      </c>
      <c r="G1" s="42" t="s">
        <v>42</v>
      </c>
      <c r="H1" s="42" t="s">
        <v>13</v>
      </c>
      <c r="I1" s="42" t="s">
        <v>43</v>
      </c>
      <c r="J1" s="42" t="s">
        <v>201</v>
      </c>
    </row>
    <row r="2" spans="1:10" ht="20.100000000000001" customHeight="1" x14ac:dyDescent="0.25">
      <c r="A2" s="37"/>
      <c r="B2" s="38"/>
      <c r="C2" s="38"/>
      <c r="D2" s="39"/>
      <c r="E2" s="40"/>
      <c r="F2" s="40"/>
      <c r="G2" s="40"/>
      <c r="H2" s="40"/>
      <c r="I2" s="40"/>
      <c r="J2" s="40"/>
    </row>
    <row r="3" spans="1:10" ht="20.100000000000001" customHeight="1" x14ac:dyDescent="0.25">
      <c r="A3" s="37" t="s">
        <v>350</v>
      </c>
      <c r="B3" s="38"/>
      <c r="C3" s="38"/>
      <c r="D3" s="39"/>
      <c r="E3" s="40"/>
      <c r="F3" s="40"/>
      <c r="G3" s="40"/>
      <c r="H3" s="40"/>
      <c r="I3" s="40"/>
      <c r="J3" s="40"/>
    </row>
    <row r="4" spans="1:10" ht="20.100000000000001" customHeight="1" x14ac:dyDescent="0.25">
      <c r="A4" s="37" t="s">
        <v>338</v>
      </c>
      <c r="B4" s="38"/>
      <c r="C4" s="38"/>
      <c r="D4" s="39"/>
      <c r="E4" s="40"/>
      <c r="F4" s="40"/>
      <c r="G4" s="40"/>
      <c r="H4" s="40"/>
      <c r="I4" s="40"/>
      <c r="J4" s="40"/>
    </row>
    <row r="5" spans="1:10" ht="20.100000000000001" customHeight="1" x14ac:dyDescent="0.25">
      <c r="A5" s="37" t="s">
        <v>528</v>
      </c>
      <c r="B5" s="38" t="s">
        <v>529</v>
      </c>
      <c r="C5" s="38"/>
      <c r="D5" s="39"/>
      <c r="E5" s="40"/>
      <c r="F5" s="40"/>
      <c r="G5" s="40"/>
      <c r="H5" s="40"/>
      <c r="I5" s="40"/>
      <c r="J5" s="40"/>
    </row>
    <row r="6" spans="1:10" ht="20.100000000000001" customHeight="1" x14ac:dyDescent="0.25">
      <c r="A6" s="37" t="s">
        <v>261</v>
      </c>
      <c r="B6" s="38" t="s">
        <v>285</v>
      </c>
      <c r="C6" s="38" t="s">
        <v>268</v>
      </c>
      <c r="D6" s="39" t="s">
        <v>269</v>
      </c>
      <c r="E6" s="40" t="s">
        <v>270</v>
      </c>
      <c r="F6" s="40" t="s">
        <v>286</v>
      </c>
      <c r="G6" s="38" t="s">
        <v>287</v>
      </c>
      <c r="H6" s="40" t="s">
        <v>288</v>
      </c>
      <c r="I6" s="40"/>
      <c r="J6" s="40"/>
    </row>
    <row r="7" spans="1:10" ht="20.100000000000001" customHeight="1" x14ac:dyDescent="0.25">
      <c r="A7" s="37" t="s">
        <v>518</v>
      </c>
      <c r="B7" s="38" t="s">
        <v>519</v>
      </c>
      <c r="C7" s="38" t="s">
        <v>268</v>
      </c>
      <c r="D7" s="39"/>
      <c r="E7" s="189">
        <v>824695066</v>
      </c>
      <c r="F7" s="40"/>
      <c r="G7" s="38"/>
      <c r="H7" s="40"/>
      <c r="I7" s="40"/>
      <c r="J7" s="40"/>
    </row>
    <row r="8" spans="1:10" ht="20.100000000000001" customHeight="1" x14ac:dyDescent="0.25">
      <c r="A8" s="37" t="s">
        <v>260</v>
      </c>
      <c r="B8" s="38" t="s">
        <v>44</v>
      </c>
      <c r="C8" s="38" t="s">
        <v>45</v>
      </c>
      <c r="D8" s="39" t="s">
        <v>46</v>
      </c>
      <c r="E8" s="40"/>
      <c r="F8" s="40"/>
      <c r="G8" s="40"/>
      <c r="H8" s="40"/>
      <c r="I8" s="40"/>
      <c r="J8" s="40"/>
    </row>
    <row r="9" spans="1:10" ht="20.100000000000001" customHeight="1" x14ac:dyDescent="0.25">
      <c r="A9" s="34" t="s">
        <v>47</v>
      </c>
      <c r="B9" s="32" t="s">
        <v>48</v>
      </c>
      <c r="C9" s="32" t="s">
        <v>49</v>
      </c>
      <c r="D9" s="33" t="s">
        <v>50</v>
      </c>
      <c r="E9" s="29"/>
      <c r="F9" s="29"/>
      <c r="G9" s="29"/>
      <c r="H9" s="29"/>
      <c r="I9" s="29"/>
      <c r="J9" s="29"/>
    </row>
    <row r="10" spans="1:10" ht="20.100000000000001" customHeight="1" x14ac:dyDescent="0.25">
      <c r="A10" s="34" t="s">
        <v>51</v>
      </c>
      <c r="B10" s="32" t="s">
        <v>52</v>
      </c>
      <c r="C10" s="32" t="s">
        <v>53</v>
      </c>
      <c r="D10" s="33" t="s">
        <v>54</v>
      </c>
      <c r="E10" s="29"/>
      <c r="F10" s="29"/>
      <c r="G10" s="29"/>
      <c r="H10" s="29"/>
      <c r="I10" s="29"/>
      <c r="J10" s="29"/>
    </row>
    <row r="11" spans="1:10" ht="20.100000000000001" customHeight="1" x14ac:dyDescent="0.25">
      <c r="A11" s="34" t="s">
        <v>55</v>
      </c>
      <c r="B11" s="32" t="s">
        <v>56</v>
      </c>
      <c r="C11" s="32" t="s">
        <v>57</v>
      </c>
      <c r="D11" s="33" t="s">
        <v>54</v>
      </c>
      <c r="E11" s="29"/>
      <c r="F11" s="29"/>
      <c r="G11" s="29"/>
      <c r="H11" s="29"/>
      <c r="I11" s="29"/>
      <c r="J11" s="29"/>
    </row>
    <row r="12" spans="1:10" ht="20.100000000000001" customHeight="1" x14ac:dyDescent="0.25">
      <c r="A12" s="34" t="s">
        <v>58</v>
      </c>
      <c r="B12" s="32" t="s">
        <v>59</v>
      </c>
      <c r="C12" s="32" t="s">
        <v>53</v>
      </c>
      <c r="D12" s="33" t="s">
        <v>54</v>
      </c>
      <c r="E12" s="29"/>
      <c r="F12" s="29"/>
      <c r="G12" s="29"/>
      <c r="H12" s="29"/>
      <c r="I12" s="29"/>
      <c r="J12" s="29"/>
    </row>
    <row r="13" spans="1:10" ht="20.100000000000001" customHeight="1" x14ac:dyDescent="0.25">
      <c r="A13" s="34" t="s">
        <v>60</v>
      </c>
      <c r="B13" s="32" t="s">
        <v>61</v>
      </c>
      <c r="C13" s="32" t="s">
        <v>53</v>
      </c>
      <c r="D13" s="33" t="s">
        <v>54</v>
      </c>
      <c r="E13" s="29"/>
      <c r="F13" s="29"/>
      <c r="G13" s="29"/>
      <c r="H13" s="29"/>
      <c r="I13" s="29"/>
      <c r="J13" s="29"/>
    </row>
    <row r="14" spans="1:10" ht="20.100000000000001" customHeight="1" x14ac:dyDescent="0.25">
      <c r="A14" s="154" t="s">
        <v>423</v>
      </c>
      <c r="B14" s="153" t="s">
        <v>671</v>
      </c>
      <c r="C14" s="169" t="s">
        <v>674</v>
      </c>
      <c r="D14" s="155" t="s">
        <v>54</v>
      </c>
      <c r="E14" s="156" t="s">
        <v>424</v>
      </c>
      <c r="F14" s="156" t="s">
        <v>424</v>
      </c>
      <c r="G14" s="156" t="s">
        <v>424</v>
      </c>
      <c r="H14" s="156" t="s">
        <v>424</v>
      </c>
      <c r="I14" s="156"/>
      <c r="J14" s="156"/>
    </row>
    <row r="15" spans="1:10" ht="20.100000000000001" customHeight="1" x14ac:dyDescent="0.25">
      <c r="A15" s="168" t="s">
        <v>457</v>
      </c>
      <c r="B15" s="169" t="s">
        <v>672</v>
      </c>
      <c r="C15" s="169" t="s">
        <v>673</v>
      </c>
      <c r="D15" s="155" t="s">
        <v>54</v>
      </c>
      <c r="E15" s="156" t="s">
        <v>424</v>
      </c>
      <c r="F15" s="170" t="s">
        <v>459</v>
      </c>
      <c r="G15" s="170" t="s">
        <v>460</v>
      </c>
      <c r="H15" s="156" t="s">
        <v>424</v>
      </c>
      <c r="I15" s="170"/>
      <c r="J15" s="170"/>
    </row>
    <row r="16" spans="1:10" ht="20.100000000000001" customHeight="1" x14ac:dyDescent="0.25">
      <c r="A16" s="168" t="s">
        <v>514</v>
      </c>
      <c r="B16" s="169" t="s">
        <v>515</v>
      </c>
      <c r="C16" s="169" t="s">
        <v>568</v>
      </c>
      <c r="D16" s="155" t="s">
        <v>54</v>
      </c>
      <c r="E16" s="156" t="s">
        <v>424</v>
      </c>
      <c r="F16" s="170"/>
      <c r="G16" s="170"/>
      <c r="H16" s="156" t="s">
        <v>424</v>
      </c>
      <c r="I16" s="170"/>
      <c r="J16" s="170"/>
    </row>
    <row r="17" spans="1:10" ht="20.100000000000001" customHeight="1" x14ac:dyDescent="0.25">
      <c r="A17" s="168" t="s">
        <v>721</v>
      </c>
      <c r="B17" s="169" t="s">
        <v>722</v>
      </c>
      <c r="C17" s="169" t="s">
        <v>723</v>
      </c>
      <c r="D17" s="226"/>
      <c r="E17" s="170"/>
      <c r="F17" s="170"/>
      <c r="G17" s="170"/>
      <c r="H17" s="170" t="s">
        <v>725</v>
      </c>
      <c r="I17" s="170"/>
      <c r="J17" s="170"/>
    </row>
    <row r="18" spans="1:10" ht="20.100000000000001" customHeight="1" x14ac:dyDescent="0.25">
      <c r="A18" s="168" t="s">
        <v>724</v>
      </c>
      <c r="B18" s="169" t="s">
        <v>726</v>
      </c>
      <c r="C18" s="169" t="s">
        <v>723</v>
      </c>
      <c r="D18" s="226"/>
      <c r="E18" s="170"/>
      <c r="F18" s="170"/>
      <c r="G18" s="170"/>
      <c r="H18" s="170" t="s">
        <v>727</v>
      </c>
      <c r="I18" s="170"/>
      <c r="J18" s="170"/>
    </row>
    <row r="19" spans="1:10" ht="20.100000000000001" customHeight="1" x14ac:dyDescent="0.25">
      <c r="A19" s="168" t="s">
        <v>1003</v>
      </c>
      <c r="B19" s="169" t="s">
        <v>1008</v>
      </c>
      <c r="C19" s="169" t="s">
        <v>1004</v>
      </c>
      <c r="D19" s="226" t="s">
        <v>1005</v>
      </c>
      <c r="E19" s="239" t="s">
        <v>1007</v>
      </c>
      <c r="F19" s="170" t="s">
        <v>1006</v>
      </c>
      <c r="G19" s="170" t="s">
        <v>1010</v>
      </c>
      <c r="H19" s="170" t="s">
        <v>1009</v>
      </c>
      <c r="I19" s="170"/>
      <c r="J19" s="170"/>
    </row>
    <row r="20" spans="1:10" ht="20.100000000000001" customHeight="1" x14ac:dyDescent="0.25">
      <c r="A20" s="168" t="s">
        <v>1069</v>
      </c>
      <c r="B20" s="169" t="s">
        <v>1070</v>
      </c>
      <c r="C20" s="169" t="s">
        <v>1071</v>
      </c>
      <c r="D20" s="226" t="s">
        <v>1072</v>
      </c>
      <c r="E20" s="248" t="s">
        <v>1073</v>
      </c>
      <c r="F20" s="170" t="s">
        <v>1074</v>
      </c>
      <c r="G20" s="170" t="s">
        <v>1074</v>
      </c>
      <c r="H20" s="170" t="s">
        <v>1070</v>
      </c>
      <c r="I20" s="170"/>
      <c r="J20" s="170"/>
    </row>
    <row r="21" spans="1:10" ht="20.100000000000001" customHeight="1" x14ac:dyDescent="0.25">
      <c r="A21" s="34" t="s">
        <v>62</v>
      </c>
      <c r="B21" s="32" t="s">
        <v>63</v>
      </c>
      <c r="C21" s="32" t="s">
        <v>64</v>
      </c>
      <c r="D21" s="33" t="s">
        <v>65</v>
      </c>
      <c r="E21" s="29"/>
      <c r="F21" s="29"/>
      <c r="G21" s="29"/>
      <c r="H21" s="29"/>
      <c r="I21" s="29"/>
      <c r="J21" s="29"/>
    </row>
    <row r="22" spans="1:10" ht="20.100000000000001" customHeight="1" x14ac:dyDescent="0.25">
      <c r="A22" s="34" t="s">
        <v>290</v>
      </c>
      <c r="B22" s="32" t="s">
        <v>291</v>
      </c>
      <c r="C22" s="32" t="s">
        <v>292</v>
      </c>
      <c r="D22" s="33" t="s">
        <v>269</v>
      </c>
      <c r="E22" s="29" t="s">
        <v>293</v>
      </c>
      <c r="F22" s="29"/>
      <c r="G22" s="29"/>
      <c r="H22" s="29"/>
      <c r="I22" s="29"/>
      <c r="J22" s="29"/>
    </row>
    <row r="23" spans="1:10" ht="20.100000000000001" customHeight="1" x14ac:dyDescent="0.25">
      <c r="A23" s="34" t="s">
        <v>252</v>
      </c>
      <c r="B23" s="32" t="s">
        <v>253</v>
      </c>
      <c r="C23" s="32" t="s">
        <v>254</v>
      </c>
      <c r="D23" s="33" t="s">
        <v>255</v>
      </c>
      <c r="E23" s="225" t="s">
        <v>972</v>
      </c>
      <c r="F23" s="29" t="s">
        <v>256</v>
      </c>
      <c r="G23" s="29" t="s">
        <v>971</v>
      </c>
      <c r="H23" s="29"/>
      <c r="I23" s="29"/>
      <c r="J23" s="29"/>
    </row>
    <row r="24" spans="1:10" ht="20.100000000000001" customHeight="1" x14ac:dyDescent="0.25">
      <c r="A24" s="34" t="s">
        <v>744</v>
      </c>
      <c r="B24" s="32"/>
      <c r="C24" s="32"/>
      <c r="D24" s="33"/>
      <c r="E24" s="209"/>
      <c r="F24" s="29"/>
      <c r="G24" s="29"/>
      <c r="H24" s="29"/>
      <c r="I24" s="29"/>
      <c r="J24" s="29"/>
    </row>
    <row r="25" spans="1:10" ht="20.100000000000001" customHeight="1" x14ac:dyDescent="0.25">
      <c r="A25" s="34" t="s">
        <v>745</v>
      </c>
      <c r="B25" s="32" t="s">
        <v>747</v>
      </c>
      <c r="C25" s="32" t="s">
        <v>748</v>
      </c>
      <c r="D25" s="33" t="s">
        <v>749</v>
      </c>
      <c r="E25" s="225" t="s">
        <v>750</v>
      </c>
      <c r="F25" s="29" t="s">
        <v>751</v>
      </c>
      <c r="G25" s="29" t="s">
        <v>751</v>
      </c>
      <c r="H25" s="29" t="s">
        <v>746</v>
      </c>
      <c r="I25" s="29"/>
      <c r="J25" s="29"/>
    </row>
    <row r="26" spans="1:10" ht="20.100000000000001" customHeight="1" x14ac:dyDescent="0.25">
      <c r="A26" s="34" t="s">
        <v>1015</v>
      </c>
      <c r="B26" s="32" t="s">
        <v>1030</v>
      </c>
      <c r="C26" s="32" t="s">
        <v>1031</v>
      </c>
      <c r="D26" s="33" t="s">
        <v>1032</v>
      </c>
      <c r="E26" s="225" t="s">
        <v>1033</v>
      </c>
      <c r="F26" s="29" t="s">
        <v>1034</v>
      </c>
      <c r="G26" s="29" t="s">
        <v>1034</v>
      </c>
      <c r="H26" s="29" t="s">
        <v>1035</v>
      </c>
      <c r="I26" s="29"/>
      <c r="J26" s="29"/>
    </row>
    <row r="27" spans="1:10" ht="20.100000000000001" customHeight="1" x14ac:dyDescent="0.25">
      <c r="A27" s="34" t="s">
        <v>335</v>
      </c>
      <c r="B27" s="32" t="s">
        <v>336</v>
      </c>
      <c r="C27" s="32" t="s">
        <v>337</v>
      </c>
      <c r="D27" s="33"/>
      <c r="E27" s="29"/>
      <c r="F27" s="29"/>
      <c r="G27" s="29"/>
      <c r="H27" s="29"/>
      <c r="I27" s="29"/>
      <c r="J27" s="29"/>
    </row>
    <row r="28" spans="1:10" ht="20.100000000000001" customHeight="1" x14ac:dyDescent="0.25">
      <c r="A28" s="34" t="s">
        <v>66</v>
      </c>
      <c r="B28" s="32" t="s">
        <v>44</v>
      </c>
      <c r="C28" s="32" t="s">
        <v>12</v>
      </c>
      <c r="D28" s="33" t="s">
        <v>67</v>
      </c>
      <c r="E28" s="29"/>
      <c r="F28" s="29"/>
      <c r="G28" s="29"/>
      <c r="H28" s="29"/>
      <c r="I28" s="29"/>
      <c r="J28" s="29"/>
    </row>
    <row r="29" spans="1:10" ht="20.100000000000001" customHeight="1" x14ac:dyDescent="0.25">
      <c r="A29" s="34" t="s">
        <v>68</v>
      </c>
      <c r="B29" s="32" t="s">
        <v>9</v>
      </c>
      <c r="C29" s="32" t="s">
        <v>12</v>
      </c>
      <c r="D29" s="33" t="s">
        <v>67</v>
      </c>
      <c r="E29" s="29"/>
      <c r="F29" s="29"/>
      <c r="G29" s="29"/>
      <c r="H29" s="32" t="s">
        <v>14</v>
      </c>
      <c r="I29" s="31">
        <v>120000</v>
      </c>
      <c r="J29" s="29"/>
    </row>
    <row r="30" spans="1:10" ht="20.100000000000001" customHeight="1" x14ac:dyDescent="0.25">
      <c r="A30" s="34" t="s">
        <v>1205</v>
      </c>
      <c r="B30" s="32" t="s">
        <v>1206</v>
      </c>
      <c r="C30" s="32" t="s">
        <v>1207</v>
      </c>
      <c r="D30" s="33" t="s">
        <v>1208</v>
      </c>
      <c r="E30" s="232" t="s">
        <v>1209</v>
      </c>
      <c r="F30" s="29" t="s">
        <v>1211</v>
      </c>
      <c r="G30" s="29" t="s">
        <v>1212</v>
      </c>
      <c r="H30" s="32"/>
      <c r="I30" s="31"/>
      <c r="J30" s="29"/>
    </row>
    <row r="31" spans="1:10" ht="20.100000000000001" customHeight="1" x14ac:dyDescent="0.25">
      <c r="A31" s="34" t="s">
        <v>1199</v>
      </c>
      <c r="B31" s="32" t="s">
        <v>1200</v>
      </c>
      <c r="C31" s="32" t="s">
        <v>1201</v>
      </c>
      <c r="D31" s="33" t="s">
        <v>1202</v>
      </c>
      <c r="E31" s="232" t="s">
        <v>1203</v>
      </c>
      <c r="F31" s="29" t="s">
        <v>1204</v>
      </c>
      <c r="G31" s="29"/>
      <c r="H31" s="32" t="s">
        <v>44</v>
      </c>
      <c r="I31" s="31"/>
      <c r="J31" s="29"/>
    </row>
    <row r="32" spans="1:10" ht="20.100000000000001" customHeight="1" x14ac:dyDescent="0.25">
      <c r="A32" s="34" t="s">
        <v>69</v>
      </c>
      <c r="B32" s="32" t="s">
        <v>70</v>
      </c>
      <c r="C32" s="32" t="s">
        <v>71</v>
      </c>
      <c r="D32" s="33" t="s">
        <v>72</v>
      </c>
      <c r="E32" s="29"/>
      <c r="F32" s="29"/>
      <c r="G32" s="29"/>
      <c r="H32" s="29"/>
      <c r="I32" s="29"/>
      <c r="J32" s="29"/>
    </row>
    <row r="33" spans="1:16" ht="20.100000000000001" customHeight="1" x14ac:dyDescent="0.25">
      <c r="A33" s="34" t="s">
        <v>73</v>
      </c>
      <c r="B33" s="32" t="s">
        <v>74</v>
      </c>
      <c r="C33" s="32" t="s">
        <v>75</v>
      </c>
      <c r="D33" s="32"/>
      <c r="E33" s="29"/>
      <c r="F33" s="29"/>
      <c r="G33" s="29"/>
      <c r="H33" s="29"/>
      <c r="I33" s="29"/>
      <c r="J33" s="29"/>
    </row>
    <row r="34" spans="1:16" ht="20.100000000000001" customHeight="1" x14ac:dyDescent="0.25">
      <c r="A34" s="34" t="s">
        <v>654</v>
      </c>
      <c r="B34" s="32" t="s">
        <v>655</v>
      </c>
      <c r="C34" s="32" t="s">
        <v>656</v>
      </c>
      <c r="D34" s="33" t="s">
        <v>657</v>
      </c>
      <c r="E34" s="208">
        <v>823836926</v>
      </c>
      <c r="F34" s="29"/>
      <c r="G34" s="29"/>
      <c r="H34" s="29"/>
      <c r="I34" s="29"/>
      <c r="J34" s="29"/>
    </row>
    <row r="35" spans="1:16" ht="20.100000000000001" customHeight="1" x14ac:dyDescent="0.25">
      <c r="A35" s="35" t="s">
        <v>693</v>
      </c>
      <c r="B35" s="29" t="s">
        <v>694</v>
      </c>
      <c r="C35" s="29" t="s">
        <v>695</v>
      </c>
      <c r="D35" s="29"/>
      <c r="E35" s="29"/>
      <c r="F35" s="29"/>
      <c r="G35" s="29"/>
      <c r="H35" s="29"/>
      <c r="I35" s="29"/>
      <c r="J35" s="29"/>
    </row>
    <row r="36" spans="1:16" ht="20.100000000000001" customHeight="1" thickBot="1" x14ac:dyDescent="0.3">
      <c r="A36" s="35" t="s">
        <v>1083</v>
      </c>
      <c r="B36" s="29" t="s">
        <v>1112</v>
      </c>
      <c r="C36" s="29" t="s">
        <v>1113</v>
      </c>
      <c r="D36" s="250" t="s">
        <v>1114</v>
      </c>
      <c r="E36" s="225" t="s">
        <v>1115</v>
      </c>
      <c r="F36" s="29" t="s">
        <v>1116</v>
      </c>
      <c r="G36" s="29" t="s">
        <v>1116</v>
      </c>
      <c r="H36" s="29" t="s">
        <v>1117</v>
      </c>
      <c r="I36" s="29"/>
      <c r="J36" s="29"/>
    </row>
    <row r="37" spans="1:16" ht="20.100000000000001" customHeight="1" thickBot="1" x14ac:dyDescent="0.3">
      <c r="A37" s="34" t="s">
        <v>76</v>
      </c>
      <c r="B37" s="32" t="s">
        <v>77</v>
      </c>
      <c r="C37" s="32" t="s">
        <v>78</v>
      </c>
      <c r="D37" s="32"/>
      <c r="E37" s="29"/>
      <c r="F37" s="29"/>
      <c r="G37" s="29"/>
      <c r="H37" s="29"/>
      <c r="I37" s="29"/>
      <c r="J37" s="29"/>
      <c r="P37" s="28"/>
    </row>
    <row r="38" spans="1:16" ht="20.100000000000001" customHeight="1" x14ac:dyDescent="0.25">
      <c r="A38" s="34" t="s">
        <v>79</v>
      </c>
      <c r="B38" s="32" t="s">
        <v>80</v>
      </c>
      <c r="C38" s="32" t="s">
        <v>81</v>
      </c>
      <c r="D38" s="33" t="s">
        <v>82</v>
      </c>
      <c r="E38" s="29"/>
      <c r="F38" s="29"/>
      <c r="G38" s="29"/>
      <c r="H38" s="29"/>
      <c r="I38" s="29"/>
      <c r="J38" s="29"/>
    </row>
    <row r="39" spans="1:16" ht="20.100000000000001" customHeight="1" x14ac:dyDescent="0.25">
      <c r="A39" s="34" t="s">
        <v>83</v>
      </c>
      <c r="B39" s="32" t="s">
        <v>84</v>
      </c>
      <c r="C39" s="32" t="s">
        <v>85</v>
      </c>
      <c r="D39" s="33" t="s">
        <v>86</v>
      </c>
      <c r="E39" s="29"/>
      <c r="F39" s="29"/>
      <c r="G39" s="29"/>
      <c r="H39" s="29"/>
      <c r="I39" s="29"/>
      <c r="J39" s="29"/>
    </row>
    <row r="40" spans="1:16" ht="20.100000000000001" customHeight="1" x14ac:dyDescent="0.25">
      <c r="A40" s="34" t="s">
        <v>715</v>
      </c>
      <c r="B40" s="32" t="s">
        <v>716</v>
      </c>
      <c r="C40" s="32" t="s">
        <v>717</v>
      </c>
      <c r="D40" s="33" t="s">
        <v>718</v>
      </c>
      <c r="E40" s="225" t="s">
        <v>719</v>
      </c>
      <c r="F40" s="29" t="s">
        <v>720</v>
      </c>
      <c r="G40" s="29" t="s">
        <v>973</v>
      </c>
      <c r="H40" s="29"/>
      <c r="I40" s="29"/>
      <c r="J40" s="29"/>
    </row>
    <row r="41" spans="1:16" ht="20.100000000000001" customHeight="1" x14ac:dyDescent="0.25">
      <c r="A41" s="34" t="s">
        <v>1054</v>
      </c>
      <c r="B41" s="32" t="s">
        <v>1055</v>
      </c>
      <c r="C41" s="32" t="s">
        <v>717</v>
      </c>
      <c r="D41" s="33" t="s">
        <v>718</v>
      </c>
      <c r="E41" s="225" t="s">
        <v>1056</v>
      </c>
      <c r="F41" s="29" t="s">
        <v>1057</v>
      </c>
      <c r="G41" s="29" t="s">
        <v>973</v>
      </c>
      <c r="H41" s="29"/>
      <c r="I41" s="29"/>
      <c r="J41" s="29"/>
    </row>
    <row r="42" spans="1:16" ht="20.100000000000001" customHeight="1" x14ac:dyDescent="0.25">
      <c r="A42" s="34" t="s">
        <v>1155</v>
      </c>
      <c r="B42" s="32" t="s">
        <v>1156</v>
      </c>
      <c r="C42" s="32" t="s">
        <v>1157</v>
      </c>
      <c r="D42" s="33" t="s">
        <v>1160</v>
      </c>
      <c r="E42" s="225" t="s">
        <v>1159</v>
      </c>
      <c r="F42" s="29" t="s">
        <v>1168</v>
      </c>
      <c r="G42" s="29" t="s">
        <v>1158</v>
      </c>
      <c r="H42" s="29"/>
      <c r="I42" s="29"/>
      <c r="J42" s="29"/>
    </row>
    <row r="43" spans="1:16" ht="20.100000000000001" customHeight="1" x14ac:dyDescent="0.25">
      <c r="A43" s="34" t="s">
        <v>8</v>
      </c>
      <c r="B43" s="32" t="s">
        <v>87</v>
      </c>
      <c r="C43" s="32" t="s">
        <v>16</v>
      </c>
      <c r="D43" s="33" t="s">
        <v>88</v>
      </c>
      <c r="E43" s="29"/>
      <c r="F43" s="29"/>
      <c r="G43" s="29"/>
      <c r="H43" s="29"/>
      <c r="I43" s="29"/>
      <c r="J43" s="29"/>
    </row>
    <row r="44" spans="1:16" ht="20.100000000000001" customHeight="1" x14ac:dyDescent="0.25">
      <c r="A44" s="34" t="s">
        <v>688</v>
      </c>
      <c r="B44" s="32" t="s">
        <v>689</v>
      </c>
      <c r="C44" s="32" t="s">
        <v>690</v>
      </c>
      <c r="D44" s="33" t="s">
        <v>691</v>
      </c>
      <c r="E44" s="211">
        <v>824695066</v>
      </c>
      <c r="F44" s="29" t="s">
        <v>692</v>
      </c>
      <c r="G44" s="29"/>
      <c r="H44" s="29"/>
      <c r="I44" s="29"/>
      <c r="J44" s="29"/>
    </row>
    <row r="45" spans="1:16" ht="20.100000000000001" customHeight="1" x14ac:dyDescent="0.25">
      <c r="A45" s="34" t="s">
        <v>89</v>
      </c>
      <c r="B45" s="32" t="s">
        <v>90</v>
      </c>
      <c r="C45" s="32" t="s">
        <v>91</v>
      </c>
      <c r="D45" s="32"/>
      <c r="E45" s="29"/>
      <c r="F45" s="29"/>
      <c r="G45" s="29"/>
      <c r="H45" s="29"/>
      <c r="I45" s="29"/>
      <c r="J45" s="29"/>
    </row>
    <row r="46" spans="1:16" ht="20.100000000000001" customHeight="1" x14ac:dyDescent="0.25">
      <c r="A46" s="34" t="s">
        <v>879</v>
      </c>
      <c r="B46" s="32" t="s">
        <v>880</v>
      </c>
      <c r="C46" s="32" t="s">
        <v>881</v>
      </c>
      <c r="D46" s="33" t="s">
        <v>1124</v>
      </c>
      <c r="E46" s="232" t="s">
        <v>882</v>
      </c>
      <c r="F46" s="29" t="s">
        <v>884</v>
      </c>
      <c r="G46" s="29" t="s">
        <v>883</v>
      </c>
      <c r="H46" s="29"/>
      <c r="I46" s="29"/>
      <c r="J46" s="29"/>
    </row>
    <row r="47" spans="1:16" ht="20.100000000000001" customHeight="1" x14ac:dyDescent="0.25">
      <c r="A47" s="34" t="s">
        <v>990</v>
      </c>
      <c r="B47" s="32" t="s">
        <v>1123</v>
      </c>
      <c r="C47" s="32" t="s">
        <v>881</v>
      </c>
      <c r="D47" s="33" t="s">
        <v>1124</v>
      </c>
      <c r="E47" s="232" t="s">
        <v>882</v>
      </c>
      <c r="F47" s="29" t="s">
        <v>991</v>
      </c>
      <c r="G47" s="29" t="s">
        <v>992</v>
      </c>
      <c r="H47" s="29"/>
      <c r="I47" s="29"/>
      <c r="J47" s="29"/>
    </row>
    <row r="48" spans="1:16" ht="20.100000000000001" customHeight="1" x14ac:dyDescent="0.25">
      <c r="A48" s="34" t="s">
        <v>1288</v>
      </c>
      <c r="B48" s="32" t="s">
        <v>1289</v>
      </c>
      <c r="C48" s="32" t="s">
        <v>1290</v>
      </c>
      <c r="D48" s="33" t="s">
        <v>1291</v>
      </c>
      <c r="E48" s="232" t="s">
        <v>1292</v>
      </c>
      <c r="F48" s="29" t="s">
        <v>1293</v>
      </c>
      <c r="G48" s="29" t="s">
        <v>1294</v>
      </c>
      <c r="H48" s="29"/>
      <c r="I48" s="29"/>
      <c r="J48" s="29"/>
    </row>
    <row r="49" spans="1:10" ht="20.100000000000001" customHeight="1" x14ac:dyDescent="0.25">
      <c r="A49" s="34" t="s">
        <v>23</v>
      </c>
      <c r="B49" s="32" t="s">
        <v>92</v>
      </c>
      <c r="C49" s="32" t="s">
        <v>93</v>
      </c>
      <c r="D49" s="33" t="s">
        <v>94</v>
      </c>
      <c r="E49" s="29"/>
      <c r="F49" s="29"/>
      <c r="G49" s="29"/>
      <c r="H49" s="29"/>
      <c r="I49" s="29"/>
      <c r="J49" s="29"/>
    </row>
    <row r="50" spans="1:10" ht="20.100000000000001" customHeight="1" x14ac:dyDescent="0.25">
      <c r="A50" s="34" t="s">
        <v>95</v>
      </c>
      <c r="B50" s="32" t="s">
        <v>96</v>
      </c>
      <c r="C50" s="32" t="s">
        <v>97</v>
      </c>
      <c r="D50" s="33" t="s">
        <v>98</v>
      </c>
      <c r="E50" s="29"/>
      <c r="F50" s="29"/>
      <c r="G50" s="29"/>
      <c r="H50" s="29"/>
      <c r="I50" s="29"/>
      <c r="J50" s="29"/>
    </row>
    <row r="51" spans="1:10" ht="20.100000000000001" customHeight="1" x14ac:dyDescent="0.25">
      <c r="A51" s="34" t="s">
        <v>99</v>
      </c>
      <c r="B51" s="32" t="s">
        <v>44</v>
      </c>
      <c r="C51" s="32" t="s">
        <v>100</v>
      </c>
      <c r="D51" s="33" t="s">
        <v>101</v>
      </c>
      <c r="E51" s="29"/>
      <c r="F51" s="29"/>
      <c r="G51" s="29"/>
      <c r="H51" s="29"/>
      <c r="I51" s="29"/>
      <c r="J51" s="29"/>
    </row>
    <row r="52" spans="1:10" ht="29.45" customHeight="1" x14ac:dyDescent="0.25">
      <c r="A52" s="34" t="s">
        <v>522</v>
      </c>
      <c r="B52" s="32" t="s">
        <v>523</v>
      </c>
      <c r="C52" s="32" t="s">
        <v>524</v>
      </c>
      <c r="D52" s="33" t="s">
        <v>525</v>
      </c>
      <c r="E52" s="29" t="s">
        <v>526</v>
      </c>
      <c r="F52" s="29" t="s">
        <v>969</v>
      </c>
      <c r="G52" s="29" t="s">
        <v>970</v>
      </c>
      <c r="H52" s="29" t="s">
        <v>1028</v>
      </c>
      <c r="I52" s="29"/>
      <c r="J52" s="29"/>
    </row>
    <row r="53" spans="1:10" ht="33" customHeight="1" x14ac:dyDescent="0.25">
      <c r="A53" s="34" t="s">
        <v>1027</v>
      </c>
      <c r="B53" s="32" t="s">
        <v>523</v>
      </c>
      <c r="C53" s="32" t="s">
        <v>524</v>
      </c>
      <c r="D53" s="33" t="s">
        <v>525</v>
      </c>
      <c r="E53" s="29" t="s">
        <v>526</v>
      </c>
      <c r="F53" s="29" t="s">
        <v>969</v>
      </c>
      <c r="G53" s="29" t="s">
        <v>970</v>
      </c>
      <c r="H53" s="29" t="s">
        <v>1029</v>
      </c>
      <c r="I53" s="29"/>
      <c r="J53" s="29"/>
    </row>
    <row r="54" spans="1:10" ht="33" customHeight="1" x14ac:dyDescent="0.25">
      <c r="A54" s="34" t="s">
        <v>1086</v>
      </c>
      <c r="B54" s="32" t="s">
        <v>1281</v>
      </c>
      <c r="C54" s="32" t="s">
        <v>524</v>
      </c>
      <c r="D54" s="33" t="s">
        <v>525</v>
      </c>
      <c r="E54" s="29" t="s">
        <v>526</v>
      </c>
      <c r="F54" s="29" t="s">
        <v>1282</v>
      </c>
      <c r="G54" s="29"/>
      <c r="H54" s="29"/>
      <c r="I54" s="29"/>
      <c r="J54" s="29"/>
    </row>
    <row r="55" spans="1:10" ht="20.100000000000001" customHeight="1" x14ac:dyDescent="0.25">
      <c r="A55" s="34" t="s">
        <v>102</v>
      </c>
      <c r="B55" s="32" t="s">
        <v>103</v>
      </c>
      <c r="C55" s="32" t="s">
        <v>104</v>
      </c>
      <c r="D55" s="33" t="s">
        <v>105</v>
      </c>
      <c r="E55" s="29"/>
      <c r="F55" s="29"/>
      <c r="G55" s="29"/>
      <c r="H55" s="29"/>
      <c r="I55" s="29"/>
      <c r="J55" s="29"/>
    </row>
    <row r="56" spans="1:10" ht="20.100000000000001" customHeight="1" x14ac:dyDescent="0.25">
      <c r="A56" s="34" t="s">
        <v>106</v>
      </c>
      <c r="B56" s="32" t="s">
        <v>107</v>
      </c>
      <c r="C56" s="32" t="s">
        <v>108</v>
      </c>
      <c r="D56" s="33" t="s">
        <v>109</v>
      </c>
      <c r="E56" s="29"/>
      <c r="F56" s="29"/>
      <c r="G56" s="29"/>
      <c r="H56" s="29"/>
      <c r="I56" s="29"/>
      <c r="J56" s="29"/>
    </row>
    <row r="57" spans="1:10" ht="20.100000000000001" customHeight="1" x14ac:dyDescent="0.25">
      <c r="A57" s="34" t="s">
        <v>110</v>
      </c>
      <c r="B57" s="32" t="s">
        <v>111</v>
      </c>
      <c r="C57" s="32" t="s">
        <v>112</v>
      </c>
      <c r="D57" s="33" t="s">
        <v>113</v>
      </c>
      <c r="E57" s="29"/>
      <c r="F57" s="29"/>
      <c r="G57" s="29"/>
      <c r="H57" s="29"/>
      <c r="I57" s="29"/>
      <c r="J57" s="29"/>
    </row>
    <row r="58" spans="1:10" ht="20.100000000000001" customHeight="1" x14ac:dyDescent="0.25">
      <c r="A58" s="34" t="s">
        <v>263</v>
      </c>
      <c r="B58" s="32" t="s">
        <v>264</v>
      </c>
      <c r="C58" s="32" t="s">
        <v>265</v>
      </c>
      <c r="D58" s="33" t="s">
        <v>266</v>
      </c>
      <c r="E58" s="29" t="s">
        <v>267</v>
      </c>
      <c r="F58" s="29"/>
      <c r="G58" s="29"/>
      <c r="H58" s="29"/>
      <c r="I58" s="29"/>
      <c r="J58" s="29"/>
    </row>
    <row r="59" spans="1:10" ht="20.100000000000001" customHeight="1" x14ac:dyDescent="0.25">
      <c r="A59" s="34" t="s">
        <v>638</v>
      </c>
      <c r="B59" s="32" t="s">
        <v>640</v>
      </c>
      <c r="C59" s="32" t="s">
        <v>639</v>
      </c>
      <c r="D59" s="33" t="s">
        <v>641</v>
      </c>
      <c r="E59" s="208">
        <v>846740385</v>
      </c>
      <c r="F59" s="29"/>
      <c r="G59" s="29"/>
      <c r="H59" s="29"/>
      <c r="I59" s="29"/>
      <c r="J59" s="29"/>
    </row>
    <row r="60" spans="1:10" ht="20.100000000000001" customHeight="1" x14ac:dyDescent="0.25">
      <c r="A60" s="34" t="s">
        <v>642</v>
      </c>
      <c r="B60" s="32" t="s">
        <v>646</v>
      </c>
      <c r="C60" s="32" t="s">
        <v>639</v>
      </c>
      <c r="D60" s="33" t="s">
        <v>641</v>
      </c>
      <c r="E60" s="208">
        <v>846740385</v>
      </c>
      <c r="F60" s="29"/>
      <c r="G60" s="29"/>
      <c r="H60" s="29"/>
      <c r="I60" s="29"/>
      <c r="J60" s="29"/>
    </row>
    <row r="61" spans="1:10" ht="20.100000000000001" customHeight="1" x14ac:dyDescent="0.25">
      <c r="A61" s="34" t="s">
        <v>643</v>
      </c>
      <c r="B61" s="32" t="s">
        <v>647</v>
      </c>
      <c r="C61" s="32" t="s">
        <v>639</v>
      </c>
      <c r="D61" s="33" t="s">
        <v>641</v>
      </c>
      <c r="E61" s="208">
        <v>846740385</v>
      </c>
      <c r="F61" s="29"/>
      <c r="G61" s="29"/>
      <c r="H61" s="29"/>
      <c r="I61" s="29"/>
      <c r="J61" s="29"/>
    </row>
    <row r="62" spans="1:10" ht="20.100000000000001" customHeight="1" x14ac:dyDescent="0.25">
      <c r="A62" s="34" t="s">
        <v>644</v>
      </c>
      <c r="B62" s="32" t="s">
        <v>648</v>
      </c>
      <c r="C62" s="32" t="s">
        <v>639</v>
      </c>
      <c r="D62" s="33" t="s">
        <v>641</v>
      </c>
      <c r="E62" s="208">
        <v>846740385</v>
      </c>
      <c r="F62" s="29"/>
      <c r="G62" s="29"/>
      <c r="H62" s="29"/>
      <c r="I62" s="29"/>
      <c r="J62" s="29"/>
    </row>
    <row r="63" spans="1:10" ht="20.100000000000001" customHeight="1" x14ac:dyDescent="0.25">
      <c r="A63" s="34" t="s">
        <v>645</v>
      </c>
      <c r="B63" s="32" t="s">
        <v>649</v>
      </c>
      <c r="C63" s="32" t="s">
        <v>639</v>
      </c>
      <c r="D63" s="33" t="s">
        <v>641</v>
      </c>
      <c r="E63" s="208">
        <v>846740385</v>
      </c>
      <c r="F63" s="29"/>
      <c r="G63" s="29"/>
      <c r="H63" s="29"/>
      <c r="I63" s="29"/>
      <c r="J63" s="29"/>
    </row>
    <row r="64" spans="1:10" ht="20.100000000000001" customHeight="1" x14ac:dyDescent="0.25">
      <c r="A64" s="244" t="s">
        <v>837</v>
      </c>
      <c r="B64" s="245" t="s">
        <v>839</v>
      </c>
      <c r="C64" s="245" t="s">
        <v>838</v>
      </c>
      <c r="D64" s="245" t="s">
        <v>840</v>
      </c>
      <c r="E64" s="245">
        <v>826832765</v>
      </c>
      <c r="F64" s="245"/>
      <c r="G64" s="245"/>
      <c r="H64" s="245"/>
      <c r="I64" s="245"/>
      <c r="J64" s="245"/>
    </row>
    <row r="65" spans="1:10" ht="20.100000000000001" customHeight="1" x14ac:dyDescent="0.25">
      <c r="A65" s="244" t="s">
        <v>897</v>
      </c>
      <c r="B65" s="245" t="s">
        <v>898</v>
      </c>
      <c r="C65" s="245" t="s">
        <v>898</v>
      </c>
      <c r="D65" s="246"/>
      <c r="E65" s="247"/>
      <c r="F65" s="245"/>
      <c r="G65" s="245"/>
      <c r="H65" s="245"/>
      <c r="I65" s="245"/>
      <c r="J65" s="245"/>
    </row>
    <row r="66" spans="1:10" s="253" customFormat="1" ht="20.100000000000001" customHeight="1" x14ac:dyDescent="0.25">
      <c r="A66" s="251" t="s">
        <v>1127</v>
      </c>
      <c r="B66" s="170" t="s">
        <v>1128</v>
      </c>
      <c r="C66" s="170" t="s">
        <v>1129</v>
      </c>
      <c r="D66" s="252" t="s">
        <v>1130</v>
      </c>
      <c r="E66" s="254" t="s">
        <v>1131</v>
      </c>
      <c r="F66" s="170" t="s">
        <v>1132</v>
      </c>
      <c r="G66" s="170" t="s">
        <v>1133</v>
      </c>
      <c r="H66" s="170" t="s">
        <v>1134</v>
      </c>
      <c r="I66" s="170"/>
      <c r="J66" s="170"/>
    </row>
    <row r="67" spans="1:10" s="253" customFormat="1" ht="20.100000000000001" customHeight="1" x14ac:dyDescent="0.25">
      <c r="A67" s="251" t="s">
        <v>1141</v>
      </c>
      <c r="B67" s="170" t="s">
        <v>1143</v>
      </c>
      <c r="C67" s="170" t="s">
        <v>1142</v>
      </c>
      <c r="D67" s="252" t="s">
        <v>1218</v>
      </c>
      <c r="E67" s="254" t="s">
        <v>1219</v>
      </c>
      <c r="F67" s="170" t="s">
        <v>1154</v>
      </c>
      <c r="G67" s="170"/>
      <c r="H67" s="170"/>
      <c r="I67" s="170"/>
      <c r="J67" s="170"/>
    </row>
    <row r="68" spans="1:10" ht="20.100000000000001" customHeight="1" x14ac:dyDescent="0.25">
      <c r="A68" s="34" t="s">
        <v>114</v>
      </c>
      <c r="B68" s="32" t="s">
        <v>115</v>
      </c>
      <c r="C68" s="32"/>
      <c r="D68" s="33"/>
      <c r="E68" s="29"/>
      <c r="F68" s="29"/>
      <c r="G68" s="29"/>
      <c r="H68" s="29"/>
      <c r="I68" s="29"/>
      <c r="J68" s="29"/>
    </row>
    <row r="69" spans="1:10" ht="20.100000000000001" customHeight="1" x14ac:dyDescent="0.25">
      <c r="A69" s="34" t="s">
        <v>664</v>
      </c>
      <c r="B69" s="32" t="s">
        <v>665</v>
      </c>
      <c r="C69" s="32" t="s">
        <v>666</v>
      </c>
      <c r="D69" s="33" t="s">
        <v>667</v>
      </c>
      <c r="E69" s="208">
        <v>829026145</v>
      </c>
      <c r="F69" s="210" t="s">
        <v>668</v>
      </c>
      <c r="G69" s="29" t="s">
        <v>669</v>
      </c>
      <c r="H69" s="29" t="s">
        <v>662</v>
      </c>
      <c r="I69" s="29"/>
      <c r="J69" s="29"/>
    </row>
    <row r="70" spans="1:10" ht="20.100000000000001" customHeight="1" x14ac:dyDescent="0.25">
      <c r="A70" s="34" t="s">
        <v>733</v>
      </c>
      <c r="B70" s="32" t="s">
        <v>734</v>
      </c>
      <c r="C70" s="32" t="s">
        <v>666</v>
      </c>
      <c r="D70" s="33" t="s">
        <v>667</v>
      </c>
      <c r="E70" s="208">
        <v>829026145</v>
      </c>
      <c r="F70" s="210" t="s">
        <v>735</v>
      </c>
      <c r="G70" s="29" t="s">
        <v>736</v>
      </c>
      <c r="H70" s="29" t="s">
        <v>737</v>
      </c>
      <c r="I70" s="29"/>
      <c r="J70" s="29"/>
    </row>
    <row r="71" spans="1:10" ht="20.100000000000001" customHeight="1" x14ac:dyDescent="0.25">
      <c r="A71" s="34" t="s">
        <v>121</v>
      </c>
      <c r="B71" s="32" t="s">
        <v>122</v>
      </c>
      <c r="C71" s="32" t="s">
        <v>117</v>
      </c>
      <c r="D71" s="33" t="s">
        <v>118</v>
      </c>
      <c r="E71" s="29"/>
      <c r="F71" s="29"/>
      <c r="G71" s="29"/>
      <c r="H71" s="29"/>
      <c r="I71" s="29"/>
      <c r="J71" s="29"/>
    </row>
    <row r="72" spans="1:10" ht="20.100000000000001" customHeight="1" x14ac:dyDescent="0.25">
      <c r="A72" s="34" t="s">
        <v>123</v>
      </c>
      <c r="B72" s="32" t="s">
        <v>124</v>
      </c>
      <c r="C72" s="32" t="s">
        <v>125</v>
      </c>
      <c r="D72" s="33"/>
      <c r="E72" s="29"/>
      <c r="F72" s="29"/>
      <c r="G72" s="29"/>
      <c r="H72" s="29"/>
      <c r="I72" s="29"/>
      <c r="J72" s="29"/>
    </row>
    <row r="73" spans="1:10" ht="20.100000000000001" customHeight="1" x14ac:dyDescent="0.25">
      <c r="A73" s="34" t="s">
        <v>116</v>
      </c>
      <c r="B73" s="32" t="s">
        <v>202</v>
      </c>
      <c r="C73" s="32" t="s">
        <v>117</v>
      </c>
      <c r="D73" s="33" t="s">
        <v>118</v>
      </c>
      <c r="E73" s="29"/>
      <c r="F73" s="29"/>
      <c r="G73" s="29"/>
      <c r="H73" s="29"/>
      <c r="I73" s="29"/>
      <c r="J73" s="29"/>
    </row>
    <row r="74" spans="1:10" ht="20.100000000000001" customHeight="1" x14ac:dyDescent="0.25">
      <c r="A74" s="34" t="s">
        <v>119</v>
      </c>
      <c r="B74" s="32" t="s">
        <v>621</v>
      </c>
      <c r="C74" s="32" t="s">
        <v>120</v>
      </c>
      <c r="D74" s="33" t="s">
        <v>1046</v>
      </c>
      <c r="E74" s="232" t="s">
        <v>1047</v>
      </c>
      <c r="F74" s="29" t="s">
        <v>1048</v>
      </c>
      <c r="G74" s="29" t="s">
        <v>1049</v>
      </c>
      <c r="H74" s="29"/>
      <c r="I74" s="29"/>
      <c r="J74" s="29"/>
    </row>
    <row r="75" spans="1:10" ht="20.100000000000001" customHeight="1" x14ac:dyDescent="0.25">
      <c r="A75" s="34" t="s">
        <v>799</v>
      </c>
      <c r="B75" s="32" t="s">
        <v>803</v>
      </c>
      <c r="C75" s="32" t="s">
        <v>800</v>
      </c>
      <c r="D75" s="33" t="s">
        <v>801</v>
      </c>
      <c r="E75" s="232" t="s">
        <v>802</v>
      </c>
      <c r="F75" s="29"/>
      <c r="G75" s="29"/>
      <c r="H75" s="29"/>
      <c r="I75" s="29"/>
      <c r="J75" s="29"/>
    </row>
    <row r="76" spans="1:10" ht="20.100000000000001" customHeight="1" x14ac:dyDescent="0.25">
      <c r="A76" s="34" t="s">
        <v>780</v>
      </c>
      <c r="B76" s="32" t="s">
        <v>781</v>
      </c>
      <c r="C76" s="32" t="s">
        <v>782</v>
      </c>
      <c r="D76" s="33"/>
      <c r="E76" s="232" t="s">
        <v>783</v>
      </c>
      <c r="F76" s="29" t="s">
        <v>784</v>
      </c>
      <c r="G76" s="29"/>
      <c r="H76" s="29" t="s">
        <v>662</v>
      </c>
      <c r="I76" s="29"/>
      <c r="J76" s="29"/>
    </row>
    <row r="77" spans="1:10" ht="20.100000000000001" customHeight="1" x14ac:dyDescent="0.25">
      <c r="A77" s="34" t="s">
        <v>1094</v>
      </c>
      <c r="B77" s="32" t="s">
        <v>1106</v>
      </c>
      <c r="C77" s="32" t="s">
        <v>1107</v>
      </c>
      <c r="D77" s="33" t="s">
        <v>1108</v>
      </c>
      <c r="E77" s="232" t="s">
        <v>1109</v>
      </c>
      <c r="F77" s="29" t="s">
        <v>1111</v>
      </c>
      <c r="G77" s="29" t="s">
        <v>1110</v>
      </c>
      <c r="H77" s="29"/>
      <c r="I77" s="29"/>
      <c r="J77" s="29"/>
    </row>
    <row r="78" spans="1:10" ht="20.100000000000001" customHeight="1" x14ac:dyDescent="0.25">
      <c r="A78" s="34" t="s">
        <v>1036</v>
      </c>
      <c r="B78" s="32" t="s">
        <v>1053</v>
      </c>
      <c r="C78" s="32" t="s">
        <v>120</v>
      </c>
      <c r="D78" s="33" t="s">
        <v>1046</v>
      </c>
      <c r="E78" s="232" t="s">
        <v>1047</v>
      </c>
      <c r="F78" s="29" t="s">
        <v>1050</v>
      </c>
      <c r="G78" s="29" t="s">
        <v>1051</v>
      </c>
      <c r="H78" s="29" t="s">
        <v>1052</v>
      </c>
      <c r="I78" s="29"/>
      <c r="J78" s="29"/>
    </row>
    <row r="79" spans="1:10" x14ac:dyDescent="0.25">
      <c r="A79" s="20" t="s">
        <v>1161</v>
      </c>
      <c r="B79" s="20" t="s">
        <v>1162</v>
      </c>
      <c r="C79" s="20" t="s">
        <v>1163</v>
      </c>
      <c r="D79" s="261" t="s">
        <v>1164</v>
      </c>
      <c r="E79" s="262" t="s">
        <v>1165</v>
      </c>
      <c r="F79" s="20" t="s">
        <v>1166</v>
      </c>
      <c r="G79" s="20" t="s">
        <v>1167</v>
      </c>
      <c r="H79" s="20" t="s">
        <v>44</v>
      </c>
    </row>
    <row r="80" spans="1:10" ht="20.100000000000001" customHeight="1" x14ac:dyDescent="0.25">
      <c r="A80" s="34" t="s">
        <v>126</v>
      </c>
      <c r="B80" s="32" t="s">
        <v>127</v>
      </c>
      <c r="C80" s="32" t="s">
        <v>128</v>
      </c>
      <c r="D80" s="33" t="s">
        <v>129</v>
      </c>
      <c r="E80" s="29"/>
      <c r="F80" s="29"/>
      <c r="G80" s="29"/>
      <c r="H80" s="29"/>
      <c r="I80" s="29"/>
      <c r="J80" s="29"/>
    </row>
    <row r="81" spans="1:10" ht="20.100000000000001" customHeight="1" x14ac:dyDescent="0.25">
      <c r="A81" s="34" t="s">
        <v>130</v>
      </c>
      <c r="B81" s="32" t="s">
        <v>131</v>
      </c>
      <c r="C81" s="32" t="s">
        <v>132</v>
      </c>
      <c r="D81" s="33" t="s">
        <v>133</v>
      </c>
      <c r="E81" s="29"/>
      <c r="F81" s="29"/>
      <c r="G81" s="29"/>
      <c r="H81" s="29"/>
      <c r="I81" s="29"/>
      <c r="J81" s="29"/>
    </row>
    <row r="82" spans="1:10" ht="20.100000000000001" customHeight="1" x14ac:dyDescent="0.25">
      <c r="A82" s="34" t="s">
        <v>134</v>
      </c>
      <c r="B82" s="32" t="s">
        <v>135</v>
      </c>
      <c r="C82" s="32" t="s">
        <v>136</v>
      </c>
      <c r="D82" s="33" t="s">
        <v>137</v>
      </c>
      <c r="E82" s="29"/>
      <c r="F82" s="29"/>
      <c r="G82" s="29"/>
      <c r="H82" s="29"/>
      <c r="I82" s="29"/>
      <c r="J82" s="29"/>
    </row>
    <row r="83" spans="1:10" ht="20.100000000000001" customHeight="1" x14ac:dyDescent="0.25">
      <c r="A83" s="34" t="s">
        <v>831</v>
      </c>
      <c r="B83" s="32" t="s">
        <v>829</v>
      </c>
      <c r="C83" s="32" t="s">
        <v>826</v>
      </c>
      <c r="D83" s="33" t="s">
        <v>827</v>
      </c>
      <c r="E83" s="232" t="s">
        <v>828</v>
      </c>
      <c r="F83" s="29" t="s">
        <v>830</v>
      </c>
      <c r="G83" s="29"/>
      <c r="H83" s="29"/>
      <c r="I83" s="29"/>
      <c r="J83" s="29"/>
    </row>
    <row r="84" spans="1:10" ht="20.100000000000001" customHeight="1" x14ac:dyDescent="0.25">
      <c r="A84" s="260" t="s">
        <v>1147</v>
      </c>
      <c r="B84" s="32" t="s">
        <v>1148</v>
      </c>
      <c r="C84" s="32" t="s">
        <v>1075</v>
      </c>
      <c r="D84" s="33" t="s">
        <v>1149</v>
      </c>
      <c r="E84" s="232" t="s">
        <v>1150</v>
      </c>
      <c r="F84" s="29" t="s">
        <v>1151</v>
      </c>
      <c r="G84" s="29"/>
      <c r="H84" s="29"/>
      <c r="I84" s="29"/>
      <c r="J84" s="29"/>
    </row>
    <row r="85" spans="1:10" ht="20.100000000000001" customHeight="1" x14ac:dyDescent="0.25">
      <c r="A85" s="34" t="s">
        <v>138</v>
      </c>
      <c r="B85" s="32" t="s">
        <v>139</v>
      </c>
      <c r="C85" s="32" t="s">
        <v>140</v>
      </c>
      <c r="D85" s="32"/>
      <c r="E85" s="29"/>
      <c r="F85" s="29"/>
      <c r="G85" s="29"/>
      <c r="H85" s="29"/>
      <c r="I85" s="29"/>
      <c r="J85" s="29"/>
    </row>
    <row r="86" spans="1:10" ht="20.100000000000001" customHeight="1" x14ac:dyDescent="0.25">
      <c r="A86" s="34" t="s">
        <v>141</v>
      </c>
      <c r="B86" s="32" t="s">
        <v>142</v>
      </c>
      <c r="C86" s="32" t="s">
        <v>143</v>
      </c>
      <c r="D86" s="33" t="s">
        <v>144</v>
      </c>
      <c r="E86" s="29"/>
      <c r="F86" s="29"/>
      <c r="G86" s="29"/>
      <c r="H86" s="29"/>
      <c r="I86" s="29"/>
      <c r="J86" s="29"/>
    </row>
    <row r="87" spans="1:10" ht="20.100000000000001" customHeight="1" x14ac:dyDescent="0.25">
      <c r="A87" s="34" t="s">
        <v>145</v>
      </c>
      <c r="B87" s="32" t="s">
        <v>146</v>
      </c>
      <c r="C87" s="32" t="s">
        <v>147</v>
      </c>
      <c r="D87" s="33" t="s">
        <v>426</v>
      </c>
      <c r="E87" s="29" t="s">
        <v>148</v>
      </c>
      <c r="F87" s="29"/>
      <c r="G87" s="29"/>
      <c r="H87" s="29"/>
      <c r="I87" s="29"/>
      <c r="J87" s="29"/>
    </row>
    <row r="88" spans="1:10" ht="20.100000000000001" customHeight="1" x14ac:dyDescent="0.25">
      <c r="A88" s="34" t="s">
        <v>425</v>
      </c>
      <c r="B88" s="32" t="s">
        <v>146</v>
      </c>
      <c r="C88" s="32" t="s">
        <v>147</v>
      </c>
      <c r="D88" s="33" t="s">
        <v>426</v>
      </c>
      <c r="E88" s="29" t="s">
        <v>148</v>
      </c>
      <c r="F88" s="29"/>
      <c r="G88" s="29"/>
      <c r="H88" s="29"/>
      <c r="I88" s="29"/>
      <c r="J88" s="29"/>
    </row>
    <row r="89" spans="1:10" ht="20.100000000000001" customHeight="1" x14ac:dyDescent="0.25">
      <c r="A89" s="34" t="s">
        <v>149</v>
      </c>
      <c r="B89" s="32" t="s">
        <v>150</v>
      </c>
      <c r="C89" s="32" t="s">
        <v>151</v>
      </c>
      <c r="D89" s="33" t="s">
        <v>152</v>
      </c>
      <c r="E89" s="29"/>
      <c r="F89" s="29"/>
      <c r="G89" s="29"/>
      <c r="H89" s="29"/>
      <c r="I89" s="29"/>
      <c r="J89" s="29"/>
    </row>
    <row r="90" spans="1:10" ht="20.100000000000001" customHeight="1" x14ac:dyDescent="0.25">
      <c r="A90" s="34" t="s">
        <v>153</v>
      </c>
      <c r="B90" s="32" t="s">
        <v>154</v>
      </c>
      <c r="C90" s="32" t="s">
        <v>155</v>
      </c>
      <c r="D90" s="33" t="s">
        <v>156</v>
      </c>
      <c r="E90" s="29"/>
      <c r="F90" s="29"/>
      <c r="G90" s="29"/>
      <c r="H90" s="29"/>
      <c r="I90" s="29"/>
      <c r="J90" s="29"/>
    </row>
    <row r="91" spans="1:10" ht="20.100000000000001" customHeight="1" x14ac:dyDescent="0.25">
      <c r="A91" s="34" t="s">
        <v>157</v>
      </c>
      <c r="B91" s="32" t="s">
        <v>158</v>
      </c>
      <c r="C91" s="32" t="s">
        <v>140</v>
      </c>
      <c r="D91" s="33"/>
      <c r="E91" s="29"/>
      <c r="F91" s="29"/>
      <c r="G91" s="29"/>
      <c r="H91" s="29"/>
      <c r="I91" s="29"/>
      <c r="J91" s="29"/>
    </row>
    <row r="92" spans="1:10" ht="20.100000000000001" customHeight="1" x14ac:dyDescent="0.25">
      <c r="A92" s="34" t="s">
        <v>159</v>
      </c>
      <c r="B92" s="32" t="s">
        <v>160</v>
      </c>
      <c r="C92" s="32" t="s">
        <v>161</v>
      </c>
      <c r="D92" s="33" t="s">
        <v>162</v>
      </c>
      <c r="E92" s="29"/>
      <c r="F92" s="29"/>
      <c r="G92" s="29"/>
      <c r="H92" s="29"/>
      <c r="I92" s="29"/>
      <c r="J92" s="29"/>
    </row>
    <row r="93" spans="1:10" ht="20.100000000000001" customHeight="1" x14ac:dyDescent="0.25">
      <c r="A93" s="34" t="s">
        <v>163</v>
      </c>
      <c r="B93" s="32" t="s">
        <v>164</v>
      </c>
      <c r="C93" s="32" t="s">
        <v>165</v>
      </c>
      <c r="D93" s="33" t="s">
        <v>166</v>
      </c>
      <c r="E93" s="232" t="s">
        <v>775</v>
      </c>
      <c r="F93" s="29" t="s">
        <v>776</v>
      </c>
      <c r="G93" s="29"/>
      <c r="H93" s="29"/>
      <c r="I93" s="29"/>
      <c r="J93" s="29"/>
    </row>
    <row r="94" spans="1:10" ht="20.100000000000001" customHeight="1" x14ac:dyDescent="0.25">
      <c r="A94" s="34" t="s">
        <v>167</v>
      </c>
      <c r="B94" s="32" t="s">
        <v>154</v>
      </c>
      <c r="C94" s="32" t="s">
        <v>17</v>
      </c>
      <c r="D94" s="33" t="s">
        <v>168</v>
      </c>
      <c r="E94" s="29"/>
      <c r="F94" s="29"/>
      <c r="G94" s="29"/>
      <c r="H94" s="29"/>
      <c r="I94" s="29"/>
      <c r="J94" s="29"/>
    </row>
    <row r="95" spans="1:10" ht="20.100000000000001" customHeight="1" x14ac:dyDescent="0.25">
      <c r="A95" s="34" t="s">
        <v>18</v>
      </c>
      <c r="B95" s="32" t="s">
        <v>169</v>
      </c>
      <c r="C95" s="32" t="s">
        <v>17</v>
      </c>
      <c r="D95" s="33" t="s">
        <v>170</v>
      </c>
      <c r="E95" s="29"/>
      <c r="F95" s="29"/>
      <c r="G95" s="29"/>
      <c r="H95" s="29"/>
      <c r="I95" s="29"/>
      <c r="J95" s="29"/>
    </row>
    <row r="96" spans="1:10" ht="20.100000000000001" customHeight="1" x14ac:dyDescent="0.25">
      <c r="A96" s="34" t="s">
        <v>320</v>
      </c>
      <c r="B96" s="32" t="s">
        <v>322</v>
      </c>
      <c r="C96" s="32" t="s">
        <v>323</v>
      </c>
      <c r="D96" s="33" t="s">
        <v>321</v>
      </c>
      <c r="E96" s="209">
        <v>823670775</v>
      </c>
      <c r="F96" s="29"/>
      <c r="G96" s="29"/>
      <c r="H96" s="29"/>
      <c r="I96" s="29"/>
      <c r="J96" s="29"/>
    </row>
    <row r="97" spans="1:10" ht="20.100000000000001" customHeight="1" x14ac:dyDescent="0.25">
      <c r="A97" s="34" t="s">
        <v>487</v>
      </c>
      <c r="B97" s="32" t="s">
        <v>486</v>
      </c>
      <c r="C97" s="32" t="s">
        <v>161</v>
      </c>
      <c r="D97" s="33" t="s">
        <v>162</v>
      </c>
      <c r="E97" s="29"/>
      <c r="F97" s="29"/>
      <c r="G97" s="29"/>
      <c r="H97" s="29"/>
      <c r="I97" s="29"/>
      <c r="J97" s="29"/>
    </row>
    <row r="98" spans="1:10" ht="20.100000000000001" customHeight="1" x14ac:dyDescent="0.25">
      <c r="A98" s="34" t="s">
        <v>861</v>
      </c>
      <c r="B98" s="32" t="s">
        <v>862</v>
      </c>
      <c r="C98" s="32" t="s">
        <v>863</v>
      </c>
      <c r="D98" s="33" t="s">
        <v>864</v>
      </c>
      <c r="E98" s="232" t="s">
        <v>865</v>
      </c>
      <c r="F98" s="29" t="s">
        <v>866</v>
      </c>
      <c r="G98" s="29"/>
      <c r="H98" s="29" t="s">
        <v>867</v>
      </c>
      <c r="I98" s="29"/>
      <c r="J98" s="29"/>
    </row>
    <row r="99" spans="1:10" ht="20.100000000000001" customHeight="1" x14ac:dyDescent="0.25">
      <c r="A99" s="34" t="s">
        <v>1135</v>
      </c>
      <c r="B99" s="32" t="s">
        <v>1136</v>
      </c>
      <c r="C99" s="32" t="s">
        <v>1152</v>
      </c>
      <c r="D99" s="33" t="s">
        <v>1283</v>
      </c>
      <c r="E99" s="232" t="s">
        <v>1137</v>
      </c>
      <c r="F99" s="29" t="s">
        <v>1153</v>
      </c>
      <c r="G99" s="29" t="s">
        <v>1138</v>
      </c>
      <c r="H99" s="29"/>
      <c r="I99" s="29"/>
      <c r="J99" s="29"/>
    </row>
    <row r="100" spans="1:10" ht="20.100000000000001" customHeight="1" x14ac:dyDescent="0.25">
      <c r="A100" s="34" t="s">
        <v>171</v>
      </c>
      <c r="B100" s="32" t="s">
        <v>172</v>
      </c>
      <c r="C100" s="32" t="s">
        <v>173</v>
      </c>
      <c r="D100" s="33" t="s">
        <v>174</v>
      </c>
      <c r="E100" s="29"/>
      <c r="F100" s="29"/>
      <c r="G100" s="29"/>
      <c r="H100" s="29"/>
      <c r="I100" s="29"/>
      <c r="J100" s="29"/>
    </row>
    <row r="101" spans="1:10" ht="20.100000000000001" customHeight="1" x14ac:dyDescent="0.25">
      <c r="A101" s="34" t="s">
        <v>682</v>
      </c>
      <c r="B101" s="32" t="s">
        <v>683</v>
      </c>
      <c r="C101" s="32" t="s">
        <v>684</v>
      </c>
      <c r="D101" s="33" t="s">
        <v>685</v>
      </c>
      <c r="E101" s="211">
        <v>823758282</v>
      </c>
      <c r="F101" s="29" t="s">
        <v>686</v>
      </c>
      <c r="G101" s="29" t="s">
        <v>687</v>
      </c>
      <c r="H101" s="29"/>
      <c r="I101" s="29"/>
      <c r="J101" s="29"/>
    </row>
    <row r="102" spans="1:10" ht="20.100000000000001" customHeight="1" x14ac:dyDescent="0.25">
      <c r="A102" s="34" t="s">
        <v>175</v>
      </c>
      <c r="B102" s="32" t="s">
        <v>44</v>
      </c>
      <c r="C102" s="32" t="s">
        <v>176</v>
      </c>
      <c r="D102" s="33"/>
      <c r="E102" s="211"/>
      <c r="F102" s="29"/>
      <c r="G102" s="29" t="s">
        <v>247</v>
      </c>
      <c r="H102" s="29"/>
      <c r="I102" s="29"/>
      <c r="J102" s="29"/>
    </row>
    <row r="103" spans="1:10" ht="20.100000000000001" customHeight="1" x14ac:dyDescent="0.25">
      <c r="A103" s="34" t="s">
        <v>177</v>
      </c>
      <c r="B103" s="32" t="s">
        <v>178</v>
      </c>
      <c r="C103" s="32" t="s">
        <v>179</v>
      </c>
      <c r="D103" s="33" t="s">
        <v>180</v>
      </c>
      <c r="E103" s="29"/>
      <c r="F103" s="29"/>
      <c r="G103" s="29"/>
      <c r="H103" s="29"/>
      <c r="I103" s="29"/>
      <c r="J103" s="29"/>
    </row>
    <row r="104" spans="1:10" ht="20.100000000000001" customHeight="1" x14ac:dyDescent="0.25">
      <c r="A104" s="34" t="s">
        <v>181</v>
      </c>
      <c r="B104" s="32" t="s">
        <v>182</v>
      </c>
      <c r="C104" s="32" t="s">
        <v>183</v>
      </c>
      <c r="D104" s="33"/>
      <c r="E104" s="29"/>
      <c r="F104" s="29"/>
      <c r="G104" s="29"/>
      <c r="H104" s="29"/>
      <c r="I104" s="29"/>
      <c r="J104" s="29"/>
    </row>
    <row r="105" spans="1:10" ht="20.100000000000001" customHeight="1" x14ac:dyDescent="0.25">
      <c r="A105" s="34" t="s">
        <v>188</v>
      </c>
      <c r="B105" s="32" t="s">
        <v>189</v>
      </c>
      <c r="C105" s="32" t="s">
        <v>186</v>
      </c>
      <c r="D105" s="33" t="s">
        <v>187</v>
      </c>
      <c r="E105" s="29"/>
      <c r="F105" s="29"/>
      <c r="G105" s="29"/>
      <c r="H105" s="29"/>
      <c r="I105" s="29"/>
      <c r="J105" s="29"/>
    </row>
    <row r="106" spans="1:10" ht="20.100000000000001" customHeight="1" x14ac:dyDescent="0.25">
      <c r="A106" s="34" t="s">
        <v>184</v>
      </c>
      <c r="B106" s="32" t="s">
        <v>185</v>
      </c>
      <c r="C106" s="32" t="s">
        <v>186</v>
      </c>
      <c r="D106" s="33" t="s">
        <v>187</v>
      </c>
      <c r="E106" s="29"/>
      <c r="F106" s="29"/>
      <c r="G106" s="29"/>
      <c r="H106" s="29"/>
      <c r="I106" s="29"/>
      <c r="J106" s="29"/>
    </row>
    <row r="107" spans="1:10" ht="20.100000000000001" customHeight="1" x14ac:dyDescent="0.25">
      <c r="A107" s="34" t="s">
        <v>658</v>
      </c>
      <c r="B107" s="32" t="s">
        <v>660</v>
      </c>
      <c r="C107" s="32" t="s">
        <v>659</v>
      </c>
      <c r="D107" s="33" t="s">
        <v>661</v>
      </c>
      <c r="E107" s="208">
        <v>835834612</v>
      </c>
      <c r="F107" s="210" t="s">
        <v>663</v>
      </c>
      <c r="G107" s="29" t="s">
        <v>670</v>
      </c>
      <c r="H107" s="29" t="s">
        <v>662</v>
      </c>
      <c r="I107" s="29"/>
      <c r="J107" s="29"/>
    </row>
    <row r="108" spans="1:10" ht="20.100000000000001" customHeight="1" x14ac:dyDescent="0.25">
      <c r="A108" s="34" t="s">
        <v>194</v>
      </c>
      <c r="B108" s="32"/>
      <c r="C108" s="32" t="s">
        <v>195</v>
      </c>
      <c r="D108" s="32"/>
      <c r="E108" s="29"/>
      <c r="F108" s="29"/>
      <c r="G108" s="29"/>
      <c r="H108" s="29"/>
      <c r="I108" s="29"/>
      <c r="J108" s="29"/>
    </row>
    <row r="109" spans="1:10" ht="20.100000000000001" customHeight="1" x14ac:dyDescent="0.25">
      <c r="A109" s="34" t="s">
        <v>196</v>
      </c>
      <c r="B109" s="32" t="s">
        <v>197</v>
      </c>
      <c r="C109" s="32" t="s">
        <v>198</v>
      </c>
      <c r="D109" s="32"/>
      <c r="E109" s="29"/>
      <c r="F109" s="29"/>
      <c r="G109" s="29"/>
      <c r="H109" s="29"/>
      <c r="I109" s="29"/>
      <c r="J109" s="29"/>
    </row>
    <row r="110" spans="1:10" ht="20.100000000000001" customHeight="1" x14ac:dyDescent="0.25">
      <c r="A110" s="34" t="s">
        <v>650</v>
      </c>
      <c r="B110" s="32" t="s">
        <v>651</v>
      </c>
      <c r="C110" s="32" t="s">
        <v>594</v>
      </c>
      <c r="D110" s="33" t="s">
        <v>652</v>
      </c>
      <c r="E110" s="209">
        <v>826222562</v>
      </c>
      <c r="F110" s="29"/>
      <c r="G110" s="29"/>
      <c r="H110" s="29" t="s">
        <v>653</v>
      </c>
      <c r="I110" s="29"/>
      <c r="J110" s="29"/>
    </row>
    <row r="111" spans="1:10" ht="20.100000000000001" customHeight="1" x14ac:dyDescent="0.25">
      <c r="A111" s="34" t="s">
        <v>1193</v>
      </c>
      <c r="B111" s="32" t="s">
        <v>1284</v>
      </c>
      <c r="C111" s="32" t="s">
        <v>1285</v>
      </c>
      <c r="D111" s="33" t="s">
        <v>1286</v>
      </c>
      <c r="E111" s="225" t="s">
        <v>1287</v>
      </c>
      <c r="F111" s="29"/>
      <c r="G111" s="29"/>
      <c r="H111" s="29"/>
      <c r="I111" s="29"/>
      <c r="J111" s="29"/>
    </row>
    <row r="112" spans="1:10" ht="20.100000000000001" customHeight="1" x14ac:dyDescent="0.25">
      <c r="A112" s="34" t="s">
        <v>7</v>
      </c>
      <c r="B112" s="32" t="s">
        <v>199</v>
      </c>
      <c r="C112" s="32" t="s">
        <v>136</v>
      </c>
      <c r="D112" s="33" t="s">
        <v>137</v>
      </c>
      <c r="E112" s="29"/>
      <c r="F112" s="29"/>
      <c r="G112" s="29"/>
      <c r="H112" s="29"/>
      <c r="I112" s="29"/>
      <c r="J112" s="29"/>
    </row>
    <row r="113" spans="1:10" ht="20.100000000000001" customHeight="1" x14ac:dyDescent="0.25">
      <c r="A113" s="34" t="s">
        <v>190</v>
      </c>
      <c r="B113" s="32" t="s">
        <v>191</v>
      </c>
      <c r="C113" s="32" t="s">
        <v>192</v>
      </c>
      <c r="D113" s="33" t="s">
        <v>193</v>
      </c>
      <c r="E113" s="29"/>
      <c r="F113" s="29"/>
      <c r="G113" s="29"/>
      <c r="H113" s="29"/>
      <c r="I113" s="29"/>
      <c r="J113" s="29"/>
    </row>
    <row r="114" spans="1:10" ht="20.100000000000001" customHeight="1" x14ac:dyDescent="0.25">
      <c r="A114" s="35" t="s">
        <v>239</v>
      </c>
      <c r="B114" s="29" t="s">
        <v>240</v>
      </c>
      <c r="C114" s="29" t="s">
        <v>240</v>
      </c>
      <c r="D114" s="29"/>
      <c r="E114" s="29"/>
      <c r="F114" s="29"/>
      <c r="G114" s="29"/>
      <c r="H114" s="29"/>
      <c r="I114" s="29"/>
      <c r="J114" s="29"/>
    </row>
    <row r="115" spans="1:10" ht="20.100000000000001" customHeight="1" x14ac:dyDescent="0.25">
      <c r="A115" s="35" t="s">
        <v>479</v>
      </c>
      <c r="B115" s="29" t="s">
        <v>478</v>
      </c>
      <c r="C115" s="29"/>
      <c r="D115" s="29"/>
      <c r="E115" s="29"/>
      <c r="F115" s="29"/>
      <c r="G115" s="29"/>
      <c r="H115" s="29"/>
      <c r="I115" s="29"/>
      <c r="J115" s="29"/>
    </row>
    <row r="116" spans="1:10" ht="20.100000000000001" customHeight="1" x14ac:dyDescent="0.25">
      <c r="A116" s="35" t="s">
        <v>572</v>
      </c>
      <c r="B116" s="29" t="s">
        <v>573</v>
      </c>
      <c r="C116" s="29" t="s">
        <v>577</v>
      </c>
      <c r="D116" s="29"/>
      <c r="E116" s="29"/>
      <c r="F116" s="29"/>
      <c r="G116" s="29"/>
      <c r="H116" s="29"/>
      <c r="I116" s="29"/>
      <c r="J116" s="29"/>
    </row>
    <row r="117" spans="1:10" ht="20.100000000000001" customHeight="1" x14ac:dyDescent="0.25">
      <c r="A117" s="35" t="s">
        <v>675</v>
      </c>
      <c r="B117" s="29" t="s">
        <v>676</v>
      </c>
      <c r="C117" s="29" t="s">
        <v>677</v>
      </c>
      <c r="D117" s="29"/>
      <c r="E117" s="29"/>
      <c r="F117" s="29"/>
      <c r="G117" s="29"/>
      <c r="H117" s="29"/>
      <c r="I117" s="29"/>
      <c r="J117" s="29"/>
    </row>
    <row r="118" spans="1:10" s="243" customFormat="1" ht="20.100000000000001" customHeight="1" x14ac:dyDescent="0.25">
      <c r="A118" s="241" t="s">
        <v>1036</v>
      </c>
      <c r="B118" s="242" t="s">
        <v>1037</v>
      </c>
      <c r="C118" s="242" t="s">
        <v>1038</v>
      </c>
      <c r="D118" s="242"/>
      <c r="E118" s="242"/>
      <c r="F118" s="242"/>
      <c r="G118" s="242"/>
      <c r="H118" s="242"/>
      <c r="I118" s="242"/>
      <c r="J118" s="242"/>
    </row>
    <row r="119" spans="1:10" ht="20.100000000000001" customHeight="1" x14ac:dyDescent="0.25">
      <c r="A119" s="35" t="s">
        <v>1065</v>
      </c>
      <c r="B119" s="29" t="s">
        <v>1066</v>
      </c>
      <c r="C119" s="29" t="s">
        <v>1067</v>
      </c>
      <c r="D119" s="29"/>
      <c r="E119" s="29"/>
      <c r="F119" s="29"/>
      <c r="G119" s="29"/>
      <c r="H119" s="29"/>
      <c r="I119" s="29"/>
      <c r="J119" s="29"/>
    </row>
    <row r="120" spans="1:10" ht="20.100000000000001" customHeight="1" x14ac:dyDescent="0.25">
      <c r="A120" s="35"/>
      <c r="B120" s="29"/>
      <c r="C120" s="29"/>
      <c r="D120" s="29"/>
      <c r="E120" s="29"/>
      <c r="F120" s="29"/>
      <c r="G120" s="29"/>
      <c r="H120" s="29"/>
      <c r="I120" s="29"/>
      <c r="J120" s="29"/>
    </row>
    <row r="121" spans="1:10" ht="20.100000000000001" customHeight="1" x14ac:dyDescent="0.25">
      <c r="A121" s="35"/>
      <c r="B121" s="29"/>
      <c r="C121" s="29"/>
      <c r="D121" s="29"/>
      <c r="E121" s="29"/>
      <c r="F121" s="29"/>
      <c r="G121" s="29"/>
      <c r="H121" s="29"/>
      <c r="I121" s="29"/>
      <c r="J121" s="29"/>
    </row>
    <row r="122" spans="1:10" ht="20.100000000000001" customHeight="1" x14ac:dyDescent="0.25">
      <c r="A122" s="35"/>
      <c r="B122" s="29"/>
      <c r="C122" s="29"/>
      <c r="D122" s="29"/>
      <c r="E122" s="29"/>
      <c r="F122" s="29"/>
      <c r="G122" s="29"/>
      <c r="H122" s="29"/>
      <c r="I122" s="29"/>
      <c r="J122" s="29"/>
    </row>
    <row r="123" spans="1:10" ht="20.100000000000001" customHeight="1" x14ac:dyDescent="0.25">
      <c r="A123" s="35"/>
      <c r="B123" s="29"/>
      <c r="C123" s="29"/>
      <c r="D123" s="29"/>
      <c r="E123" s="29"/>
      <c r="F123" s="29"/>
      <c r="G123" s="29"/>
      <c r="H123" s="29"/>
      <c r="I123" s="29"/>
      <c r="J123" s="29"/>
    </row>
    <row r="124" spans="1:10" ht="20.100000000000001" customHeight="1" x14ac:dyDescent="0.25">
      <c r="A124" s="35"/>
      <c r="B124" s="29"/>
      <c r="C124" s="29"/>
      <c r="D124" s="29"/>
      <c r="E124" s="29"/>
      <c r="F124" s="29"/>
      <c r="G124" s="29"/>
      <c r="H124" s="29"/>
      <c r="I124" s="29"/>
      <c r="J124" s="29"/>
    </row>
    <row r="125" spans="1:10" ht="20.100000000000001" customHeight="1" x14ac:dyDescent="0.25">
      <c r="A125" s="35"/>
      <c r="B125" s="29"/>
      <c r="C125" s="29"/>
      <c r="D125" s="29"/>
      <c r="E125" s="29"/>
      <c r="F125" s="29"/>
      <c r="G125" s="29"/>
      <c r="H125" s="29"/>
      <c r="I125" s="29"/>
      <c r="J125" s="29"/>
    </row>
    <row r="126" spans="1:10" ht="20.100000000000001" customHeight="1" x14ac:dyDescent="0.25">
      <c r="A126" s="35"/>
      <c r="B126" s="29"/>
      <c r="C126" s="29"/>
      <c r="D126" s="29"/>
      <c r="E126" s="29"/>
      <c r="F126" s="29"/>
      <c r="G126" s="29"/>
      <c r="H126" s="29"/>
      <c r="I126" s="29"/>
      <c r="J126" s="29"/>
    </row>
    <row r="127" spans="1:10" ht="20.100000000000001" customHeight="1" x14ac:dyDescent="0.25">
      <c r="A127" s="35"/>
      <c r="B127" s="29"/>
      <c r="C127" s="29"/>
      <c r="D127" s="29"/>
      <c r="E127" s="29"/>
      <c r="F127" s="29"/>
      <c r="G127" s="29"/>
      <c r="H127" s="29"/>
      <c r="I127" s="29"/>
      <c r="J127" s="29"/>
    </row>
    <row r="128" spans="1:10" ht="20.100000000000001" customHeight="1" x14ac:dyDescent="0.25">
      <c r="A128" s="35"/>
      <c r="B128" s="29"/>
      <c r="C128" s="29"/>
      <c r="D128" s="29"/>
      <c r="E128" s="29"/>
      <c r="F128" s="29"/>
      <c r="G128" s="29"/>
      <c r="H128" s="29"/>
      <c r="I128" s="29"/>
      <c r="J128" s="29"/>
    </row>
    <row r="129" spans="1:10" ht="20.100000000000001" customHeight="1" x14ac:dyDescent="0.25">
      <c r="A129" s="35"/>
      <c r="B129" s="29"/>
      <c r="C129" s="29"/>
      <c r="D129" s="29"/>
      <c r="E129" s="29"/>
      <c r="F129" s="29"/>
      <c r="G129" s="29"/>
      <c r="H129" s="29"/>
      <c r="I129" s="29"/>
      <c r="J129" s="29"/>
    </row>
    <row r="130" spans="1:10" ht="20.100000000000001" customHeight="1" x14ac:dyDescent="0.25">
      <c r="A130" s="35"/>
      <c r="B130" s="29"/>
      <c r="C130" s="29"/>
      <c r="D130" s="29"/>
      <c r="E130" s="29"/>
      <c r="F130" s="29"/>
      <c r="G130" s="29"/>
      <c r="H130" s="29"/>
      <c r="I130" s="29"/>
      <c r="J130" s="29"/>
    </row>
    <row r="131" spans="1:10" ht="20.100000000000001" customHeight="1" x14ac:dyDescent="0.25">
      <c r="A131" s="35"/>
      <c r="B131" s="29"/>
      <c r="C131" s="29"/>
      <c r="D131" s="29"/>
      <c r="E131" s="29"/>
      <c r="F131" s="29"/>
      <c r="G131" s="29"/>
      <c r="H131" s="29"/>
      <c r="I131" s="29"/>
      <c r="J131" s="29"/>
    </row>
    <row r="132" spans="1:10" ht="20.100000000000001" customHeight="1" x14ac:dyDescent="0.25">
      <c r="A132" s="35"/>
      <c r="B132" s="29"/>
      <c r="C132" s="29"/>
      <c r="D132" s="29"/>
      <c r="E132" s="29"/>
      <c r="F132" s="29"/>
      <c r="G132" s="29"/>
      <c r="H132" s="29"/>
      <c r="I132" s="29"/>
      <c r="J132" s="29"/>
    </row>
    <row r="133" spans="1:10" ht="20.100000000000001" customHeight="1" x14ac:dyDescent="0.25">
      <c r="A133" s="35"/>
      <c r="B133" s="29"/>
      <c r="C133" s="29"/>
      <c r="D133" s="29"/>
      <c r="E133" s="29"/>
      <c r="F133" s="29"/>
      <c r="G133" s="29"/>
      <c r="H133" s="29"/>
      <c r="I133" s="29"/>
      <c r="J133" s="29"/>
    </row>
    <row r="134" spans="1:10" ht="20.100000000000001" customHeight="1" x14ac:dyDescent="0.25">
      <c r="A134" s="35"/>
      <c r="B134" s="29"/>
      <c r="C134" s="29"/>
      <c r="D134" s="29"/>
      <c r="E134" s="29"/>
      <c r="F134" s="29"/>
      <c r="G134" s="29"/>
      <c r="H134" s="29"/>
      <c r="I134" s="29"/>
      <c r="J134" s="29"/>
    </row>
    <row r="135" spans="1:10" ht="20.100000000000001" customHeight="1" x14ac:dyDescent="0.25">
      <c r="A135" s="35"/>
      <c r="B135" s="29"/>
      <c r="C135" s="29"/>
      <c r="D135" s="29"/>
      <c r="E135" s="29"/>
      <c r="F135" s="29"/>
      <c r="G135" s="29"/>
      <c r="H135" s="29"/>
      <c r="I135" s="29"/>
      <c r="J135" s="29"/>
    </row>
    <row r="136" spans="1:10" ht="20.100000000000001" customHeight="1" x14ac:dyDescent="0.25">
      <c r="A136" s="35"/>
      <c r="B136" s="29"/>
      <c r="C136" s="29"/>
      <c r="D136" s="29"/>
      <c r="E136" s="29"/>
      <c r="F136" s="29"/>
      <c r="G136" s="29"/>
      <c r="H136" s="29"/>
      <c r="I136" s="29"/>
      <c r="J136" s="29"/>
    </row>
    <row r="137" spans="1:10" ht="20.100000000000001" customHeight="1" x14ac:dyDescent="0.25">
      <c r="A137" s="35"/>
      <c r="B137" s="29"/>
      <c r="C137" s="29"/>
      <c r="D137" s="29"/>
      <c r="E137" s="29"/>
      <c r="F137" s="29"/>
      <c r="G137" s="29"/>
      <c r="H137" s="29"/>
      <c r="I137" s="29"/>
      <c r="J137" s="29"/>
    </row>
    <row r="138" spans="1:10" ht="20.100000000000001" customHeight="1" x14ac:dyDescent="0.25">
      <c r="A138" s="35"/>
      <c r="B138" s="29"/>
      <c r="C138" s="29"/>
      <c r="D138" s="29"/>
      <c r="E138" s="29"/>
      <c r="F138" s="29"/>
      <c r="G138" s="29"/>
      <c r="H138" s="29"/>
      <c r="I138" s="29"/>
      <c r="J138" s="29"/>
    </row>
    <row r="139" spans="1:10" ht="20.100000000000001" customHeight="1" x14ac:dyDescent="0.25">
      <c r="A139" s="35"/>
      <c r="B139" s="29"/>
      <c r="C139" s="29"/>
      <c r="D139" s="29"/>
      <c r="E139" s="29"/>
      <c r="F139" s="29"/>
      <c r="G139" s="29"/>
      <c r="H139" s="29"/>
      <c r="I139" s="29"/>
      <c r="J139" s="29"/>
    </row>
    <row r="140" spans="1:10" ht="20.100000000000001" customHeight="1" x14ac:dyDescent="0.25">
      <c r="A140" s="35"/>
      <c r="B140" s="29"/>
      <c r="C140" s="29"/>
      <c r="D140" s="29"/>
      <c r="E140" s="29"/>
      <c r="F140" s="29"/>
      <c r="G140" s="29"/>
      <c r="H140" s="29"/>
      <c r="I140" s="29"/>
      <c r="J140" s="29"/>
    </row>
    <row r="141" spans="1:10" ht="20.100000000000001" customHeight="1" x14ac:dyDescent="0.25">
      <c r="A141" s="35"/>
      <c r="B141" s="29"/>
      <c r="C141" s="29"/>
      <c r="D141" s="29"/>
      <c r="E141" s="29"/>
      <c r="F141" s="29"/>
      <c r="G141" s="29"/>
      <c r="H141" s="29"/>
      <c r="I141" s="29"/>
      <c r="J141" s="29"/>
    </row>
    <row r="142" spans="1:10" ht="20.100000000000001" customHeight="1" x14ac:dyDescent="0.25">
      <c r="A142" s="35"/>
      <c r="B142" s="29"/>
      <c r="C142" s="29"/>
      <c r="D142" s="29"/>
      <c r="E142" s="29"/>
      <c r="F142" s="29"/>
      <c r="G142" s="29"/>
      <c r="H142" s="29"/>
      <c r="I142" s="29"/>
      <c r="J142" s="29"/>
    </row>
    <row r="143" spans="1:10" ht="20.100000000000001" customHeight="1" x14ac:dyDescent="0.25">
      <c r="A143" s="35"/>
      <c r="B143" s="29"/>
      <c r="C143" s="29"/>
      <c r="D143" s="29"/>
      <c r="E143" s="29"/>
      <c r="F143" s="29"/>
      <c r="G143" s="29"/>
      <c r="H143" s="29"/>
      <c r="I143" s="29"/>
      <c r="J143" s="29"/>
    </row>
    <row r="144" spans="1:10" ht="20.100000000000001" customHeight="1" x14ac:dyDescent="0.25">
      <c r="A144" s="35"/>
      <c r="B144" s="29"/>
      <c r="C144" s="29"/>
      <c r="D144" s="29"/>
      <c r="E144" s="29"/>
      <c r="F144" s="29"/>
      <c r="G144" s="29"/>
      <c r="H144" s="29"/>
      <c r="I144" s="29"/>
      <c r="J144" s="29"/>
    </row>
    <row r="145" spans="1:10" ht="20.100000000000001" customHeight="1" x14ac:dyDescent="0.25">
      <c r="A145" s="35"/>
      <c r="B145" s="29"/>
      <c r="C145" s="29"/>
      <c r="D145" s="29"/>
      <c r="E145" s="29"/>
      <c r="F145" s="29"/>
      <c r="G145" s="29"/>
      <c r="H145" s="29"/>
      <c r="I145" s="29"/>
      <c r="J145" s="29"/>
    </row>
    <row r="146" spans="1:10" ht="20.100000000000001" customHeight="1" x14ac:dyDescent="0.25">
      <c r="A146" s="35"/>
      <c r="B146" s="29"/>
      <c r="C146" s="29"/>
      <c r="D146" s="29"/>
      <c r="E146" s="29"/>
      <c r="F146" s="29"/>
      <c r="G146" s="29"/>
      <c r="H146" s="29"/>
      <c r="I146" s="29"/>
      <c r="J146" s="29"/>
    </row>
    <row r="147" spans="1:10" ht="20.100000000000001" customHeight="1" x14ac:dyDescent="0.25">
      <c r="A147" s="35"/>
      <c r="B147" s="29"/>
      <c r="C147" s="29"/>
      <c r="D147" s="29"/>
      <c r="E147" s="29"/>
      <c r="F147" s="29"/>
      <c r="G147" s="29"/>
      <c r="H147" s="29"/>
      <c r="I147" s="29"/>
      <c r="J147" s="29"/>
    </row>
    <row r="148" spans="1:10" ht="20.100000000000001" customHeight="1" x14ac:dyDescent="0.25">
      <c r="A148" s="35"/>
      <c r="B148" s="29"/>
      <c r="C148" s="29"/>
      <c r="D148" s="29"/>
      <c r="E148" s="29"/>
      <c r="F148" s="29"/>
      <c r="G148" s="29"/>
      <c r="H148" s="29"/>
      <c r="I148" s="29"/>
      <c r="J148" s="29"/>
    </row>
    <row r="149" spans="1:10" ht="20.100000000000001" customHeight="1" x14ac:dyDescent="0.25">
      <c r="A149" s="35"/>
      <c r="B149" s="29"/>
      <c r="C149" s="29"/>
      <c r="D149" s="29"/>
      <c r="E149" s="29"/>
      <c r="F149" s="29"/>
      <c r="G149" s="29"/>
      <c r="H149" s="29"/>
      <c r="I149" s="29"/>
      <c r="J149" s="29"/>
    </row>
    <row r="150" spans="1:10" ht="20.100000000000001" customHeight="1" x14ac:dyDescent="0.25">
      <c r="A150" s="35"/>
      <c r="B150" s="29"/>
      <c r="C150" s="29"/>
      <c r="D150" s="29"/>
      <c r="E150" s="29"/>
      <c r="F150" s="29"/>
      <c r="G150" s="29"/>
      <c r="H150" s="29"/>
      <c r="I150" s="29"/>
      <c r="J150" s="29"/>
    </row>
    <row r="151" spans="1:10" ht="20.100000000000001" customHeight="1" x14ac:dyDescent="0.25">
      <c r="A151" s="35"/>
      <c r="B151" s="29"/>
      <c r="C151" s="29"/>
      <c r="D151" s="29"/>
      <c r="E151" s="29"/>
      <c r="F151" s="29"/>
      <c r="G151" s="29"/>
      <c r="H151" s="29"/>
      <c r="I151" s="29"/>
      <c r="J151" s="29"/>
    </row>
    <row r="152" spans="1:10" ht="20.100000000000001" customHeight="1" x14ac:dyDescent="0.25">
      <c r="A152" s="35"/>
      <c r="B152" s="29"/>
      <c r="C152" s="29"/>
      <c r="D152" s="29"/>
      <c r="E152" s="29"/>
      <c r="F152" s="29"/>
      <c r="G152" s="29"/>
      <c r="H152" s="29"/>
      <c r="I152" s="29"/>
      <c r="J152" s="29"/>
    </row>
    <row r="153" spans="1:10" ht="20.100000000000001" customHeight="1" x14ac:dyDescent="0.25">
      <c r="A153" s="35"/>
      <c r="B153" s="29"/>
      <c r="C153" s="29"/>
      <c r="D153" s="29"/>
      <c r="E153" s="29"/>
      <c r="F153" s="29"/>
      <c r="G153" s="29"/>
      <c r="H153" s="29"/>
      <c r="I153" s="29"/>
      <c r="J153" s="29"/>
    </row>
    <row r="154" spans="1:10" ht="20.100000000000001" customHeight="1" x14ac:dyDescent="0.25">
      <c r="A154" s="35"/>
      <c r="B154" s="29"/>
      <c r="C154" s="29"/>
      <c r="D154" s="29"/>
      <c r="E154" s="29"/>
      <c r="F154" s="29"/>
      <c r="G154" s="29"/>
      <c r="H154" s="29"/>
      <c r="I154" s="29"/>
      <c r="J154" s="29"/>
    </row>
    <row r="155" spans="1:10" ht="20.100000000000001" customHeight="1" x14ac:dyDescent="0.25">
      <c r="A155" s="35"/>
      <c r="B155" s="29"/>
      <c r="C155" s="29"/>
      <c r="D155" s="29"/>
      <c r="E155" s="29"/>
      <c r="F155" s="29"/>
      <c r="G155" s="29"/>
      <c r="H155" s="29"/>
      <c r="I155" s="29"/>
      <c r="J155" s="29"/>
    </row>
    <row r="156" spans="1:10" ht="20.100000000000001" customHeight="1" x14ac:dyDescent="0.25">
      <c r="A156" s="35"/>
      <c r="B156" s="29"/>
      <c r="C156" s="29"/>
      <c r="D156" s="29"/>
      <c r="E156" s="29"/>
      <c r="F156" s="29"/>
      <c r="G156" s="29"/>
      <c r="H156" s="29"/>
      <c r="I156" s="29"/>
      <c r="J156" s="29"/>
    </row>
    <row r="157" spans="1:10" ht="20.100000000000001" customHeight="1" x14ac:dyDescent="0.25">
      <c r="A157" s="35"/>
      <c r="B157" s="29"/>
      <c r="C157" s="29"/>
      <c r="D157" s="29"/>
      <c r="E157" s="29"/>
      <c r="F157" s="29"/>
      <c r="G157" s="29"/>
      <c r="H157" s="29"/>
      <c r="I157" s="29"/>
      <c r="J157" s="29"/>
    </row>
    <row r="158" spans="1:10" ht="20.100000000000001" customHeight="1" thickBot="1" x14ac:dyDescent="0.3">
      <c r="A158" s="36"/>
      <c r="B158" s="30"/>
      <c r="C158" s="30"/>
      <c r="D158" s="30"/>
      <c r="E158" s="30"/>
      <c r="F158" s="30"/>
      <c r="G158" s="30"/>
      <c r="H158" s="30"/>
      <c r="I158" s="30"/>
      <c r="J158" s="30"/>
    </row>
    <row r="159" spans="1:10" ht="20.100000000000001" customHeight="1" x14ac:dyDescent="0.25"/>
    <row r="160" spans="1:1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  <row r="1001" ht="20.100000000000001" customHeight="1" x14ac:dyDescent="0.25"/>
    <row r="1002" ht="20.100000000000001" customHeight="1" x14ac:dyDescent="0.25"/>
    <row r="1003" ht="20.100000000000001" customHeight="1" x14ac:dyDescent="0.25"/>
    <row r="1004" ht="20.100000000000001" customHeight="1" x14ac:dyDescent="0.25"/>
    <row r="1005" ht="20.100000000000001" customHeight="1" x14ac:dyDescent="0.25"/>
    <row r="1006" ht="20.100000000000001" customHeight="1" x14ac:dyDescent="0.25"/>
    <row r="1007" ht="20.100000000000001" customHeight="1" x14ac:dyDescent="0.25"/>
    <row r="1008" ht="20.100000000000001" customHeight="1" x14ac:dyDescent="0.25"/>
    <row r="1009" ht="20.100000000000001" customHeight="1" x14ac:dyDescent="0.25"/>
    <row r="1010" ht="20.100000000000001" customHeight="1" x14ac:dyDescent="0.25"/>
    <row r="1011" ht="20.100000000000001" customHeight="1" x14ac:dyDescent="0.25"/>
    <row r="1012" ht="20.100000000000001" customHeight="1" x14ac:dyDescent="0.25"/>
    <row r="1013" ht="20.100000000000001" customHeight="1" x14ac:dyDescent="0.25"/>
    <row r="1014" ht="20.100000000000001" customHeight="1" x14ac:dyDescent="0.25"/>
    <row r="1015" ht="20.100000000000001" customHeight="1" x14ac:dyDescent="0.25"/>
    <row r="1016" ht="20.100000000000001" customHeight="1" x14ac:dyDescent="0.25"/>
    <row r="1017" ht="20.100000000000001" customHeight="1" x14ac:dyDescent="0.25"/>
    <row r="1018" ht="20.100000000000001" customHeight="1" x14ac:dyDescent="0.25"/>
    <row r="1019" ht="20.100000000000001" customHeight="1" x14ac:dyDescent="0.25"/>
    <row r="1020" ht="20.100000000000001" customHeight="1" x14ac:dyDescent="0.25"/>
    <row r="1021" ht="20.100000000000001" customHeight="1" x14ac:dyDescent="0.25"/>
    <row r="1022" ht="20.100000000000001" customHeight="1" x14ac:dyDescent="0.25"/>
    <row r="1023" ht="20.100000000000001" customHeight="1" x14ac:dyDescent="0.25"/>
    <row r="1024" ht="20.100000000000001" customHeight="1" x14ac:dyDescent="0.25"/>
    <row r="1025" ht="20.100000000000001" customHeight="1" x14ac:dyDescent="0.25"/>
    <row r="1026" ht="20.100000000000001" customHeight="1" x14ac:dyDescent="0.25"/>
    <row r="1027" ht="20.100000000000001" customHeight="1" x14ac:dyDescent="0.25"/>
    <row r="1028" ht="20.100000000000001" customHeight="1" x14ac:dyDescent="0.25"/>
    <row r="1029" ht="20.100000000000001" customHeight="1" x14ac:dyDescent="0.25"/>
    <row r="1030" ht="20.100000000000001" customHeight="1" x14ac:dyDescent="0.25"/>
    <row r="1031" ht="20.100000000000001" customHeight="1" x14ac:dyDescent="0.25"/>
    <row r="1032" ht="20.100000000000001" customHeight="1" x14ac:dyDescent="0.25"/>
    <row r="1033" ht="20.100000000000001" customHeight="1" x14ac:dyDescent="0.25"/>
    <row r="1034" ht="20.100000000000001" customHeight="1" x14ac:dyDescent="0.25"/>
    <row r="1035" ht="20.100000000000001" customHeight="1" x14ac:dyDescent="0.25"/>
    <row r="1036" ht="20.100000000000001" customHeight="1" x14ac:dyDescent="0.25"/>
    <row r="1037" ht="20.100000000000001" customHeight="1" x14ac:dyDescent="0.25"/>
    <row r="1038" ht="20.100000000000001" customHeight="1" x14ac:dyDescent="0.25"/>
    <row r="1039" ht="20.100000000000001" customHeight="1" x14ac:dyDescent="0.25"/>
    <row r="1040" ht="20.100000000000001" customHeight="1" x14ac:dyDescent="0.25"/>
    <row r="1041" ht="20.100000000000001" customHeight="1" x14ac:dyDescent="0.25"/>
    <row r="1042" ht="20.100000000000001" customHeight="1" x14ac:dyDescent="0.25"/>
    <row r="1043" ht="20.100000000000001" customHeight="1" x14ac:dyDescent="0.25"/>
    <row r="1044" ht="20.100000000000001" customHeight="1" x14ac:dyDescent="0.25"/>
    <row r="1045" ht="20.100000000000001" customHeight="1" x14ac:dyDescent="0.25"/>
    <row r="1046" ht="20.100000000000001" customHeight="1" x14ac:dyDescent="0.25"/>
    <row r="1047" ht="20.100000000000001" customHeight="1" x14ac:dyDescent="0.25"/>
    <row r="1048" ht="20.100000000000001" customHeight="1" x14ac:dyDescent="0.25"/>
    <row r="1049" ht="20.100000000000001" customHeight="1" x14ac:dyDescent="0.25"/>
    <row r="1050" ht="20.100000000000001" customHeight="1" x14ac:dyDescent="0.25"/>
    <row r="1051" ht="20.100000000000001" customHeight="1" x14ac:dyDescent="0.25"/>
    <row r="1052" ht="20.100000000000001" customHeight="1" x14ac:dyDescent="0.25"/>
    <row r="1053" ht="20.100000000000001" customHeight="1" x14ac:dyDescent="0.25"/>
    <row r="1054" ht="20.100000000000001" customHeight="1" x14ac:dyDescent="0.25"/>
    <row r="1055" ht="20.100000000000001" customHeight="1" x14ac:dyDescent="0.25"/>
    <row r="1056" ht="20.100000000000001" customHeight="1" x14ac:dyDescent="0.25"/>
    <row r="1057" ht="20.100000000000001" customHeight="1" x14ac:dyDescent="0.25"/>
    <row r="1058" ht="20.100000000000001" customHeight="1" x14ac:dyDescent="0.25"/>
    <row r="1059" ht="20.100000000000001" customHeight="1" x14ac:dyDescent="0.25"/>
    <row r="1060" ht="20.100000000000001" customHeight="1" x14ac:dyDescent="0.25"/>
    <row r="1061" ht="20.100000000000001" customHeight="1" x14ac:dyDescent="0.25"/>
    <row r="1062" ht="20.100000000000001" customHeight="1" x14ac:dyDescent="0.25"/>
    <row r="1063" ht="20.100000000000001" customHeight="1" x14ac:dyDescent="0.25"/>
    <row r="1064" ht="20.100000000000001" customHeight="1" x14ac:dyDescent="0.25"/>
    <row r="1065" ht="20.100000000000001" customHeight="1" x14ac:dyDescent="0.25"/>
    <row r="1066" ht="20.100000000000001" customHeight="1" x14ac:dyDescent="0.25"/>
    <row r="1067" ht="20.100000000000001" customHeight="1" x14ac:dyDescent="0.25"/>
    <row r="1068" ht="20.100000000000001" customHeight="1" x14ac:dyDescent="0.25"/>
    <row r="1069" ht="20.100000000000001" customHeight="1" x14ac:dyDescent="0.25"/>
    <row r="1070" ht="20.100000000000001" customHeight="1" x14ac:dyDescent="0.25"/>
    <row r="1071" ht="20.100000000000001" customHeight="1" x14ac:dyDescent="0.25"/>
    <row r="1072" ht="20.100000000000001" customHeight="1" x14ac:dyDescent="0.25"/>
    <row r="1073" ht="20.100000000000001" customHeight="1" x14ac:dyDescent="0.25"/>
    <row r="1074" ht="20.100000000000001" customHeight="1" x14ac:dyDescent="0.25"/>
    <row r="1075" ht="20.100000000000001" customHeight="1" x14ac:dyDescent="0.25"/>
    <row r="1076" ht="20.100000000000001" customHeight="1" x14ac:dyDescent="0.25"/>
    <row r="1077" ht="20.100000000000001" customHeight="1" x14ac:dyDescent="0.25"/>
    <row r="1078" ht="20.100000000000001" customHeight="1" x14ac:dyDescent="0.25"/>
    <row r="1079" ht="20.100000000000001" customHeight="1" x14ac:dyDescent="0.25"/>
    <row r="1080" ht="20.100000000000001" customHeight="1" x14ac:dyDescent="0.25"/>
    <row r="1081" ht="20.100000000000001" customHeight="1" x14ac:dyDescent="0.25"/>
    <row r="1082" ht="20.100000000000001" customHeight="1" x14ac:dyDescent="0.25"/>
    <row r="1083" ht="20.100000000000001" customHeight="1" x14ac:dyDescent="0.25"/>
    <row r="1084" ht="20.100000000000001" customHeight="1" x14ac:dyDescent="0.25"/>
    <row r="1085" ht="20.100000000000001" customHeight="1" x14ac:dyDescent="0.25"/>
    <row r="1086" ht="20.100000000000001" customHeight="1" x14ac:dyDescent="0.25"/>
    <row r="1087" ht="20.100000000000001" customHeight="1" x14ac:dyDescent="0.25"/>
    <row r="1088" ht="20.100000000000001" customHeight="1" x14ac:dyDescent="0.25"/>
    <row r="1089" ht="20.100000000000001" customHeight="1" x14ac:dyDescent="0.25"/>
    <row r="1090" ht="20.100000000000001" customHeight="1" x14ac:dyDescent="0.25"/>
    <row r="1091" ht="20.100000000000001" customHeight="1" x14ac:dyDescent="0.25"/>
    <row r="1092" ht="20.100000000000001" customHeight="1" x14ac:dyDescent="0.25"/>
    <row r="1093" ht="20.100000000000001" customHeight="1" x14ac:dyDescent="0.25"/>
    <row r="1094" ht="20.100000000000001" customHeight="1" x14ac:dyDescent="0.25"/>
    <row r="1095" ht="20.100000000000001" customHeight="1" x14ac:dyDescent="0.25"/>
    <row r="1096" ht="20.100000000000001" customHeight="1" x14ac:dyDescent="0.25"/>
    <row r="1097" ht="20.100000000000001" customHeight="1" x14ac:dyDescent="0.25"/>
    <row r="1098" ht="20.100000000000001" customHeight="1" x14ac:dyDescent="0.25"/>
    <row r="1099" ht="20.100000000000001" customHeight="1" x14ac:dyDescent="0.25"/>
    <row r="1100" ht="20.100000000000001" customHeight="1" x14ac:dyDescent="0.25"/>
    <row r="1101" ht="20.100000000000001" customHeight="1" x14ac:dyDescent="0.25"/>
    <row r="1102" ht="20.100000000000001" customHeight="1" x14ac:dyDescent="0.25"/>
    <row r="1103" ht="20.100000000000001" customHeight="1" x14ac:dyDescent="0.25"/>
    <row r="1104" ht="20.100000000000001" customHeight="1" x14ac:dyDescent="0.25"/>
    <row r="1105" ht="20.100000000000001" customHeight="1" x14ac:dyDescent="0.25"/>
    <row r="1106" ht="20.100000000000001" customHeight="1" x14ac:dyDescent="0.25"/>
    <row r="1107" ht="20.100000000000001" customHeight="1" x14ac:dyDescent="0.25"/>
    <row r="1108" ht="20.100000000000001" customHeight="1" x14ac:dyDescent="0.25"/>
    <row r="1109" ht="20.100000000000001" customHeight="1" x14ac:dyDescent="0.25"/>
    <row r="1110" ht="20.100000000000001" customHeight="1" x14ac:dyDescent="0.25"/>
    <row r="1111" ht="20.100000000000001" customHeight="1" x14ac:dyDescent="0.25"/>
    <row r="1112" ht="20.100000000000001" customHeight="1" x14ac:dyDescent="0.25"/>
    <row r="1113" ht="20.100000000000001" customHeight="1" x14ac:dyDescent="0.25"/>
    <row r="1114" ht="20.100000000000001" customHeight="1" x14ac:dyDescent="0.25"/>
    <row r="1115" ht="20.100000000000001" customHeight="1" x14ac:dyDescent="0.25"/>
    <row r="1116" ht="20.100000000000001" customHeight="1" x14ac:dyDescent="0.25"/>
    <row r="1117" ht="20.100000000000001" customHeight="1" x14ac:dyDescent="0.25"/>
    <row r="1118" ht="20.100000000000001" customHeight="1" x14ac:dyDescent="0.25"/>
    <row r="1119" ht="20.100000000000001" customHeight="1" x14ac:dyDescent="0.25"/>
    <row r="1120" ht="20.100000000000001" customHeight="1" x14ac:dyDescent="0.25"/>
    <row r="1121" ht="20.100000000000001" customHeight="1" x14ac:dyDescent="0.25"/>
    <row r="1122" ht="20.100000000000001" customHeight="1" x14ac:dyDescent="0.25"/>
    <row r="1123" ht="20.100000000000001" customHeight="1" x14ac:dyDescent="0.25"/>
    <row r="1124" ht="20.100000000000001" customHeight="1" x14ac:dyDescent="0.25"/>
    <row r="1125" ht="20.100000000000001" customHeight="1" x14ac:dyDescent="0.25"/>
    <row r="1126" ht="20.100000000000001" customHeight="1" x14ac:dyDescent="0.25"/>
    <row r="1127" ht="20.100000000000001" customHeight="1" x14ac:dyDescent="0.25"/>
    <row r="1128" ht="20.100000000000001" customHeight="1" x14ac:dyDescent="0.25"/>
    <row r="1129" ht="20.100000000000001" customHeight="1" x14ac:dyDescent="0.25"/>
    <row r="1130" ht="20.100000000000001" customHeight="1" x14ac:dyDescent="0.25"/>
    <row r="1131" ht="20.100000000000001" customHeight="1" x14ac:dyDescent="0.25"/>
    <row r="1132" ht="20.100000000000001" customHeight="1" x14ac:dyDescent="0.25"/>
    <row r="1133" ht="20.100000000000001" customHeight="1" x14ac:dyDescent="0.25"/>
    <row r="1134" ht="20.100000000000001" customHeight="1" x14ac:dyDescent="0.25"/>
    <row r="1135" ht="20.100000000000001" customHeight="1" x14ac:dyDescent="0.25"/>
    <row r="1136" ht="20.100000000000001" customHeight="1" x14ac:dyDescent="0.25"/>
    <row r="1137" ht="20.100000000000001" customHeight="1" x14ac:dyDescent="0.25"/>
    <row r="1138" ht="20.100000000000001" customHeight="1" x14ac:dyDescent="0.25"/>
    <row r="1139" ht="20.100000000000001" customHeight="1" x14ac:dyDescent="0.25"/>
    <row r="1140" ht="20.100000000000001" customHeight="1" x14ac:dyDescent="0.25"/>
    <row r="1141" ht="20.100000000000001" customHeight="1" x14ac:dyDescent="0.25"/>
    <row r="1142" ht="20.100000000000001" customHeight="1" x14ac:dyDescent="0.25"/>
    <row r="1143" ht="20.100000000000001" customHeight="1" x14ac:dyDescent="0.25"/>
    <row r="1144" ht="20.100000000000001" customHeight="1" x14ac:dyDescent="0.25"/>
    <row r="1145" ht="20.100000000000001" customHeight="1" x14ac:dyDescent="0.25"/>
    <row r="1146" ht="20.100000000000001" customHeight="1" x14ac:dyDescent="0.25"/>
    <row r="1147" ht="20.100000000000001" customHeight="1" x14ac:dyDescent="0.25"/>
    <row r="1148" ht="20.100000000000001" customHeight="1" x14ac:dyDescent="0.25"/>
    <row r="1149" ht="20.100000000000001" customHeight="1" x14ac:dyDescent="0.25"/>
    <row r="1150" ht="20.100000000000001" customHeight="1" x14ac:dyDescent="0.25"/>
    <row r="1151" ht="20.100000000000001" customHeight="1" x14ac:dyDescent="0.25"/>
    <row r="1152" ht="20.100000000000001" customHeight="1" x14ac:dyDescent="0.25"/>
    <row r="1153" ht="20.100000000000001" customHeight="1" x14ac:dyDescent="0.25"/>
    <row r="1154" ht="20.100000000000001" customHeight="1" x14ac:dyDescent="0.25"/>
    <row r="1155" ht="20.100000000000001" customHeight="1" x14ac:dyDescent="0.25"/>
    <row r="1156" ht="20.100000000000001" customHeight="1" x14ac:dyDescent="0.25"/>
    <row r="1157" ht="20.100000000000001" customHeight="1" x14ac:dyDescent="0.25"/>
    <row r="1158" ht="20.100000000000001" customHeight="1" x14ac:dyDescent="0.25"/>
    <row r="1159" ht="20.100000000000001" customHeight="1" x14ac:dyDescent="0.25"/>
    <row r="1160" ht="20.100000000000001" customHeight="1" x14ac:dyDescent="0.25"/>
    <row r="1161" ht="20.100000000000001" customHeight="1" x14ac:dyDescent="0.25"/>
    <row r="1162" ht="20.100000000000001" customHeight="1" x14ac:dyDescent="0.25"/>
    <row r="1163" ht="20.100000000000001" customHeight="1" x14ac:dyDescent="0.25"/>
    <row r="1164" ht="20.100000000000001" customHeight="1" x14ac:dyDescent="0.25"/>
    <row r="1165" ht="20.100000000000001" customHeight="1" x14ac:dyDescent="0.25"/>
    <row r="1166" ht="20.100000000000001" customHeight="1" x14ac:dyDescent="0.25"/>
    <row r="1167" ht="20.100000000000001" customHeight="1" x14ac:dyDescent="0.25"/>
    <row r="1168" ht="20.100000000000001" customHeight="1" x14ac:dyDescent="0.25"/>
    <row r="1169" ht="20.100000000000001" customHeight="1" x14ac:dyDescent="0.25"/>
    <row r="1170" ht="20.100000000000001" customHeight="1" x14ac:dyDescent="0.25"/>
    <row r="1171" ht="20.100000000000001" customHeight="1" x14ac:dyDescent="0.25"/>
    <row r="1172" ht="20.100000000000001" customHeight="1" x14ac:dyDescent="0.25"/>
    <row r="1173" ht="20.100000000000001" customHeight="1" x14ac:dyDescent="0.25"/>
    <row r="1174" ht="20.100000000000001" customHeight="1" x14ac:dyDescent="0.25"/>
    <row r="1175" ht="20.100000000000001" customHeight="1" x14ac:dyDescent="0.25"/>
    <row r="1176" ht="20.100000000000001" customHeight="1" x14ac:dyDescent="0.25"/>
    <row r="1177" ht="20.100000000000001" customHeight="1" x14ac:dyDescent="0.25"/>
    <row r="1178" ht="20.100000000000001" customHeight="1" x14ac:dyDescent="0.25"/>
    <row r="1179" ht="20.100000000000001" customHeight="1" x14ac:dyDescent="0.25"/>
    <row r="1180" ht="20.100000000000001" customHeight="1" x14ac:dyDescent="0.25"/>
    <row r="1181" ht="20.100000000000001" customHeight="1" x14ac:dyDescent="0.25"/>
    <row r="1182" ht="20.100000000000001" customHeight="1" x14ac:dyDescent="0.25"/>
    <row r="1183" ht="20.100000000000001" customHeight="1" x14ac:dyDescent="0.25"/>
    <row r="1184" ht="20.100000000000001" customHeight="1" x14ac:dyDescent="0.25"/>
    <row r="1185" ht="20.100000000000001" customHeight="1" x14ac:dyDescent="0.25"/>
    <row r="1186" ht="20.100000000000001" customHeight="1" x14ac:dyDescent="0.25"/>
    <row r="1187" ht="20.100000000000001" customHeight="1" x14ac:dyDescent="0.25"/>
    <row r="1188" ht="20.100000000000001" customHeight="1" x14ac:dyDescent="0.25"/>
    <row r="1189" ht="20.100000000000001" customHeight="1" x14ac:dyDescent="0.25"/>
    <row r="1190" ht="20.100000000000001" customHeight="1" x14ac:dyDescent="0.25"/>
    <row r="1191" ht="20.100000000000001" customHeight="1" x14ac:dyDescent="0.25"/>
    <row r="1192" ht="20.100000000000001" customHeight="1" x14ac:dyDescent="0.25"/>
    <row r="1193" ht="20.100000000000001" customHeight="1" x14ac:dyDescent="0.25"/>
    <row r="1194" ht="20.100000000000001" customHeight="1" x14ac:dyDescent="0.25"/>
    <row r="1195" ht="20.100000000000001" customHeight="1" x14ac:dyDescent="0.25"/>
    <row r="1196" ht="20.100000000000001" customHeight="1" x14ac:dyDescent="0.25"/>
    <row r="1197" ht="20.100000000000001" customHeight="1" x14ac:dyDescent="0.25"/>
    <row r="1198" ht="20.100000000000001" customHeight="1" x14ac:dyDescent="0.25"/>
    <row r="1199" ht="20.100000000000001" customHeight="1" x14ac:dyDescent="0.25"/>
    <row r="1200" ht="20.100000000000001" customHeight="1" x14ac:dyDescent="0.25"/>
    <row r="1201" ht="20.100000000000001" customHeight="1" x14ac:dyDescent="0.25"/>
    <row r="1202" ht="20.100000000000001" customHeight="1" x14ac:dyDescent="0.25"/>
    <row r="1203" ht="20.100000000000001" customHeight="1" x14ac:dyDescent="0.25"/>
    <row r="1204" ht="20.100000000000001" customHeight="1" x14ac:dyDescent="0.25"/>
    <row r="1205" ht="20.100000000000001" customHeight="1" x14ac:dyDescent="0.25"/>
    <row r="1206" ht="20.100000000000001" customHeight="1" x14ac:dyDescent="0.25"/>
    <row r="1207" ht="20.100000000000001" customHeight="1" x14ac:dyDescent="0.25"/>
    <row r="1208" ht="20.100000000000001" customHeight="1" x14ac:dyDescent="0.25"/>
    <row r="1209" ht="20.100000000000001" customHeight="1" x14ac:dyDescent="0.25"/>
    <row r="1210" ht="20.100000000000001" customHeight="1" x14ac:dyDescent="0.25"/>
    <row r="1211" ht="20.100000000000001" customHeight="1" x14ac:dyDescent="0.25"/>
    <row r="1212" ht="20.100000000000001" customHeight="1" x14ac:dyDescent="0.25"/>
    <row r="1213" ht="20.100000000000001" customHeight="1" x14ac:dyDescent="0.25"/>
    <row r="1214" ht="20.100000000000001" customHeight="1" x14ac:dyDescent="0.25"/>
    <row r="1215" ht="20.100000000000001" customHeight="1" x14ac:dyDescent="0.25"/>
    <row r="1216" ht="20.100000000000001" customHeight="1" x14ac:dyDescent="0.25"/>
    <row r="1217" ht="20.100000000000001" customHeight="1" x14ac:dyDescent="0.25"/>
    <row r="1218" ht="20.100000000000001" customHeight="1" x14ac:dyDescent="0.25"/>
    <row r="1219" ht="20.100000000000001" customHeight="1" x14ac:dyDescent="0.25"/>
    <row r="1220" ht="20.100000000000001" customHeight="1" x14ac:dyDescent="0.25"/>
    <row r="1221" ht="20.100000000000001" customHeight="1" x14ac:dyDescent="0.25"/>
    <row r="1222" ht="20.100000000000001" customHeight="1" x14ac:dyDescent="0.25"/>
    <row r="1223" ht="20.100000000000001" customHeight="1" x14ac:dyDescent="0.25"/>
    <row r="1224" ht="20.100000000000001" customHeight="1" x14ac:dyDescent="0.25"/>
    <row r="1225" ht="20.100000000000001" customHeight="1" x14ac:dyDescent="0.25"/>
    <row r="1226" ht="20.100000000000001" customHeight="1" x14ac:dyDescent="0.25"/>
    <row r="1227" ht="20.100000000000001" customHeight="1" x14ac:dyDescent="0.25"/>
    <row r="1228" ht="20.100000000000001" customHeight="1" x14ac:dyDescent="0.25"/>
    <row r="1229" ht="20.100000000000001" customHeight="1" x14ac:dyDescent="0.25"/>
    <row r="1230" ht="20.100000000000001" customHeight="1" x14ac:dyDescent="0.25"/>
    <row r="1231" ht="20.100000000000001" customHeight="1" x14ac:dyDescent="0.25"/>
    <row r="1232" ht="20.100000000000001" customHeight="1" x14ac:dyDescent="0.25"/>
    <row r="1233" ht="20.100000000000001" customHeight="1" x14ac:dyDescent="0.25"/>
    <row r="1234" ht="20.100000000000001" customHeight="1" x14ac:dyDescent="0.25"/>
    <row r="1235" ht="20.100000000000001" customHeight="1" x14ac:dyDescent="0.25"/>
    <row r="1236" ht="20.100000000000001" customHeight="1" x14ac:dyDescent="0.25"/>
    <row r="1237" ht="20.100000000000001" customHeight="1" x14ac:dyDescent="0.25"/>
    <row r="1238" ht="20.100000000000001" customHeight="1" x14ac:dyDescent="0.25"/>
    <row r="1239" ht="20.100000000000001" customHeight="1" x14ac:dyDescent="0.25"/>
    <row r="1240" ht="20.100000000000001" customHeight="1" x14ac:dyDescent="0.25"/>
    <row r="1241" ht="20.100000000000001" customHeight="1" x14ac:dyDescent="0.25"/>
    <row r="1242" ht="20.100000000000001" customHeight="1" x14ac:dyDescent="0.25"/>
    <row r="1243" ht="20.100000000000001" customHeight="1" x14ac:dyDescent="0.25"/>
    <row r="1244" ht="20.100000000000001" customHeight="1" x14ac:dyDescent="0.25"/>
    <row r="1245" ht="20.100000000000001" customHeight="1" x14ac:dyDescent="0.25"/>
    <row r="1246" ht="20.100000000000001" customHeight="1" x14ac:dyDescent="0.25"/>
    <row r="1247" ht="20.100000000000001" customHeight="1" x14ac:dyDescent="0.25"/>
    <row r="1248" ht="20.100000000000001" customHeight="1" x14ac:dyDescent="0.25"/>
    <row r="1249" ht="20.100000000000001" customHeight="1" x14ac:dyDescent="0.25"/>
    <row r="1250" ht="20.100000000000001" customHeight="1" x14ac:dyDescent="0.25"/>
    <row r="1251" ht="20.100000000000001" customHeight="1" x14ac:dyDescent="0.25"/>
    <row r="1252" ht="20.100000000000001" customHeight="1" x14ac:dyDescent="0.25"/>
    <row r="1253" ht="20.100000000000001" customHeight="1" x14ac:dyDescent="0.25"/>
    <row r="1254" ht="20.100000000000001" customHeight="1" x14ac:dyDescent="0.25"/>
    <row r="1255" ht="20.100000000000001" customHeight="1" x14ac:dyDescent="0.25"/>
    <row r="1256" ht="20.100000000000001" customHeight="1" x14ac:dyDescent="0.25"/>
    <row r="1257" ht="20.100000000000001" customHeight="1" x14ac:dyDescent="0.25"/>
    <row r="1258" ht="20.100000000000001" customHeight="1" x14ac:dyDescent="0.25"/>
    <row r="1259" ht="20.100000000000001" customHeight="1" x14ac:dyDescent="0.25"/>
    <row r="1260" ht="20.100000000000001" customHeight="1" x14ac:dyDescent="0.25"/>
    <row r="1261" ht="20.100000000000001" customHeight="1" x14ac:dyDescent="0.25"/>
    <row r="1262" ht="20.100000000000001" customHeight="1" x14ac:dyDescent="0.25"/>
    <row r="1263" ht="20.100000000000001" customHeight="1" x14ac:dyDescent="0.25"/>
    <row r="1264" ht="20.100000000000001" customHeight="1" x14ac:dyDescent="0.25"/>
    <row r="1265" ht="20.100000000000001" customHeight="1" x14ac:dyDescent="0.25"/>
    <row r="1266" ht="20.100000000000001" customHeight="1" x14ac:dyDescent="0.25"/>
    <row r="1267" ht="20.100000000000001" customHeight="1" x14ac:dyDescent="0.25"/>
    <row r="1268" ht="20.100000000000001" customHeight="1" x14ac:dyDescent="0.25"/>
    <row r="1269" ht="20.100000000000001" customHeight="1" x14ac:dyDescent="0.25"/>
    <row r="1270" ht="20.100000000000001" customHeight="1" x14ac:dyDescent="0.25"/>
    <row r="1271" ht="20.100000000000001" customHeight="1" x14ac:dyDescent="0.25"/>
    <row r="1272" ht="20.100000000000001" customHeight="1" x14ac:dyDescent="0.25"/>
    <row r="1273" ht="20.100000000000001" customHeight="1" x14ac:dyDescent="0.25"/>
    <row r="1274" ht="20.100000000000001" customHeight="1" x14ac:dyDescent="0.25"/>
    <row r="1275" ht="20.100000000000001" customHeight="1" x14ac:dyDescent="0.25"/>
    <row r="1276" ht="20.100000000000001" customHeight="1" x14ac:dyDescent="0.25"/>
    <row r="1277" ht="20.100000000000001" customHeight="1" x14ac:dyDescent="0.25"/>
    <row r="1278" ht="20.100000000000001" customHeight="1" x14ac:dyDescent="0.25"/>
    <row r="1279" ht="20.100000000000001" customHeight="1" x14ac:dyDescent="0.25"/>
    <row r="1280" ht="20.100000000000001" customHeight="1" x14ac:dyDescent="0.25"/>
    <row r="1281" ht="20.100000000000001" customHeight="1" x14ac:dyDescent="0.25"/>
    <row r="1282" ht="20.100000000000001" customHeight="1" x14ac:dyDescent="0.25"/>
    <row r="1283" ht="20.100000000000001" customHeight="1" x14ac:dyDescent="0.25"/>
    <row r="1284" ht="20.100000000000001" customHeight="1" x14ac:dyDescent="0.25"/>
    <row r="1285" ht="20.100000000000001" customHeight="1" x14ac:dyDescent="0.25"/>
    <row r="1286" ht="20.100000000000001" customHeight="1" x14ac:dyDescent="0.25"/>
    <row r="1287" ht="20.100000000000001" customHeight="1" x14ac:dyDescent="0.25"/>
    <row r="1288" ht="20.100000000000001" customHeight="1" x14ac:dyDescent="0.25"/>
    <row r="1289" ht="20.100000000000001" customHeight="1" x14ac:dyDescent="0.25"/>
    <row r="1290" ht="20.100000000000001" customHeight="1" x14ac:dyDescent="0.25"/>
    <row r="1291" ht="20.100000000000001" customHeight="1" x14ac:dyDescent="0.25"/>
    <row r="1292" ht="20.100000000000001" customHeight="1" x14ac:dyDescent="0.25"/>
    <row r="1293" ht="20.100000000000001" customHeight="1" x14ac:dyDescent="0.25"/>
    <row r="1294" ht="20.100000000000001" customHeight="1" x14ac:dyDescent="0.25"/>
    <row r="1295" ht="20.100000000000001" customHeight="1" x14ac:dyDescent="0.25"/>
    <row r="1296" ht="20.100000000000001" customHeight="1" x14ac:dyDescent="0.25"/>
    <row r="1297" ht="20.100000000000001" customHeight="1" x14ac:dyDescent="0.25"/>
    <row r="1298" ht="20.100000000000001" customHeight="1" x14ac:dyDescent="0.25"/>
    <row r="1299" ht="20.100000000000001" customHeight="1" x14ac:dyDescent="0.25"/>
    <row r="1300" ht="20.100000000000001" customHeight="1" x14ac:dyDescent="0.25"/>
    <row r="1301" ht="20.100000000000001" customHeight="1" x14ac:dyDescent="0.25"/>
    <row r="1302" ht="20.100000000000001" customHeight="1" x14ac:dyDescent="0.25"/>
    <row r="1303" ht="20.100000000000001" customHeight="1" x14ac:dyDescent="0.25"/>
    <row r="1304" ht="20.100000000000001" customHeight="1" x14ac:dyDescent="0.25"/>
    <row r="1305" ht="20.100000000000001" customHeight="1" x14ac:dyDescent="0.25"/>
    <row r="1306" ht="20.100000000000001" customHeight="1" x14ac:dyDescent="0.25"/>
    <row r="1307" ht="20.100000000000001" customHeight="1" x14ac:dyDescent="0.25"/>
    <row r="1308" ht="20.100000000000001" customHeight="1" x14ac:dyDescent="0.25"/>
    <row r="1309" ht="20.100000000000001" customHeight="1" x14ac:dyDescent="0.25"/>
    <row r="1310" ht="20.100000000000001" customHeight="1" x14ac:dyDescent="0.25"/>
    <row r="1311" ht="20.100000000000001" customHeight="1" x14ac:dyDescent="0.25"/>
    <row r="1312" ht="20.100000000000001" customHeight="1" x14ac:dyDescent="0.25"/>
    <row r="1313" ht="20.100000000000001" customHeight="1" x14ac:dyDescent="0.25"/>
    <row r="1314" ht="20.100000000000001" customHeight="1" x14ac:dyDescent="0.25"/>
    <row r="1315" ht="20.100000000000001" customHeight="1" x14ac:dyDescent="0.25"/>
    <row r="1316" ht="20.100000000000001" customHeight="1" x14ac:dyDescent="0.25"/>
    <row r="1317" ht="20.100000000000001" customHeight="1" x14ac:dyDescent="0.25"/>
    <row r="1318" ht="20.100000000000001" customHeight="1" x14ac:dyDescent="0.25"/>
    <row r="1319" ht="20.100000000000001" customHeight="1" x14ac:dyDescent="0.25"/>
    <row r="1320" ht="20.100000000000001" customHeight="1" x14ac:dyDescent="0.25"/>
    <row r="1321" ht="20.100000000000001" customHeight="1" x14ac:dyDescent="0.25"/>
    <row r="1322" ht="20.100000000000001" customHeight="1" x14ac:dyDescent="0.25"/>
    <row r="1323" ht="20.100000000000001" customHeight="1" x14ac:dyDescent="0.25"/>
    <row r="1324" ht="20.100000000000001" customHeight="1" x14ac:dyDescent="0.25"/>
    <row r="1325" ht="20.100000000000001" customHeight="1" x14ac:dyDescent="0.25"/>
    <row r="1326" ht="20.100000000000001" customHeight="1" x14ac:dyDescent="0.25"/>
    <row r="1327" ht="20.100000000000001" customHeight="1" x14ac:dyDescent="0.25"/>
    <row r="1328" ht="20.100000000000001" customHeight="1" x14ac:dyDescent="0.25"/>
    <row r="1329" ht="20.100000000000001" customHeight="1" x14ac:dyDescent="0.25"/>
    <row r="1330" ht="20.100000000000001" customHeight="1" x14ac:dyDescent="0.25"/>
    <row r="1331" ht="20.100000000000001" customHeight="1" x14ac:dyDescent="0.25"/>
    <row r="1332" ht="20.100000000000001" customHeight="1" x14ac:dyDescent="0.25"/>
    <row r="1333" ht="20.100000000000001" customHeight="1" x14ac:dyDescent="0.25"/>
    <row r="1334" ht="20.100000000000001" customHeight="1" x14ac:dyDescent="0.25"/>
    <row r="1335" ht="20.100000000000001" customHeight="1" x14ac:dyDescent="0.25"/>
    <row r="1336" ht="20.100000000000001" customHeight="1" x14ac:dyDescent="0.25"/>
    <row r="1337" ht="20.100000000000001" customHeight="1" x14ac:dyDescent="0.25"/>
    <row r="1338" ht="20.100000000000001" customHeight="1" x14ac:dyDescent="0.25"/>
    <row r="1339" ht="20.100000000000001" customHeight="1" x14ac:dyDescent="0.25"/>
    <row r="1340" ht="20.100000000000001" customHeight="1" x14ac:dyDescent="0.25"/>
    <row r="1341" ht="20.100000000000001" customHeight="1" x14ac:dyDescent="0.25"/>
    <row r="1342" ht="20.100000000000001" customHeight="1" x14ac:dyDescent="0.25"/>
    <row r="1343" ht="20.100000000000001" customHeight="1" x14ac:dyDescent="0.25"/>
    <row r="1344" ht="20.100000000000001" customHeight="1" x14ac:dyDescent="0.25"/>
    <row r="1345" ht="20.100000000000001" customHeight="1" x14ac:dyDescent="0.25"/>
    <row r="1346" ht="20.100000000000001" customHeight="1" x14ac:dyDescent="0.25"/>
    <row r="1347" ht="20.100000000000001" customHeight="1" x14ac:dyDescent="0.25"/>
    <row r="1348" ht="20.100000000000001" customHeight="1" x14ac:dyDescent="0.25"/>
    <row r="1349" ht="20.100000000000001" customHeight="1" x14ac:dyDescent="0.25"/>
    <row r="1350" ht="20.100000000000001" customHeight="1" x14ac:dyDescent="0.25"/>
    <row r="1351" ht="20.100000000000001" customHeight="1" x14ac:dyDescent="0.25"/>
    <row r="1352" ht="20.100000000000001" customHeight="1" x14ac:dyDescent="0.25"/>
    <row r="1353" ht="20.100000000000001" customHeight="1" x14ac:dyDescent="0.25"/>
    <row r="1354" ht="20.100000000000001" customHeight="1" x14ac:dyDescent="0.25"/>
    <row r="1355" ht="20.100000000000001" customHeight="1" x14ac:dyDescent="0.25"/>
    <row r="1356" ht="20.100000000000001" customHeight="1" x14ac:dyDescent="0.25"/>
    <row r="1357" ht="20.100000000000001" customHeight="1" x14ac:dyDescent="0.25"/>
    <row r="1358" ht="20.100000000000001" customHeight="1" x14ac:dyDescent="0.25"/>
    <row r="1359" ht="20.100000000000001" customHeight="1" x14ac:dyDescent="0.25"/>
    <row r="1360" ht="20.100000000000001" customHeight="1" x14ac:dyDescent="0.25"/>
    <row r="1361" ht="20.100000000000001" customHeight="1" x14ac:dyDescent="0.25"/>
    <row r="1362" ht="20.100000000000001" customHeight="1" x14ac:dyDescent="0.25"/>
    <row r="1363" ht="20.100000000000001" customHeight="1" x14ac:dyDescent="0.25"/>
    <row r="1364" ht="20.100000000000001" customHeight="1" x14ac:dyDescent="0.25"/>
    <row r="1365" ht="20.100000000000001" customHeight="1" x14ac:dyDescent="0.25"/>
    <row r="1366" ht="20.100000000000001" customHeight="1" x14ac:dyDescent="0.25"/>
    <row r="1367" ht="20.100000000000001" customHeight="1" x14ac:dyDescent="0.25"/>
    <row r="1368" ht="20.100000000000001" customHeight="1" x14ac:dyDescent="0.25"/>
    <row r="1369" ht="20.100000000000001" customHeight="1" x14ac:dyDescent="0.25"/>
    <row r="1370" ht="20.100000000000001" customHeight="1" x14ac:dyDescent="0.25"/>
    <row r="1371" ht="20.100000000000001" customHeight="1" x14ac:dyDescent="0.25"/>
    <row r="1372" ht="20.100000000000001" customHeight="1" x14ac:dyDescent="0.25"/>
    <row r="1373" ht="20.100000000000001" customHeight="1" x14ac:dyDescent="0.25"/>
    <row r="1374" ht="20.100000000000001" customHeight="1" x14ac:dyDescent="0.25"/>
    <row r="1375" ht="20.100000000000001" customHeight="1" x14ac:dyDescent="0.25"/>
    <row r="1376" ht="20.100000000000001" customHeight="1" x14ac:dyDescent="0.25"/>
    <row r="1377" ht="20.100000000000001" customHeight="1" x14ac:dyDescent="0.25"/>
    <row r="1378" ht="20.100000000000001" customHeight="1" x14ac:dyDescent="0.25"/>
    <row r="1379" ht="20.100000000000001" customHeight="1" x14ac:dyDescent="0.25"/>
    <row r="1380" ht="20.100000000000001" customHeight="1" x14ac:dyDescent="0.25"/>
    <row r="1381" ht="20.100000000000001" customHeight="1" x14ac:dyDescent="0.25"/>
    <row r="1382" ht="20.100000000000001" customHeight="1" x14ac:dyDescent="0.25"/>
    <row r="1383" ht="20.100000000000001" customHeight="1" x14ac:dyDescent="0.25"/>
    <row r="1384" ht="20.100000000000001" customHeight="1" x14ac:dyDescent="0.25"/>
    <row r="1385" ht="20.100000000000001" customHeight="1" x14ac:dyDescent="0.25"/>
    <row r="1386" ht="20.100000000000001" customHeight="1" x14ac:dyDescent="0.25"/>
    <row r="1387" ht="20.100000000000001" customHeight="1" x14ac:dyDescent="0.25"/>
    <row r="1388" ht="20.100000000000001" customHeight="1" x14ac:dyDescent="0.25"/>
    <row r="1389" ht="20.100000000000001" customHeight="1" x14ac:dyDescent="0.25"/>
    <row r="1390" ht="20.100000000000001" customHeight="1" x14ac:dyDescent="0.25"/>
    <row r="1391" ht="20.100000000000001" customHeight="1" x14ac:dyDescent="0.25"/>
    <row r="1392" ht="20.100000000000001" customHeight="1" x14ac:dyDescent="0.25"/>
    <row r="1393" ht="20.100000000000001" customHeight="1" x14ac:dyDescent="0.25"/>
    <row r="1394" ht="20.100000000000001" customHeight="1" x14ac:dyDescent="0.25"/>
    <row r="1395" ht="20.100000000000001" customHeight="1" x14ac:dyDescent="0.25"/>
    <row r="1396" ht="20.100000000000001" customHeight="1" x14ac:dyDescent="0.25"/>
    <row r="1397" ht="20.100000000000001" customHeight="1" x14ac:dyDescent="0.25"/>
    <row r="1398" ht="20.100000000000001" customHeight="1" x14ac:dyDescent="0.25"/>
    <row r="1399" ht="20.100000000000001" customHeight="1" x14ac:dyDescent="0.25"/>
    <row r="1400" ht="20.100000000000001" customHeight="1" x14ac:dyDescent="0.25"/>
    <row r="1401" ht="20.100000000000001" customHeight="1" x14ac:dyDescent="0.25"/>
    <row r="1402" ht="20.100000000000001" customHeight="1" x14ac:dyDescent="0.25"/>
    <row r="1403" ht="20.100000000000001" customHeight="1" x14ac:dyDescent="0.25"/>
    <row r="1404" ht="20.100000000000001" customHeight="1" x14ac:dyDescent="0.25"/>
    <row r="1405" ht="20.100000000000001" customHeight="1" x14ac:dyDescent="0.25"/>
    <row r="1406" ht="20.100000000000001" customHeight="1" x14ac:dyDescent="0.25"/>
    <row r="1407" ht="20.100000000000001" customHeight="1" x14ac:dyDescent="0.25"/>
    <row r="1408" ht="20.100000000000001" customHeight="1" x14ac:dyDescent="0.25"/>
    <row r="1409" ht="20.100000000000001" customHeight="1" x14ac:dyDescent="0.25"/>
    <row r="1410" ht="20.100000000000001" customHeight="1" x14ac:dyDescent="0.25"/>
    <row r="1411" ht="20.100000000000001" customHeight="1" x14ac:dyDescent="0.25"/>
    <row r="1412" ht="20.100000000000001" customHeight="1" x14ac:dyDescent="0.25"/>
    <row r="1413" ht="20.100000000000001" customHeight="1" x14ac:dyDescent="0.25"/>
    <row r="1414" ht="20.100000000000001" customHeight="1" x14ac:dyDescent="0.25"/>
    <row r="1415" ht="20.100000000000001" customHeight="1" x14ac:dyDescent="0.25"/>
    <row r="1416" ht="20.100000000000001" customHeight="1" x14ac:dyDescent="0.25"/>
    <row r="1417" ht="20.100000000000001" customHeight="1" x14ac:dyDescent="0.25"/>
    <row r="1418" ht="20.100000000000001" customHeight="1" x14ac:dyDescent="0.25"/>
    <row r="1419" ht="20.100000000000001" customHeight="1" x14ac:dyDescent="0.25"/>
    <row r="1420" ht="20.100000000000001" customHeight="1" x14ac:dyDescent="0.25"/>
    <row r="1421" ht="20.100000000000001" customHeight="1" x14ac:dyDescent="0.25"/>
    <row r="1422" ht="20.100000000000001" customHeight="1" x14ac:dyDescent="0.25"/>
    <row r="1423" ht="20.100000000000001" customHeight="1" x14ac:dyDescent="0.25"/>
    <row r="1424" ht="20.100000000000001" customHeight="1" x14ac:dyDescent="0.25"/>
    <row r="1425" ht="20.100000000000001" customHeight="1" x14ac:dyDescent="0.25"/>
    <row r="1426" ht="20.100000000000001" customHeight="1" x14ac:dyDescent="0.25"/>
    <row r="1427" ht="20.100000000000001" customHeight="1" x14ac:dyDescent="0.25"/>
    <row r="1428" ht="20.100000000000001" customHeight="1" x14ac:dyDescent="0.25"/>
    <row r="1429" ht="20.100000000000001" customHeight="1" x14ac:dyDescent="0.25"/>
    <row r="1430" ht="20.100000000000001" customHeight="1" x14ac:dyDescent="0.25"/>
    <row r="1431" ht="20.100000000000001" customHeight="1" x14ac:dyDescent="0.25"/>
    <row r="1432" ht="20.100000000000001" customHeight="1" x14ac:dyDescent="0.25"/>
    <row r="1433" ht="20.100000000000001" customHeight="1" x14ac:dyDescent="0.25"/>
    <row r="1434" ht="20.100000000000001" customHeight="1" x14ac:dyDescent="0.25"/>
    <row r="1435" ht="20.100000000000001" customHeight="1" x14ac:dyDescent="0.25"/>
    <row r="1436" ht="20.100000000000001" customHeight="1" x14ac:dyDescent="0.25"/>
    <row r="1437" ht="20.100000000000001" customHeight="1" x14ac:dyDescent="0.25"/>
    <row r="1438" ht="20.100000000000001" customHeight="1" x14ac:dyDescent="0.25"/>
    <row r="1439" ht="20.100000000000001" customHeight="1" x14ac:dyDescent="0.25"/>
    <row r="1440" ht="20.100000000000001" customHeight="1" x14ac:dyDescent="0.25"/>
    <row r="1441" ht="20.100000000000001" customHeight="1" x14ac:dyDescent="0.25"/>
    <row r="1442" ht="20.100000000000001" customHeight="1" x14ac:dyDescent="0.25"/>
    <row r="1443" ht="20.100000000000001" customHeight="1" x14ac:dyDescent="0.25"/>
    <row r="1444" ht="20.100000000000001" customHeight="1" x14ac:dyDescent="0.25"/>
    <row r="1445" ht="20.100000000000001" customHeight="1" x14ac:dyDescent="0.25"/>
    <row r="1446" ht="20.100000000000001" customHeight="1" x14ac:dyDescent="0.25"/>
    <row r="1447" ht="20.100000000000001" customHeight="1" x14ac:dyDescent="0.25"/>
    <row r="1448" ht="20.100000000000001" customHeight="1" x14ac:dyDescent="0.25"/>
    <row r="1449" ht="20.100000000000001" customHeight="1" x14ac:dyDescent="0.25"/>
    <row r="1450" ht="20.100000000000001" customHeight="1" x14ac:dyDescent="0.25"/>
    <row r="1451" ht="20.100000000000001" customHeight="1" x14ac:dyDescent="0.25"/>
    <row r="1452" ht="20.100000000000001" customHeight="1" x14ac:dyDescent="0.25"/>
    <row r="1453" ht="20.100000000000001" customHeight="1" x14ac:dyDescent="0.25"/>
    <row r="1454" ht="20.100000000000001" customHeight="1" x14ac:dyDescent="0.25"/>
    <row r="1455" ht="20.100000000000001" customHeight="1" x14ac:dyDescent="0.25"/>
    <row r="1456" ht="20.100000000000001" customHeight="1" x14ac:dyDescent="0.25"/>
    <row r="1457" ht="20.100000000000001" customHeight="1" x14ac:dyDescent="0.25"/>
    <row r="1458" ht="20.100000000000001" customHeight="1" x14ac:dyDescent="0.25"/>
    <row r="1459" ht="20.100000000000001" customHeight="1" x14ac:dyDescent="0.25"/>
    <row r="1460" ht="20.100000000000001" customHeight="1" x14ac:dyDescent="0.25"/>
    <row r="1461" ht="20.100000000000001" customHeight="1" x14ac:dyDescent="0.25"/>
    <row r="1462" ht="20.100000000000001" customHeight="1" x14ac:dyDescent="0.25"/>
    <row r="1463" ht="20.100000000000001" customHeight="1" x14ac:dyDescent="0.25"/>
    <row r="1464" ht="20.100000000000001" customHeight="1" x14ac:dyDescent="0.25"/>
    <row r="1465" ht="20.100000000000001" customHeight="1" x14ac:dyDescent="0.25"/>
    <row r="1466" ht="20.100000000000001" customHeight="1" x14ac:dyDescent="0.25"/>
    <row r="1467" ht="20.100000000000001" customHeight="1" x14ac:dyDescent="0.25"/>
    <row r="1468" ht="20.100000000000001" customHeight="1" x14ac:dyDescent="0.25"/>
    <row r="1469" ht="20.100000000000001" customHeight="1" x14ac:dyDescent="0.25"/>
    <row r="1470" ht="20.100000000000001" customHeight="1" x14ac:dyDescent="0.25"/>
    <row r="1471" ht="20.100000000000001" customHeight="1" x14ac:dyDescent="0.25"/>
    <row r="1472" ht="20.100000000000001" customHeight="1" x14ac:dyDescent="0.25"/>
    <row r="1473" ht="20.100000000000001" customHeight="1" x14ac:dyDescent="0.25"/>
    <row r="1474" ht="20.100000000000001" customHeight="1" x14ac:dyDescent="0.25"/>
    <row r="1475" ht="20.100000000000001" customHeight="1" x14ac:dyDescent="0.25"/>
    <row r="1476" ht="20.100000000000001" customHeight="1" x14ac:dyDescent="0.25"/>
    <row r="1477" ht="20.100000000000001" customHeight="1" x14ac:dyDescent="0.25"/>
    <row r="1478" ht="20.100000000000001" customHeight="1" x14ac:dyDescent="0.25"/>
    <row r="1479" ht="20.100000000000001" customHeight="1" x14ac:dyDescent="0.25"/>
    <row r="1480" ht="20.100000000000001" customHeight="1" x14ac:dyDescent="0.25"/>
    <row r="1481" ht="20.100000000000001" customHeight="1" x14ac:dyDescent="0.25"/>
    <row r="1482" ht="20.100000000000001" customHeight="1" x14ac:dyDescent="0.25"/>
    <row r="1483" ht="20.100000000000001" customHeight="1" x14ac:dyDescent="0.25"/>
    <row r="1484" ht="20.100000000000001" customHeight="1" x14ac:dyDescent="0.25"/>
    <row r="1485" ht="20.100000000000001" customHeight="1" x14ac:dyDescent="0.25"/>
    <row r="1486" ht="20.100000000000001" customHeight="1" x14ac:dyDescent="0.25"/>
    <row r="1487" ht="20.100000000000001" customHeight="1" x14ac:dyDescent="0.25"/>
    <row r="1488" ht="20.100000000000001" customHeight="1" x14ac:dyDescent="0.25"/>
    <row r="1489" ht="20.100000000000001" customHeight="1" x14ac:dyDescent="0.25"/>
    <row r="1490" ht="20.100000000000001" customHeight="1" x14ac:dyDescent="0.25"/>
    <row r="1491" ht="20.100000000000001" customHeight="1" x14ac:dyDescent="0.25"/>
    <row r="1492" ht="20.100000000000001" customHeight="1" x14ac:dyDescent="0.25"/>
    <row r="1493" ht="20.100000000000001" customHeight="1" x14ac:dyDescent="0.25"/>
    <row r="1494" ht="20.100000000000001" customHeight="1" x14ac:dyDescent="0.25"/>
    <row r="1495" ht="20.100000000000001" customHeight="1" x14ac:dyDescent="0.25"/>
    <row r="1496" ht="20.100000000000001" customHeight="1" x14ac:dyDescent="0.25"/>
    <row r="1497" ht="20.100000000000001" customHeight="1" x14ac:dyDescent="0.25"/>
    <row r="1498" ht="20.100000000000001" customHeight="1" x14ac:dyDescent="0.25"/>
    <row r="1499" ht="20.100000000000001" customHeight="1" x14ac:dyDescent="0.25"/>
    <row r="1500" ht="20.100000000000001" customHeight="1" x14ac:dyDescent="0.25"/>
    <row r="1501" ht="20.100000000000001" customHeight="1" x14ac:dyDescent="0.25"/>
    <row r="1502" ht="20.100000000000001" customHeight="1" x14ac:dyDescent="0.25"/>
    <row r="1503" ht="20.100000000000001" customHeight="1" x14ac:dyDescent="0.25"/>
    <row r="1504" ht="20.100000000000001" customHeight="1" x14ac:dyDescent="0.25"/>
    <row r="1505" ht="20.100000000000001" customHeight="1" x14ac:dyDescent="0.25"/>
    <row r="1506" ht="20.100000000000001" customHeight="1" x14ac:dyDescent="0.25"/>
    <row r="1507" ht="20.100000000000001" customHeight="1" x14ac:dyDescent="0.25"/>
    <row r="1508" ht="20.100000000000001" customHeight="1" x14ac:dyDescent="0.25"/>
    <row r="1509" ht="20.100000000000001" customHeight="1" x14ac:dyDescent="0.25"/>
    <row r="1510" ht="20.100000000000001" customHeight="1" x14ac:dyDescent="0.25"/>
    <row r="1511" ht="20.100000000000001" customHeight="1" x14ac:dyDescent="0.25"/>
    <row r="1512" ht="20.100000000000001" customHeight="1" x14ac:dyDescent="0.25"/>
    <row r="1513" ht="20.100000000000001" customHeight="1" x14ac:dyDescent="0.25"/>
    <row r="1514" ht="20.100000000000001" customHeight="1" x14ac:dyDescent="0.25"/>
    <row r="1515" ht="20.100000000000001" customHeight="1" x14ac:dyDescent="0.25"/>
    <row r="1516" ht="20.100000000000001" customHeight="1" x14ac:dyDescent="0.25"/>
    <row r="1517" ht="20.100000000000001" customHeight="1" x14ac:dyDescent="0.25"/>
    <row r="1518" ht="20.100000000000001" customHeight="1" x14ac:dyDescent="0.25"/>
    <row r="1519" ht="20.100000000000001" customHeight="1" x14ac:dyDescent="0.25"/>
    <row r="1520" ht="20.100000000000001" customHeight="1" x14ac:dyDescent="0.25"/>
    <row r="1521" ht="20.100000000000001" customHeight="1" x14ac:dyDescent="0.25"/>
    <row r="1522" ht="20.100000000000001" customHeight="1" x14ac:dyDescent="0.25"/>
    <row r="1523" ht="20.100000000000001" customHeight="1" x14ac:dyDescent="0.25"/>
    <row r="1524" ht="20.100000000000001" customHeight="1" x14ac:dyDescent="0.25"/>
    <row r="1525" ht="20.100000000000001" customHeight="1" x14ac:dyDescent="0.25"/>
    <row r="1526" ht="20.100000000000001" customHeight="1" x14ac:dyDescent="0.25"/>
    <row r="1527" ht="20.100000000000001" customHeight="1" x14ac:dyDescent="0.25"/>
    <row r="1528" ht="20.100000000000001" customHeight="1" x14ac:dyDescent="0.25"/>
    <row r="1529" ht="20.100000000000001" customHeight="1" x14ac:dyDescent="0.25"/>
    <row r="1530" ht="20.100000000000001" customHeight="1" x14ac:dyDescent="0.25"/>
    <row r="1531" ht="20.100000000000001" customHeight="1" x14ac:dyDescent="0.25"/>
    <row r="1532" ht="20.100000000000001" customHeight="1" x14ac:dyDescent="0.25"/>
    <row r="1533" ht="20.100000000000001" customHeight="1" x14ac:dyDescent="0.25"/>
    <row r="1534" ht="20.100000000000001" customHeight="1" x14ac:dyDescent="0.25"/>
    <row r="1535" ht="20.100000000000001" customHeight="1" x14ac:dyDescent="0.25"/>
    <row r="1536" ht="20.100000000000001" customHeight="1" x14ac:dyDescent="0.25"/>
    <row r="1537" ht="20.100000000000001" customHeight="1" x14ac:dyDescent="0.25"/>
    <row r="1538" ht="20.100000000000001" customHeight="1" x14ac:dyDescent="0.25"/>
    <row r="1539" ht="20.100000000000001" customHeight="1" x14ac:dyDescent="0.25"/>
    <row r="1540" ht="20.100000000000001" customHeight="1" x14ac:dyDescent="0.25"/>
    <row r="1541" ht="20.100000000000001" customHeight="1" x14ac:dyDescent="0.25"/>
    <row r="1542" ht="20.100000000000001" customHeight="1" x14ac:dyDescent="0.25"/>
    <row r="1543" ht="20.100000000000001" customHeight="1" x14ac:dyDescent="0.25"/>
    <row r="1544" ht="20.100000000000001" customHeight="1" x14ac:dyDescent="0.25"/>
    <row r="1545" ht="20.100000000000001" customHeight="1" x14ac:dyDescent="0.25"/>
    <row r="1546" ht="20.100000000000001" customHeight="1" x14ac:dyDescent="0.25"/>
    <row r="1547" ht="20.100000000000001" customHeight="1" x14ac:dyDescent="0.25"/>
    <row r="1548" ht="20.100000000000001" customHeight="1" x14ac:dyDescent="0.25"/>
    <row r="1549" ht="20.100000000000001" customHeight="1" x14ac:dyDescent="0.25"/>
    <row r="1550" ht="20.100000000000001" customHeight="1" x14ac:dyDescent="0.25"/>
    <row r="1551" ht="20.100000000000001" customHeight="1" x14ac:dyDescent="0.25"/>
    <row r="1552" ht="20.100000000000001" customHeight="1" x14ac:dyDescent="0.25"/>
    <row r="1553" ht="20.100000000000001" customHeight="1" x14ac:dyDescent="0.25"/>
    <row r="1554" ht="20.100000000000001" customHeight="1" x14ac:dyDescent="0.25"/>
    <row r="1555" ht="20.100000000000001" customHeight="1" x14ac:dyDescent="0.25"/>
    <row r="1556" ht="20.100000000000001" customHeight="1" x14ac:dyDescent="0.25"/>
    <row r="1557" ht="20.100000000000001" customHeight="1" x14ac:dyDescent="0.25"/>
    <row r="1558" ht="20.100000000000001" customHeight="1" x14ac:dyDescent="0.25"/>
    <row r="1559" ht="20.100000000000001" customHeight="1" x14ac:dyDescent="0.25"/>
    <row r="1560" ht="20.100000000000001" customHeight="1" x14ac:dyDescent="0.25"/>
    <row r="1561" ht="20.100000000000001" customHeight="1" x14ac:dyDescent="0.25"/>
    <row r="1562" ht="20.100000000000001" customHeight="1" x14ac:dyDescent="0.25"/>
    <row r="1563" ht="20.100000000000001" customHeight="1" x14ac:dyDescent="0.25"/>
    <row r="1564" ht="20.100000000000001" customHeight="1" x14ac:dyDescent="0.25"/>
    <row r="1565" ht="20.100000000000001" customHeight="1" x14ac:dyDescent="0.25"/>
    <row r="1566" ht="20.100000000000001" customHeight="1" x14ac:dyDescent="0.25"/>
    <row r="1567" ht="20.100000000000001" customHeight="1" x14ac:dyDescent="0.25"/>
    <row r="1568" ht="20.100000000000001" customHeight="1" x14ac:dyDescent="0.25"/>
    <row r="1569" ht="20.100000000000001" customHeight="1" x14ac:dyDescent="0.25"/>
    <row r="1570" ht="20.100000000000001" customHeight="1" x14ac:dyDescent="0.25"/>
    <row r="1571" ht="20.100000000000001" customHeight="1" x14ac:dyDescent="0.25"/>
    <row r="1572" ht="20.100000000000001" customHeight="1" x14ac:dyDescent="0.25"/>
    <row r="1573" ht="20.100000000000001" customHeight="1" x14ac:dyDescent="0.25"/>
    <row r="1574" ht="20.100000000000001" customHeight="1" x14ac:dyDescent="0.25"/>
    <row r="1575" ht="20.100000000000001" customHeight="1" x14ac:dyDescent="0.25"/>
    <row r="1576" ht="20.100000000000001" customHeight="1" x14ac:dyDescent="0.25"/>
    <row r="1577" ht="20.100000000000001" customHeight="1" x14ac:dyDescent="0.25"/>
    <row r="1578" ht="20.100000000000001" customHeight="1" x14ac:dyDescent="0.25"/>
    <row r="1579" ht="20.100000000000001" customHeight="1" x14ac:dyDescent="0.25"/>
    <row r="1580" ht="20.100000000000001" customHeight="1" x14ac:dyDescent="0.25"/>
    <row r="1581" ht="20.100000000000001" customHeight="1" x14ac:dyDescent="0.25"/>
    <row r="1582" ht="20.100000000000001" customHeight="1" x14ac:dyDescent="0.25"/>
    <row r="1583" ht="20.100000000000001" customHeight="1" x14ac:dyDescent="0.25"/>
    <row r="1584" ht="20.100000000000001" customHeight="1" x14ac:dyDescent="0.25"/>
    <row r="1585" ht="20.100000000000001" customHeight="1" x14ac:dyDescent="0.25"/>
    <row r="1586" ht="20.100000000000001" customHeight="1" x14ac:dyDescent="0.25"/>
    <row r="1587" ht="20.100000000000001" customHeight="1" x14ac:dyDescent="0.25"/>
    <row r="1588" ht="20.100000000000001" customHeight="1" x14ac:dyDescent="0.25"/>
    <row r="1589" ht="20.100000000000001" customHeight="1" x14ac:dyDescent="0.25"/>
    <row r="1590" ht="20.100000000000001" customHeight="1" x14ac:dyDescent="0.25"/>
    <row r="1591" ht="20.100000000000001" customHeight="1" x14ac:dyDescent="0.25"/>
    <row r="1592" ht="20.100000000000001" customHeight="1" x14ac:dyDescent="0.25"/>
    <row r="1593" ht="20.100000000000001" customHeight="1" x14ac:dyDescent="0.25"/>
    <row r="1594" ht="20.100000000000001" customHeight="1" x14ac:dyDescent="0.25"/>
    <row r="1595" ht="20.100000000000001" customHeight="1" x14ac:dyDescent="0.25"/>
    <row r="1596" ht="20.100000000000001" customHeight="1" x14ac:dyDescent="0.25"/>
    <row r="1597" ht="20.100000000000001" customHeight="1" x14ac:dyDescent="0.25"/>
    <row r="1598" ht="20.100000000000001" customHeight="1" x14ac:dyDescent="0.25"/>
    <row r="1599" ht="20.100000000000001" customHeight="1" x14ac:dyDescent="0.25"/>
    <row r="1600" ht="20.100000000000001" customHeight="1" x14ac:dyDescent="0.25"/>
    <row r="1601" ht="20.100000000000001" customHeight="1" x14ac:dyDescent="0.25"/>
    <row r="1602" ht="20.100000000000001" customHeight="1" x14ac:dyDescent="0.25"/>
    <row r="1603" ht="20.100000000000001" customHeight="1" x14ac:dyDescent="0.25"/>
    <row r="1604" ht="20.100000000000001" customHeight="1" x14ac:dyDescent="0.25"/>
    <row r="1605" ht="20.100000000000001" customHeight="1" x14ac:dyDescent="0.25"/>
    <row r="1606" ht="20.100000000000001" customHeight="1" x14ac:dyDescent="0.25"/>
    <row r="1607" ht="20.100000000000001" customHeight="1" x14ac:dyDescent="0.25"/>
    <row r="1608" ht="20.100000000000001" customHeight="1" x14ac:dyDescent="0.25"/>
    <row r="1609" ht="20.100000000000001" customHeight="1" x14ac:dyDescent="0.25"/>
    <row r="1610" ht="20.100000000000001" customHeight="1" x14ac:dyDescent="0.25"/>
    <row r="1611" ht="20.100000000000001" customHeight="1" x14ac:dyDescent="0.25"/>
    <row r="1612" ht="20.100000000000001" customHeight="1" x14ac:dyDescent="0.25"/>
    <row r="1613" ht="20.100000000000001" customHeight="1" x14ac:dyDescent="0.25"/>
    <row r="1614" ht="20.100000000000001" customHeight="1" x14ac:dyDescent="0.25"/>
    <row r="1615" ht="20.100000000000001" customHeight="1" x14ac:dyDescent="0.25"/>
    <row r="1616" ht="20.100000000000001" customHeight="1" x14ac:dyDescent="0.25"/>
    <row r="1617" ht="20.100000000000001" customHeight="1" x14ac:dyDescent="0.25"/>
    <row r="1618" ht="20.100000000000001" customHeight="1" x14ac:dyDescent="0.25"/>
    <row r="1619" ht="20.100000000000001" customHeight="1" x14ac:dyDescent="0.25"/>
    <row r="1620" ht="20.100000000000001" customHeight="1" x14ac:dyDescent="0.25"/>
    <row r="1621" ht="20.100000000000001" customHeight="1" x14ac:dyDescent="0.25"/>
    <row r="1622" ht="20.100000000000001" customHeight="1" x14ac:dyDescent="0.25"/>
    <row r="1623" ht="20.100000000000001" customHeight="1" x14ac:dyDescent="0.25"/>
    <row r="1624" ht="20.100000000000001" customHeight="1" x14ac:dyDescent="0.25"/>
    <row r="1625" ht="20.100000000000001" customHeight="1" x14ac:dyDescent="0.25"/>
    <row r="1626" ht="20.100000000000001" customHeight="1" x14ac:dyDescent="0.25"/>
    <row r="1627" ht="20.100000000000001" customHeight="1" x14ac:dyDescent="0.25"/>
    <row r="1628" ht="20.100000000000001" customHeight="1" x14ac:dyDescent="0.25"/>
    <row r="1629" ht="20.100000000000001" customHeight="1" x14ac:dyDescent="0.25"/>
    <row r="1630" ht="20.100000000000001" customHeight="1" x14ac:dyDescent="0.25"/>
    <row r="1631" ht="20.100000000000001" customHeight="1" x14ac:dyDescent="0.25"/>
    <row r="1632" ht="20.100000000000001" customHeight="1" x14ac:dyDescent="0.25"/>
    <row r="1633" ht="20.100000000000001" customHeight="1" x14ac:dyDescent="0.25"/>
    <row r="1634" ht="20.100000000000001" customHeight="1" x14ac:dyDescent="0.25"/>
    <row r="1635" ht="20.100000000000001" customHeight="1" x14ac:dyDescent="0.25"/>
    <row r="1636" ht="20.100000000000001" customHeight="1" x14ac:dyDescent="0.25"/>
    <row r="1637" ht="20.100000000000001" customHeight="1" x14ac:dyDescent="0.25"/>
    <row r="1638" ht="20.100000000000001" customHeight="1" x14ac:dyDescent="0.25"/>
    <row r="1639" ht="20.100000000000001" customHeight="1" x14ac:dyDescent="0.25"/>
    <row r="1640" ht="20.100000000000001" customHeight="1" x14ac:dyDescent="0.25"/>
    <row r="1641" ht="20.100000000000001" customHeight="1" x14ac:dyDescent="0.25"/>
    <row r="1642" ht="20.100000000000001" customHeight="1" x14ac:dyDescent="0.25"/>
    <row r="1643" ht="20.100000000000001" customHeight="1" x14ac:dyDescent="0.25"/>
    <row r="1644" ht="20.100000000000001" customHeight="1" x14ac:dyDescent="0.25"/>
    <row r="1645" ht="20.100000000000001" customHeight="1" x14ac:dyDescent="0.25"/>
    <row r="1646" ht="20.100000000000001" customHeight="1" x14ac:dyDescent="0.25"/>
    <row r="1647" ht="20.100000000000001" customHeight="1" x14ac:dyDescent="0.25"/>
    <row r="1648" ht="20.100000000000001" customHeight="1" x14ac:dyDescent="0.25"/>
    <row r="1649" ht="20.100000000000001" customHeight="1" x14ac:dyDescent="0.25"/>
    <row r="1650" ht="20.100000000000001" customHeight="1" x14ac:dyDescent="0.25"/>
    <row r="1651" ht="20.100000000000001" customHeight="1" x14ac:dyDescent="0.25"/>
    <row r="1652" ht="20.100000000000001" customHeight="1" x14ac:dyDescent="0.25"/>
    <row r="1653" ht="20.100000000000001" customHeight="1" x14ac:dyDescent="0.25"/>
    <row r="1654" ht="20.100000000000001" customHeight="1" x14ac:dyDescent="0.25"/>
    <row r="1655" ht="20.100000000000001" customHeight="1" x14ac:dyDescent="0.25"/>
    <row r="1656" ht="20.100000000000001" customHeight="1" x14ac:dyDescent="0.25"/>
    <row r="1657" ht="20.100000000000001" customHeight="1" x14ac:dyDescent="0.25"/>
    <row r="1658" ht="20.100000000000001" customHeight="1" x14ac:dyDescent="0.25"/>
    <row r="1659" ht="20.100000000000001" customHeight="1" x14ac:dyDescent="0.25"/>
    <row r="1660" ht="20.100000000000001" customHeight="1" x14ac:dyDescent="0.25"/>
    <row r="1661" ht="20.100000000000001" customHeight="1" x14ac:dyDescent="0.25"/>
    <row r="1662" ht="20.100000000000001" customHeight="1" x14ac:dyDescent="0.25"/>
    <row r="1663" ht="20.100000000000001" customHeight="1" x14ac:dyDescent="0.25"/>
    <row r="1664" ht="20.100000000000001" customHeight="1" x14ac:dyDescent="0.25"/>
    <row r="1665" ht="20.100000000000001" customHeight="1" x14ac:dyDescent="0.25"/>
    <row r="1666" ht="20.100000000000001" customHeight="1" x14ac:dyDescent="0.25"/>
    <row r="1667" ht="20.100000000000001" customHeight="1" x14ac:dyDescent="0.25"/>
    <row r="1668" ht="20.100000000000001" customHeight="1" x14ac:dyDescent="0.25"/>
    <row r="1669" ht="20.100000000000001" customHeight="1" x14ac:dyDescent="0.25"/>
    <row r="1670" ht="20.100000000000001" customHeight="1" x14ac:dyDescent="0.25"/>
    <row r="1671" ht="20.100000000000001" customHeight="1" x14ac:dyDescent="0.25"/>
    <row r="1672" ht="20.100000000000001" customHeight="1" x14ac:dyDescent="0.25"/>
    <row r="1673" ht="20.100000000000001" customHeight="1" x14ac:dyDescent="0.25"/>
    <row r="1674" ht="20.100000000000001" customHeight="1" x14ac:dyDescent="0.25"/>
    <row r="1675" ht="20.100000000000001" customHeight="1" x14ac:dyDescent="0.25"/>
    <row r="1676" ht="20.100000000000001" customHeight="1" x14ac:dyDescent="0.25"/>
    <row r="1677" ht="20.100000000000001" customHeight="1" x14ac:dyDescent="0.25"/>
    <row r="1678" ht="20.100000000000001" customHeight="1" x14ac:dyDescent="0.25"/>
    <row r="1679" ht="20.100000000000001" customHeight="1" x14ac:dyDescent="0.25"/>
    <row r="1680" ht="20.100000000000001" customHeight="1" x14ac:dyDescent="0.25"/>
    <row r="1681" ht="20.100000000000001" customHeight="1" x14ac:dyDescent="0.25"/>
    <row r="1682" ht="20.100000000000001" customHeight="1" x14ac:dyDescent="0.25"/>
    <row r="1683" ht="20.100000000000001" customHeight="1" x14ac:dyDescent="0.25"/>
    <row r="1684" ht="20.100000000000001" customHeight="1" x14ac:dyDescent="0.25"/>
    <row r="1685" ht="20.100000000000001" customHeight="1" x14ac:dyDescent="0.25"/>
    <row r="1686" ht="20.100000000000001" customHeight="1" x14ac:dyDescent="0.25"/>
    <row r="1687" ht="20.100000000000001" customHeight="1" x14ac:dyDescent="0.25"/>
    <row r="1688" ht="20.100000000000001" customHeight="1" x14ac:dyDescent="0.25"/>
    <row r="1689" ht="20.100000000000001" customHeight="1" x14ac:dyDescent="0.25"/>
    <row r="1690" ht="20.100000000000001" customHeight="1" x14ac:dyDescent="0.25"/>
    <row r="1691" ht="20.100000000000001" customHeight="1" x14ac:dyDescent="0.25"/>
    <row r="1692" ht="20.100000000000001" customHeight="1" x14ac:dyDescent="0.25"/>
    <row r="1693" ht="20.100000000000001" customHeight="1" x14ac:dyDescent="0.25"/>
    <row r="1694" ht="20.100000000000001" customHeight="1" x14ac:dyDescent="0.25"/>
    <row r="1695" ht="20.100000000000001" customHeight="1" x14ac:dyDescent="0.25"/>
    <row r="1696" ht="20.100000000000001" customHeight="1" x14ac:dyDescent="0.25"/>
    <row r="1697" ht="20.100000000000001" customHeight="1" x14ac:dyDescent="0.25"/>
    <row r="1698" ht="20.100000000000001" customHeight="1" x14ac:dyDescent="0.25"/>
    <row r="1699" ht="20.100000000000001" customHeight="1" x14ac:dyDescent="0.25"/>
    <row r="1700" ht="20.100000000000001" customHeight="1" x14ac:dyDescent="0.25"/>
    <row r="1701" ht="20.100000000000001" customHeight="1" x14ac:dyDescent="0.25"/>
    <row r="1702" ht="20.100000000000001" customHeight="1" x14ac:dyDescent="0.25"/>
    <row r="1703" ht="20.100000000000001" customHeight="1" x14ac:dyDescent="0.25"/>
    <row r="1704" ht="20.100000000000001" customHeight="1" x14ac:dyDescent="0.25"/>
    <row r="1705" ht="20.100000000000001" customHeight="1" x14ac:dyDescent="0.25"/>
    <row r="1706" ht="20.100000000000001" customHeight="1" x14ac:dyDescent="0.25"/>
    <row r="1707" ht="20.100000000000001" customHeight="1" x14ac:dyDescent="0.25"/>
    <row r="1708" ht="20.100000000000001" customHeight="1" x14ac:dyDescent="0.25"/>
    <row r="1709" ht="20.100000000000001" customHeight="1" x14ac:dyDescent="0.25"/>
    <row r="1710" ht="20.100000000000001" customHeight="1" x14ac:dyDescent="0.25"/>
    <row r="1711" ht="20.100000000000001" customHeight="1" x14ac:dyDescent="0.25"/>
    <row r="1712" ht="20.100000000000001" customHeight="1" x14ac:dyDescent="0.25"/>
    <row r="1713" ht="20.100000000000001" customHeight="1" x14ac:dyDescent="0.25"/>
    <row r="1714" ht="20.100000000000001" customHeight="1" x14ac:dyDescent="0.25"/>
    <row r="1715" ht="20.100000000000001" customHeight="1" x14ac:dyDescent="0.25"/>
    <row r="1716" ht="20.100000000000001" customHeight="1" x14ac:dyDescent="0.25"/>
    <row r="1717" ht="20.100000000000001" customHeight="1" x14ac:dyDescent="0.25"/>
    <row r="1718" ht="20.100000000000001" customHeight="1" x14ac:dyDescent="0.25"/>
    <row r="1719" ht="20.100000000000001" customHeight="1" x14ac:dyDescent="0.25"/>
    <row r="1720" ht="20.100000000000001" customHeight="1" x14ac:dyDescent="0.25"/>
    <row r="1721" ht="20.100000000000001" customHeight="1" x14ac:dyDescent="0.25"/>
    <row r="1722" ht="20.100000000000001" customHeight="1" x14ac:dyDescent="0.25"/>
    <row r="1723" ht="20.100000000000001" customHeight="1" x14ac:dyDescent="0.25"/>
    <row r="1724" ht="20.100000000000001" customHeight="1" x14ac:dyDescent="0.25"/>
    <row r="1725" ht="20.100000000000001" customHeight="1" x14ac:dyDescent="0.25"/>
    <row r="1726" ht="20.100000000000001" customHeight="1" x14ac:dyDescent="0.25"/>
    <row r="1727" ht="20.100000000000001" customHeight="1" x14ac:dyDescent="0.25"/>
    <row r="1728" ht="20.100000000000001" customHeight="1" x14ac:dyDescent="0.25"/>
    <row r="1729" ht="20.100000000000001" customHeight="1" x14ac:dyDescent="0.25"/>
    <row r="1730" ht="20.100000000000001" customHeight="1" x14ac:dyDescent="0.25"/>
    <row r="1731" ht="20.100000000000001" customHeight="1" x14ac:dyDescent="0.25"/>
    <row r="1732" ht="20.100000000000001" customHeight="1" x14ac:dyDescent="0.25"/>
    <row r="1733" ht="20.100000000000001" customHeight="1" x14ac:dyDescent="0.25"/>
    <row r="1734" ht="20.100000000000001" customHeight="1" x14ac:dyDescent="0.25"/>
    <row r="1735" ht="20.100000000000001" customHeight="1" x14ac:dyDescent="0.25"/>
    <row r="1736" ht="20.100000000000001" customHeight="1" x14ac:dyDescent="0.25"/>
    <row r="1737" ht="20.100000000000001" customHeight="1" x14ac:dyDescent="0.25"/>
    <row r="1738" ht="20.100000000000001" customHeight="1" x14ac:dyDescent="0.25"/>
    <row r="1739" ht="20.100000000000001" customHeight="1" x14ac:dyDescent="0.25"/>
    <row r="1740" ht="20.100000000000001" customHeight="1" x14ac:dyDescent="0.25"/>
    <row r="1741" ht="20.100000000000001" customHeight="1" x14ac:dyDescent="0.25"/>
    <row r="1742" ht="20.100000000000001" customHeight="1" x14ac:dyDescent="0.25"/>
    <row r="1743" ht="20.100000000000001" customHeight="1" x14ac:dyDescent="0.25"/>
    <row r="1744" ht="20.100000000000001" customHeight="1" x14ac:dyDescent="0.25"/>
    <row r="1745" ht="20.100000000000001" customHeight="1" x14ac:dyDescent="0.25"/>
    <row r="1746" ht="20.100000000000001" customHeight="1" x14ac:dyDescent="0.25"/>
    <row r="1747" ht="20.100000000000001" customHeight="1" x14ac:dyDescent="0.25"/>
    <row r="1748" ht="20.100000000000001" customHeight="1" x14ac:dyDescent="0.25"/>
    <row r="1749" ht="20.100000000000001" customHeight="1" x14ac:dyDescent="0.25"/>
    <row r="1750" ht="20.100000000000001" customHeight="1" x14ac:dyDescent="0.25"/>
    <row r="1751" ht="20.100000000000001" customHeight="1" x14ac:dyDescent="0.25"/>
    <row r="1752" ht="20.100000000000001" customHeight="1" x14ac:dyDescent="0.25"/>
    <row r="1753" ht="20.100000000000001" customHeight="1" x14ac:dyDescent="0.25"/>
    <row r="1754" ht="20.100000000000001" customHeight="1" x14ac:dyDescent="0.25"/>
    <row r="1755" ht="20.100000000000001" customHeight="1" x14ac:dyDescent="0.25"/>
    <row r="1756" ht="20.100000000000001" customHeight="1" x14ac:dyDescent="0.25"/>
    <row r="1757" ht="20.100000000000001" customHeight="1" x14ac:dyDescent="0.25"/>
    <row r="1758" ht="20.100000000000001" customHeight="1" x14ac:dyDescent="0.25"/>
    <row r="1759" ht="20.100000000000001" customHeight="1" x14ac:dyDescent="0.25"/>
    <row r="1760" ht="20.100000000000001" customHeight="1" x14ac:dyDescent="0.25"/>
    <row r="1761" ht="20.100000000000001" customHeight="1" x14ac:dyDescent="0.25"/>
    <row r="1762" ht="20.100000000000001" customHeight="1" x14ac:dyDescent="0.25"/>
    <row r="1763" ht="20.100000000000001" customHeight="1" x14ac:dyDescent="0.25"/>
    <row r="1764" ht="20.100000000000001" customHeight="1" x14ac:dyDescent="0.25"/>
    <row r="1765" ht="20.100000000000001" customHeight="1" x14ac:dyDescent="0.25"/>
    <row r="1766" ht="20.100000000000001" customHeight="1" x14ac:dyDescent="0.25"/>
    <row r="1767" ht="20.100000000000001" customHeight="1" x14ac:dyDescent="0.25"/>
    <row r="1768" ht="20.100000000000001" customHeight="1" x14ac:dyDescent="0.25"/>
    <row r="1769" ht="20.100000000000001" customHeight="1" x14ac:dyDescent="0.25"/>
    <row r="1770" ht="20.100000000000001" customHeight="1" x14ac:dyDescent="0.25"/>
    <row r="1771" ht="20.100000000000001" customHeight="1" x14ac:dyDescent="0.25"/>
    <row r="1772" ht="20.100000000000001" customHeight="1" x14ac:dyDescent="0.25"/>
    <row r="1773" ht="20.100000000000001" customHeight="1" x14ac:dyDescent="0.25"/>
    <row r="1774" ht="20.100000000000001" customHeight="1" x14ac:dyDescent="0.25"/>
    <row r="1775" ht="20.100000000000001" customHeight="1" x14ac:dyDescent="0.25"/>
    <row r="1776" ht="20.100000000000001" customHeight="1" x14ac:dyDescent="0.25"/>
    <row r="1777" ht="20.100000000000001" customHeight="1" x14ac:dyDescent="0.25"/>
    <row r="1778" ht="20.100000000000001" customHeight="1" x14ac:dyDescent="0.25"/>
    <row r="1779" ht="20.100000000000001" customHeight="1" x14ac:dyDescent="0.25"/>
    <row r="1780" ht="20.100000000000001" customHeight="1" x14ac:dyDescent="0.25"/>
    <row r="1781" ht="20.100000000000001" customHeight="1" x14ac:dyDescent="0.25"/>
    <row r="1782" ht="20.100000000000001" customHeight="1" x14ac:dyDescent="0.25"/>
    <row r="1783" ht="20.100000000000001" customHeight="1" x14ac:dyDescent="0.25"/>
    <row r="1784" ht="20.100000000000001" customHeight="1" x14ac:dyDescent="0.25"/>
    <row r="1785" ht="20.100000000000001" customHeight="1" x14ac:dyDescent="0.25"/>
    <row r="1786" ht="20.100000000000001" customHeight="1" x14ac:dyDescent="0.25"/>
    <row r="1787" ht="20.100000000000001" customHeight="1" x14ac:dyDescent="0.25"/>
    <row r="1788" ht="20.100000000000001" customHeight="1" x14ac:dyDescent="0.25"/>
    <row r="1789" ht="20.100000000000001" customHeight="1" x14ac:dyDescent="0.25"/>
    <row r="1790" ht="20.100000000000001" customHeight="1" x14ac:dyDescent="0.25"/>
    <row r="1791" ht="20.100000000000001" customHeight="1" x14ac:dyDescent="0.25"/>
    <row r="1792" ht="20.100000000000001" customHeight="1" x14ac:dyDescent="0.25"/>
    <row r="1793" ht="20.100000000000001" customHeight="1" x14ac:dyDescent="0.25"/>
    <row r="1794" ht="20.100000000000001" customHeight="1" x14ac:dyDescent="0.25"/>
    <row r="1795" ht="20.100000000000001" customHeight="1" x14ac:dyDescent="0.25"/>
    <row r="1796" ht="20.100000000000001" customHeight="1" x14ac:dyDescent="0.25"/>
    <row r="1797" ht="20.100000000000001" customHeight="1" x14ac:dyDescent="0.25"/>
    <row r="1798" ht="20.100000000000001" customHeight="1" x14ac:dyDescent="0.25"/>
    <row r="1799" ht="20.100000000000001" customHeight="1" x14ac:dyDescent="0.25"/>
    <row r="1800" ht="20.100000000000001" customHeight="1" x14ac:dyDescent="0.25"/>
    <row r="1801" ht="20.100000000000001" customHeight="1" x14ac:dyDescent="0.25"/>
    <row r="1802" ht="20.100000000000001" customHeight="1" x14ac:dyDescent="0.25"/>
    <row r="1803" ht="20.100000000000001" customHeight="1" x14ac:dyDescent="0.25"/>
    <row r="1804" ht="20.100000000000001" customHeight="1" x14ac:dyDescent="0.25"/>
    <row r="1805" ht="20.100000000000001" customHeight="1" x14ac:dyDescent="0.25"/>
    <row r="1806" ht="20.100000000000001" customHeight="1" x14ac:dyDescent="0.25"/>
    <row r="1807" ht="20.100000000000001" customHeight="1" x14ac:dyDescent="0.25"/>
    <row r="1808" ht="20.100000000000001" customHeight="1" x14ac:dyDescent="0.25"/>
    <row r="1809" ht="20.100000000000001" customHeight="1" x14ac:dyDescent="0.25"/>
    <row r="1810" ht="20.100000000000001" customHeight="1" x14ac:dyDescent="0.25"/>
    <row r="1811" ht="20.100000000000001" customHeight="1" x14ac:dyDescent="0.25"/>
    <row r="1812" ht="20.100000000000001" customHeight="1" x14ac:dyDescent="0.25"/>
    <row r="1813" ht="20.100000000000001" customHeight="1" x14ac:dyDescent="0.25"/>
    <row r="1814" ht="20.100000000000001" customHeight="1" x14ac:dyDescent="0.25"/>
    <row r="1815" ht="20.100000000000001" customHeight="1" x14ac:dyDescent="0.25"/>
    <row r="1816" ht="20.100000000000001" customHeight="1" x14ac:dyDescent="0.25"/>
    <row r="1817" ht="20.100000000000001" customHeight="1" x14ac:dyDescent="0.25"/>
    <row r="1818" ht="20.100000000000001" customHeight="1" x14ac:dyDescent="0.25"/>
    <row r="1819" ht="20.100000000000001" customHeight="1" x14ac:dyDescent="0.25"/>
    <row r="1820" ht="20.100000000000001" customHeight="1" x14ac:dyDescent="0.25"/>
    <row r="1821" ht="20.100000000000001" customHeight="1" x14ac:dyDescent="0.25"/>
    <row r="1822" ht="20.100000000000001" customHeight="1" x14ac:dyDescent="0.25"/>
    <row r="1823" ht="20.100000000000001" customHeight="1" x14ac:dyDescent="0.25"/>
    <row r="1824" ht="20.100000000000001" customHeight="1" x14ac:dyDescent="0.25"/>
    <row r="1825" ht="20.100000000000001" customHeight="1" x14ac:dyDescent="0.25"/>
    <row r="1826" ht="20.100000000000001" customHeight="1" x14ac:dyDescent="0.25"/>
    <row r="1827" ht="20.100000000000001" customHeight="1" x14ac:dyDescent="0.25"/>
    <row r="1828" ht="20.100000000000001" customHeight="1" x14ac:dyDescent="0.25"/>
    <row r="1829" ht="20.100000000000001" customHeight="1" x14ac:dyDescent="0.25"/>
    <row r="1830" ht="20.100000000000001" customHeight="1" x14ac:dyDescent="0.25"/>
    <row r="1831" ht="20.100000000000001" customHeight="1" x14ac:dyDescent="0.25"/>
    <row r="1832" ht="20.100000000000001" customHeight="1" x14ac:dyDescent="0.25"/>
    <row r="1833" ht="20.100000000000001" customHeight="1" x14ac:dyDescent="0.25"/>
    <row r="1834" ht="20.100000000000001" customHeight="1" x14ac:dyDescent="0.25"/>
    <row r="1835" ht="20.100000000000001" customHeight="1" x14ac:dyDescent="0.25"/>
    <row r="1836" ht="20.100000000000001" customHeight="1" x14ac:dyDescent="0.25"/>
    <row r="1837" ht="20.100000000000001" customHeight="1" x14ac:dyDescent="0.25"/>
    <row r="1838" ht="20.100000000000001" customHeight="1" x14ac:dyDescent="0.25"/>
    <row r="1839" ht="20.100000000000001" customHeight="1" x14ac:dyDescent="0.25"/>
    <row r="1840" ht="20.100000000000001" customHeight="1" x14ac:dyDescent="0.25"/>
    <row r="1841" ht="20.100000000000001" customHeight="1" x14ac:dyDescent="0.25"/>
    <row r="1842" ht="20.100000000000001" customHeight="1" x14ac:dyDescent="0.25"/>
    <row r="1843" ht="20.100000000000001" customHeight="1" x14ac:dyDescent="0.25"/>
    <row r="1844" ht="20.100000000000001" customHeight="1" x14ac:dyDescent="0.25"/>
    <row r="1845" ht="20.100000000000001" customHeight="1" x14ac:dyDescent="0.25"/>
    <row r="1846" ht="20.100000000000001" customHeight="1" x14ac:dyDescent="0.25"/>
    <row r="1847" ht="20.100000000000001" customHeight="1" x14ac:dyDescent="0.25"/>
    <row r="1848" ht="20.100000000000001" customHeight="1" x14ac:dyDescent="0.25"/>
    <row r="1849" ht="20.100000000000001" customHeight="1" x14ac:dyDescent="0.25"/>
    <row r="1850" ht="20.100000000000001" customHeight="1" x14ac:dyDescent="0.25"/>
    <row r="1851" ht="20.100000000000001" customHeight="1" x14ac:dyDescent="0.25"/>
    <row r="1852" ht="20.100000000000001" customHeight="1" x14ac:dyDescent="0.25"/>
    <row r="1853" ht="20.100000000000001" customHeight="1" x14ac:dyDescent="0.25"/>
    <row r="1854" ht="20.100000000000001" customHeight="1" x14ac:dyDescent="0.25"/>
    <row r="1855" ht="20.100000000000001" customHeight="1" x14ac:dyDescent="0.25"/>
    <row r="1856" ht="20.100000000000001" customHeight="1" x14ac:dyDescent="0.25"/>
    <row r="1857" ht="20.100000000000001" customHeight="1" x14ac:dyDescent="0.25"/>
    <row r="1858" ht="20.100000000000001" customHeight="1" x14ac:dyDescent="0.25"/>
    <row r="1859" ht="20.100000000000001" customHeight="1" x14ac:dyDescent="0.25"/>
    <row r="1860" ht="20.100000000000001" customHeight="1" x14ac:dyDescent="0.25"/>
    <row r="1861" ht="20.100000000000001" customHeight="1" x14ac:dyDescent="0.25"/>
    <row r="1862" ht="20.100000000000001" customHeight="1" x14ac:dyDescent="0.25"/>
    <row r="1863" ht="20.100000000000001" customHeight="1" x14ac:dyDescent="0.25"/>
    <row r="1864" ht="20.100000000000001" customHeight="1" x14ac:dyDescent="0.25"/>
    <row r="1865" ht="20.100000000000001" customHeight="1" x14ac:dyDescent="0.25"/>
    <row r="1866" ht="20.100000000000001" customHeight="1" x14ac:dyDescent="0.25"/>
    <row r="1867" ht="20.100000000000001" customHeight="1" x14ac:dyDescent="0.25"/>
    <row r="1868" ht="20.100000000000001" customHeight="1" x14ac:dyDescent="0.25"/>
    <row r="1869" ht="20.100000000000001" customHeight="1" x14ac:dyDescent="0.25"/>
    <row r="1870" ht="20.100000000000001" customHeight="1" x14ac:dyDescent="0.25"/>
    <row r="1871" ht="20.100000000000001" customHeight="1" x14ac:dyDescent="0.25"/>
    <row r="1872" ht="20.100000000000001" customHeight="1" x14ac:dyDescent="0.25"/>
    <row r="1873" ht="20.100000000000001" customHeight="1" x14ac:dyDescent="0.25"/>
    <row r="1874" ht="20.100000000000001" customHeight="1" x14ac:dyDescent="0.25"/>
    <row r="1875" ht="20.100000000000001" customHeight="1" x14ac:dyDescent="0.25"/>
    <row r="1876" ht="20.100000000000001" customHeight="1" x14ac:dyDescent="0.25"/>
    <row r="1877" ht="20.100000000000001" customHeight="1" x14ac:dyDescent="0.25"/>
    <row r="1878" ht="20.100000000000001" customHeight="1" x14ac:dyDescent="0.25"/>
    <row r="1879" ht="20.100000000000001" customHeight="1" x14ac:dyDescent="0.25"/>
    <row r="1880" ht="20.100000000000001" customHeight="1" x14ac:dyDescent="0.25"/>
    <row r="1881" ht="20.100000000000001" customHeight="1" x14ac:dyDescent="0.25"/>
    <row r="1882" ht="20.100000000000001" customHeight="1" x14ac:dyDescent="0.25"/>
    <row r="1883" ht="20.100000000000001" customHeight="1" x14ac:dyDescent="0.25"/>
    <row r="1884" ht="20.100000000000001" customHeight="1" x14ac:dyDescent="0.25"/>
    <row r="1885" ht="20.100000000000001" customHeight="1" x14ac:dyDescent="0.25"/>
  </sheetData>
  <phoneticPr fontId="22" type="noConversion"/>
  <hyperlinks>
    <hyperlink ref="D9" r:id="rId1" xr:uid="{C4DBF7E3-9802-48E5-8EFA-E04D8CD53EC8}"/>
    <hyperlink ref="D21" r:id="rId2" xr:uid="{AC5629DC-1527-472C-A4DE-05AD058F8B80}"/>
    <hyperlink ref="D28" r:id="rId3" xr:uid="{A2B6DAF3-04D9-45C7-8002-B01F49B92A12}"/>
    <hyperlink ref="D32" r:id="rId4" xr:uid="{A679BB45-7293-4598-863B-C7ABFA047C5A}"/>
    <hyperlink ref="D49" r:id="rId5" display="INFO@ORGIN.ZA.COM " xr:uid="{01B0B4C9-389F-4E5B-A322-E2CED5D16D99}"/>
    <hyperlink ref="D50" r:id="rId6" xr:uid="{A48EFC0D-329D-4709-B623-91DEEC13C186}"/>
    <hyperlink ref="D55" r:id="rId7" xr:uid="{5D82AAE0-FDA5-42E7-A37B-939F0F4D79CB}"/>
    <hyperlink ref="D56" r:id="rId8" xr:uid="{67A72C37-B38D-4870-B203-EFB2F04B4DC1}"/>
    <hyperlink ref="D57" r:id="rId9" xr:uid="{0DA71BB1-947C-455C-BC19-07EC86FEADF9}"/>
    <hyperlink ref="D71" r:id="rId10" xr:uid="{07DB8561-541B-4C21-83D8-0D7435FB189F}"/>
    <hyperlink ref="D80" r:id="rId11" xr:uid="{A0E89F4B-4A8D-4138-B337-BD15B18BAA82}"/>
    <hyperlink ref="D81" r:id="rId12" xr:uid="{C0F9555D-7C3A-4B42-BA17-8EF08CB0ACBF}"/>
    <hyperlink ref="D82" r:id="rId13" xr:uid="{54FCFCC2-D7E3-4D7A-9D61-A23E639A8F15}"/>
    <hyperlink ref="D92" r:id="rId14" xr:uid="{CBBA50EE-79A8-4875-8791-94AD3C281F6A}"/>
    <hyperlink ref="D86" r:id="rId15" xr:uid="{2FF7D259-9167-4FFC-B62D-7089FB4CE850}"/>
    <hyperlink ref="D95" r:id="rId16" xr:uid="{9601F5F6-B1E1-49F9-93CF-6791695F769F}"/>
    <hyperlink ref="D90" r:id="rId17" xr:uid="{4BB46502-30C1-47B7-B365-589316E25A69}"/>
    <hyperlink ref="D100" r:id="rId18" xr:uid="{3424F2BF-6075-4973-9546-38F631C76F3F}"/>
    <hyperlink ref="D106" r:id="rId19" xr:uid="{B4B353F0-4B46-45F2-B767-86285BA4BA8A}"/>
    <hyperlink ref="D29" r:id="rId20" xr:uid="{2989C1F7-DE7F-4396-9A5B-3AFFF10E0EF5}"/>
    <hyperlink ref="D103" r:id="rId21" xr:uid="{AB8E4A3D-9070-49B5-9475-A9D01B65D829}"/>
    <hyperlink ref="D38" r:id="rId22" xr:uid="{4EF50EBE-6957-4FF9-8499-6BE3B7D2ABEF}"/>
    <hyperlink ref="D39" r:id="rId23" xr:uid="{95AB3404-AA55-45BC-8C0B-DCB6892FFCFD}"/>
    <hyperlink ref="D43" r:id="rId24" xr:uid="{F4D34AC2-8E55-4643-8F93-7BDEE258D80C}"/>
    <hyperlink ref="D93" r:id="rId25" xr:uid="{913520FF-0BF8-47E8-B350-FBDDEC59EF88}"/>
    <hyperlink ref="D94" r:id="rId26" xr:uid="{8B89B0A4-3739-4CA8-96B8-F033689B92AC}"/>
    <hyperlink ref="D51" r:id="rId27" xr:uid="{D90AB7CC-B17C-42D3-ADB8-78188AB024AC}"/>
    <hyperlink ref="D112" r:id="rId28" xr:uid="{C733EC79-A35F-4756-8140-84734789689C}"/>
    <hyperlink ref="D89" r:id="rId29" xr:uid="{5363856F-CEF9-46BE-9577-2969BFD58A84}"/>
    <hyperlink ref="D113" r:id="rId30" xr:uid="{26789D83-652C-4B4A-B07C-A907AB270587}"/>
    <hyperlink ref="D105" r:id="rId31" xr:uid="{7A2A2D2D-0235-46A9-8B1A-B1EF22E7A7B6}"/>
    <hyperlink ref="D23" r:id="rId32" xr:uid="{E4A50B8D-260A-41B7-8891-9E4D5991D030}"/>
    <hyperlink ref="D8" r:id="rId33" xr:uid="{D485C8DE-343F-4C46-B782-684B8D8B9250}"/>
    <hyperlink ref="D58" r:id="rId34" xr:uid="{104FDFF5-635E-40F2-9103-32B0C353881A}"/>
    <hyperlink ref="D6" r:id="rId35" xr:uid="{21C21C8A-F44C-4245-B534-0FFF383FA2C3}"/>
    <hyperlink ref="D96" r:id="rId36" xr:uid="{096DBC89-2773-49A8-829D-9030982C7B18}"/>
    <hyperlink ref="D87" r:id="rId37" xr:uid="{4FF47E4B-FE19-4795-8E87-7BA6B5C0C122}"/>
    <hyperlink ref="D88" r:id="rId38" xr:uid="{344EB91A-A87F-4EB4-93AF-8BE4CE19C0D4}"/>
    <hyperlink ref="D97" r:id="rId39" xr:uid="{4E2B63CB-A9C1-41F3-8167-9691382D2998}"/>
    <hyperlink ref="D52" r:id="rId40" xr:uid="{3EFBFECB-59C0-4B2B-A6E6-63A5D3CB6812}"/>
    <hyperlink ref="D14" r:id="rId41" xr:uid="{72FDEC33-6ED1-44E1-84D6-92E5F10FC2DA}"/>
    <hyperlink ref="D110" r:id="rId42" xr:uid="{D4B7245E-53A9-4869-95BB-F9B2C3167E8C}"/>
    <hyperlink ref="D34" r:id="rId43" xr:uid="{4AF915BE-0D0C-47C0-9DC9-DC9FFE9D0ADA}"/>
    <hyperlink ref="D101" r:id="rId44" xr:uid="{923BDBB5-C458-4225-8952-B70C00BB6543}"/>
    <hyperlink ref="D44" r:id="rId45" xr:uid="{3A794FCA-B63C-4381-9D60-43B120B33DC7}"/>
    <hyperlink ref="D40" r:id="rId46" xr:uid="{ACFFD58F-9F98-4B6A-B7BD-4A342773F844}"/>
    <hyperlink ref="D70" r:id="rId47" xr:uid="{C2C02A43-2E64-4B9C-8DAA-DBF0B1AA924D}"/>
    <hyperlink ref="D25" r:id="rId48" xr:uid="{1B3F1362-2D2C-42C9-9D99-E482998304B2}"/>
    <hyperlink ref="D75" r:id="rId49" xr:uid="{7772E2DC-E24D-465A-AE91-7B9C6FD4C0AE}"/>
    <hyperlink ref="D83" r:id="rId50" xr:uid="{34F87559-6CBA-486C-8DC8-D1455F427343}"/>
    <hyperlink ref="D98" r:id="rId51" xr:uid="{132D190E-8B6B-4417-B9AF-4F64BBB674BE}"/>
    <hyperlink ref="D19" r:id="rId52" xr:uid="{13BF4F07-82E9-41B3-A6D2-007DB3D43C4F}"/>
    <hyperlink ref="D53" r:id="rId53" xr:uid="{5D472D6B-49D9-4478-BE8D-0BA6E11F9FC4}"/>
    <hyperlink ref="D26" r:id="rId54" xr:uid="{7A4DD8B2-4BA1-453B-B844-C9551D58A13F}"/>
    <hyperlink ref="D74" r:id="rId55" xr:uid="{93FC2412-93B7-4403-9BE5-04D1D63F1CF7}"/>
    <hyperlink ref="D78" r:id="rId56" xr:uid="{2DC34C88-D47B-4696-8898-D2FE2598B8F3}"/>
    <hyperlink ref="D41" r:id="rId57" xr:uid="{AED27EF6-F800-4D57-B5F4-B643FF0B9CAF}"/>
    <hyperlink ref="D20" r:id="rId58" xr:uid="{AE75F967-AD98-437F-96B3-73C6C4D5D345}"/>
    <hyperlink ref="D77" r:id="rId59" xr:uid="{CDD932B3-951D-4BE0-B2FE-6925B795BD7B}"/>
    <hyperlink ref="D36" r:id="rId60" xr:uid="{2DA279C9-C453-491A-8A15-3732056FBAA1}"/>
    <hyperlink ref="D47" r:id="rId61" xr:uid="{439F800C-E1B7-409C-9767-B3E99D800C00}"/>
    <hyperlink ref="D46" r:id="rId62" xr:uid="{9110A62D-8ED2-4DF8-9667-B332FECDF4AF}"/>
    <hyperlink ref="D66" r:id="rId63" xr:uid="{9D24587E-EB68-4E5A-A570-A6AB89767D4A}"/>
    <hyperlink ref="D84" r:id="rId64" xr:uid="{C707D4B5-6E69-4ACC-A347-374A9B2872CB}"/>
    <hyperlink ref="D42" r:id="rId65" display="HLOKOALILLIAN@GMAIL.COM" xr:uid="{2E22395D-F2DD-4C2A-8414-0BC1491D6F62}"/>
    <hyperlink ref="D79" r:id="rId66" xr:uid="{DC48142C-A860-4549-9B39-790942AAB20A}"/>
    <hyperlink ref="D30" r:id="rId67" xr:uid="{ABE1B69F-CF09-4561-90F7-E30AE1A15F52}"/>
    <hyperlink ref="D54" r:id="rId68" xr:uid="{2509DC22-7BA3-4E4B-9667-05D0B91AFC27}"/>
    <hyperlink ref="D99" r:id="rId69" xr:uid="{5957BB55-AE1C-482D-B834-DFFFF3350C48}"/>
    <hyperlink ref="D111" r:id="rId70" xr:uid="{D3C42E68-6BE1-4B0C-93F0-620DEE76BF6E}"/>
    <hyperlink ref="D48" r:id="rId71" xr:uid="{D442615B-7E23-464C-A950-D636DD37D499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14ED-6411-4F74-89D8-076232625CBC}">
  <dimension ref="B1:J32"/>
  <sheetViews>
    <sheetView workbookViewId="0">
      <selection activeCell="O14" sqref="O14"/>
    </sheetView>
  </sheetViews>
  <sheetFormatPr defaultRowHeight="15" x14ac:dyDescent="0.25"/>
  <cols>
    <col min="10" max="10" width="10.28515625" bestFit="1" customWidth="1"/>
  </cols>
  <sheetData>
    <row r="1" spans="2:10" ht="15.75" thickBot="1" x14ac:dyDescent="0.3"/>
    <row r="2" spans="2:10" ht="15.75" thickBot="1" x14ac:dyDescent="0.3">
      <c r="B2" s="377" t="s">
        <v>1297</v>
      </c>
      <c r="C2" s="378"/>
      <c r="D2" s="378"/>
      <c r="E2" s="378"/>
      <c r="F2" s="378"/>
      <c r="G2" s="378"/>
      <c r="H2" s="378"/>
      <c r="I2" s="379"/>
      <c r="J2" s="380" t="s">
        <v>1298</v>
      </c>
    </row>
    <row r="3" spans="2:10" ht="18" x14ac:dyDescent="0.25">
      <c r="B3" s="381" t="s">
        <v>1299</v>
      </c>
      <c r="C3" s="382"/>
      <c r="D3" s="382"/>
      <c r="E3" s="382"/>
      <c r="F3" s="382"/>
      <c r="G3" s="382"/>
      <c r="H3" s="382"/>
      <c r="I3" s="382"/>
      <c r="J3" s="383"/>
    </row>
    <row r="4" spans="2:10" x14ac:dyDescent="0.25">
      <c r="B4" s="384" t="s">
        <v>1300</v>
      </c>
      <c r="C4" s="385" t="s">
        <v>1301</v>
      </c>
      <c r="D4" s="385"/>
      <c r="E4" s="385"/>
      <c r="F4" s="385"/>
      <c r="G4" s="385"/>
      <c r="H4" s="385"/>
      <c r="I4" s="385"/>
      <c r="J4" s="386"/>
    </row>
    <row r="5" spans="2:10" x14ac:dyDescent="0.25">
      <c r="B5" s="387"/>
      <c r="C5" s="388" t="s">
        <v>1302</v>
      </c>
      <c r="D5" s="389"/>
      <c r="E5" s="389"/>
      <c r="F5" s="389"/>
      <c r="G5" s="389"/>
      <c r="H5" s="390"/>
      <c r="I5" s="391"/>
      <c r="J5" s="392"/>
    </row>
    <row r="6" spans="2:10" ht="16.5" x14ac:dyDescent="0.3">
      <c r="B6" s="393">
        <v>1</v>
      </c>
      <c r="C6" s="394" t="s">
        <v>1303</v>
      </c>
      <c r="D6" s="394"/>
      <c r="E6" s="394"/>
      <c r="F6" s="394"/>
      <c r="G6" s="394"/>
      <c r="H6" s="394"/>
      <c r="I6" s="394"/>
      <c r="J6" s="395">
        <v>750</v>
      </c>
    </row>
    <row r="7" spans="2:10" ht="16.5" x14ac:dyDescent="0.3">
      <c r="B7" s="393">
        <v>2</v>
      </c>
      <c r="C7" s="394" t="s">
        <v>1304</v>
      </c>
      <c r="D7" s="394"/>
      <c r="E7" s="394"/>
      <c r="F7" s="394"/>
      <c r="G7" s="394"/>
      <c r="H7" s="394"/>
      <c r="I7" s="394"/>
      <c r="J7" s="395">
        <v>350</v>
      </c>
    </row>
    <row r="8" spans="2:10" ht="16.5" x14ac:dyDescent="0.3">
      <c r="B8" s="393">
        <v>3</v>
      </c>
      <c r="C8" s="396" t="s">
        <v>1305</v>
      </c>
      <c r="D8" s="397"/>
      <c r="E8" s="397"/>
      <c r="F8" s="397"/>
      <c r="G8" s="397"/>
      <c r="H8" s="397"/>
      <c r="I8" s="397"/>
      <c r="J8" s="395">
        <v>850</v>
      </c>
    </row>
    <row r="9" spans="2:10" ht="16.5" x14ac:dyDescent="0.3">
      <c r="B9" s="393"/>
      <c r="C9" s="398" t="s">
        <v>1306</v>
      </c>
      <c r="D9" s="399"/>
      <c r="E9" s="399"/>
      <c r="F9" s="399"/>
      <c r="G9" s="399"/>
      <c r="H9" s="399"/>
      <c r="I9" s="399"/>
      <c r="J9" s="400">
        <f>SUM(J6:J7)</f>
        <v>1100</v>
      </c>
    </row>
    <row r="10" spans="2:10" ht="16.5" x14ac:dyDescent="0.3">
      <c r="B10" s="401"/>
      <c r="C10" s="402" t="s">
        <v>1307</v>
      </c>
      <c r="D10" s="403"/>
      <c r="E10" s="403"/>
      <c r="F10" s="404"/>
      <c r="G10" s="404"/>
      <c r="H10" s="404"/>
      <c r="I10" s="404"/>
      <c r="J10" s="405"/>
    </row>
    <row r="11" spans="2:10" ht="16.5" x14ac:dyDescent="0.3">
      <c r="B11" s="393">
        <v>3</v>
      </c>
      <c r="C11" s="394" t="s">
        <v>1308</v>
      </c>
      <c r="D11" s="394"/>
      <c r="E11" s="394"/>
      <c r="F11" s="394"/>
      <c r="G11" s="394"/>
      <c r="H11" s="394"/>
      <c r="I11" s="394"/>
      <c r="J11" s="395">
        <v>0</v>
      </c>
    </row>
    <row r="12" spans="2:10" ht="16.5" x14ac:dyDescent="0.3">
      <c r="B12" s="393"/>
      <c r="C12" s="406" t="s">
        <v>1309</v>
      </c>
      <c r="D12" s="390"/>
      <c r="E12" s="390"/>
      <c r="F12" s="390"/>
      <c r="G12" s="390"/>
      <c r="H12" s="390"/>
      <c r="I12" s="391"/>
      <c r="J12" s="400">
        <v>0</v>
      </c>
    </row>
    <row r="13" spans="2:10" ht="16.5" x14ac:dyDescent="0.3">
      <c r="B13" s="401"/>
      <c r="C13" s="388" t="s">
        <v>1310</v>
      </c>
      <c r="D13" s="390"/>
      <c r="E13" s="390"/>
      <c r="F13" s="390"/>
      <c r="G13" s="390"/>
      <c r="H13" s="390"/>
      <c r="I13" s="391"/>
      <c r="J13" s="405"/>
    </row>
    <row r="14" spans="2:10" ht="16.5" x14ac:dyDescent="0.3">
      <c r="B14" s="393">
        <v>7</v>
      </c>
      <c r="C14" s="407" t="s">
        <v>1311</v>
      </c>
      <c r="D14" s="407"/>
      <c r="E14" s="407"/>
      <c r="F14" s="407"/>
      <c r="G14" s="407"/>
      <c r="H14" s="407"/>
      <c r="I14" s="407"/>
      <c r="J14" s="395">
        <v>0</v>
      </c>
    </row>
    <row r="15" spans="2:10" ht="16.5" x14ac:dyDescent="0.3">
      <c r="B15" s="393"/>
      <c r="C15" s="407" t="s">
        <v>1312</v>
      </c>
      <c r="D15" s="407"/>
      <c r="E15" s="407"/>
      <c r="F15" s="407"/>
      <c r="G15" s="407"/>
      <c r="H15" s="407"/>
      <c r="I15" s="407"/>
      <c r="J15" s="395">
        <v>0</v>
      </c>
    </row>
    <row r="16" spans="2:10" ht="16.5" x14ac:dyDescent="0.3">
      <c r="B16" s="393"/>
      <c r="C16" s="407" t="s">
        <v>1313</v>
      </c>
      <c r="D16" s="407"/>
      <c r="E16" s="407"/>
      <c r="F16" s="407"/>
      <c r="G16" s="407"/>
      <c r="H16" s="407"/>
      <c r="I16" s="407"/>
      <c r="J16" s="395">
        <v>0</v>
      </c>
    </row>
    <row r="17" spans="2:10" ht="16.5" x14ac:dyDescent="0.3">
      <c r="B17" s="393">
        <v>8</v>
      </c>
      <c r="C17" s="408" t="s">
        <v>1314</v>
      </c>
      <c r="D17" s="390"/>
      <c r="E17" s="390"/>
      <c r="F17" s="390"/>
      <c r="G17" s="390"/>
      <c r="H17" s="390"/>
      <c r="I17" s="391"/>
      <c r="J17" s="395">
        <v>0</v>
      </c>
    </row>
    <row r="18" spans="2:10" ht="16.5" x14ac:dyDescent="0.3">
      <c r="B18" s="393">
        <v>9</v>
      </c>
      <c r="C18" s="407" t="s">
        <v>1315</v>
      </c>
      <c r="D18" s="407"/>
      <c r="E18" s="407"/>
      <c r="F18" s="407"/>
      <c r="G18" s="407"/>
      <c r="H18" s="407"/>
      <c r="I18" s="407"/>
      <c r="J18" s="395">
        <v>0</v>
      </c>
    </row>
    <row r="19" spans="2:10" ht="16.5" x14ac:dyDescent="0.3">
      <c r="B19" s="393">
        <v>10</v>
      </c>
      <c r="C19" s="407" t="s">
        <v>1316</v>
      </c>
      <c r="D19" s="407"/>
      <c r="E19" s="407"/>
      <c r="F19" s="407"/>
      <c r="G19" s="407"/>
      <c r="H19" s="407"/>
      <c r="I19" s="407"/>
      <c r="J19" s="395">
        <v>0</v>
      </c>
    </row>
    <row r="20" spans="2:10" ht="16.5" x14ac:dyDescent="0.3">
      <c r="B20" s="393">
        <v>11</v>
      </c>
      <c r="C20" s="409" t="s">
        <v>1317</v>
      </c>
      <c r="D20" s="409"/>
      <c r="E20" s="409"/>
      <c r="F20" s="409"/>
      <c r="G20" s="409"/>
      <c r="H20" s="409"/>
      <c r="I20" s="409"/>
      <c r="J20" s="395">
        <v>0</v>
      </c>
    </row>
    <row r="21" spans="2:10" ht="16.5" x14ac:dyDescent="0.3">
      <c r="B21" s="393">
        <v>12</v>
      </c>
      <c r="C21" s="410" t="s">
        <v>1318</v>
      </c>
      <c r="D21" s="411"/>
      <c r="E21" s="411"/>
      <c r="F21" s="411"/>
      <c r="G21" s="411"/>
      <c r="H21" s="411"/>
      <c r="I21" s="412"/>
      <c r="J21" s="395">
        <v>0</v>
      </c>
    </row>
    <row r="22" spans="2:10" ht="16.5" x14ac:dyDescent="0.3">
      <c r="B22" s="393"/>
      <c r="C22" s="406" t="s">
        <v>1309</v>
      </c>
      <c r="D22" s="390"/>
      <c r="E22" s="390"/>
      <c r="F22" s="390"/>
      <c r="G22" s="390"/>
      <c r="H22" s="390"/>
      <c r="I22" s="391"/>
      <c r="J22" s="400">
        <v>0</v>
      </c>
    </row>
    <row r="23" spans="2:10" ht="16.5" x14ac:dyDescent="0.3">
      <c r="B23" s="401"/>
      <c r="C23" s="413" t="s">
        <v>1319</v>
      </c>
      <c r="D23" s="414"/>
      <c r="E23" s="414"/>
      <c r="F23" s="414"/>
      <c r="G23" s="414"/>
      <c r="H23" s="414"/>
      <c r="I23" s="415"/>
      <c r="J23" s="405"/>
    </row>
    <row r="24" spans="2:10" ht="16.5" x14ac:dyDescent="0.3">
      <c r="B24" s="393">
        <v>10</v>
      </c>
      <c r="C24" s="407" t="s">
        <v>1320</v>
      </c>
      <c r="D24" s="407"/>
      <c r="E24" s="407"/>
      <c r="F24" s="407"/>
      <c r="G24" s="407"/>
      <c r="H24" s="407"/>
      <c r="I24" s="407"/>
      <c r="J24" s="395">
        <v>0</v>
      </c>
    </row>
    <row r="25" spans="2:10" ht="16.5" x14ac:dyDescent="0.3">
      <c r="B25" s="393">
        <v>11</v>
      </c>
      <c r="C25" s="394" t="s">
        <v>1321</v>
      </c>
      <c r="D25" s="394"/>
      <c r="E25" s="394"/>
      <c r="F25" s="394"/>
      <c r="G25" s="394"/>
      <c r="H25" s="394"/>
      <c r="I25" s="394"/>
      <c r="J25" s="395">
        <v>0</v>
      </c>
    </row>
    <row r="26" spans="2:10" ht="16.5" x14ac:dyDescent="0.3">
      <c r="B26" s="393"/>
      <c r="C26" s="408" t="s">
        <v>1322</v>
      </c>
      <c r="D26" s="390"/>
      <c r="E26" s="390"/>
      <c r="F26" s="390"/>
      <c r="G26" s="390"/>
      <c r="H26" s="390"/>
      <c r="I26" s="391"/>
      <c r="J26" s="395">
        <v>0</v>
      </c>
    </row>
    <row r="27" spans="2:10" ht="16.5" x14ac:dyDescent="0.3">
      <c r="B27" s="393"/>
      <c r="C27" s="406" t="s">
        <v>1309</v>
      </c>
      <c r="D27" s="390"/>
      <c r="E27" s="390"/>
      <c r="F27" s="390"/>
      <c r="G27" s="390"/>
      <c r="H27" s="390"/>
      <c r="I27" s="391"/>
      <c r="J27" s="400">
        <v>0</v>
      </c>
    </row>
    <row r="28" spans="2:10" ht="16.5" x14ac:dyDescent="0.3">
      <c r="B28" s="401"/>
      <c r="C28" s="388" t="s">
        <v>1323</v>
      </c>
      <c r="D28" s="389"/>
      <c r="E28" s="389"/>
      <c r="F28" s="389"/>
      <c r="G28" s="389"/>
      <c r="H28" s="390"/>
      <c r="I28" s="391"/>
      <c r="J28" s="405"/>
    </row>
    <row r="29" spans="2:10" ht="16.5" x14ac:dyDescent="0.3">
      <c r="B29" s="393">
        <v>12</v>
      </c>
      <c r="C29" s="394" t="s">
        <v>354</v>
      </c>
      <c r="D29" s="394"/>
      <c r="E29" s="394"/>
      <c r="F29" s="394"/>
      <c r="G29" s="394"/>
      <c r="H29" s="394"/>
      <c r="I29" s="394"/>
      <c r="J29" s="395">
        <v>0</v>
      </c>
    </row>
    <row r="30" spans="2:10" ht="16.5" x14ac:dyDescent="0.3">
      <c r="B30" s="393">
        <v>13</v>
      </c>
      <c r="C30" s="394" t="s">
        <v>1324</v>
      </c>
      <c r="D30" s="394"/>
      <c r="E30" s="394"/>
      <c r="F30" s="394"/>
      <c r="G30" s="394"/>
      <c r="H30" s="394"/>
      <c r="I30" s="394"/>
      <c r="J30" s="395">
        <v>0</v>
      </c>
    </row>
    <row r="31" spans="2:10" ht="17.25" thickBot="1" x14ac:dyDescent="0.35">
      <c r="B31" s="416"/>
      <c r="C31" s="417" t="s">
        <v>1309</v>
      </c>
      <c r="D31" s="418"/>
      <c r="E31" s="418"/>
      <c r="F31" s="418"/>
      <c r="G31" s="418"/>
      <c r="H31" s="418"/>
      <c r="I31" s="419"/>
      <c r="J31" s="400">
        <v>0</v>
      </c>
    </row>
    <row r="32" spans="2:10" ht="15.75" thickBot="1" x14ac:dyDescent="0.3">
      <c r="B32" s="420"/>
      <c r="C32" s="421" t="s">
        <v>1275</v>
      </c>
      <c r="D32" s="421"/>
      <c r="E32" s="421"/>
      <c r="F32" s="421"/>
      <c r="G32" s="421"/>
      <c r="H32" s="421"/>
      <c r="I32" s="421"/>
      <c r="J32" s="422">
        <f>SUM(J9+J12+J22+J27+J31)</f>
        <v>1100</v>
      </c>
    </row>
  </sheetData>
  <mergeCells count="28">
    <mergeCell ref="C29:I29"/>
    <mergeCell ref="C30:I30"/>
    <mergeCell ref="C31:I31"/>
    <mergeCell ref="C32:I32"/>
    <mergeCell ref="C23:I23"/>
    <mergeCell ref="C24:I24"/>
    <mergeCell ref="C25:I25"/>
    <mergeCell ref="C26:I26"/>
    <mergeCell ref="C27:I27"/>
    <mergeCell ref="C28:I28"/>
    <mergeCell ref="C17:I17"/>
    <mergeCell ref="C18:I18"/>
    <mergeCell ref="C19:I19"/>
    <mergeCell ref="C20:I20"/>
    <mergeCell ref="C21:I21"/>
    <mergeCell ref="C22:I22"/>
    <mergeCell ref="C11:I11"/>
    <mergeCell ref="C12:I12"/>
    <mergeCell ref="C13:I13"/>
    <mergeCell ref="C14:I14"/>
    <mergeCell ref="C15:I15"/>
    <mergeCell ref="C16:I16"/>
    <mergeCell ref="B2:I2"/>
    <mergeCell ref="B3:J3"/>
    <mergeCell ref="C4:I4"/>
    <mergeCell ref="C5:I5"/>
    <mergeCell ref="C6:I6"/>
    <mergeCell ref="C7:I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E80B-566B-41F8-951C-857FF0A515FD}">
  <dimension ref="A2:Q62"/>
  <sheetViews>
    <sheetView topLeftCell="A9" workbookViewId="0">
      <selection activeCell="J12" sqref="J12"/>
    </sheetView>
  </sheetViews>
  <sheetFormatPr defaultRowHeight="15" x14ac:dyDescent="0.25"/>
  <cols>
    <col min="2" max="2" width="28.7109375" style="20" customWidth="1"/>
    <col min="7" max="7" width="15.7109375" style="20" customWidth="1"/>
    <col min="10" max="10" width="8.85546875" customWidth="1"/>
    <col min="11" max="12" width="16" bestFit="1" customWidth="1"/>
    <col min="13" max="17" width="14.5703125" bestFit="1" customWidth="1"/>
  </cols>
  <sheetData>
    <row r="2" spans="1:17" x14ac:dyDescent="0.25">
      <c r="A2" s="452" t="s">
        <v>1340</v>
      </c>
      <c r="B2" s="453"/>
      <c r="C2" s="452"/>
      <c r="D2" s="452"/>
      <c r="E2" s="452"/>
      <c r="F2" s="452"/>
      <c r="G2" s="453"/>
      <c r="H2" s="452"/>
      <c r="I2" s="452"/>
      <c r="J2" s="452"/>
      <c r="K2" s="452" t="s">
        <v>1341</v>
      </c>
      <c r="L2" s="452"/>
      <c r="M2" s="452"/>
      <c r="N2" s="452"/>
      <c r="O2" s="452"/>
      <c r="P2" s="452"/>
      <c r="Q2" s="452"/>
    </row>
    <row r="3" spans="1:17" x14ac:dyDescent="0.25">
      <c r="A3" s="265"/>
      <c r="B3" s="454"/>
      <c r="C3" s="265"/>
      <c r="D3" s="265"/>
      <c r="E3" s="265"/>
      <c r="F3" s="265"/>
      <c r="G3" s="454"/>
      <c r="H3" s="265"/>
      <c r="I3" s="265"/>
      <c r="J3" s="265"/>
      <c r="K3" s="265"/>
      <c r="L3" s="265"/>
      <c r="M3" s="265"/>
      <c r="N3" s="265"/>
      <c r="O3" s="265"/>
      <c r="P3" s="265"/>
      <c r="Q3" s="265"/>
    </row>
    <row r="4" spans="1:17" x14ac:dyDescent="0.25">
      <c r="A4" s="452" t="s">
        <v>1342</v>
      </c>
      <c r="B4" s="453"/>
      <c r="C4" s="452"/>
      <c r="D4" s="452"/>
      <c r="E4" s="452"/>
      <c r="F4" s="452"/>
      <c r="G4" s="453"/>
      <c r="H4" s="452"/>
      <c r="I4" s="452"/>
      <c r="J4" s="452"/>
      <c r="K4" s="452"/>
      <c r="L4" s="452"/>
      <c r="M4" s="452"/>
      <c r="N4" s="452"/>
      <c r="O4" s="452"/>
      <c r="P4" s="452"/>
      <c r="Q4" s="452"/>
    </row>
    <row r="5" spans="1:17" x14ac:dyDescent="0.25">
      <c r="A5" s="265" t="e" vm="1">
        <v>#VALUE!</v>
      </c>
      <c r="B5" s="454"/>
      <c r="C5" s="265"/>
      <c r="D5" s="265"/>
      <c r="E5" s="265"/>
      <c r="F5" s="265"/>
      <c r="G5" s="454"/>
      <c r="H5" s="265"/>
      <c r="I5" s="265"/>
      <c r="J5" s="265" t="s">
        <v>1326</v>
      </c>
      <c r="K5" s="265" t="s">
        <v>1343</v>
      </c>
      <c r="L5" s="265" t="s">
        <v>1344</v>
      </c>
      <c r="M5" s="265" t="s">
        <v>1345</v>
      </c>
      <c r="N5" s="265" t="s">
        <v>1346</v>
      </c>
      <c r="O5" s="265" t="s">
        <v>1347</v>
      </c>
      <c r="P5" s="265" t="s">
        <v>1348</v>
      </c>
      <c r="Q5" s="265" t="s">
        <v>1349</v>
      </c>
    </row>
    <row r="6" spans="1:17" x14ac:dyDescent="0.25">
      <c r="A6" s="265"/>
      <c r="B6" s="454"/>
      <c r="C6" s="265"/>
      <c r="D6" s="265"/>
      <c r="E6" s="265"/>
      <c r="F6" s="265"/>
      <c r="G6" s="454"/>
      <c r="H6" s="265"/>
      <c r="I6" s="265"/>
      <c r="J6" s="265"/>
      <c r="K6" s="265"/>
      <c r="L6" s="265"/>
      <c r="M6" s="265"/>
      <c r="N6" s="265"/>
      <c r="O6" s="265"/>
      <c r="P6" s="265"/>
      <c r="Q6" s="265"/>
    </row>
    <row r="7" spans="1:17" x14ac:dyDescent="0.25">
      <c r="A7" s="265"/>
      <c r="B7" s="454"/>
      <c r="C7" s="265"/>
      <c r="D7" s="265"/>
      <c r="E7" s="265"/>
      <c r="F7" s="265"/>
      <c r="G7" s="454"/>
      <c r="H7" s="265"/>
      <c r="I7" s="265"/>
      <c r="J7" s="265"/>
      <c r="K7" s="265"/>
      <c r="L7" s="265"/>
      <c r="M7" s="265"/>
      <c r="N7" s="265"/>
      <c r="O7" s="265"/>
      <c r="P7" s="265"/>
      <c r="Q7" s="265"/>
    </row>
    <row r="8" spans="1:17" x14ac:dyDescent="0.25">
      <c r="A8" s="452" t="s">
        <v>1350</v>
      </c>
      <c r="B8" s="453"/>
      <c r="C8" s="452"/>
      <c r="D8" s="452"/>
      <c r="E8" s="452"/>
      <c r="F8" s="452"/>
      <c r="G8" s="453"/>
      <c r="H8" s="452"/>
      <c r="I8" s="452"/>
      <c r="J8" s="452"/>
      <c r="K8" s="452"/>
      <c r="L8" s="452"/>
      <c r="M8" s="452"/>
      <c r="N8" s="452"/>
      <c r="O8" s="452"/>
      <c r="P8" s="452"/>
      <c r="Q8" s="452"/>
    </row>
    <row r="9" spans="1:17" ht="30" x14ac:dyDescent="0.25">
      <c r="A9" s="265"/>
      <c r="B9" s="454" t="s">
        <v>1351</v>
      </c>
      <c r="C9" s="265"/>
      <c r="D9" s="265"/>
      <c r="E9" s="265"/>
      <c r="F9" s="265"/>
      <c r="G9" s="454"/>
      <c r="H9" s="265"/>
      <c r="I9" s="265"/>
      <c r="J9" s="265"/>
      <c r="K9" s="265"/>
      <c r="L9" s="265"/>
      <c r="M9" s="265"/>
      <c r="N9" s="265"/>
      <c r="O9" s="265"/>
      <c r="P9" s="265"/>
      <c r="Q9" s="265"/>
    </row>
    <row r="10" spans="1:17" ht="30" x14ac:dyDescent="0.25">
      <c r="A10" s="265">
        <v>1</v>
      </c>
      <c r="B10" s="454" t="s">
        <v>1352</v>
      </c>
      <c r="C10" s="265"/>
      <c r="D10" s="265"/>
      <c r="E10" s="265"/>
      <c r="F10" s="265"/>
      <c r="G10" s="454"/>
      <c r="H10" s="265"/>
      <c r="I10" s="265"/>
      <c r="J10" s="265">
        <v>5000</v>
      </c>
      <c r="K10" s="265">
        <f>J10</f>
        <v>5000</v>
      </c>
      <c r="L10" s="265">
        <v>0</v>
      </c>
      <c r="M10" s="265">
        <v>0</v>
      </c>
      <c r="N10" s="265">
        <v>0</v>
      </c>
      <c r="O10" s="265">
        <v>0</v>
      </c>
      <c r="P10" s="265">
        <v>0</v>
      </c>
      <c r="Q10" s="265">
        <v>0</v>
      </c>
    </row>
    <row r="11" spans="1:17" ht="45" x14ac:dyDescent="0.25">
      <c r="A11" s="265">
        <v>2</v>
      </c>
      <c r="B11" s="454" t="s">
        <v>1353</v>
      </c>
      <c r="C11" s="265"/>
      <c r="D11" s="265"/>
      <c r="E11" s="265"/>
      <c r="F11" s="265"/>
      <c r="G11" s="454"/>
      <c r="H11" s="265"/>
      <c r="I11" s="265"/>
      <c r="J11" s="265"/>
      <c r="K11" s="265"/>
      <c r="L11" s="265"/>
      <c r="M11" s="265"/>
      <c r="N11" s="265"/>
      <c r="O11" s="265"/>
      <c r="P11" s="265"/>
      <c r="Q11" s="265"/>
    </row>
    <row r="12" spans="1:17" ht="45" x14ac:dyDescent="0.25">
      <c r="A12" s="265">
        <v>3</v>
      </c>
      <c r="B12" s="454" t="s">
        <v>1354</v>
      </c>
      <c r="C12" s="265"/>
      <c r="D12" s="265"/>
      <c r="E12" s="265"/>
      <c r="F12" s="265"/>
      <c r="G12" s="454"/>
      <c r="H12" s="265"/>
      <c r="I12" s="265"/>
      <c r="J12" s="265"/>
      <c r="K12" s="265"/>
      <c r="L12" s="265"/>
      <c r="M12" s="265"/>
      <c r="N12" s="265"/>
      <c r="O12" s="265"/>
      <c r="P12" s="265"/>
      <c r="Q12" s="265"/>
    </row>
    <row r="13" spans="1:17" ht="60" x14ac:dyDescent="0.25">
      <c r="A13" s="265">
        <v>4</v>
      </c>
      <c r="B13" s="454" t="s">
        <v>1355</v>
      </c>
      <c r="C13" s="265">
        <v>1</v>
      </c>
      <c r="D13" s="265"/>
      <c r="E13" s="265">
        <v>2</v>
      </c>
      <c r="F13" s="265"/>
      <c r="G13" s="454" t="s">
        <v>1403</v>
      </c>
      <c r="H13" s="265"/>
      <c r="I13" s="265"/>
      <c r="J13" s="265"/>
      <c r="K13" s="265"/>
      <c r="L13" s="265"/>
      <c r="M13" s="265"/>
      <c r="N13" s="265"/>
      <c r="O13" s="265"/>
      <c r="P13" s="265"/>
      <c r="Q13" s="265"/>
    </row>
    <row r="14" spans="1:17" ht="30" x14ac:dyDescent="0.25">
      <c r="A14" s="452"/>
      <c r="B14" s="453" t="s">
        <v>1356</v>
      </c>
      <c r="C14" s="452"/>
      <c r="D14" s="452"/>
      <c r="E14" s="452"/>
      <c r="F14" s="452"/>
      <c r="G14" s="453"/>
      <c r="H14" s="452"/>
      <c r="I14" s="452"/>
      <c r="J14" s="452"/>
      <c r="K14" s="452"/>
      <c r="L14" s="452"/>
      <c r="M14" s="452"/>
      <c r="N14" s="452"/>
      <c r="O14" s="452"/>
      <c r="P14" s="452"/>
      <c r="Q14" s="452"/>
    </row>
    <row r="15" spans="1:17" ht="75" x14ac:dyDescent="0.25">
      <c r="A15" s="265">
        <v>5</v>
      </c>
      <c r="B15" s="454" t="s">
        <v>1357</v>
      </c>
      <c r="C15" s="265"/>
      <c r="D15" s="265"/>
      <c r="E15" s="265">
        <v>2</v>
      </c>
      <c r="F15" s="265">
        <v>1</v>
      </c>
      <c r="G15" s="454" t="s">
        <v>1404</v>
      </c>
      <c r="H15" s="265"/>
      <c r="I15" s="265"/>
      <c r="J15" s="265">
        <v>5000</v>
      </c>
      <c r="K15" s="265">
        <f>J15*40%</f>
        <v>2000</v>
      </c>
      <c r="L15" s="265">
        <f>J15*60%</f>
        <v>3000</v>
      </c>
      <c r="M15" s="265">
        <v>0</v>
      </c>
      <c r="N15" s="265">
        <v>0</v>
      </c>
      <c r="O15" s="265">
        <v>0</v>
      </c>
      <c r="P15" s="265">
        <v>0</v>
      </c>
      <c r="Q15" s="265">
        <v>0</v>
      </c>
    </row>
    <row r="16" spans="1:17" ht="60" x14ac:dyDescent="0.25">
      <c r="A16" s="265">
        <v>6</v>
      </c>
      <c r="B16" s="454" t="s">
        <v>1358</v>
      </c>
      <c r="C16" s="265">
        <v>1</v>
      </c>
      <c r="D16" s="265"/>
      <c r="E16" s="265">
        <v>3</v>
      </c>
      <c r="F16" s="265"/>
      <c r="G16" s="454" t="s">
        <v>1405</v>
      </c>
      <c r="H16" s="265"/>
      <c r="I16" s="265"/>
      <c r="J16" s="265"/>
      <c r="K16" s="265"/>
      <c r="L16" s="265"/>
      <c r="M16" s="265"/>
      <c r="N16" s="265"/>
      <c r="O16" s="265"/>
      <c r="P16" s="265"/>
      <c r="Q16" s="265"/>
    </row>
    <row r="17" spans="1:17" ht="105" x14ac:dyDescent="0.25">
      <c r="A17" s="265">
        <v>7</v>
      </c>
      <c r="B17" s="454" t="s">
        <v>1359</v>
      </c>
      <c r="C17" s="265">
        <v>1</v>
      </c>
      <c r="D17" s="265"/>
      <c r="E17" s="265">
        <v>1</v>
      </c>
      <c r="F17" s="265"/>
      <c r="G17" s="454" t="s">
        <v>1406</v>
      </c>
      <c r="H17" s="265"/>
      <c r="I17" s="265"/>
      <c r="J17" s="265"/>
      <c r="K17" s="265"/>
      <c r="L17" s="265"/>
      <c r="M17" s="265"/>
      <c r="N17" s="265"/>
      <c r="O17" s="265"/>
      <c r="P17" s="265"/>
      <c r="Q17" s="265"/>
    </row>
    <row r="18" spans="1:17" ht="60" x14ac:dyDescent="0.25">
      <c r="A18" s="265">
        <v>8</v>
      </c>
      <c r="B18" s="454" t="s">
        <v>1360</v>
      </c>
      <c r="C18" s="265"/>
      <c r="D18" s="265"/>
      <c r="E18" s="265">
        <v>2</v>
      </c>
      <c r="F18" s="265">
        <v>2</v>
      </c>
      <c r="G18" s="454"/>
      <c r="H18" s="265"/>
      <c r="I18" s="265"/>
      <c r="J18" s="265"/>
      <c r="K18" s="265"/>
      <c r="L18" s="265"/>
      <c r="M18" s="265"/>
      <c r="N18" s="265"/>
      <c r="O18" s="265"/>
      <c r="P18" s="265"/>
      <c r="Q18" s="265"/>
    </row>
    <row r="19" spans="1:17" ht="30" x14ac:dyDescent="0.25">
      <c r="A19" s="265">
        <v>9</v>
      </c>
      <c r="B19" s="454" t="s">
        <v>1361</v>
      </c>
      <c r="C19" s="265">
        <v>1</v>
      </c>
      <c r="D19" s="265"/>
      <c r="E19" s="265">
        <v>3</v>
      </c>
      <c r="F19" s="265"/>
      <c r="G19" s="454"/>
      <c r="H19" s="265"/>
      <c r="I19" s="265"/>
      <c r="J19" s="265"/>
      <c r="K19" s="265"/>
      <c r="L19" s="265"/>
      <c r="M19" s="265"/>
      <c r="N19" s="265"/>
      <c r="O19" s="265"/>
      <c r="P19" s="265"/>
      <c r="Q19" s="265"/>
    </row>
    <row r="20" spans="1:17" ht="30" x14ac:dyDescent="0.25">
      <c r="A20" s="452"/>
      <c r="B20" s="453" t="s">
        <v>1362</v>
      </c>
      <c r="C20" s="452"/>
      <c r="D20" s="452"/>
      <c r="E20" s="452"/>
      <c r="F20" s="452"/>
      <c r="G20" s="453"/>
      <c r="H20" s="452"/>
      <c r="I20" s="452"/>
      <c r="J20" s="452"/>
      <c r="K20" s="452"/>
      <c r="L20" s="452"/>
      <c r="M20" s="452"/>
      <c r="N20" s="452"/>
      <c r="O20" s="452"/>
      <c r="P20" s="452"/>
      <c r="Q20" s="452"/>
    </row>
    <row r="21" spans="1:17" ht="60" x14ac:dyDescent="0.25">
      <c r="A21" s="265">
        <v>10</v>
      </c>
      <c r="B21" s="454" t="s">
        <v>1363</v>
      </c>
      <c r="C21" s="265"/>
      <c r="D21" s="265"/>
      <c r="E21" s="265">
        <v>2</v>
      </c>
      <c r="F21" s="265">
        <v>2</v>
      </c>
      <c r="G21" s="454" t="s">
        <v>1407</v>
      </c>
      <c r="H21" s="265"/>
      <c r="I21" s="265"/>
      <c r="J21" s="265">
        <v>5000</v>
      </c>
      <c r="K21" s="265">
        <v>0</v>
      </c>
      <c r="L21" s="265">
        <f>J21*50%</f>
        <v>2500</v>
      </c>
      <c r="M21" s="265">
        <f>J21*0.5</f>
        <v>2500</v>
      </c>
      <c r="N21" s="265">
        <v>0</v>
      </c>
      <c r="O21" s="265">
        <v>0</v>
      </c>
      <c r="P21" s="265">
        <v>0</v>
      </c>
      <c r="Q21" s="265">
        <v>0</v>
      </c>
    </row>
    <row r="22" spans="1:17" ht="45" x14ac:dyDescent="0.25">
      <c r="A22" s="265">
        <v>11</v>
      </c>
      <c r="B22" s="454" t="s">
        <v>1364</v>
      </c>
      <c r="C22" s="265">
        <v>1</v>
      </c>
      <c r="D22" s="265"/>
      <c r="E22" s="265">
        <v>1</v>
      </c>
      <c r="F22" s="265"/>
      <c r="G22" s="454" t="s">
        <v>1408</v>
      </c>
      <c r="H22" s="265"/>
      <c r="I22" s="265"/>
      <c r="J22" s="265"/>
      <c r="K22" s="265"/>
      <c r="L22" s="265"/>
      <c r="M22" s="265"/>
      <c r="N22" s="265"/>
      <c r="O22" s="265"/>
      <c r="P22" s="265"/>
      <c r="Q22" s="265"/>
    </row>
    <row r="23" spans="1:17" ht="60" x14ac:dyDescent="0.25">
      <c r="A23" s="265">
        <v>12</v>
      </c>
      <c r="B23" s="454" t="s">
        <v>1365</v>
      </c>
      <c r="C23" s="265">
        <v>1</v>
      </c>
      <c r="D23" s="265"/>
      <c r="E23" s="265">
        <v>1</v>
      </c>
      <c r="F23" s="265"/>
      <c r="G23" s="454" t="s">
        <v>1409</v>
      </c>
      <c r="H23" s="265"/>
      <c r="I23" s="265"/>
      <c r="J23" s="265"/>
      <c r="K23" s="265"/>
      <c r="L23" s="265"/>
      <c r="M23" s="265"/>
      <c r="N23" s="265"/>
      <c r="O23" s="265"/>
      <c r="P23" s="265"/>
      <c r="Q23" s="265"/>
    </row>
    <row r="24" spans="1:17" ht="30" x14ac:dyDescent="0.25">
      <c r="A24" s="452"/>
      <c r="B24" s="453" t="s">
        <v>1366</v>
      </c>
      <c r="C24" s="452"/>
      <c r="D24" s="452"/>
      <c r="E24" s="452"/>
      <c r="F24" s="452"/>
      <c r="G24" s="453"/>
      <c r="H24" s="452"/>
      <c r="I24" s="452"/>
      <c r="J24" s="452"/>
      <c r="K24" s="452"/>
      <c r="L24" s="452"/>
      <c r="M24" s="452"/>
      <c r="N24" s="452"/>
      <c r="O24" s="452"/>
      <c r="P24" s="452"/>
      <c r="Q24" s="452"/>
    </row>
    <row r="25" spans="1:17" ht="75" x14ac:dyDescent="0.25">
      <c r="A25" s="265">
        <v>13</v>
      </c>
      <c r="B25" s="454" t="s">
        <v>1367</v>
      </c>
      <c r="C25" s="265">
        <v>1</v>
      </c>
      <c r="D25" s="265"/>
      <c r="E25" s="265">
        <v>1</v>
      </c>
      <c r="F25" s="265">
        <v>0.5</v>
      </c>
      <c r="G25" s="454" t="s">
        <v>1410</v>
      </c>
      <c r="H25" s="265"/>
      <c r="I25" s="265"/>
      <c r="J25" s="265">
        <v>5000</v>
      </c>
      <c r="K25" s="265">
        <v>0</v>
      </c>
      <c r="L25" s="265">
        <v>0</v>
      </c>
      <c r="M25" s="265">
        <f>J25*0.6</f>
        <v>3000</v>
      </c>
      <c r="N25" s="265">
        <f>J25*40%</f>
        <v>2000</v>
      </c>
      <c r="O25" s="265">
        <v>0</v>
      </c>
      <c r="P25" s="265">
        <v>0</v>
      </c>
      <c r="Q25" s="265">
        <v>0</v>
      </c>
    </row>
    <row r="26" spans="1:17" ht="120" x14ac:dyDescent="0.25">
      <c r="A26" s="265">
        <v>14</v>
      </c>
      <c r="B26" s="454" t="s">
        <v>1368</v>
      </c>
      <c r="C26" s="265">
        <v>1</v>
      </c>
      <c r="D26" s="265"/>
      <c r="E26" s="265">
        <v>1</v>
      </c>
      <c r="F26" s="265">
        <v>1</v>
      </c>
      <c r="G26" s="454" t="s">
        <v>1411</v>
      </c>
      <c r="H26" s="265"/>
      <c r="I26" s="265"/>
      <c r="J26" s="265"/>
      <c r="K26" s="265"/>
      <c r="L26" s="265"/>
      <c r="M26" s="265"/>
      <c r="N26" s="265"/>
      <c r="O26" s="265"/>
      <c r="P26" s="265"/>
      <c r="Q26" s="265"/>
    </row>
    <row r="27" spans="1:17" ht="75" x14ac:dyDescent="0.25">
      <c r="A27" s="265">
        <v>15</v>
      </c>
      <c r="B27" s="454" t="s">
        <v>1369</v>
      </c>
      <c r="C27" s="265">
        <v>1</v>
      </c>
      <c r="D27" s="265"/>
      <c r="E27" s="265"/>
      <c r="F27" s="265"/>
      <c r="G27" s="454" t="s">
        <v>1409</v>
      </c>
      <c r="H27" s="265"/>
      <c r="I27" s="265"/>
      <c r="J27" s="265"/>
      <c r="K27" s="265"/>
      <c r="L27" s="265"/>
      <c r="M27" s="265"/>
      <c r="N27" s="265"/>
      <c r="O27" s="265"/>
      <c r="P27" s="265"/>
      <c r="Q27" s="265"/>
    </row>
    <row r="28" spans="1:17" ht="45" x14ac:dyDescent="0.25">
      <c r="A28" s="265">
        <v>16</v>
      </c>
      <c r="B28" s="454" t="s">
        <v>1370</v>
      </c>
      <c r="C28" s="265">
        <v>1</v>
      </c>
      <c r="D28" s="265"/>
      <c r="E28" s="265"/>
      <c r="F28" s="265"/>
      <c r="G28" s="454"/>
      <c r="H28" s="265"/>
      <c r="I28" s="265"/>
      <c r="J28" s="265"/>
      <c r="K28" s="265"/>
      <c r="L28" s="265"/>
      <c r="M28" s="265"/>
      <c r="N28" s="265"/>
      <c r="O28" s="265"/>
      <c r="P28" s="265"/>
      <c r="Q28" s="265"/>
    </row>
    <row r="29" spans="1:17" ht="45" x14ac:dyDescent="0.25">
      <c r="A29" s="265">
        <v>17</v>
      </c>
      <c r="B29" s="454" t="s">
        <v>1371</v>
      </c>
      <c r="C29" s="265"/>
      <c r="D29" s="265"/>
      <c r="E29" s="265"/>
      <c r="F29" s="265">
        <v>0.5</v>
      </c>
      <c r="G29" s="454"/>
      <c r="H29" s="265"/>
      <c r="I29" s="265"/>
      <c r="J29" s="265"/>
      <c r="K29" s="265"/>
      <c r="L29" s="265"/>
      <c r="M29" s="265"/>
      <c r="N29" s="265"/>
      <c r="O29" s="265"/>
      <c r="P29" s="265"/>
      <c r="Q29" s="265"/>
    </row>
    <row r="30" spans="1:17" ht="30" x14ac:dyDescent="0.25">
      <c r="A30" s="452"/>
      <c r="B30" s="453" t="s">
        <v>1372</v>
      </c>
      <c r="C30" s="452"/>
      <c r="D30" s="452"/>
      <c r="E30" s="452"/>
      <c r="F30" s="452"/>
      <c r="G30" s="453"/>
      <c r="H30" s="452"/>
      <c r="I30" s="452"/>
      <c r="J30" s="452"/>
      <c r="K30" s="452"/>
      <c r="L30" s="452"/>
      <c r="M30" s="452"/>
      <c r="N30" s="452"/>
      <c r="O30" s="452"/>
      <c r="P30" s="452"/>
      <c r="Q30" s="452"/>
    </row>
    <row r="31" spans="1:17" ht="60" x14ac:dyDescent="0.25">
      <c r="A31" s="265">
        <v>18</v>
      </c>
      <c r="B31" s="454" t="s">
        <v>1373</v>
      </c>
      <c r="C31" s="265">
        <v>1</v>
      </c>
      <c r="D31" s="265"/>
      <c r="E31" s="265"/>
      <c r="F31" s="265"/>
      <c r="G31" s="454" t="s">
        <v>1412</v>
      </c>
      <c r="H31" s="265"/>
      <c r="I31" s="265"/>
      <c r="J31" s="265">
        <v>2500</v>
      </c>
      <c r="K31" s="265">
        <v>0</v>
      </c>
      <c r="L31" s="265">
        <v>0</v>
      </c>
      <c r="M31" s="265">
        <v>0</v>
      </c>
      <c r="N31" s="265">
        <v>0</v>
      </c>
      <c r="O31" s="265">
        <f>J31*0.6</f>
        <v>1500</v>
      </c>
      <c r="P31" s="265">
        <f>J31*0.4</f>
        <v>1000</v>
      </c>
      <c r="Q31" s="265">
        <v>0</v>
      </c>
    </row>
    <row r="32" spans="1:17" ht="75" x14ac:dyDescent="0.25">
      <c r="A32" s="265">
        <v>19</v>
      </c>
      <c r="B32" s="454" t="s">
        <v>1374</v>
      </c>
      <c r="C32" s="265"/>
      <c r="D32" s="265"/>
      <c r="E32" s="265"/>
      <c r="F32" s="265">
        <v>0.5</v>
      </c>
      <c r="G32" s="454" t="s">
        <v>1413</v>
      </c>
      <c r="H32" s="265"/>
      <c r="I32" s="265"/>
      <c r="J32" s="265"/>
      <c r="K32" s="265"/>
      <c r="L32" s="265"/>
      <c r="M32" s="265"/>
      <c r="N32" s="265"/>
      <c r="O32" s="265"/>
      <c r="P32" s="265"/>
      <c r="Q32" s="265"/>
    </row>
    <row r="33" spans="1:17" ht="30" x14ac:dyDescent="0.25">
      <c r="A33" s="452"/>
      <c r="B33" s="453" t="s">
        <v>1375</v>
      </c>
      <c r="C33" s="452"/>
      <c r="D33" s="452"/>
      <c r="E33" s="452"/>
      <c r="F33" s="452"/>
      <c r="G33" s="453"/>
      <c r="H33" s="452"/>
      <c r="I33" s="452"/>
      <c r="J33" s="452"/>
      <c r="K33" s="452"/>
      <c r="L33" s="452"/>
      <c r="M33" s="452"/>
      <c r="N33" s="452"/>
      <c r="O33" s="452"/>
      <c r="P33" s="452"/>
      <c r="Q33" s="452"/>
    </row>
    <row r="34" spans="1:17" ht="60" x14ac:dyDescent="0.25">
      <c r="A34" s="265">
        <v>20</v>
      </c>
      <c r="B34" s="454" t="s">
        <v>1376</v>
      </c>
      <c r="C34" s="265"/>
      <c r="D34" s="265"/>
      <c r="E34" s="265"/>
      <c r="F34" s="265"/>
      <c r="G34" s="454"/>
      <c r="H34" s="265"/>
      <c r="I34" s="265"/>
      <c r="J34" s="265">
        <v>2500</v>
      </c>
      <c r="K34" s="265"/>
      <c r="L34" s="265"/>
      <c r="M34" s="265"/>
      <c r="N34" s="265"/>
      <c r="O34" s="265"/>
      <c r="P34" s="265">
        <f>J34*0.5</f>
        <v>1250</v>
      </c>
      <c r="Q34" s="265">
        <f>J34*0.5</f>
        <v>1250</v>
      </c>
    </row>
    <row r="35" spans="1:17" ht="60" x14ac:dyDescent="0.25">
      <c r="A35" s="265">
        <v>21</v>
      </c>
      <c r="B35" s="454" t="s">
        <v>1377</v>
      </c>
      <c r="C35" s="265"/>
      <c r="D35" s="265"/>
      <c r="E35" s="265"/>
      <c r="F35" s="265"/>
      <c r="G35" s="454"/>
      <c r="H35" s="265"/>
      <c r="I35" s="265"/>
      <c r="J35" s="265"/>
      <c r="K35" s="265"/>
      <c r="L35" s="265"/>
      <c r="M35" s="265"/>
      <c r="N35" s="265"/>
      <c r="O35" s="265"/>
      <c r="P35" s="265"/>
      <c r="Q35" s="265"/>
    </row>
    <row r="36" spans="1:17" ht="45" x14ac:dyDescent="0.25">
      <c r="A36" s="265">
        <v>22</v>
      </c>
      <c r="B36" s="454" t="s">
        <v>1378</v>
      </c>
      <c r="C36" s="265"/>
      <c r="D36" s="265"/>
      <c r="E36" s="265"/>
      <c r="F36" s="265"/>
      <c r="G36" s="454"/>
      <c r="H36" s="265"/>
      <c r="I36" s="265"/>
      <c r="J36" s="265"/>
      <c r="K36" s="265"/>
      <c r="L36" s="265"/>
      <c r="M36" s="265"/>
      <c r="N36" s="265"/>
      <c r="O36" s="265"/>
      <c r="P36" s="265"/>
      <c r="Q36" s="265"/>
    </row>
    <row r="37" spans="1:17" ht="45" x14ac:dyDescent="0.25">
      <c r="A37" s="265">
        <v>23</v>
      </c>
      <c r="B37" s="454" t="s">
        <v>1379</v>
      </c>
      <c r="C37" s="265"/>
      <c r="D37" s="265"/>
      <c r="E37" s="265"/>
      <c r="F37" s="265"/>
      <c r="G37" s="454"/>
      <c r="H37" s="265"/>
      <c r="I37" s="265"/>
      <c r="J37" s="265"/>
      <c r="K37" s="265"/>
      <c r="L37" s="265"/>
      <c r="M37" s="265"/>
      <c r="N37" s="265"/>
      <c r="O37" s="265"/>
      <c r="P37" s="265"/>
      <c r="Q37" s="265"/>
    </row>
    <row r="38" spans="1:17" ht="45" x14ac:dyDescent="0.25">
      <c r="A38" s="265">
        <v>24</v>
      </c>
      <c r="B38" s="454" t="s">
        <v>1380</v>
      </c>
      <c r="C38" s="265"/>
      <c r="D38" s="265"/>
      <c r="E38" s="265"/>
      <c r="F38" s="265"/>
      <c r="G38" s="454"/>
      <c r="H38" s="265"/>
      <c r="I38" s="265"/>
      <c r="J38" s="265"/>
      <c r="K38" s="265"/>
      <c r="L38" s="265"/>
      <c r="M38" s="265"/>
      <c r="N38" s="265"/>
      <c r="O38" s="265"/>
      <c r="P38" s="265"/>
      <c r="Q38" s="265"/>
    </row>
    <row r="39" spans="1:17" ht="45" x14ac:dyDescent="0.25">
      <c r="A39" s="452"/>
      <c r="B39" s="453" t="s">
        <v>1381</v>
      </c>
      <c r="C39" s="452"/>
      <c r="D39" s="452"/>
      <c r="E39" s="452"/>
      <c r="F39" s="452"/>
      <c r="G39" s="453"/>
      <c r="H39" s="452"/>
      <c r="I39" s="452"/>
      <c r="J39" s="452"/>
      <c r="K39" s="452"/>
      <c r="L39" s="452"/>
      <c r="M39" s="452"/>
      <c r="N39" s="452"/>
      <c r="O39" s="452"/>
      <c r="P39" s="452"/>
      <c r="Q39" s="452"/>
    </row>
    <row r="40" spans="1:17" ht="75" x14ac:dyDescent="0.25">
      <c r="A40" s="265">
        <v>25</v>
      </c>
      <c r="B40" s="454" t="s">
        <v>1382</v>
      </c>
      <c r="C40" s="265"/>
      <c r="D40" s="265"/>
      <c r="E40" s="265"/>
      <c r="F40" s="265"/>
      <c r="G40" s="454"/>
      <c r="H40" s="265"/>
      <c r="I40" s="265"/>
      <c r="J40" s="265">
        <v>2500</v>
      </c>
      <c r="K40" s="265"/>
      <c r="L40" s="265"/>
      <c r="M40" s="265"/>
      <c r="N40" s="265"/>
      <c r="O40" s="265"/>
      <c r="P40" s="265">
        <f>J40*0.5</f>
        <v>1250</v>
      </c>
      <c r="Q40" s="265">
        <f>J40*0.5</f>
        <v>1250</v>
      </c>
    </row>
    <row r="41" spans="1:17" ht="45" x14ac:dyDescent="0.25">
      <c r="A41" s="265">
        <v>26</v>
      </c>
      <c r="B41" s="454" t="s">
        <v>1383</v>
      </c>
      <c r="C41" s="265"/>
      <c r="D41" s="265"/>
      <c r="E41" s="265"/>
      <c r="F41" s="265"/>
      <c r="G41" s="454"/>
      <c r="H41" s="265"/>
      <c r="I41" s="265"/>
      <c r="J41" s="265"/>
      <c r="K41" s="265"/>
      <c r="L41" s="265"/>
      <c r="M41" s="265"/>
      <c r="N41" s="265"/>
      <c r="O41" s="265"/>
      <c r="P41" s="265"/>
      <c r="Q41" s="265"/>
    </row>
    <row r="42" spans="1:17" ht="60" x14ac:dyDescent="0.25">
      <c r="A42" s="265">
        <v>27</v>
      </c>
      <c r="B42" s="454" t="s">
        <v>1384</v>
      </c>
      <c r="C42" s="265"/>
      <c r="D42" s="265"/>
      <c r="E42" s="265"/>
      <c r="F42" s="265"/>
      <c r="G42" s="454"/>
      <c r="H42" s="265"/>
      <c r="I42" s="265"/>
      <c r="J42" s="265"/>
      <c r="K42" s="265"/>
      <c r="L42" s="265"/>
      <c r="M42" s="265"/>
      <c r="N42" s="265"/>
      <c r="O42" s="265"/>
      <c r="P42" s="265"/>
      <c r="Q42" s="265"/>
    </row>
    <row r="43" spans="1:17" ht="30" x14ac:dyDescent="0.25">
      <c r="A43" s="452"/>
      <c r="B43" s="453" t="s">
        <v>1385</v>
      </c>
      <c r="C43" s="452"/>
      <c r="D43" s="452"/>
      <c r="E43" s="452"/>
      <c r="F43" s="452"/>
      <c r="G43" s="453"/>
      <c r="H43" s="452"/>
      <c r="I43" s="452"/>
      <c r="J43" s="452"/>
      <c r="K43" s="452"/>
      <c r="L43" s="452"/>
      <c r="M43" s="452"/>
      <c r="N43" s="452"/>
      <c r="O43" s="452"/>
      <c r="P43" s="452"/>
      <c r="Q43" s="452"/>
    </row>
    <row r="44" spans="1:17" ht="75" x14ac:dyDescent="0.25">
      <c r="A44" s="265">
        <v>28</v>
      </c>
      <c r="B44" s="454" t="s">
        <v>1386</v>
      </c>
      <c r="C44" s="265"/>
      <c r="D44" s="265"/>
      <c r="E44" s="265"/>
      <c r="F44" s="265"/>
      <c r="G44" s="454"/>
      <c r="H44" s="265"/>
      <c r="I44" s="265"/>
      <c r="J44" s="265">
        <v>2500</v>
      </c>
      <c r="K44" s="265"/>
      <c r="L44" s="265"/>
      <c r="M44" s="265"/>
      <c r="N44" s="265"/>
      <c r="O44" s="265"/>
      <c r="P44" s="265">
        <f>J44*0.5</f>
        <v>1250</v>
      </c>
      <c r="Q44" s="265">
        <f>J44*0.5</f>
        <v>1250</v>
      </c>
    </row>
    <row r="45" spans="1:17" ht="60" x14ac:dyDescent="0.25">
      <c r="A45" s="265">
        <v>29</v>
      </c>
      <c r="B45" s="454" t="s">
        <v>1387</v>
      </c>
      <c r="C45" s="265"/>
      <c r="D45" s="265"/>
      <c r="E45" s="265"/>
      <c r="F45" s="265"/>
      <c r="G45" s="454"/>
      <c r="H45" s="265"/>
      <c r="I45" s="265"/>
      <c r="J45" s="265"/>
      <c r="K45" s="265"/>
      <c r="L45" s="265"/>
      <c r="M45" s="265"/>
      <c r="N45" s="265"/>
      <c r="O45" s="265"/>
      <c r="P45" s="265"/>
      <c r="Q45" s="265"/>
    </row>
    <row r="46" spans="1:17" ht="45" x14ac:dyDescent="0.25">
      <c r="A46" s="265">
        <v>30</v>
      </c>
      <c r="B46" s="454" t="s">
        <v>1388</v>
      </c>
      <c r="C46" s="265"/>
      <c r="D46" s="265"/>
      <c r="E46" s="265"/>
      <c r="F46" s="265"/>
      <c r="G46" s="454"/>
      <c r="H46" s="265"/>
      <c r="I46" s="265"/>
      <c r="J46" s="265"/>
      <c r="K46" s="265"/>
      <c r="L46" s="265"/>
      <c r="M46" s="265"/>
      <c r="N46" s="265"/>
      <c r="O46" s="265"/>
      <c r="P46" s="265"/>
      <c r="Q46" s="265"/>
    </row>
    <row r="47" spans="1:17" x14ac:dyDescent="0.25">
      <c r="A47" s="265"/>
      <c r="B47" s="454" t="s">
        <v>1389</v>
      </c>
      <c r="C47" s="265"/>
      <c r="D47" s="265"/>
      <c r="E47" s="265"/>
      <c r="F47" s="265"/>
      <c r="G47" s="454"/>
      <c r="H47" s="265"/>
      <c r="I47" s="265"/>
      <c r="J47" s="265">
        <f>J10+J15+J21+J25+J31+J34+J40+J44</f>
        <v>30000</v>
      </c>
      <c r="K47" s="265">
        <f>K10+K15+K21+K25+K31+K34+K40+K44</f>
        <v>7000</v>
      </c>
      <c r="L47" s="265">
        <f>L10+L15+L21+L25+L31+L34+L40+L44</f>
        <v>5500</v>
      </c>
      <c r="M47" s="265">
        <f>M10+M15+M21+M25+M31+M34+M40+M44</f>
        <v>5500</v>
      </c>
      <c r="N47" s="265">
        <f>N10+N15+N21+N25+N31+N34+N40+N44</f>
        <v>2000</v>
      </c>
      <c r="O47" s="265">
        <f>O10+O15+O21+O25+O31+O34+O40+O44</f>
        <v>1500</v>
      </c>
      <c r="P47" s="265">
        <f>P10+P15+P21+P25+P31+P34+P40+P44</f>
        <v>4750</v>
      </c>
      <c r="Q47" s="265">
        <f>Q10+Q15+Q21+Q25+Q31+Q34+Q40+Q44</f>
        <v>3750</v>
      </c>
    </row>
    <row r="48" spans="1:17" x14ac:dyDescent="0.25">
      <c r="A48" s="265"/>
      <c r="B48" s="454" t="s">
        <v>1390</v>
      </c>
      <c r="C48" s="265"/>
      <c r="D48" s="265"/>
      <c r="E48" s="265"/>
      <c r="F48" s="265"/>
      <c r="G48" s="454"/>
      <c r="H48" s="265"/>
      <c r="I48" s="265"/>
      <c r="J48" s="265">
        <f>J47*15%</f>
        <v>4500</v>
      </c>
      <c r="K48" s="265">
        <f>K47*15%</f>
        <v>1050</v>
      </c>
      <c r="L48" s="265">
        <f>L47*15%</f>
        <v>825</v>
      </c>
      <c r="M48" s="265">
        <f>M47*15%</f>
        <v>825</v>
      </c>
      <c r="N48" s="265">
        <f>N47*15%</f>
        <v>300</v>
      </c>
      <c r="O48" s="265">
        <f>O47*15%</f>
        <v>225</v>
      </c>
      <c r="P48" s="265">
        <f>P47*15%</f>
        <v>712.5</v>
      </c>
      <c r="Q48" s="265">
        <f>Q47*15%</f>
        <v>562.5</v>
      </c>
    </row>
    <row r="49" spans="1:17" x14ac:dyDescent="0.25">
      <c r="A49" s="452"/>
      <c r="B49" s="453" t="s">
        <v>1391</v>
      </c>
      <c r="C49" s="452"/>
      <c r="D49" s="452"/>
      <c r="E49" s="452"/>
      <c r="F49" s="452"/>
      <c r="G49" s="453"/>
      <c r="H49" s="452"/>
      <c r="I49" s="452"/>
      <c r="J49" s="452">
        <f>J47+J48</f>
        <v>34500</v>
      </c>
      <c r="K49" s="452">
        <f>K47+K48</f>
        <v>8050</v>
      </c>
      <c r="L49" s="452">
        <f>L47+L48</f>
        <v>6325</v>
      </c>
      <c r="M49" s="452">
        <f>M47+M48</f>
        <v>6325</v>
      </c>
      <c r="N49" s="452">
        <f>N47+N48</f>
        <v>2300</v>
      </c>
      <c r="O49" s="452">
        <f>O47+O48</f>
        <v>1725</v>
      </c>
      <c r="P49" s="452">
        <f>P47+P48</f>
        <v>5462.5</v>
      </c>
      <c r="Q49" s="452">
        <f>Q47+Q48</f>
        <v>4312.5</v>
      </c>
    </row>
    <row r="50" spans="1:17" x14ac:dyDescent="0.25">
      <c r="A50" s="265" t="s">
        <v>1392</v>
      </c>
      <c r="B50" s="454"/>
      <c r="C50" s="265"/>
      <c r="D50" s="265"/>
      <c r="E50" s="265"/>
      <c r="F50" s="265"/>
      <c r="G50" s="454"/>
      <c r="H50" s="265"/>
      <c r="I50" s="265"/>
      <c r="J50" s="265"/>
      <c r="K50" s="265"/>
      <c r="L50" s="265"/>
      <c r="M50" s="265"/>
      <c r="N50" s="265"/>
      <c r="O50" s="265"/>
      <c r="P50" s="265"/>
      <c r="Q50" s="265"/>
    </row>
    <row r="51" spans="1:17" x14ac:dyDescent="0.25">
      <c r="A51" s="452" t="e" vm="1">
        <v>#VALUE!</v>
      </c>
      <c r="B51" s="453"/>
      <c r="C51" s="452"/>
      <c r="D51" s="452"/>
      <c r="E51" s="452"/>
      <c r="F51" s="452"/>
      <c r="G51" s="453"/>
      <c r="H51" s="452"/>
      <c r="I51" s="452"/>
      <c r="J51" s="452" t="s">
        <v>1326</v>
      </c>
      <c r="K51" s="452" t="s">
        <v>1393</v>
      </c>
      <c r="L51" s="452" t="s">
        <v>1344</v>
      </c>
      <c r="M51" s="452" t="s">
        <v>1345</v>
      </c>
      <c r="N51" s="452" t="s">
        <v>1346</v>
      </c>
      <c r="O51" s="452" t="s">
        <v>1347</v>
      </c>
      <c r="P51" s="452" t="s">
        <v>1348</v>
      </c>
      <c r="Q51" s="452" t="s">
        <v>1349</v>
      </c>
    </row>
    <row r="52" spans="1:17" x14ac:dyDescent="0.25">
      <c r="A52" s="265"/>
      <c r="B52" s="454"/>
      <c r="C52" s="265"/>
      <c r="D52" s="265"/>
      <c r="E52" s="265"/>
      <c r="F52" s="265"/>
      <c r="G52" s="454"/>
      <c r="H52" s="265"/>
      <c r="I52" s="265"/>
      <c r="J52" s="265"/>
      <c r="K52" s="265"/>
      <c r="L52" s="265"/>
      <c r="M52" s="265"/>
      <c r="N52" s="265"/>
      <c r="O52" s="265"/>
      <c r="P52" s="265"/>
      <c r="Q52" s="265"/>
    </row>
    <row r="53" spans="1:17" x14ac:dyDescent="0.25">
      <c r="A53" s="265"/>
      <c r="B53" s="454"/>
      <c r="C53" s="265"/>
      <c r="D53" s="265"/>
      <c r="E53" s="265"/>
      <c r="F53" s="265"/>
      <c r="G53" s="454"/>
      <c r="H53" s="265"/>
      <c r="I53" s="265"/>
      <c r="J53" s="265"/>
      <c r="K53" s="265"/>
      <c r="L53" s="265"/>
      <c r="M53" s="265"/>
      <c r="N53" s="265"/>
      <c r="O53" s="265"/>
      <c r="P53" s="265"/>
      <c r="Q53" s="265"/>
    </row>
    <row r="54" spans="1:17" x14ac:dyDescent="0.25">
      <c r="A54" s="452" t="s">
        <v>1394</v>
      </c>
      <c r="B54" s="453"/>
      <c r="C54" s="452"/>
      <c r="D54" s="452"/>
      <c r="E54" s="452"/>
      <c r="F54" s="452"/>
      <c r="G54" s="453"/>
      <c r="H54" s="452"/>
      <c r="I54" s="452"/>
      <c r="J54" s="452"/>
      <c r="K54" s="452"/>
      <c r="L54" s="452"/>
      <c r="M54" s="452"/>
      <c r="N54" s="452"/>
      <c r="O54" s="452"/>
      <c r="P54" s="452"/>
      <c r="Q54" s="452"/>
    </row>
    <row r="55" spans="1:17" ht="60" x14ac:dyDescent="0.25">
      <c r="A55" s="265" t="s">
        <v>1395</v>
      </c>
      <c r="B55" s="454" t="s">
        <v>1396</v>
      </c>
      <c r="C55" s="265"/>
      <c r="D55" s="265"/>
      <c r="E55" s="265"/>
      <c r="F55" s="265"/>
      <c r="G55" s="454"/>
      <c r="H55" s="265"/>
      <c r="I55" s="265"/>
      <c r="J55" s="265">
        <v>1620</v>
      </c>
      <c r="K55" s="265">
        <f>J55</f>
        <v>1620</v>
      </c>
      <c r="L55" s="265"/>
      <c r="M55" s="265"/>
      <c r="N55" s="265"/>
      <c r="O55" s="265"/>
      <c r="P55" s="265"/>
      <c r="Q55" s="265"/>
    </row>
    <row r="56" spans="1:17" ht="90" x14ac:dyDescent="0.25">
      <c r="A56" s="265" t="s">
        <v>1397</v>
      </c>
      <c r="B56" s="454" t="s">
        <v>1398</v>
      </c>
      <c r="C56" s="265"/>
      <c r="D56" s="265"/>
      <c r="E56" s="265"/>
      <c r="F56" s="265"/>
      <c r="G56" s="454"/>
      <c r="H56" s="265"/>
      <c r="I56" s="265"/>
      <c r="J56" s="265">
        <v>10000</v>
      </c>
      <c r="K56" s="265"/>
      <c r="L56" s="265">
        <f>J56</f>
        <v>10000</v>
      </c>
      <c r="M56" s="265"/>
      <c r="N56" s="265"/>
      <c r="O56" s="265"/>
      <c r="P56" s="265"/>
      <c r="Q56" s="265"/>
    </row>
    <row r="57" spans="1:17" x14ac:dyDescent="0.25">
      <c r="A57" s="265" t="s">
        <v>1399</v>
      </c>
      <c r="B57" s="454" t="s">
        <v>1400</v>
      </c>
      <c r="C57" s="265"/>
      <c r="D57" s="265"/>
      <c r="E57" s="265"/>
      <c r="F57" s="265"/>
      <c r="G57" s="454"/>
      <c r="H57" s="265"/>
      <c r="I57" s="265"/>
      <c r="J57" s="265">
        <v>4200</v>
      </c>
      <c r="K57" s="265">
        <f>$J57/7</f>
        <v>600</v>
      </c>
      <c r="L57" s="265">
        <f>$J57/7</f>
        <v>600</v>
      </c>
      <c r="M57" s="265">
        <f>$J57/7</f>
        <v>600</v>
      </c>
      <c r="N57" s="265">
        <f>$J57/7</f>
        <v>600</v>
      </c>
      <c r="O57" s="265">
        <f>$J57/7</f>
        <v>600</v>
      </c>
      <c r="P57" s="265">
        <f>$J57/7</f>
        <v>600</v>
      </c>
      <c r="Q57" s="265">
        <f>$J57/7</f>
        <v>600</v>
      </c>
    </row>
    <row r="58" spans="1:17" x14ac:dyDescent="0.25">
      <c r="A58" s="265"/>
      <c r="B58" s="454" t="s">
        <v>1389</v>
      </c>
      <c r="C58" s="265"/>
      <c r="D58" s="265"/>
      <c r="E58" s="265"/>
      <c r="F58" s="265"/>
      <c r="G58" s="454"/>
      <c r="H58" s="265"/>
      <c r="I58" s="265"/>
      <c r="J58" s="265">
        <f>SUM(J55:J57)</f>
        <v>15820</v>
      </c>
      <c r="K58" s="265"/>
      <c r="L58" s="265"/>
      <c r="M58" s="265"/>
      <c r="N58" s="265"/>
      <c r="O58" s="265"/>
      <c r="P58" s="265"/>
      <c r="Q58" s="265"/>
    </row>
    <row r="59" spans="1:17" x14ac:dyDescent="0.25">
      <c r="A59" s="265"/>
      <c r="B59" s="454" t="s">
        <v>1390</v>
      </c>
      <c r="C59" s="265"/>
      <c r="D59" s="265"/>
      <c r="E59" s="265"/>
      <c r="F59" s="265"/>
      <c r="G59" s="454"/>
      <c r="H59" s="265"/>
      <c r="I59" s="265"/>
      <c r="J59" s="265">
        <f>SUM(J58*15%)</f>
        <v>2373</v>
      </c>
      <c r="K59" s="265"/>
      <c r="L59" s="265"/>
      <c r="M59" s="265"/>
      <c r="N59" s="265"/>
      <c r="O59" s="265"/>
      <c r="P59" s="265"/>
      <c r="Q59" s="265"/>
    </row>
    <row r="60" spans="1:17" x14ac:dyDescent="0.25">
      <c r="A60" s="265"/>
      <c r="B60" s="454" t="s">
        <v>1391</v>
      </c>
      <c r="C60" s="265"/>
      <c r="D60" s="265"/>
      <c r="E60" s="265"/>
      <c r="F60" s="265"/>
      <c r="G60" s="454"/>
      <c r="H60" s="265"/>
      <c r="I60" s="265"/>
      <c r="J60" s="265">
        <f>SUM(J58:J59)</f>
        <v>18193</v>
      </c>
      <c r="K60" s="265">
        <f>SUM(K55:K57)</f>
        <v>2220</v>
      </c>
      <c r="L60" s="265">
        <f>SUM(L55:L57)</f>
        <v>10600</v>
      </c>
      <c r="M60" s="265">
        <f>SUM(M55:M57)</f>
        <v>600</v>
      </c>
      <c r="N60" s="265">
        <f>SUM(N55:N57)</f>
        <v>600</v>
      </c>
      <c r="O60" s="265">
        <f>SUM(O55:O57)</f>
        <v>600</v>
      </c>
      <c r="P60" s="265">
        <f>SUM(P55:P57)</f>
        <v>600</v>
      </c>
      <c r="Q60" s="265">
        <f>SUM(Q55:Q57)</f>
        <v>600</v>
      </c>
    </row>
    <row r="61" spans="1:17" x14ac:dyDescent="0.25">
      <c r="A61" s="452" t="s">
        <v>1401</v>
      </c>
      <c r="B61" s="453"/>
      <c r="C61" s="452"/>
      <c r="D61" s="452"/>
      <c r="E61" s="452"/>
      <c r="F61" s="452"/>
      <c r="G61" s="453"/>
      <c r="H61" s="452"/>
      <c r="I61" s="452"/>
      <c r="J61" s="452">
        <f>J49+J60</f>
        <v>52693</v>
      </c>
      <c r="K61" s="452">
        <f>K49+K60</f>
        <v>10270</v>
      </c>
      <c r="L61" s="452">
        <f>L49+L60</f>
        <v>16925</v>
      </c>
      <c r="M61" s="452">
        <f>M49+M60</f>
        <v>6925</v>
      </c>
      <c r="N61" s="452">
        <f>N49+N60</f>
        <v>2900</v>
      </c>
      <c r="O61" s="452">
        <f>O49+O60</f>
        <v>2325</v>
      </c>
      <c r="P61" s="452">
        <f>P49+P60</f>
        <v>6062.5</v>
      </c>
      <c r="Q61" s="452">
        <f>Q49+Q60</f>
        <v>4912.5</v>
      </c>
    </row>
    <row r="62" spans="1:17" x14ac:dyDescent="0.25">
      <c r="A62" s="452" t="s">
        <v>1402</v>
      </c>
      <c r="B62" s="453"/>
      <c r="C62" s="452"/>
      <c r="D62" s="452"/>
      <c r="E62" s="452"/>
      <c r="F62" s="452"/>
      <c r="G62" s="453"/>
      <c r="H62" s="452"/>
      <c r="I62" s="452"/>
      <c r="J62" s="452"/>
      <c r="K62" s="452"/>
      <c r="L62" s="452"/>
      <c r="M62" s="452"/>
      <c r="N62" s="452"/>
      <c r="O62" s="452"/>
      <c r="P62" s="452"/>
      <c r="Q62" s="45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F17DF-D1B0-4E74-9541-2F8963F9A4AA}">
  <dimension ref="A2:L53"/>
  <sheetViews>
    <sheetView workbookViewId="0">
      <selection activeCell="N29" sqref="N29"/>
    </sheetView>
  </sheetViews>
  <sheetFormatPr defaultRowHeight="15" x14ac:dyDescent="0.25"/>
  <cols>
    <col min="2" max="2" width="26.28515625" style="20" customWidth="1"/>
    <col min="3" max="4" width="15.140625" customWidth="1"/>
    <col min="5" max="5" width="20.85546875" customWidth="1"/>
    <col min="6" max="6" width="22" customWidth="1"/>
    <col min="7" max="7" width="23.7109375" customWidth="1"/>
  </cols>
  <sheetData>
    <row r="2" spans="1:12" x14ac:dyDescent="0.25">
      <c r="A2" s="452" t="s">
        <v>1414</v>
      </c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</row>
    <row r="3" spans="1:12" x14ac:dyDescent="0.25">
      <c r="A3" s="265"/>
      <c r="B3" s="454"/>
      <c r="C3" s="265"/>
      <c r="D3" s="265"/>
      <c r="E3" s="265"/>
      <c r="F3" s="265"/>
      <c r="G3" s="265"/>
      <c r="H3" s="265"/>
      <c r="I3" s="265"/>
      <c r="J3" s="265"/>
      <c r="K3" s="265"/>
      <c r="L3" s="265"/>
    </row>
    <row r="4" spans="1:12" x14ac:dyDescent="0.25">
      <c r="A4" s="452" t="s">
        <v>1415</v>
      </c>
      <c r="B4" s="453"/>
      <c r="C4" s="452"/>
      <c r="D4" s="452"/>
      <c r="E4" s="452"/>
      <c r="F4" s="452"/>
      <c r="G4" s="452"/>
      <c r="H4" s="452"/>
      <c r="I4" s="452"/>
      <c r="J4" s="452"/>
      <c r="K4" s="452"/>
      <c r="L4" s="452"/>
    </row>
    <row r="5" spans="1:12" x14ac:dyDescent="0.25">
      <c r="A5" s="265"/>
      <c r="B5" s="454"/>
      <c r="C5" s="265" t="s">
        <v>1416</v>
      </c>
      <c r="D5" s="265"/>
      <c r="E5" s="265"/>
      <c r="F5" s="265"/>
      <c r="G5" s="265"/>
      <c r="H5" s="265"/>
      <c r="I5" s="265"/>
      <c r="J5" s="265"/>
      <c r="K5" s="265"/>
      <c r="L5" s="265"/>
    </row>
    <row r="6" spans="1:12" x14ac:dyDescent="0.25">
      <c r="A6" s="265" t="e" vm="1">
        <v>#VALUE!</v>
      </c>
      <c r="B6" s="454"/>
      <c r="C6" s="265">
        <v>1</v>
      </c>
      <c r="D6" s="265">
        <v>2</v>
      </c>
      <c r="E6" s="265">
        <v>3</v>
      </c>
      <c r="F6" s="265">
        <v>4</v>
      </c>
      <c r="G6" s="265">
        <v>5</v>
      </c>
      <c r="H6" s="265" t="s">
        <v>1326</v>
      </c>
      <c r="I6" s="265" t="s">
        <v>1343</v>
      </c>
      <c r="J6" s="265" t="s">
        <v>1344</v>
      </c>
      <c r="K6" s="265" t="s">
        <v>1345</v>
      </c>
      <c r="L6" s="265" t="s">
        <v>1346</v>
      </c>
    </row>
    <row r="7" spans="1:12" x14ac:dyDescent="0.25">
      <c r="A7" s="265"/>
      <c r="B7" s="454"/>
      <c r="C7" s="265" t="s">
        <v>1417</v>
      </c>
      <c r="D7" s="265" t="s">
        <v>1418</v>
      </c>
      <c r="E7" s="265" t="s">
        <v>1419</v>
      </c>
      <c r="F7" s="265" t="s">
        <v>1420</v>
      </c>
      <c r="G7" s="265" t="s">
        <v>1421</v>
      </c>
      <c r="H7" s="265"/>
      <c r="I7" s="265"/>
      <c r="J7" s="265"/>
      <c r="K7" s="265"/>
      <c r="L7" s="265"/>
    </row>
    <row r="8" spans="1:12" x14ac:dyDescent="0.25">
      <c r="A8" s="265"/>
      <c r="B8" s="454"/>
      <c r="C8" s="265" t="s">
        <v>1422</v>
      </c>
      <c r="D8" s="265" t="s">
        <v>1423</v>
      </c>
      <c r="E8" s="265" t="s">
        <v>1424</v>
      </c>
      <c r="F8" s="265" t="s">
        <v>1425</v>
      </c>
      <c r="G8" s="265"/>
      <c r="H8" s="265"/>
      <c r="I8" s="265"/>
      <c r="J8" s="265"/>
      <c r="K8" s="265"/>
      <c r="L8" s="265"/>
    </row>
    <row r="9" spans="1:12" x14ac:dyDescent="0.25">
      <c r="A9" s="452" t="s">
        <v>1350</v>
      </c>
      <c r="B9" s="453"/>
      <c r="C9" s="452"/>
      <c r="D9" s="452"/>
      <c r="E9" s="452"/>
      <c r="F9" s="452"/>
      <c r="G9" s="452"/>
      <c r="H9" s="452"/>
      <c r="I9" s="452"/>
      <c r="J9" s="452"/>
      <c r="K9" s="452"/>
      <c r="L9" s="452"/>
    </row>
    <row r="10" spans="1:12" x14ac:dyDescent="0.25">
      <c r="A10" s="265"/>
      <c r="B10" s="454" t="s">
        <v>1426</v>
      </c>
      <c r="C10" s="265"/>
      <c r="D10" s="265"/>
      <c r="E10" s="265"/>
      <c r="F10" s="265"/>
      <c r="G10" s="265" t="s">
        <v>1427</v>
      </c>
      <c r="H10" s="265"/>
      <c r="I10" s="265"/>
      <c r="J10" s="265"/>
      <c r="K10" s="265"/>
      <c r="L10" s="265"/>
    </row>
    <row r="11" spans="1:12" ht="30" x14ac:dyDescent="0.25">
      <c r="A11" s="265">
        <v>1</v>
      </c>
      <c r="B11" s="454" t="s">
        <v>1352</v>
      </c>
      <c r="C11" s="265">
        <v>2</v>
      </c>
      <c r="D11" s="265"/>
      <c r="E11" s="265">
        <v>1</v>
      </c>
      <c r="F11" s="265"/>
      <c r="G11" s="265" t="s">
        <v>1410</v>
      </c>
      <c r="H11" s="265">
        <v>7500</v>
      </c>
      <c r="I11" s="265">
        <f>SUM(H11)</f>
        <v>7500</v>
      </c>
      <c r="J11" s="265">
        <v>0</v>
      </c>
      <c r="K11" s="265">
        <v>0</v>
      </c>
      <c r="L11" s="265">
        <v>0</v>
      </c>
    </row>
    <row r="12" spans="1:12" ht="30" x14ac:dyDescent="0.25">
      <c r="A12" s="265">
        <v>2</v>
      </c>
      <c r="B12" s="454" t="s">
        <v>1428</v>
      </c>
      <c r="C12" s="265">
        <v>1</v>
      </c>
      <c r="D12" s="265"/>
      <c r="E12" s="265">
        <v>2</v>
      </c>
      <c r="F12" s="265">
        <v>1</v>
      </c>
      <c r="G12" s="265" t="s">
        <v>1429</v>
      </c>
      <c r="H12" s="265"/>
      <c r="I12" s="265"/>
      <c r="J12" s="265"/>
      <c r="K12" s="265"/>
      <c r="L12" s="265"/>
    </row>
    <row r="13" spans="1:12" ht="60" x14ac:dyDescent="0.25">
      <c r="A13" s="265">
        <v>3</v>
      </c>
      <c r="B13" s="454" t="s">
        <v>1430</v>
      </c>
      <c r="C13" s="265">
        <v>1</v>
      </c>
      <c r="D13" s="265"/>
      <c r="E13" s="265">
        <v>2</v>
      </c>
      <c r="F13" s="265"/>
      <c r="G13" s="265" t="s">
        <v>1403</v>
      </c>
      <c r="H13" s="265"/>
      <c r="I13" s="265"/>
      <c r="J13" s="265"/>
      <c r="K13" s="265"/>
      <c r="L13" s="265"/>
    </row>
    <row r="14" spans="1:12" x14ac:dyDescent="0.25">
      <c r="A14" s="265"/>
      <c r="B14" s="454" t="s">
        <v>1431</v>
      </c>
      <c r="C14" s="265">
        <v>4</v>
      </c>
      <c r="D14" s="265">
        <v>0</v>
      </c>
      <c r="E14" s="265">
        <v>5</v>
      </c>
      <c r="F14" s="265">
        <v>1</v>
      </c>
      <c r="G14" s="265">
        <v>27800</v>
      </c>
      <c r="H14" s="265"/>
      <c r="I14" s="265"/>
      <c r="J14" s="265"/>
      <c r="K14" s="265"/>
      <c r="L14" s="265"/>
    </row>
    <row r="15" spans="1:12" ht="30" x14ac:dyDescent="0.25">
      <c r="A15" s="452"/>
      <c r="B15" s="453" t="s">
        <v>1432</v>
      </c>
      <c r="C15" s="452"/>
      <c r="D15" s="452"/>
      <c r="E15" s="452"/>
      <c r="F15" s="452"/>
      <c r="G15" s="452" t="s">
        <v>1433</v>
      </c>
      <c r="H15" s="452"/>
      <c r="I15" s="452"/>
      <c r="J15" s="452"/>
      <c r="K15" s="452"/>
      <c r="L15" s="452"/>
    </row>
    <row r="16" spans="1:12" ht="75" x14ac:dyDescent="0.25">
      <c r="A16" s="265">
        <v>4</v>
      </c>
      <c r="B16" s="454" t="s">
        <v>1434</v>
      </c>
      <c r="C16" s="265"/>
      <c r="D16" s="265"/>
      <c r="E16" s="265">
        <v>2</v>
      </c>
      <c r="F16" s="265">
        <v>1</v>
      </c>
      <c r="G16" s="265" t="s">
        <v>1404</v>
      </c>
      <c r="H16" s="265">
        <v>20000</v>
      </c>
      <c r="I16" s="265">
        <f>SUM(H16*35%)</f>
        <v>7000</v>
      </c>
      <c r="J16" s="265">
        <v>0</v>
      </c>
      <c r="K16" s="265">
        <v>0</v>
      </c>
      <c r="L16" s="265">
        <v>0</v>
      </c>
    </row>
    <row r="17" spans="1:12" ht="60" x14ac:dyDescent="0.25">
      <c r="A17" s="265">
        <v>5</v>
      </c>
      <c r="B17" s="454" t="s">
        <v>1435</v>
      </c>
      <c r="C17" s="265">
        <v>1</v>
      </c>
      <c r="D17" s="265"/>
      <c r="E17" s="265">
        <v>3</v>
      </c>
      <c r="F17" s="265"/>
      <c r="G17" s="265" t="s">
        <v>1405</v>
      </c>
      <c r="H17" s="265"/>
      <c r="I17" s="265"/>
      <c r="J17" s="265"/>
      <c r="K17" s="265"/>
      <c r="L17" s="265"/>
    </row>
    <row r="18" spans="1:12" ht="60" x14ac:dyDescent="0.25">
      <c r="A18" s="265">
        <v>6</v>
      </c>
      <c r="B18" s="454" t="s">
        <v>1436</v>
      </c>
      <c r="C18" s="265">
        <v>1</v>
      </c>
      <c r="D18" s="265"/>
      <c r="E18" s="265">
        <v>1</v>
      </c>
      <c r="F18" s="265"/>
      <c r="G18" s="265" t="s">
        <v>1406</v>
      </c>
      <c r="H18" s="265"/>
      <c r="I18" s="265"/>
      <c r="J18" s="265"/>
      <c r="K18" s="265"/>
      <c r="L18" s="265"/>
    </row>
    <row r="19" spans="1:12" ht="45" x14ac:dyDescent="0.25">
      <c r="A19" s="265">
        <v>7</v>
      </c>
      <c r="B19" s="454" t="s">
        <v>1437</v>
      </c>
      <c r="C19" s="265"/>
      <c r="D19" s="265"/>
      <c r="E19" s="265">
        <v>2</v>
      </c>
      <c r="F19" s="265">
        <v>2</v>
      </c>
      <c r="G19" s="265"/>
      <c r="H19" s="265"/>
      <c r="I19" s="265"/>
      <c r="J19" s="265"/>
      <c r="K19" s="265"/>
      <c r="L19" s="265"/>
    </row>
    <row r="20" spans="1:12" ht="45" x14ac:dyDescent="0.25">
      <c r="A20" s="265">
        <v>8</v>
      </c>
      <c r="B20" s="454" t="s">
        <v>1438</v>
      </c>
      <c r="C20" s="265">
        <v>1</v>
      </c>
      <c r="D20" s="265"/>
      <c r="E20" s="265">
        <v>3</v>
      </c>
      <c r="F20" s="265"/>
      <c r="G20" s="265"/>
      <c r="H20" s="265"/>
      <c r="I20" s="265"/>
      <c r="J20" s="265"/>
      <c r="K20" s="265"/>
      <c r="L20" s="265"/>
    </row>
    <row r="21" spans="1:12" ht="45" x14ac:dyDescent="0.25">
      <c r="A21" s="265">
        <v>9</v>
      </c>
      <c r="B21" s="454" t="s">
        <v>1439</v>
      </c>
      <c r="C21" s="265"/>
      <c r="D21" s="265"/>
      <c r="E21" s="265">
        <v>1</v>
      </c>
      <c r="F21" s="265">
        <v>1</v>
      </c>
      <c r="G21" s="265"/>
      <c r="H21" s="265"/>
      <c r="I21" s="265"/>
      <c r="J21" s="265"/>
      <c r="K21" s="265"/>
      <c r="L21" s="265"/>
    </row>
    <row r="22" spans="1:12" ht="75" x14ac:dyDescent="0.25">
      <c r="A22" s="265">
        <v>10</v>
      </c>
      <c r="B22" s="454" t="s">
        <v>1440</v>
      </c>
      <c r="C22" s="265"/>
      <c r="D22" s="265"/>
      <c r="E22" s="265">
        <v>1</v>
      </c>
      <c r="F22" s="265"/>
      <c r="G22" s="265"/>
      <c r="H22" s="265"/>
      <c r="I22" s="265"/>
      <c r="J22" s="265"/>
      <c r="K22" s="265"/>
      <c r="L22" s="265"/>
    </row>
    <row r="23" spans="1:12" x14ac:dyDescent="0.25">
      <c r="A23" s="265"/>
      <c r="B23" s="454" t="s">
        <v>1431</v>
      </c>
      <c r="C23" s="265">
        <v>3</v>
      </c>
      <c r="D23" s="265">
        <v>0</v>
      </c>
      <c r="E23" s="265">
        <v>13</v>
      </c>
      <c r="F23" s="265">
        <v>4</v>
      </c>
      <c r="G23" s="265">
        <v>48300</v>
      </c>
      <c r="H23" s="265"/>
      <c r="I23" s="265"/>
      <c r="J23" s="265"/>
      <c r="K23" s="265"/>
      <c r="L23" s="265"/>
    </row>
    <row r="24" spans="1:12" ht="30" x14ac:dyDescent="0.25">
      <c r="A24" s="452"/>
      <c r="B24" s="453" t="s">
        <v>1441</v>
      </c>
      <c r="C24" s="452"/>
      <c r="D24" s="452"/>
      <c r="E24" s="452"/>
      <c r="F24" s="452"/>
      <c r="G24" s="452" t="s">
        <v>1442</v>
      </c>
      <c r="H24" s="452"/>
      <c r="I24" s="452"/>
      <c r="J24" s="452"/>
      <c r="K24" s="452"/>
      <c r="L24" s="452"/>
    </row>
    <row r="25" spans="1:12" ht="60" x14ac:dyDescent="0.25">
      <c r="A25" s="265">
        <v>11</v>
      </c>
      <c r="B25" s="454" t="s">
        <v>1443</v>
      </c>
      <c r="C25" s="265"/>
      <c r="D25" s="265"/>
      <c r="E25" s="265">
        <v>2</v>
      </c>
      <c r="F25" s="265">
        <v>2</v>
      </c>
      <c r="G25" s="265" t="s">
        <v>1407</v>
      </c>
      <c r="H25" s="265">
        <v>5000</v>
      </c>
      <c r="I25" s="265">
        <v>0</v>
      </c>
      <c r="J25" s="265">
        <v>0</v>
      </c>
      <c r="K25" s="265">
        <v>0</v>
      </c>
      <c r="L25" s="265">
        <v>0</v>
      </c>
    </row>
    <row r="26" spans="1:12" ht="90" x14ac:dyDescent="0.25">
      <c r="A26" s="265">
        <v>12</v>
      </c>
      <c r="B26" s="454" t="s">
        <v>1444</v>
      </c>
      <c r="C26" s="265">
        <v>1</v>
      </c>
      <c r="D26" s="265"/>
      <c r="E26" s="265">
        <v>1</v>
      </c>
      <c r="F26" s="265"/>
      <c r="G26" s="265" t="s">
        <v>1408</v>
      </c>
      <c r="H26" s="265"/>
      <c r="I26" s="265"/>
      <c r="J26" s="265"/>
      <c r="K26" s="265"/>
      <c r="L26" s="265"/>
    </row>
    <row r="27" spans="1:12" ht="45" x14ac:dyDescent="0.25">
      <c r="A27" s="265">
        <v>13</v>
      </c>
      <c r="B27" s="454" t="s">
        <v>1445</v>
      </c>
      <c r="C27" s="265">
        <v>1</v>
      </c>
      <c r="D27" s="265"/>
      <c r="E27" s="265">
        <v>1</v>
      </c>
      <c r="F27" s="265"/>
      <c r="G27" s="265" t="s">
        <v>1409</v>
      </c>
      <c r="H27" s="265"/>
      <c r="I27" s="265"/>
      <c r="J27" s="265"/>
      <c r="K27" s="265"/>
      <c r="L27" s="265"/>
    </row>
    <row r="28" spans="1:12" x14ac:dyDescent="0.25">
      <c r="A28" s="265"/>
      <c r="B28" s="454" t="s">
        <v>1431</v>
      </c>
      <c r="C28" s="265">
        <v>2</v>
      </c>
      <c r="D28" s="265">
        <v>0</v>
      </c>
      <c r="E28" s="265">
        <v>4</v>
      </c>
      <c r="F28" s="265">
        <v>2</v>
      </c>
      <c r="G28" s="265">
        <v>20200</v>
      </c>
      <c r="H28" s="265"/>
      <c r="I28" s="265"/>
      <c r="J28" s="265"/>
      <c r="K28" s="265"/>
      <c r="L28" s="265"/>
    </row>
    <row r="29" spans="1:12" ht="30" x14ac:dyDescent="0.25">
      <c r="A29" s="452"/>
      <c r="B29" s="453" t="s">
        <v>1446</v>
      </c>
      <c r="C29" s="452"/>
      <c r="D29" s="452"/>
      <c r="E29" s="452"/>
      <c r="F29" s="452"/>
      <c r="G29" s="452" t="s">
        <v>1442</v>
      </c>
      <c r="H29" s="452"/>
      <c r="I29" s="452"/>
      <c r="J29" s="452"/>
      <c r="K29" s="452"/>
      <c r="L29" s="452"/>
    </row>
    <row r="30" spans="1:12" ht="75" x14ac:dyDescent="0.25">
      <c r="A30" s="265">
        <v>14</v>
      </c>
      <c r="B30" s="454" t="s">
        <v>1447</v>
      </c>
      <c r="C30" s="265">
        <v>1</v>
      </c>
      <c r="D30" s="265"/>
      <c r="E30" s="265">
        <v>1</v>
      </c>
      <c r="F30" s="265">
        <v>0.5</v>
      </c>
      <c r="G30" s="265" t="s">
        <v>1410</v>
      </c>
      <c r="H30" s="265">
        <v>5000</v>
      </c>
      <c r="I30" s="265">
        <v>0</v>
      </c>
      <c r="J30" s="265">
        <v>0</v>
      </c>
      <c r="K30" s="265">
        <v>0</v>
      </c>
      <c r="L30" s="265">
        <v>0</v>
      </c>
    </row>
    <row r="31" spans="1:12" ht="90" x14ac:dyDescent="0.25">
      <c r="A31" s="265">
        <v>15</v>
      </c>
      <c r="B31" s="454" t="s">
        <v>1448</v>
      </c>
      <c r="C31" s="265">
        <v>1</v>
      </c>
      <c r="D31" s="265"/>
      <c r="E31" s="265">
        <v>1</v>
      </c>
      <c r="F31" s="265">
        <v>1</v>
      </c>
      <c r="G31" s="265" t="s">
        <v>1411</v>
      </c>
      <c r="H31" s="265"/>
      <c r="I31" s="265"/>
      <c r="J31" s="265"/>
      <c r="K31" s="265"/>
      <c r="L31" s="265"/>
    </row>
    <row r="32" spans="1:12" ht="75" x14ac:dyDescent="0.25">
      <c r="A32" s="265">
        <v>16</v>
      </c>
      <c r="B32" s="454" t="s">
        <v>1449</v>
      </c>
      <c r="C32" s="265">
        <v>1</v>
      </c>
      <c r="D32" s="265"/>
      <c r="E32" s="265"/>
      <c r="F32" s="265"/>
      <c r="G32" s="265" t="s">
        <v>1409</v>
      </c>
      <c r="H32" s="265"/>
      <c r="I32" s="265"/>
      <c r="J32" s="265"/>
      <c r="K32" s="265"/>
      <c r="L32" s="265"/>
    </row>
    <row r="33" spans="1:12" ht="135" x14ac:dyDescent="0.25">
      <c r="A33" s="265">
        <v>17</v>
      </c>
      <c r="B33" s="454" t="s">
        <v>1450</v>
      </c>
      <c r="C33" s="265">
        <v>1</v>
      </c>
      <c r="D33" s="265"/>
      <c r="E33" s="265"/>
      <c r="F33" s="265"/>
      <c r="G33" s="265"/>
      <c r="H33" s="265"/>
      <c r="I33" s="265"/>
      <c r="J33" s="265"/>
      <c r="K33" s="265"/>
      <c r="L33" s="265"/>
    </row>
    <row r="34" spans="1:12" ht="75" x14ac:dyDescent="0.25">
      <c r="A34" s="265">
        <v>18</v>
      </c>
      <c r="B34" s="454" t="s">
        <v>1451</v>
      </c>
      <c r="C34" s="265"/>
      <c r="D34" s="265"/>
      <c r="E34" s="265"/>
      <c r="F34" s="265">
        <v>0.5</v>
      </c>
      <c r="G34" s="265"/>
      <c r="H34" s="265"/>
      <c r="I34" s="265"/>
      <c r="J34" s="265"/>
      <c r="K34" s="265"/>
      <c r="L34" s="265"/>
    </row>
    <row r="35" spans="1:12" x14ac:dyDescent="0.25">
      <c r="A35" s="265"/>
      <c r="B35" s="454" t="s">
        <v>1431</v>
      </c>
      <c r="C35" s="265">
        <v>4</v>
      </c>
      <c r="D35" s="265">
        <v>0</v>
      </c>
      <c r="E35" s="265">
        <v>2</v>
      </c>
      <c r="F35" s="265">
        <v>2</v>
      </c>
      <c r="G35" s="265">
        <v>22800</v>
      </c>
      <c r="H35" s="265"/>
      <c r="I35" s="265"/>
      <c r="J35" s="265"/>
      <c r="K35" s="265"/>
      <c r="L35" s="265"/>
    </row>
    <row r="36" spans="1:12" x14ac:dyDescent="0.25">
      <c r="A36" s="452"/>
      <c r="B36" s="453" t="s">
        <v>1452</v>
      </c>
      <c r="C36" s="452"/>
      <c r="D36" s="452"/>
      <c r="E36" s="452"/>
      <c r="F36" s="452"/>
      <c r="G36" s="452" t="s">
        <v>1453</v>
      </c>
      <c r="H36" s="452"/>
      <c r="I36" s="452"/>
      <c r="J36" s="452"/>
      <c r="K36" s="452"/>
      <c r="L36" s="452"/>
    </row>
    <row r="37" spans="1:12" ht="90" x14ac:dyDescent="0.25">
      <c r="A37" s="265">
        <v>19</v>
      </c>
      <c r="B37" s="454" t="s">
        <v>1454</v>
      </c>
      <c r="C37" s="265">
        <v>1</v>
      </c>
      <c r="D37" s="265"/>
      <c r="E37" s="265"/>
      <c r="F37" s="265"/>
      <c r="G37" s="265" t="s">
        <v>1412</v>
      </c>
      <c r="H37" s="265">
        <v>1500</v>
      </c>
      <c r="I37" s="265">
        <v>0</v>
      </c>
      <c r="J37" s="265">
        <v>0</v>
      </c>
      <c r="K37" s="265">
        <v>0</v>
      </c>
      <c r="L37" s="265">
        <v>0</v>
      </c>
    </row>
    <row r="38" spans="1:12" ht="60" x14ac:dyDescent="0.25">
      <c r="A38" s="265">
        <v>20</v>
      </c>
      <c r="B38" s="454" t="s">
        <v>1455</v>
      </c>
      <c r="C38" s="265"/>
      <c r="D38" s="265"/>
      <c r="E38" s="265"/>
      <c r="F38" s="265">
        <v>0.5</v>
      </c>
      <c r="G38" s="265" t="s">
        <v>1413</v>
      </c>
      <c r="H38" s="265"/>
      <c r="I38" s="265"/>
      <c r="J38" s="265"/>
      <c r="K38" s="265"/>
      <c r="L38" s="265"/>
    </row>
    <row r="39" spans="1:12" ht="105" x14ac:dyDescent="0.25">
      <c r="A39" s="265">
        <v>21</v>
      </c>
      <c r="B39" s="454" t="s">
        <v>1456</v>
      </c>
      <c r="C39" s="265"/>
      <c r="D39" s="265"/>
      <c r="E39" s="265"/>
      <c r="F39" s="265">
        <v>0.5</v>
      </c>
      <c r="G39" s="265" t="s">
        <v>1403</v>
      </c>
      <c r="H39" s="265"/>
      <c r="I39" s="265"/>
      <c r="J39" s="265"/>
      <c r="K39" s="265"/>
      <c r="L39" s="265"/>
    </row>
    <row r="40" spans="1:12" x14ac:dyDescent="0.25">
      <c r="A40" s="265"/>
      <c r="B40" s="454" t="s">
        <v>1431</v>
      </c>
      <c r="C40" s="265">
        <v>1</v>
      </c>
      <c r="D40" s="265">
        <v>0</v>
      </c>
      <c r="E40" s="265">
        <v>0</v>
      </c>
      <c r="F40" s="265">
        <v>1</v>
      </c>
      <c r="G40" s="265">
        <v>5500</v>
      </c>
      <c r="H40" s="265"/>
      <c r="I40" s="265"/>
      <c r="J40" s="265"/>
      <c r="K40" s="265"/>
      <c r="L40" s="265"/>
    </row>
    <row r="41" spans="1:12" x14ac:dyDescent="0.25">
      <c r="A41" s="452"/>
      <c r="B41" s="453" t="s">
        <v>1389</v>
      </c>
      <c r="C41" s="452"/>
      <c r="D41" s="452"/>
      <c r="E41" s="452"/>
      <c r="F41" s="452"/>
      <c r="G41" s="452">
        <v>124600</v>
      </c>
      <c r="H41" s="452">
        <f>H11+H16+H25+H30+H37</f>
        <v>39000</v>
      </c>
      <c r="I41" s="452">
        <f>I11+I16+I25+I30+I37</f>
        <v>14500</v>
      </c>
      <c r="J41" s="452">
        <f>J11+J16+J25+J30+J37</f>
        <v>0</v>
      </c>
      <c r="K41" s="452">
        <f>K11+K16+K25+K30+K37</f>
        <v>0</v>
      </c>
      <c r="L41" s="452">
        <f>L11+L16+L25+L30+L37</f>
        <v>0</v>
      </c>
    </row>
    <row r="42" spans="1:12" ht="30" x14ac:dyDescent="0.25">
      <c r="A42" s="265"/>
      <c r="B42" s="454" t="s">
        <v>1457</v>
      </c>
      <c r="C42" s="265"/>
      <c r="D42" s="265"/>
      <c r="E42" s="265"/>
      <c r="F42" s="265"/>
      <c r="G42" s="265"/>
      <c r="H42" s="265">
        <v>2310</v>
      </c>
      <c r="I42" s="265">
        <v>2310</v>
      </c>
      <c r="J42" s="265"/>
      <c r="K42" s="265"/>
      <c r="L42" s="265"/>
    </row>
    <row r="43" spans="1:12" ht="30" x14ac:dyDescent="0.25">
      <c r="A43" s="265"/>
      <c r="B43" s="454" t="s">
        <v>1458</v>
      </c>
      <c r="C43" s="265"/>
      <c r="D43" s="265"/>
      <c r="E43" s="265"/>
      <c r="F43" s="265"/>
      <c r="G43" s="265"/>
      <c r="H43" s="265">
        <v>10000</v>
      </c>
      <c r="I43" s="265"/>
      <c r="J43" s="265"/>
      <c r="K43" s="265"/>
      <c r="L43" s="265"/>
    </row>
    <row r="44" spans="1:12" ht="30" x14ac:dyDescent="0.25">
      <c r="A44" s="265"/>
      <c r="B44" s="454" t="s">
        <v>1459</v>
      </c>
      <c r="C44" s="265"/>
      <c r="D44" s="265"/>
      <c r="E44" s="265"/>
      <c r="F44" s="265"/>
      <c r="G44" s="265"/>
      <c r="H44" s="265">
        <f>SUM(H41)</f>
        <v>39000</v>
      </c>
      <c r="I44" s="265"/>
      <c r="J44" s="265"/>
      <c r="K44" s="265"/>
      <c r="L44" s="265"/>
    </row>
    <row r="45" spans="1:12" x14ac:dyDescent="0.25">
      <c r="A45" s="265"/>
      <c r="B45" s="454" t="s">
        <v>1431</v>
      </c>
      <c r="C45" s="265"/>
      <c r="D45" s="265"/>
      <c r="E45" s="265"/>
      <c r="F45" s="265"/>
      <c r="G45" s="265"/>
      <c r="H45" s="265">
        <f>SUM(H42:H44)</f>
        <v>51310</v>
      </c>
      <c r="I45" s="265">
        <f>SUM(I41:I44)</f>
        <v>16810</v>
      </c>
      <c r="J45" s="265"/>
      <c r="K45" s="265"/>
      <c r="L45" s="265"/>
    </row>
    <row r="46" spans="1:12" x14ac:dyDescent="0.25">
      <c r="A46" s="265"/>
      <c r="B46" s="454" t="s">
        <v>1390</v>
      </c>
      <c r="C46" s="265"/>
      <c r="D46" s="265"/>
      <c r="E46" s="265"/>
      <c r="F46" s="265"/>
      <c r="G46" s="265">
        <v>18690</v>
      </c>
      <c r="H46" s="265">
        <f>+H45*0.15</f>
        <v>7696.5</v>
      </c>
      <c r="I46" s="265">
        <f>SUM(I45*15%)</f>
        <v>2521.5</v>
      </c>
      <c r="J46" s="265">
        <f>J41*15%</f>
        <v>0</v>
      </c>
      <c r="K46" s="265">
        <f>K41*15%</f>
        <v>0</v>
      </c>
      <c r="L46" s="265">
        <f>L41*15%</f>
        <v>0</v>
      </c>
    </row>
    <row r="47" spans="1:12" ht="15.75" thickBot="1" x14ac:dyDescent="0.3">
      <c r="A47" s="455"/>
      <c r="B47" s="456" t="s">
        <v>1460</v>
      </c>
      <c r="C47" s="455"/>
      <c r="D47" s="455"/>
      <c r="E47" s="455"/>
      <c r="F47" s="455"/>
      <c r="G47" s="455">
        <v>143290</v>
      </c>
      <c r="H47" s="455">
        <f>+H46+H45</f>
        <v>59006.5</v>
      </c>
      <c r="I47" s="455">
        <f>SUM(I45+I46)</f>
        <v>19331.5</v>
      </c>
      <c r="J47" s="455"/>
      <c r="K47" s="455"/>
      <c r="L47" s="455"/>
    </row>
    <row r="48" spans="1:12" x14ac:dyDescent="0.25">
      <c r="A48" s="423" t="s">
        <v>1461</v>
      </c>
      <c r="B48" s="457"/>
      <c r="C48" s="424"/>
      <c r="D48" s="424"/>
      <c r="E48" s="424"/>
      <c r="F48" s="424"/>
      <c r="G48" s="424"/>
      <c r="H48" s="424"/>
      <c r="I48" s="424"/>
      <c r="J48" s="424"/>
      <c r="K48" s="424"/>
      <c r="L48" s="425"/>
    </row>
    <row r="49" spans="1:12" x14ac:dyDescent="0.25">
      <c r="A49" s="426" t="s">
        <v>1462</v>
      </c>
      <c r="B49" s="454"/>
      <c r="C49" s="265"/>
      <c r="D49" s="265"/>
      <c r="E49" s="265"/>
      <c r="F49" s="265"/>
      <c r="G49" s="265"/>
      <c r="H49" s="265"/>
      <c r="I49" s="265"/>
      <c r="J49" s="265"/>
      <c r="K49" s="265"/>
      <c r="L49" s="427"/>
    </row>
    <row r="50" spans="1:12" x14ac:dyDescent="0.25">
      <c r="A50" s="426" t="s">
        <v>1463</v>
      </c>
      <c r="B50" s="454"/>
      <c r="C50" s="265"/>
      <c r="D50" s="265"/>
      <c r="E50" s="265"/>
      <c r="F50" s="265"/>
      <c r="G50" s="265"/>
      <c r="H50" s="265"/>
      <c r="I50" s="265"/>
      <c r="J50" s="265"/>
      <c r="K50" s="265"/>
      <c r="L50" s="427"/>
    </row>
    <row r="51" spans="1:12" x14ac:dyDescent="0.25">
      <c r="A51" s="426" t="s">
        <v>1464</v>
      </c>
      <c r="B51" s="454"/>
      <c r="C51" s="265"/>
      <c r="D51" s="265"/>
      <c r="E51" s="265"/>
      <c r="F51" s="265"/>
      <c r="G51" s="265"/>
      <c r="H51" s="265"/>
      <c r="I51" s="265"/>
      <c r="J51" s="265"/>
      <c r="K51" s="265"/>
      <c r="L51" s="427"/>
    </row>
    <row r="52" spans="1:12" x14ac:dyDescent="0.25">
      <c r="A52" s="426" t="s">
        <v>1465</v>
      </c>
      <c r="B52" s="454"/>
      <c r="C52" s="265"/>
      <c r="D52" s="265"/>
      <c r="E52" s="265"/>
      <c r="F52" s="265"/>
      <c r="G52" s="265"/>
      <c r="H52" s="265"/>
      <c r="I52" s="265"/>
      <c r="J52" s="265"/>
      <c r="K52" s="265"/>
      <c r="L52" s="427"/>
    </row>
    <row r="53" spans="1:12" ht="15.75" thickBot="1" x14ac:dyDescent="0.3">
      <c r="A53" s="428" t="s">
        <v>1466</v>
      </c>
      <c r="B53" s="458"/>
      <c r="C53" s="429"/>
      <c r="D53" s="429"/>
      <c r="E53" s="429"/>
      <c r="F53" s="429"/>
      <c r="G53" s="429"/>
      <c r="H53" s="429"/>
      <c r="I53" s="429"/>
      <c r="J53" s="429"/>
      <c r="K53" s="429"/>
      <c r="L53" s="43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ABC2C-0CEB-44B3-89FC-D74C5755CBF7}">
  <dimension ref="A1"/>
  <sheetViews>
    <sheetView workbookViewId="0">
      <selection activeCell="M22" sqref="M22"/>
    </sheetView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74B28-5FAF-40AF-8D6A-2955B67803CB}">
  <dimension ref="A1"/>
  <sheetViews>
    <sheetView workbookViewId="0">
      <selection activeCell="L27" sqref="L27"/>
    </sheetView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D84B4-6880-4EDC-B6DA-27FE39FEF032}"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9E84B-44D5-4AC4-B358-B39751E648FD}">
  <dimension ref="A1"/>
  <sheetViews>
    <sheetView workbookViewId="0">
      <selection activeCell="N21" sqref="M21:N23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C3E-92E5-4039-A212-7B4BD7C9D6A0}">
  <dimension ref="A2:Q53"/>
  <sheetViews>
    <sheetView topLeftCell="A16" workbookViewId="0">
      <selection activeCell="Q19" sqref="Q19"/>
    </sheetView>
  </sheetViews>
  <sheetFormatPr defaultRowHeight="15" x14ac:dyDescent="0.25"/>
  <cols>
    <col min="2" max="2" width="38.140625" style="20" customWidth="1"/>
    <col min="3" max="3" width="17.28515625" customWidth="1"/>
    <col min="4" max="4" width="11.7109375" customWidth="1"/>
    <col min="5" max="5" width="15" customWidth="1"/>
    <col min="6" max="6" width="13.7109375" customWidth="1"/>
    <col min="7" max="7" width="16.5703125" customWidth="1"/>
    <col min="8" max="8" width="12.5703125" customWidth="1"/>
  </cols>
  <sheetData>
    <row r="2" spans="1:17" x14ac:dyDescent="0.25">
      <c r="A2" s="452" t="s">
        <v>1467</v>
      </c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</row>
    <row r="3" spans="1:17" x14ac:dyDescent="0.25">
      <c r="A3" s="265"/>
      <c r="B3" s="454"/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5"/>
      <c r="P3" s="265"/>
      <c r="Q3" s="265"/>
    </row>
    <row r="4" spans="1:17" x14ac:dyDescent="0.25">
      <c r="A4" s="452" t="s">
        <v>1468</v>
      </c>
      <c r="B4" s="453"/>
      <c r="C4" s="452"/>
      <c r="D4" s="452"/>
      <c r="E4" s="452"/>
      <c r="F4" s="452"/>
      <c r="G4" s="452"/>
      <c r="H4" s="452"/>
      <c r="I4" s="452"/>
      <c r="J4" s="452"/>
      <c r="K4" s="452"/>
      <c r="L4" s="452"/>
      <c r="M4" s="452"/>
      <c r="N4" s="452"/>
      <c r="O4" s="452"/>
      <c r="P4" s="452"/>
      <c r="Q4" s="452"/>
    </row>
    <row r="5" spans="1:17" x14ac:dyDescent="0.25">
      <c r="A5" s="265"/>
      <c r="B5" s="454"/>
      <c r="C5" s="265"/>
      <c r="D5" s="265"/>
      <c r="E5" s="265"/>
      <c r="F5" s="265"/>
      <c r="G5" s="265"/>
      <c r="H5" s="265"/>
      <c r="I5" s="265"/>
      <c r="J5" s="265" t="s">
        <v>1326</v>
      </c>
      <c r="K5" s="265" t="s">
        <v>1469</v>
      </c>
      <c r="L5" s="265" t="s">
        <v>1344</v>
      </c>
      <c r="M5" s="265" t="s">
        <v>1345</v>
      </c>
      <c r="N5" s="265" t="s">
        <v>1346</v>
      </c>
      <c r="O5" s="265" t="s">
        <v>1347</v>
      </c>
      <c r="P5" s="265" t="s">
        <v>1348</v>
      </c>
      <c r="Q5" s="265" t="s">
        <v>1349</v>
      </c>
    </row>
    <row r="6" spans="1:17" x14ac:dyDescent="0.25">
      <c r="A6" s="265"/>
      <c r="B6" s="454"/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</row>
    <row r="7" spans="1:17" x14ac:dyDescent="0.25">
      <c r="A7" s="265"/>
      <c r="B7" s="454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</row>
    <row r="8" spans="1:17" x14ac:dyDescent="0.25">
      <c r="A8" s="452" t="s">
        <v>1350</v>
      </c>
      <c r="B8" s="453"/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</row>
    <row r="9" spans="1:17" x14ac:dyDescent="0.25">
      <c r="A9" s="452"/>
      <c r="B9" s="453" t="s">
        <v>1426</v>
      </c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  <c r="P9" s="452"/>
      <c r="Q9" s="452"/>
    </row>
    <row r="10" spans="1:17" ht="30" x14ac:dyDescent="0.25">
      <c r="A10" s="265">
        <v>1</v>
      </c>
      <c r="B10" s="454" t="s">
        <v>1352</v>
      </c>
      <c r="C10" s="265"/>
      <c r="D10" s="265"/>
      <c r="E10" s="265"/>
      <c r="F10" s="265"/>
      <c r="G10" s="265"/>
      <c r="H10" s="265"/>
      <c r="I10" s="265"/>
      <c r="J10" s="265">
        <v>15000</v>
      </c>
      <c r="K10" s="265">
        <f>J10</f>
        <v>15000</v>
      </c>
      <c r="L10" s="265">
        <v>0</v>
      </c>
      <c r="M10" s="265">
        <v>0</v>
      </c>
      <c r="N10" s="265">
        <v>0</v>
      </c>
      <c r="O10" s="265">
        <v>0</v>
      </c>
      <c r="P10" s="265">
        <v>0</v>
      </c>
      <c r="Q10" s="265">
        <v>0</v>
      </c>
    </row>
    <row r="11" spans="1:17" ht="30" x14ac:dyDescent="0.25">
      <c r="A11" s="265">
        <v>2</v>
      </c>
      <c r="B11" s="454" t="s">
        <v>1428</v>
      </c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</row>
    <row r="12" spans="1:17" ht="45" x14ac:dyDescent="0.25">
      <c r="A12" s="265">
        <v>3</v>
      </c>
      <c r="B12" s="454" t="s">
        <v>1430</v>
      </c>
      <c r="C12" s="265">
        <v>1</v>
      </c>
      <c r="D12" s="265"/>
      <c r="E12" s="265">
        <v>2</v>
      </c>
      <c r="F12" s="265"/>
      <c r="G12" s="265" t="s">
        <v>1403</v>
      </c>
      <c r="H12" s="265"/>
      <c r="I12" s="265"/>
      <c r="J12" s="265"/>
      <c r="K12" s="265"/>
      <c r="L12" s="265"/>
      <c r="M12" s="265"/>
      <c r="N12" s="265"/>
      <c r="O12" s="265"/>
      <c r="P12" s="265"/>
      <c r="Q12" s="265"/>
    </row>
    <row r="13" spans="1:17" x14ac:dyDescent="0.25">
      <c r="A13" s="265"/>
      <c r="B13" s="454" t="s">
        <v>1431</v>
      </c>
      <c r="C13" s="265">
        <v>4</v>
      </c>
      <c r="D13" s="265">
        <v>0</v>
      </c>
      <c r="E13" s="265">
        <v>5</v>
      </c>
      <c r="F13" s="265">
        <v>1</v>
      </c>
      <c r="G13" s="265">
        <v>27800</v>
      </c>
      <c r="H13" s="265"/>
      <c r="I13" s="265"/>
      <c r="J13" s="265"/>
      <c r="K13" s="265"/>
      <c r="L13" s="265"/>
      <c r="M13" s="265"/>
      <c r="N13" s="265"/>
      <c r="O13" s="265"/>
      <c r="P13" s="265"/>
      <c r="Q13" s="265"/>
    </row>
    <row r="14" spans="1:17" x14ac:dyDescent="0.25">
      <c r="A14" s="452"/>
      <c r="B14" s="453" t="s">
        <v>1432</v>
      </c>
      <c r="C14" s="452" t="s">
        <v>1470</v>
      </c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</row>
    <row r="15" spans="1:17" ht="45" x14ac:dyDescent="0.25">
      <c r="A15" s="265">
        <v>4</v>
      </c>
      <c r="B15" s="454" t="s">
        <v>1434</v>
      </c>
      <c r="C15" s="265"/>
      <c r="D15" s="265"/>
      <c r="E15" s="265">
        <v>2</v>
      </c>
      <c r="F15" s="265">
        <v>1</v>
      </c>
      <c r="G15" s="265" t="s">
        <v>1404</v>
      </c>
      <c r="H15" s="265"/>
      <c r="I15" s="265"/>
      <c r="J15" s="265">
        <v>30000</v>
      </c>
      <c r="K15" s="265">
        <f>J15*40%</f>
        <v>12000</v>
      </c>
      <c r="L15" s="265">
        <f>J15*60%</f>
        <v>18000</v>
      </c>
      <c r="M15" s="265">
        <v>0</v>
      </c>
      <c r="N15" s="265">
        <v>0</v>
      </c>
      <c r="O15" s="265">
        <v>0</v>
      </c>
      <c r="P15" s="265">
        <v>0</v>
      </c>
      <c r="Q15" s="265">
        <v>0</v>
      </c>
    </row>
    <row r="16" spans="1:17" ht="45" x14ac:dyDescent="0.25">
      <c r="A16" s="265">
        <v>5</v>
      </c>
      <c r="B16" s="454" t="s">
        <v>1435</v>
      </c>
      <c r="C16" s="265">
        <v>1</v>
      </c>
      <c r="D16" s="265"/>
      <c r="E16" s="265">
        <v>3</v>
      </c>
      <c r="F16" s="265"/>
      <c r="G16" s="265" t="s">
        <v>1405</v>
      </c>
      <c r="H16" s="265"/>
      <c r="I16" s="265"/>
      <c r="J16" s="265"/>
      <c r="K16" s="265"/>
      <c r="L16" s="265"/>
      <c r="M16" s="265"/>
      <c r="N16" s="265"/>
      <c r="O16" s="265"/>
      <c r="P16" s="265"/>
      <c r="Q16" s="265"/>
    </row>
    <row r="17" spans="1:17" ht="45" x14ac:dyDescent="0.25">
      <c r="A17" s="265">
        <v>6</v>
      </c>
      <c r="B17" s="454" t="s">
        <v>1436</v>
      </c>
      <c r="C17" s="265">
        <v>1</v>
      </c>
      <c r="D17" s="265"/>
      <c r="E17" s="265">
        <v>1</v>
      </c>
      <c r="F17" s="265"/>
      <c r="G17" s="265" t="s">
        <v>1406</v>
      </c>
      <c r="H17" s="265"/>
      <c r="I17" s="265"/>
      <c r="J17" s="265"/>
      <c r="K17" s="265"/>
      <c r="L17" s="265"/>
      <c r="M17" s="265"/>
      <c r="N17" s="265"/>
      <c r="O17" s="265"/>
      <c r="P17" s="265"/>
      <c r="Q17" s="265"/>
    </row>
    <row r="18" spans="1:17" ht="45" x14ac:dyDescent="0.25">
      <c r="A18" s="265">
        <v>7</v>
      </c>
      <c r="B18" s="454" t="s">
        <v>1437</v>
      </c>
      <c r="C18" s="265"/>
      <c r="D18" s="265"/>
      <c r="E18" s="265">
        <v>2</v>
      </c>
      <c r="F18" s="265">
        <v>2</v>
      </c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</row>
    <row r="19" spans="1:17" ht="30" x14ac:dyDescent="0.25">
      <c r="A19" s="265">
        <v>8</v>
      </c>
      <c r="B19" s="454" t="s">
        <v>1438</v>
      </c>
      <c r="C19" s="265">
        <v>1</v>
      </c>
      <c r="D19" s="265"/>
      <c r="E19" s="265">
        <v>3</v>
      </c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</row>
    <row r="20" spans="1:17" ht="30" x14ac:dyDescent="0.25">
      <c r="A20" s="265">
        <v>9</v>
      </c>
      <c r="B20" s="454" t="s">
        <v>1439</v>
      </c>
      <c r="C20" s="265"/>
      <c r="D20" s="265"/>
      <c r="E20" s="265">
        <v>1</v>
      </c>
      <c r="F20" s="265">
        <v>1</v>
      </c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</row>
    <row r="21" spans="1:17" ht="45" x14ac:dyDescent="0.25">
      <c r="A21" s="265">
        <v>10</v>
      </c>
      <c r="B21" s="454" t="s">
        <v>1440</v>
      </c>
      <c r="C21" s="265"/>
      <c r="D21" s="265"/>
      <c r="E21" s="265">
        <v>1</v>
      </c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</row>
    <row r="22" spans="1:17" x14ac:dyDescent="0.25">
      <c r="A22" s="265"/>
      <c r="B22" s="454" t="s">
        <v>1431</v>
      </c>
      <c r="C22" s="265">
        <v>3</v>
      </c>
      <c r="D22" s="265">
        <v>0</v>
      </c>
      <c r="E22" s="265">
        <v>13</v>
      </c>
      <c r="F22" s="265">
        <v>4</v>
      </c>
      <c r="G22" s="265">
        <v>48300</v>
      </c>
      <c r="H22" s="265"/>
      <c r="I22" s="265"/>
      <c r="J22" s="265"/>
      <c r="K22" s="265"/>
      <c r="L22" s="265"/>
      <c r="M22" s="265"/>
      <c r="N22" s="265"/>
      <c r="O22" s="265"/>
      <c r="P22" s="265"/>
      <c r="Q22" s="265"/>
    </row>
    <row r="23" spans="1:17" x14ac:dyDescent="0.25">
      <c r="A23" s="452"/>
      <c r="B23" s="453" t="s">
        <v>1441</v>
      </c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</row>
    <row r="24" spans="1:17" ht="45" x14ac:dyDescent="0.25">
      <c r="A24" s="265">
        <v>11</v>
      </c>
      <c r="B24" s="454" t="s">
        <v>1443</v>
      </c>
      <c r="C24" s="265"/>
      <c r="D24" s="265"/>
      <c r="E24" s="265">
        <v>2</v>
      </c>
      <c r="F24" s="265">
        <v>2</v>
      </c>
      <c r="G24" s="265" t="s">
        <v>1407</v>
      </c>
      <c r="H24" s="265"/>
      <c r="I24" s="265"/>
      <c r="J24" s="265">
        <v>14000</v>
      </c>
      <c r="K24" s="265">
        <v>0</v>
      </c>
      <c r="L24" s="265">
        <v>0</v>
      </c>
      <c r="M24" s="265">
        <f>J24</f>
        <v>14000</v>
      </c>
      <c r="N24" s="265">
        <v>0</v>
      </c>
      <c r="O24" s="265">
        <v>0</v>
      </c>
      <c r="P24" s="265">
        <v>0</v>
      </c>
      <c r="Q24" s="265">
        <v>0</v>
      </c>
    </row>
    <row r="25" spans="1:17" ht="60" x14ac:dyDescent="0.25">
      <c r="A25" s="265">
        <v>12</v>
      </c>
      <c r="B25" s="454" t="s">
        <v>1444</v>
      </c>
      <c r="C25" s="265">
        <v>1</v>
      </c>
      <c r="D25" s="265"/>
      <c r="E25" s="265">
        <v>1</v>
      </c>
      <c r="F25" s="265"/>
      <c r="G25" s="265" t="s">
        <v>1408</v>
      </c>
      <c r="H25" s="265"/>
      <c r="I25" s="265"/>
      <c r="J25" s="265"/>
      <c r="K25" s="265"/>
      <c r="L25" s="265"/>
      <c r="M25" s="265"/>
      <c r="N25" s="265"/>
      <c r="O25" s="265"/>
      <c r="P25" s="265"/>
      <c r="Q25" s="265"/>
    </row>
    <row r="26" spans="1:17" ht="30" x14ac:dyDescent="0.25">
      <c r="A26" s="265">
        <v>13</v>
      </c>
      <c r="B26" s="454" t="s">
        <v>1445</v>
      </c>
      <c r="C26" s="265">
        <v>1</v>
      </c>
      <c r="D26" s="265"/>
      <c r="E26" s="265">
        <v>1</v>
      </c>
      <c r="F26" s="265"/>
      <c r="G26" s="265" t="s">
        <v>1409</v>
      </c>
      <c r="H26" s="265"/>
      <c r="I26" s="265"/>
      <c r="J26" s="265"/>
      <c r="K26" s="265"/>
      <c r="L26" s="265"/>
      <c r="M26" s="265"/>
      <c r="N26" s="265"/>
      <c r="O26" s="265"/>
      <c r="P26" s="265"/>
      <c r="Q26" s="265"/>
    </row>
    <row r="27" spans="1:17" x14ac:dyDescent="0.25">
      <c r="A27" s="265"/>
      <c r="B27" s="454" t="s">
        <v>1431</v>
      </c>
      <c r="C27" s="265">
        <v>2</v>
      </c>
      <c r="D27" s="265">
        <v>0</v>
      </c>
      <c r="E27" s="265">
        <v>4</v>
      </c>
      <c r="F27" s="265">
        <v>2</v>
      </c>
      <c r="G27" s="265">
        <v>20200</v>
      </c>
      <c r="H27" s="265"/>
      <c r="I27" s="265"/>
      <c r="J27" s="265"/>
      <c r="K27" s="265"/>
      <c r="L27" s="265"/>
      <c r="M27" s="265"/>
      <c r="N27" s="265"/>
      <c r="O27" s="265"/>
      <c r="P27" s="265"/>
      <c r="Q27" s="265"/>
    </row>
    <row r="28" spans="1:17" x14ac:dyDescent="0.25">
      <c r="A28" s="452"/>
      <c r="B28" s="453" t="s">
        <v>1446</v>
      </c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</row>
    <row r="29" spans="1:17" ht="60" x14ac:dyDescent="0.25">
      <c r="A29" s="265">
        <v>14</v>
      </c>
      <c r="B29" s="454" t="s">
        <v>1447</v>
      </c>
      <c r="C29" s="265">
        <v>1</v>
      </c>
      <c r="D29" s="265"/>
      <c r="E29" s="265">
        <v>1</v>
      </c>
      <c r="F29" s="265">
        <v>0.5</v>
      </c>
      <c r="G29" s="265" t="s">
        <v>1410</v>
      </c>
      <c r="H29" s="265"/>
      <c r="I29" s="265"/>
      <c r="J29" s="265">
        <v>7000</v>
      </c>
      <c r="K29" s="265">
        <v>0</v>
      </c>
      <c r="L29" s="265">
        <v>0</v>
      </c>
      <c r="M29" s="265">
        <v>0</v>
      </c>
      <c r="N29" s="265">
        <f>J29*60%</f>
        <v>4200</v>
      </c>
      <c r="O29" s="265">
        <f>J29*40%</f>
        <v>2800</v>
      </c>
      <c r="P29" s="265">
        <v>0</v>
      </c>
      <c r="Q29" s="265">
        <v>0</v>
      </c>
    </row>
    <row r="30" spans="1:17" ht="60" x14ac:dyDescent="0.25">
      <c r="A30" s="265">
        <v>15</v>
      </c>
      <c r="B30" s="454" t="s">
        <v>1448</v>
      </c>
      <c r="C30" s="265">
        <v>1</v>
      </c>
      <c r="D30" s="265"/>
      <c r="E30" s="265">
        <v>1</v>
      </c>
      <c r="F30" s="265">
        <v>1</v>
      </c>
      <c r="G30" s="265" t="s">
        <v>1411</v>
      </c>
      <c r="H30" s="265"/>
      <c r="I30" s="265"/>
      <c r="J30" s="265"/>
      <c r="K30" s="265"/>
      <c r="L30" s="265"/>
      <c r="M30" s="265"/>
      <c r="N30" s="265"/>
      <c r="O30" s="265"/>
      <c r="P30" s="265"/>
      <c r="Q30" s="265"/>
    </row>
    <row r="31" spans="1:17" ht="45" x14ac:dyDescent="0.25">
      <c r="A31" s="265">
        <v>16</v>
      </c>
      <c r="B31" s="454" t="s">
        <v>1449</v>
      </c>
      <c r="C31" s="265">
        <v>1</v>
      </c>
      <c r="D31" s="265"/>
      <c r="E31" s="265"/>
      <c r="F31" s="265"/>
      <c r="G31" s="265" t="s">
        <v>1409</v>
      </c>
      <c r="H31" s="265"/>
      <c r="I31" s="265"/>
      <c r="J31" s="265"/>
      <c r="K31" s="265"/>
      <c r="L31" s="265"/>
      <c r="M31" s="265"/>
      <c r="N31" s="265"/>
      <c r="O31" s="265"/>
      <c r="P31" s="265"/>
      <c r="Q31" s="265"/>
    </row>
    <row r="32" spans="1:17" ht="90" x14ac:dyDescent="0.25">
      <c r="A32" s="265">
        <v>17</v>
      </c>
      <c r="B32" s="454" t="s">
        <v>1450</v>
      </c>
      <c r="C32" s="265">
        <v>1</v>
      </c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</row>
    <row r="33" spans="1:17" ht="45" x14ac:dyDescent="0.25">
      <c r="A33" s="265">
        <v>18</v>
      </c>
      <c r="B33" s="454" t="s">
        <v>1451</v>
      </c>
      <c r="C33" s="265"/>
      <c r="D33" s="265"/>
      <c r="E33" s="265"/>
      <c r="F33" s="265">
        <v>0.5</v>
      </c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</row>
    <row r="34" spans="1:17" x14ac:dyDescent="0.25">
      <c r="A34" s="265"/>
      <c r="B34" s="454" t="s">
        <v>1431</v>
      </c>
      <c r="C34" s="265">
        <v>4</v>
      </c>
      <c r="D34" s="265">
        <v>0</v>
      </c>
      <c r="E34" s="265">
        <v>2</v>
      </c>
      <c r="F34" s="265">
        <v>2</v>
      </c>
      <c r="G34" s="265">
        <v>22800</v>
      </c>
      <c r="H34" s="265"/>
      <c r="I34" s="265"/>
      <c r="J34" s="265"/>
      <c r="K34" s="265"/>
      <c r="L34" s="265"/>
      <c r="M34" s="265"/>
      <c r="N34" s="265"/>
      <c r="O34" s="265"/>
      <c r="P34" s="265"/>
      <c r="Q34" s="265"/>
    </row>
    <row r="35" spans="1:17" x14ac:dyDescent="0.25">
      <c r="A35" s="452"/>
      <c r="B35" s="453" t="s">
        <v>1452</v>
      </c>
      <c r="C35" s="452"/>
      <c r="D35" s="452"/>
      <c r="E35" s="452"/>
      <c r="F35" s="452"/>
      <c r="G35" s="452"/>
      <c r="H35" s="452"/>
      <c r="I35" s="452"/>
      <c r="J35" s="452"/>
      <c r="K35" s="452"/>
      <c r="L35" s="452"/>
      <c r="M35" s="452"/>
      <c r="N35" s="452"/>
      <c r="O35" s="452"/>
      <c r="P35" s="452"/>
      <c r="Q35" s="452"/>
    </row>
    <row r="36" spans="1:17" ht="60" x14ac:dyDescent="0.25">
      <c r="A36" s="265">
        <v>19</v>
      </c>
      <c r="B36" s="454" t="s">
        <v>1454</v>
      </c>
      <c r="C36" s="265">
        <v>1</v>
      </c>
      <c r="D36" s="265"/>
      <c r="E36" s="265"/>
      <c r="F36" s="265"/>
      <c r="G36" s="265" t="s">
        <v>1412</v>
      </c>
      <c r="H36" s="265"/>
      <c r="I36" s="265"/>
      <c r="J36" s="265">
        <v>8500</v>
      </c>
      <c r="K36" s="265">
        <v>0</v>
      </c>
      <c r="L36" s="265">
        <v>0</v>
      </c>
      <c r="M36" s="265">
        <v>0</v>
      </c>
      <c r="N36" s="265">
        <v>0</v>
      </c>
      <c r="O36" s="265">
        <v>0</v>
      </c>
      <c r="P36" s="265">
        <f>J36*60%</f>
        <v>5100</v>
      </c>
      <c r="Q36" s="265">
        <f>J36*40%</f>
        <v>3400</v>
      </c>
    </row>
    <row r="37" spans="1:17" ht="30" x14ac:dyDescent="0.25">
      <c r="A37" s="265">
        <v>20</v>
      </c>
      <c r="B37" s="454" t="s">
        <v>1471</v>
      </c>
      <c r="C37" s="265"/>
      <c r="D37" s="265"/>
      <c r="E37" s="265"/>
      <c r="F37" s="265">
        <v>0.5</v>
      </c>
      <c r="G37" s="265" t="s">
        <v>1413</v>
      </c>
      <c r="H37" s="265"/>
      <c r="I37" s="265"/>
      <c r="J37" s="265"/>
      <c r="K37" s="265"/>
      <c r="L37" s="265"/>
      <c r="M37" s="265"/>
      <c r="N37" s="265"/>
      <c r="O37" s="265"/>
      <c r="P37" s="265"/>
      <c r="Q37" s="265"/>
    </row>
    <row r="38" spans="1:17" ht="75" x14ac:dyDescent="0.25">
      <c r="A38" s="265">
        <v>21</v>
      </c>
      <c r="B38" s="454" t="s">
        <v>1456</v>
      </c>
      <c r="C38" s="265"/>
      <c r="D38" s="265"/>
      <c r="E38" s="265"/>
      <c r="F38" s="265">
        <v>0.5</v>
      </c>
      <c r="G38" s="265" t="s">
        <v>1403</v>
      </c>
      <c r="H38" s="265"/>
      <c r="I38" s="265"/>
      <c r="J38" s="265"/>
      <c r="K38" s="265"/>
      <c r="L38" s="265"/>
      <c r="M38" s="265"/>
      <c r="N38" s="265"/>
      <c r="O38" s="265"/>
      <c r="P38" s="265"/>
      <c r="Q38" s="265"/>
    </row>
    <row r="39" spans="1:17" x14ac:dyDescent="0.25">
      <c r="A39" s="265"/>
      <c r="B39" s="454" t="s">
        <v>1431</v>
      </c>
      <c r="C39" s="265">
        <v>1</v>
      </c>
      <c r="D39" s="265">
        <v>0</v>
      </c>
      <c r="E39" s="265">
        <v>0</v>
      </c>
      <c r="F39" s="265">
        <v>1</v>
      </c>
      <c r="G39" s="265">
        <v>5500</v>
      </c>
      <c r="H39" s="265"/>
      <c r="I39" s="265"/>
      <c r="J39" s="265"/>
      <c r="K39" s="265"/>
      <c r="L39" s="265"/>
      <c r="M39" s="265"/>
      <c r="N39" s="265"/>
      <c r="O39" s="265"/>
      <c r="P39" s="265"/>
      <c r="Q39" s="265"/>
    </row>
    <row r="40" spans="1:17" x14ac:dyDescent="0.25">
      <c r="A40" s="452"/>
      <c r="B40" s="453" t="s">
        <v>1389</v>
      </c>
      <c r="C40" s="452"/>
      <c r="D40" s="452"/>
      <c r="E40" s="452"/>
      <c r="F40" s="452"/>
      <c r="G40" s="452"/>
      <c r="H40" s="452"/>
      <c r="I40" s="452"/>
      <c r="J40" s="452">
        <f>+SUM(J10+J15+J24+J29+J36)</f>
        <v>74500</v>
      </c>
      <c r="K40" s="452">
        <f>K10+K15+K24+K29+K36</f>
        <v>27000</v>
      </c>
      <c r="L40" s="452">
        <f>L10+L15+L24+L29+L36</f>
        <v>18000</v>
      </c>
      <c r="M40" s="452">
        <f>M10+M15+M24+M29+M36</f>
        <v>14000</v>
      </c>
      <c r="N40" s="452">
        <f>N10+N15+N24+N29+N36</f>
        <v>4200</v>
      </c>
      <c r="O40" s="452">
        <f>O10+O15+O24+O29+O36</f>
        <v>2800</v>
      </c>
      <c r="P40" s="452">
        <f>P10+P15+P24+P29+P36</f>
        <v>5100</v>
      </c>
      <c r="Q40" s="452">
        <f>Q10+Q15+Q24+Q29+Q36</f>
        <v>3400</v>
      </c>
    </row>
    <row r="41" spans="1:17" x14ac:dyDescent="0.25">
      <c r="A41" s="265"/>
      <c r="B41" s="454" t="s">
        <v>1390</v>
      </c>
      <c r="C41" s="265"/>
      <c r="D41" s="265"/>
      <c r="E41" s="265"/>
      <c r="F41" s="265"/>
      <c r="G41" s="265"/>
      <c r="H41" s="265"/>
      <c r="I41" s="265"/>
      <c r="J41" s="265">
        <f>J40*15%</f>
        <v>11175</v>
      </c>
      <c r="K41" s="265">
        <f>K40*15%</f>
        <v>4050</v>
      </c>
      <c r="L41" s="265">
        <f>L40*15%</f>
        <v>2700</v>
      </c>
      <c r="M41" s="265">
        <f>M40*15%</f>
        <v>2100</v>
      </c>
      <c r="N41" s="265">
        <f>N40*15%</f>
        <v>630</v>
      </c>
      <c r="O41" s="265">
        <f>O40*15%</f>
        <v>420</v>
      </c>
      <c r="P41" s="265">
        <f>P40*15%</f>
        <v>765</v>
      </c>
      <c r="Q41" s="265">
        <f>Q40*15%</f>
        <v>510</v>
      </c>
    </row>
    <row r="42" spans="1:17" ht="15.75" thickBot="1" x14ac:dyDescent="0.3">
      <c r="A42" s="455"/>
      <c r="B42" s="456" t="s">
        <v>1391</v>
      </c>
      <c r="C42" s="455"/>
      <c r="D42" s="455"/>
      <c r="E42" s="455"/>
      <c r="F42" s="455"/>
      <c r="G42" s="455"/>
      <c r="H42" s="455"/>
      <c r="I42" s="455"/>
      <c r="J42" s="455">
        <f>J40+J41</f>
        <v>85675</v>
      </c>
      <c r="K42" s="455">
        <f>K40+K41</f>
        <v>31050</v>
      </c>
      <c r="L42" s="455">
        <f>L40+L41</f>
        <v>20700</v>
      </c>
      <c r="M42" s="455">
        <f>M40+M41</f>
        <v>16100</v>
      </c>
      <c r="N42" s="455">
        <f>N40+N41</f>
        <v>4830</v>
      </c>
      <c r="O42" s="455">
        <f>O40+O41</f>
        <v>3220</v>
      </c>
      <c r="P42" s="455">
        <f>P40+P41</f>
        <v>5865</v>
      </c>
      <c r="Q42" s="455">
        <f>Q40+Q41</f>
        <v>3910</v>
      </c>
    </row>
    <row r="43" spans="1:17" x14ac:dyDescent="0.25">
      <c r="A43" s="459" t="s">
        <v>1472</v>
      </c>
      <c r="B43" s="462"/>
      <c r="C43" s="460"/>
      <c r="D43" s="460"/>
      <c r="E43" s="460"/>
      <c r="F43" s="460"/>
      <c r="G43" s="460"/>
      <c r="H43" s="460"/>
      <c r="I43" s="460"/>
      <c r="J43" s="460"/>
      <c r="K43" s="460"/>
      <c r="L43" s="460"/>
      <c r="M43" s="460"/>
      <c r="N43" s="460"/>
      <c r="O43" s="460"/>
      <c r="P43" s="460"/>
      <c r="Q43" s="461"/>
    </row>
    <row r="44" spans="1:17" x14ac:dyDescent="0.25">
      <c r="A44" s="426" t="e" vm="1">
        <v>#VALUE!</v>
      </c>
      <c r="B44" s="454"/>
      <c r="C44" s="265"/>
      <c r="D44" s="265"/>
      <c r="E44" s="265"/>
      <c r="F44" s="265"/>
      <c r="G44" s="265"/>
      <c r="H44" s="265"/>
      <c r="I44" s="265"/>
      <c r="J44" s="265" t="s">
        <v>1326</v>
      </c>
      <c r="K44" s="265" t="s">
        <v>1393</v>
      </c>
      <c r="L44" s="265" t="s">
        <v>1344</v>
      </c>
      <c r="M44" s="265" t="s">
        <v>1345</v>
      </c>
      <c r="N44" s="265" t="s">
        <v>1346</v>
      </c>
      <c r="O44" s="265" t="s">
        <v>1347</v>
      </c>
      <c r="P44" s="265" t="s">
        <v>1348</v>
      </c>
      <c r="Q44" s="427" t="s">
        <v>1349</v>
      </c>
    </row>
    <row r="45" spans="1:17" x14ac:dyDescent="0.25">
      <c r="A45" s="426"/>
      <c r="B45" s="454"/>
      <c r="C45" s="265"/>
      <c r="D45" s="265"/>
      <c r="E45" s="265"/>
      <c r="F45" s="265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427"/>
    </row>
    <row r="46" spans="1:17" x14ac:dyDescent="0.25">
      <c r="A46" s="426"/>
      <c r="B46" s="454"/>
      <c r="C46" s="265"/>
      <c r="D46" s="265"/>
      <c r="E46" s="265"/>
      <c r="F46" s="265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427"/>
    </row>
    <row r="47" spans="1:17" x14ac:dyDescent="0.25">
      <c r="A47" s="426" t="s">
        <v>1473</v>
      </c>
      <c r="B47" s="454"/>
      <c r="C47" s="265"/>
      <c r="D47" s="265"/>
      <c r="E47" s="265"/>
      <c r="F47" s="265"/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427"/>
    </row>
    <row r="48" spans="1:17" ht="30" x14ac:dyDescent="0.25">
      <c r="A48" s="426" t="s">
        <v>1395</v>
      </c>
      <c r="B48" s="454" t="s">
        <v>1474</v>
      </c>
      <c r="C48" s="265"/>
      <c r="D48" s="265"/>
      <c r="E48" s="265"/>
      <c r="F48" s="265"/>
      <c r="G48" s="265"/>
      <c r="H48" s="265"/>
      <c r="I48" s="265"/>
      <c r="J48" s="265">
        <v>13750</v>
      </c>
      <c r="K48" s="265">
        <v>2500</v>
      </c>
      <c r="L48" s="265">
        <v>13750</v>
      </c>
      <c r="M48" s="265"/>
      <c r="N48" s="265"/>
      <c r="O48" s="265"/>
      <c r="P48" s="265"/>
      <c r="Q48" s="427"/>
    </row>
    <row r="49" spans="1:17" ht="60" x14ac:dyDescent="0.25">
      <c r="A49" s="426" t="s">
        <v>1397</v>
      </c>
      <c r="B49" s="454" t="s">
        <v>1475</v>
      </c>
      <c r="C49" s="265"/>
      <c r="D49" s="265"/>
      <c r="E49" s="265"/>
      <c r="F49" s="265"/>
      <c r="G49" s="265"/>
      <c r="H49" s="265"/>
      <c r="I49" s="265"/>
      <c r="J49" s="265">
        <v>10000</v>
      </c>
      <c r="K49" s="265"/>
      <c r="L49" s="265">
        <f>J49</f>
        <v>10000</v>
      </c>
      <c r="M49" s="265"/>
      <c r="N49" s="265"/>
      <c r="O49" s="265"/>
      <c r="P49" s="265"/>
      <c r="Q49" s="427"/>
    </row>
    <row r="50" spans="1:17" x14ac:dyDescent="0.25">
      <c r="A50" s="426" t="s">
        <v>1399</v>
      </c>
      <c r="B50" s="454" t="s">
        <v>1400</v>
      </c>
      <c r="C50" s="265"/>
      <c r="D50" s="265"/>
      <c r="E50" s="265"/>
      <c r="F50" s="265"/>
      <c r="G50" s="265"/>
      <c r="H50" s="265"/>
      <c r="I50" s="265"/>
      <c r="J50" s="265">
        <v>2500</v>
      </c>
      <c r="K50" s="265">
        <f>J50*1/7</f>
        <v>357.14285714285717</v>
      </c>
      <c r="L50" s="265">
        <f>J50*1/7</f>
        <v>357.14285714285717</v>
      </c>
      <c r="M50" s="265">
        <f>J50*1/7</f>
        <v>357.14285714285717</v>
      </c>
      <c r="N50" s="265">
        <f>J50*1/7</f>
        <v>357.14285714285717</v>
      </c>
      <c r="O50" s="265">
        <f>J50*1/7</f>
        <v>357.14285714285717</v>
      </c>
      <c r="P50" s="265">
        <f>J50*1/7</f>
        <v>357.14285714285717</v>
      </c>
      <c r="Q50" s="427">
        <f>J50*1/7</f>
        <v>357.14285714285717</v>
      </c>
    </row>
    <row r="51" spans="1:17" x14ac:dyDescent="0.25">
      <c r="A51" s="426"/>
      <c r="B51" s="454" t="s">
        <v>1391</v>
      </c>
      <c r="C51" s="265"/>
      <c r="D51" s="265"/>
      <c r="E51" s="265"/>
      <c r="F51" s="265"/>
      <c r="G51" s="265"/>
      <c r="H51" s="265"/>
      <c r="I51" s="265"/>
      <c r="J51" s="265">
        <f>SUM(J48:J50)</f>
        <v>26250</v>
      </c>
      <c r="K51" s="265">
        <f>SUM(K48:K50)</f>
        <v>2857.1428571428573</v>
      </c>
      <c r="L51" s="265">
        <f>SUM(L48:L50)</f>
        <v>24107.142857142859</v>
      </c>
      <c r="M51" s="265">
        <f>SUM(M48:M50)</f>
        <v>357.14285714285717</v>
      </c>
      <c r="N51" s="265">
        <f>SUM(N48:N50)</f>
        <v>357.14285714285717</v>
      </c>
      <c r="O51" s="265">
        <f>SUM(O48:O50)</f>
        <v>357.14285714285717</v>
      </c>
      <c r="P51" s="265">
        <f>SUM(P48:P50)</f>
        <v>357.14285714285717</v>
      </c>
      <c r="Q51" s="427">
        <f>SUM(Q48:Q50)</f>
        <v>357.14285714285717</v>
      </c>
    </row>
    <row r="52" spans="1:17" x14ac:dyDescent="0.25">
      <c r="A52" s="426" t="s">
        <v>1401</v>
      </c>
      <c r="B52" s="454"/>
      <c r="C52" s="265"/>
      <c r="D52" s="265"/>
      <c r="E52" s="265"/>
      <c r="F52" s="265"/>
      <c r="G52" s="265"/>
      <c r="H52" s="265"/>
      <c r="I52" s="265"/>
      <c r="J52" s="265">
        <f>J42+J51</f>
        <v>111925</v>
      </c>
      <c r="K52" s="265">
        <f>K42+K51</f>
        <v>33907.142857142855</v>
      </c>
      <c r="L52" s="265">
        <f>L42+L51</f>
        <v>44807.142857142855</v>
      </c>
      <c r="M52" s="265">
        <f>M42+M51</f>
        <v>16457.142857142859</v>
      </c>
      <c r="N52" s="265">
        <f>N42+N51</f>
        <v>5187.1428571428569</v>
      </c>
      <c r="O52" s="265">
        <f>O42+O51</f>
        <v>3577.1428571428573</v>
      </c>
      <c r="P52" s="265">
        <f>P42+P51</f>
        <v>6222.1428571428569</v>
      </c>
      <c r="Q52" s="427">
        <f>Q42+Q51</f>
        <v>4267.1428571428569</v>
      </c>
    </row>
    <row r="53" spans="1:17" ht="15.75" thickBot="1" x14ac:dyDescent="0.3">
      <c r="A53" s="428" t="s">
        <v>1476</v>
      </c>
      <c r="B53" s="458"/>
      <c r="C53" s="429"/>
      <c r="D53" s="429"/>
      <c r="E53" s="429"/>
      <c r="F53" s="429"/>
      <c r="G53" s="429"/>
      <c r="H53" s="429"/>
      <c r="I53" s="429"/>
      <c r="J53" s="429"/>
      <c r="K53" s="429"/>
      <c r="L53" s="429"/>
      <c r="M53" s="429"/>
      <c r="N53" s="429"/>
      <c r="O53" s="429"/>
      <c r="P53" s="429"/>
      <c r="Q53" s="43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CAD9C-5708-4E01-B095-70B581DB4C19}">
  <dimension ref="A2:H74"/>
  <sheetViews>
    <sheetView workbookViewId="0">
      <selection activeCell="M34" sqref="M34"/>
    </sheetView>
  </sheetViews>
  <sheetFormatPr defaultRowHeight="15" x14ac:dyDescent="0.25"/>
  <cols>
    <col min="1" max="1" width="22.7109375" style="20" customWidth="1"/>
    <col min="2" max="2" width="25.28515625" style="20" customWidth="1"/>
    <col min="3" max="3" width="14.140625" customWidth="1"/>
    <col min="4" max="4" width="14" customWidth="1"/>
  </cols>
  <sheetData>
    <row r="2" spans="1:8" x14ac:dyDescent="0.25">
      <c r="A2" s="454" t="e" cm="1">
        <f t="array" ref="A2">+A2:M25C5C2:M53C2:M34C2:M37C2:M40C2:M43C2:M45C2:M47C2:M50C2:M52C2:M54C5C2:M53C2:L5C2:I51</f>
        <v>#NAME?</v>
      </c>
      <c r="B2" s="454"/>
      <c r="C2" s="265"/>
      <c r="D2" s="265"/>
      <c r="E2" s="265"/>
      <c r="F2" s="265"/>
      <c r="G2" s="265"/>
      <c r="H2" s="265"/>
    </row>
    <row r="3" spans="1:8" ht="30" x14ac:dyDescent="0.25">
      <c r="A3" s="454" t="s">
        <v>1477</v>
      </c>
      <c r="B3" s="454"/>
      <c r="C3" s="265"/>
      <c r="D3" s="265"/>
      <c r="E3" s="265"/>
      <c r="F3" s="265"/>
      <c r="G3" s="265"/>
      <c r="H3" s="265"/>
    </row>
    <row r="4" spans="1:8" ht="30" x14ac:dyDescent="0.25">
      <c r="A4" s="454" t="s">
        <v>1478</v>
      </c>
      <c r="B4" s="454"/>
      <c r="C4" s="265"/>
      <c r="D4" s="265"/>
      <c r="E4" s="265"/>
      <c r="F4" s="265"/>
      <c r="G4" s="265"/>
      <c r="H4" s="265"/>
    </row>
    <row r="5" spans="1:8" ht="75" x14ac:dyDescent="0.25">
      <c r="A5" s="454" t="s">
        <v>1479</v>
      </c>
      <c r="B5" s="454"/>
      <c r="C5" s="265"/>
      <c r="D5" s="265"/>
      <c r="E5" s="265"/>
      <c r="F5" s="265"/>
      <c r="G5" s="265"/>
      <c r="H5" s="265"/>
    </row>
    <row r="6" spans="1:8" x14ac:dyDescent="0.25">
      <c r="A6" s="454" t="s">
        <v>1480</v>
      </c>
      <c r="B6" s="454"/>
      <c r="C6" s="265"/>
      <c r="D6" s="265"/>
      <c r="E6" s="265"/>
      <c r="F6" s="265"/>
      <c r="G6" s="265"/>
      <c r="H6" s="265"/>
    </row>
    <row r="7" spans="1:8" ht="30" x14ac:dyDescent="0.25">
      <c r="A7" s="454" t="s">
        <v>1481</v>
      </c>
      <c r="B7" s="454"/>
      <c r="C7" s="265"/>
      <c r="D7" s="265"/>
      <c r="E7" s="265"/>
      <c r="F7" s="265"/>
      <c r="G7" s="265"/>
      <c r="H7" s="265"/>
    </row>
    <row r="8" spans="1:8" x14ac:dyDescent="0.25">
      <c r="A8" s="454" t="s">
        <v>1482</v>
      </c>
      <c r="B8" s="454"/>
      <c r="C8" s="265"/>
      <c r="D8" s="265"/>
      <c r="E8" s="265"/>
      <c r="F8" s="265"/>
      <c r="G8" s="265"/>
      <c r="H8" s="265"/>
    </row>
    <row r="9" spans="1:8" ht="30" x14ac:dyDescent="0.25">
      <c r="A9" s="454" t="s">
        <v>1483</v>
      </c>
      <c r="B9" s="454"/>
      <c r="C9" s="265"/>
      <c r="D9" s="265"/>
      <c r="E9" s="265"/>
      <c r="F9" s="265"/>
      <c r="G9" s="265"/>
      <c r="H9" s="265"/>
    </row>
    <row r="10" spans="1:8" ht="30" x14ac:dyDescent="0.25">
      <c r="A10" s="454" t="s">
        <v>1484</v>
      </c>
      <c r="B10" s="454"/>
      <c r="C10" s="265"/>
      <c r="D10" s="265" t="s">
        <v>1485</v>
      </c>
      <c r="E10" s="265"/>
      <c r="F10" s="265"/>
      <c r="G10" s="265"/>
      <c r="H10" s="265"/>
    </row>
    <row r="11" spans="1:8" x14ac:dyDescent="0.25">
      <c r="A11" s="454"/>
      <c r="B11" s="454"/>
      <c r="C11" s="265"/>
      <c r="D11" s="265"/>
      <c r="E11" s="265"/>
      <c r="F11" s="265"/>
      <c r="G11" s="265"/>
      <c r="H11" s="265" t="s">
        <v>1326</v>
      </c>
    </row>
    <row r="12" spans="1:8" x14ac:dyDescent="0.25">
      <c r="A12" s="454"/>
      <c r="B12" s="454"/>
      <c r="C12" s="265"/>
      <c r="D12" s="265" t="s">
        <v>1486</v>
      </c>
      <c r="E12" s="265"/>
      <c r="F12" s="265"/>
      <c r="G12" s="265"/>
      <c r="H12" s="265"/>
    </row>
    <row r="13" spans="1:8" x14ac:dyDescent="0.25">
      <c r="A13" s="454" t="s">
        <v>1487</v>
      </c>
      <c r="B13" s="454"/>
      <c r="C13" s="265">
        <f>SUM(C14:C35)</f>
        <v>23415.199999999997</v>
      </c>
      <c r="D13" s="265">
        <f>SUM(D14:D35)</f>
        <v>23415.199999999997</v>
      </c>
      <c r="E13" s="265">
        <f>SUM(E14:E35)</f>
        <v>0</v>
      </c>
      <c r="F13" s="265">
        <f>SUM(F14:F35)</f>
        <v>0</v>
      </c>
      <c r="G13" s="265">
        <f>SUM(G14:G35)</f>
        <v>0</v>
      </c>
      <c r="H13" s="265">
        <f>SUM(D13:G13)</f>
        <v>23415.199999999997</v>
      </c>
    </row>
    <row r="14" spans="1:8" ht="30" x14ac:dyDescent="0.25">
      <c r="A14" s="454" t="s">
        <v>1488</v>
      </c>
      <c r="B14" s="454"/>
      <c r="C14" s="265"/>
      <c r="D14" s="265"/>
      <c r="E14" s="265"/>
      <c r="F14" s="265"/>
      <c r="G14" s="265"/>
      <c r="H14" s="265"/>
    </row>
    <row r="15" spans="1:8" x14ac:dyDescent="0.25">
      <c r="A15" s="454" t="s">
        <v>1489</v>
      </c>
      <c r="B15" s="454"/>
      <c r="C15" s="265"/>
      <c r="D15" s="265"/>
      <c r="E15" s="265"/>
      <c r="F15" s="265"/>
      <c r="G15" s="265"/>
      <c r="H15" s="265"/>
    </row>
    <row r="16" spans="1:8" x14ac:dyDescent="0.25">
      <c r="A16" s="454" t="s">
        <v>1490</v>
      </c>
      <c r="B16" s="454"/>
      <c r="C16" s="265">
        <v>350</v>
      </c>
      <c r="D16" s="265">
        <f>+C16</f>
        <v>350</v>
      </c>
      <c r="E16" s="265"/>
      <c r="F16" s="265"/>
      <c r="G16" s="265"/>
      <c r="H16" s="265"/>
    </row>
    <row r="17" spans="1:8" x14ac:dyDescent="0.25">
      <c r="A17" s="454" t="s">
        <v>1491</v>
      </c>
      <c r="B17" s="454"/>
      <c r="C17" s="265" t="s">
        <v>1492</v>
      </c>
      <c r="D17" s="265"/>
      <c r="E17" s="265"/>
      <c r="F17" s="265"/>
      <c r="G17" s="265"/>
      <c r="H17" s="265"/>
    </row>
    <row r="18" spans="1:8" x14ac:dyDescent="0.25">
      <c r="A18" s="454" t="s">
        <v>1493</v>
      </c>
      <c r="B18" s="454"/>
      <c r="C18" s="265">
        <v>150</v>
      </c>
      <c r="D18" s="265">
        <f>+C18</f>
        <v>150</v>
      </c>
      <c r="E18" s="265"/>
      <c r="F18" s="265"/>
      <c r="G18" s="265"/>
      <c r="H18" s="265"/>
    </row>
    <row r="19" spans="1:8" x14ac:dyDescent="0.25">
      <c r="A19" s="454" t="s">
        <v>1494</v>
      </c>
      <c r="B19" s="454"/>
      <c r="C19" s="265">
        <v>85</v>
      </c>
      <c r="D19" s="265">
        <f>+C19</f>
        <v>85</v>
      </c>
      <c r="E19" s="265"/>
      <c r="F19" s="265"/>
      <c r="G19" s="265"/>
      <c r="H19" s="265"/>
    </row>
    <row r="20" spans="1:8" ht="30" x14ac:dyDescent="0.25">
      <c r="A20" s="454" t="s">
        <v>1495</v>
      </c>
      <c r="B20" s="454" t="s">
        <v>1496</v>
      </c>
      <c r="C20" s="265">
        <v>0</v>
      </c>
      <c r="D20" s="265">
        <f>+C20</f>
        <v>0</v>
      </c>
      <c r="E20" s="265"/>
      <c r="F20" s="265"/>
      <c r="G20" s="265"/>
      <c r="H20" s="265"/>
    </row>
    <row r="21" spans="1:8" ht="30" x14ac:dyDescent="0.25">
      <c r="A21" s="454" t="s">
        <v>1497</v>
      </c>
      <c r="B21" s="454"/>
      <c r="C21" s="265">
        <v>1250</v>
      </c>
      <c r="D21" s="265">
        <f>+C21</f>
        <v>1250</v>
      </c>
      <c r="E21" s="265"/>
      <c r="F21" s="265"/>
      <c r="G21" s="265"/>
      <c r="H21" s="265"/>
    </row>
    <row r="22" spans="1:8" ht="30" x14ac:dyDescent="0.25">
      <c r="A22" s="454" t="s">
        <v>1498</v>
      </c>
      <c r="B22" s="454"/>
      <c r="C22" s="265">
        <v>1750</v>
      </c>
      <c r="D22" s="265">
        <f>+C22</f>
        <v>1750</v>
      </c>
      <c r="E22" s="265"/>
      <c r="F22" s="265"/>
      <c r="G22" s="265"/>
      <c r="H22" s="265"/>
    </row>
    <row r="23" spans="1:8" x14ac:dyDescent="0.25">
      <c r="A23" s="454" t="s">
        <v>1499</v>
      </c>
      <c r="B23" s="454" t="s">
        <v>1500</v>
      </c>
      <c r="C23" s="265">
        <v>525</v>
      </c>
      <c r="D23" s="265">
        <f>+C23</f>
        <v>525</v>
      </c>
      <c r="E23" s="265"/>
      <c r="F23" s="265"/>
      <c r="G23" s="265"/>
      <c r="H23" s="265"/>
    </row>
    <row r="24" spans="1:8" x14ac:dyDescent="0.25">
      <c r="A24" s="454" t="s">
        <v>1501</v>
      </c>
      <c r="B24" s="454"/>
      <c r="C24" s="265">
        <v>43.4</v>
      </c>
      <c r="D24" s="265">
        <f>+C24</f>
        <v>43.4</v>
      </c>
      <c r="E24" s="265"/>
      <c r="F24" s="265"/>
      <c r="G24" s="265"/>
      <c r="H24" s="265"/>
    </row>
    <row r="25" spans="1:8" x14ac:dyDescent="0.25">
      <c r="A25" s="454" t="s">
        <v>1502</v>
      </c>
      <c r="B25" s="454"/>
      <c r="C25" s="265">
        <v>1750</v>
      </c>
      <c r="D25" s="265">
        <f>+C25</f>
        <v>1750</v>
      </c>
      <c r="E25" s="265"/>
      <c r="F25" s="265"/>
      <c r="G25" s="265"/>
      <c r="H25" s="265"/>
    </row>
    <row r="26" spans="1:8" x14ac:dyDescent="0.25">
      <c r="A26" s="454" t="s">
        <v>1499</v>
      </c>
      <c r="B26" s="454"/>
      <c r="C26" s="265">
        <v>525</v>
      </c>
      <c r="D26" s="265">
        <f>+C26</f>
        <v>525</v>
      </c>
      <c r="E26" s="265"/>
      <c r="F26" s="265"/>
      <c r="G26" s="265"/>
      <c r="H26" s="265"/>
    </row>
    <row r="27" spans="1:8" x14ac:dyDescent="0.25">
      <c r="A27" s="454" t="s">
        <v>1501</v>
      </c>
      <c r="B27" s="454"/>
      <c r="C27" s="265">
        <v>43.4</v>
      </c>
      <c r="D27" s="265">
        <f>+C27</f>
        <v>43.4</v>
      </c>
      <c r="E27" s="265"/>
      <c r="F27" s="265"/>
      <c r="G27" s="265"/>
      <c r="H27" s="265"/>
    </row>
    <row r="28" spans="1:8" ht="30" x14ac:dyDescent="0.25">
      <c r="A28" s="454" t="s">
        <v>1503</v>
      </c>
      <c r="B28" s="454"/>
      <c r="C28" s="265">
        <v>1750</v>
      </c>
      <c r="D28" s="265">
        <f>+C28</f>
        <v>1750</v>
      </c>
      <c r="E28" s="265"/>
      <c r="F28" s="265"/>
      <c r="G28" s="265"/>
      <c r="H28" s="265"/>
    </row>
    <row r="29" spans="1:8" x14ac:dyDescent="0.25">
      <c r="A29" s="454" t="s">
        <v>1499</v>
      </c>
      <c r="B29" s="454"/>
      <c r="C29" s="265">
        <v>525</v>
      </c>
      <c r="D29" s="265">
        <f>+C29</f>
        <v>525</v>
      </c>
      <c r="E29" s="265"/>
      <c r="F29" s="265"/>
      <c r="G29" s="265"/>
      <c r="H29" s="265"/>
    </row>
    <row r="30" spans="1:8" x14ac:dyDescent="0.25">
      <c r="A30" s="454" t="s">
        <v>1501</v>
      </c>
      <c r="B30" s="454"/>
      <c r="C30" s="265">
        <v>43.4</v>
      </c>
      <c r="D30" s="265">
        <f>+C30</f>
        <v>43.4</v>
      </c>
      <c r="E30" s="265"/>
      <c r="F30" s="265"/>
      <c r="G30" s="265"/>
      <c r="H30" s="265"/>
    </row>
    <row r="31" spans="1:8" x14ac:dyDescent="0.25">
      <c r="A31" s="454" t="s">
        <v>1504</v>
      </c>
      <c r="B31" s="454"/>
      <c r="C31" s="265">
        <v>1750</v>
      </c>
      <c r="D31" s="265">
        <f>+C31</f>
        <v>1750</v>
      </c>
      <c r="E31" s="265"/>
      <c r="F31" s="265"/>
      <c r="G31" s="265"/>
      <c r="H31" s="265"/>
    </row>
    <row r="32" spans="1:8" x14ac:dyDescent="0.25">
      <c r="A32" s="454" t="s">
        <v>1505</v>
      </c>
      <c r="B32" s="454">
        <v>0.5</v>
      </c>
      <c r="C32" s="265">
        <f>1750*B32</f>
        <v>875</v>
      </c>
      <c r="D32" s="265">
        <f>+C32</f>
        <v>875</v>
      </c>
      <c r="E32" s="265"/>
      <c r="F32" s="265"/>
      <c r="G32" s="265"/>
      <c r="H32" s="265"/>
    </row>
    <row r="33" spans="1:8" ht="30" x14ac:dyDescent="0.25">
      <c r="A33" s="454" t="s">
        <v>1506</v>
      </c>
      <c r="B33" s="454">
        <v>1.5</v>
      </c>
      <c r="C33" s="265">
        <f>+B33*L13</f>
        <v>0</v>
      </c>
      <c r="D33" s="265">
        <f>+C33</f>
        <v>0</v>
      </c>
      <c r="E33" s="265"/>
      <c r="F33" s="265"/>
      <c r="G33" s="265"/>
      <c r="H33" s="265"/>
    </row>
    <row r="34" spans="1:8" ht="75" x14ac:dyDescent="0.25">
      <c r="A34" s="454" t="s">
        <v>1507</v>
      </c>
      <c r="B34" s="454">
        <v>0.5</v>
      </c>
      <c r="C34" s="265">
        <f>+B34*L13</f>
        <v>0</v>
      </c>
      <c r="D34" s="265">
        <f>+C34</f>
        <v>0</v>
      </c>
      <c r="E34" s="265"/>
      <c r="F34" s="265"/>
      <c r="G34" s="265"/>
      <c r="H34" s="265"/>
    </row>
    <row r="35" spans="1:8" ht="30" x14ac:dyDescent="0.25">
      <c r="A35" s="454" t="s">
        <v>1508</v>
      </c>
      <c r="B35" s="454"/>
      <c r="C35" s="265">
        <v>12000</v>
      </c>
      <c r="D35" s="265">
        <f>+C35</f>
        <v>12000</v>
      </c>
      <c r="E35" s="265"/>
      <c r="F35" s="265"/>
      <c r="G35" s="265"/>
      <c r="H35" s="265"/>
    </row>
    <row r="36" spans="1:8" x14ac:dyDescent="0.25">
      <c r="A36" s="454" t="s">
        <v>1509</v>
      </c>
      <c r="B36" s="454"/>
      <c r="C36" s="265">
        <f>SUM(C37:C43)</f>
        <v>8350</v>
      </c>
      <c r="D36" s="265">
        <f>SUM(D37:D43)</f>
        <v>4175</v>
      </c>
      <c r="E36" s="265">
        <f>SUM(E37:E43)</f>
        <v>4175</v>
      </c>
      <c r="F36" s="265">
        <f>SUM(F37:F43)</f>
        <v>0</v>
      </c>
      <c r="G36" s="265">
        <f>SUM(G37:G43)</f>
        <v>0</v>
      </c>
      <c r="H36" s="265">
        <f>SUM(D36:G36)</f>
        <v>8350</v>
      </c>
    </row>
    <row r="37" spans="1:8" x14ac:dyDescent="0.25">
      <c r="A37" s="454" t="s">
        <v>1510</v>
      </c>
      <c r="B37" s="454"/>
      <c r="C37" s="265">
        <v>1950</v>
      </c>
      <c r="D37" s="265">
        <f>+C37*0.5</f>
        <v>975</v>
      </c>
      <c r="E37" s="265">
        <f>+D37</f>
        <v>975</v>
      </c>
      <c r="F37" s="265"/>
      <c r="G37" s="265"/>
      <c r="H37" s="265"/>
    </row>
    <row r="38" spans="1:8" x14ac:dyDescent="0.25">
      <c r="A38" s="454" t="s">
        <v>1511</v>
      </c>
      <c r="B38" s="454"/>
      <c r="C38" s="265"/>
      <c r="D38" s="265">
        <f>+C38*0.5</f>
        <v>0</v>
      </c>
      <c r="E38" s="265">
        <f>+D38</f>
        <v>0</v>
      </c>
      <c r="F38" s="265"/>
      <c r="G38" s="265"/>
      <c r="H38" s="265"/>
    </row>
    <row r="39" spans="1:8" x14ac:dyDescent="0.25">
      <c r="A39" s="454" t="s">
        <v>1512</v>
      </c>
      <c r="B39" s="454"/>
      <c r="C39" s="265">
        <v>2850</v>
      </c>
      <c r="D39" s="265">
        <f>+C39*0.5</f>
        <v>1425</v>
      </c>
      <c r="E39" s="265">
        <f>+D39</f>
        <v>1425</v>
      </c>
      <c r="F39" s="265"/>
      <c r="G39" s="265"/>
      <c r="H39" s="265"/>
    </row>
    <row r="40" spans="1:8" ht="45" x14ac:dyDescent="0.25">
      <c r="A40" s="454" t="s">
        <v>1513</v>
      </c>
      <c r="B40" s="454"/>
      <c r="C40" s="265">
        <v>1500</v>
      </c>
      <c r="D40" s="265">
        <f>+C40*0.5</f>
        <v>750</v>
      </c>
      <c r="E40" s="265">
        <f>+D40</f>
        <v>750</v>
      </c>
      <c r="F40" s="265"/>
      <c r="G40" s="265"/>
      <c r="H40" s="265"/>
    </row>
    <row r="41" spans="1:8" ht="60" x14ac:dyDescent="0.25">
      <c r="A41" s="454" t="s">
        <v>1514</v>
      </c>
      <c r="B41" s="454"/>
      <c r="C41" s="265">
        <v>650</v>
      </c>
      <c r="D41" s="265">
        <f>+C41*0.5</f>
        <v>325</v>
      </c>
      <c r="E41" s="265">
        <f>+D41</f>
        <v>325</v>
      </c>
      <c r="F41" s="265"/>
      <c r="G41" s="265"/>
      <c r="H41" s="265"/>
    </row>
    <row r="42" spans="1:8" x14ac:dyDescent="0.25">
      <c r="A42" s="454" t="s">
        <v>1515</v>
      </c>
      <c r="B42" s="454"/>
      <c r="C42" s="265">
        <v>150</v>
      </c>
      <c r="D42" s="265">
        <f>+C42*0.5</f>
        <v>75</v>
      </c>
      <c r="E42" s="265">
        <f>+D42</f>
        <v>75</v>
      </c>
      <c r="F42" s="265"/>
      <c r="G42" s="265"/>
      <c r="H42" s="265"/>
    </row>
    <row r="43" spans="1:8" ht="45" x14ac:dyDescent="0.25">
      <c r="A43" s="454" t="s">
        <v>1516</v>
      </c>
      <c r="B43" s="454"/>
      <c r="C43" s="265">
        <v>1250</v>
      </c>
      <c r="D43" s="265">
        <f>+C43*0.5</f>
        <v>625</v>
      </c>
      <c r="E43" s="265">
        <f>+D43</f>
        <v>625</v>
      </c>
      <c r="F43" s="265"/>
      <c r="G43" s="265"/>
      <c r="H43" s="265"/>
    </row>
    <row r="44" spans="1:8" x14ac:dyDescent="0.25">
      <c r="A44" s="454" t="s">
        <v>1517</v>
      </c>
      <c r="B44" s="454"/>
      <c r="C44" s="265">
        <f>SUM(C45:C49)</f>
        <v>4350</v>
      </c>
      <c r="D44" s="265">
        <f>SUM(D45:D49)</f>
        <v>0</v>
      </c>
      <c r="E44" s="265">
        <f>SUM(E45:E49)</f>
        <v>2850</v>
      </c>
      <c r="F44" s="265">
        <f>SUM(F45:F49)</f>
        <v>0</v>
      </c>
      <c r="G44" s="265">
        <f>SUM(G45:G49)</f>
        <v>1500</v>
      </c>
      <c r="H44" s="265">
        <f>SUM(D44:G44)</f>
        <v>4350</v>
      </c>
    </row>
    <row r="45" spans="1:8" ht="45" x14ac:dyDescent="0.25">
      <c r="A45" s="454" t="s">
        <v>1518</v>
      </c>
      <c r="B45" s="454"/>
      <c r="C45" s="265"/>
      <c r="D45" s="265"/>
      <c r="E45" s="265">
        <f>+C45</f>
        <v>0</v>
      </c>
      <c r="F45" s="265"/>
      <c r="G45" s="265"/>
      <c r="H45" s="265"/>
    </row>
    <row r="46" spans="1:8" ht="30" x14ac:dyDescent="0.25">
      <c r="A46" s="454" t="s">
        <v>1519</v>
      </c>
      <c r="B46" s="454"/>
      <c r="C46" s="265">
        <v>2200</v>
      </c>
      <c r="D46" s="265"/>
      <c r="E46" s="265">
        <f>+C46</f>
        <v>2200</v>
      </c>
      <c r="F46" s="265"/>
      <c r="G46" s="265"/>
      <c r="H46" s="265"/>
    </row>
    <row r="47" spans="1:8" ht="45" x14ac:dyDescent="0.25">
      <c r="A47" s="454" t="s">
        <v>1520</v>
      </c>
      <c r="B47" s="454"/>
      <c r="C47" s="265">
        <v>650</v>
      </c>
      <c r="D47" s="265"/>
      <c r="E47" s="265">
        <f>+C47</f>
        <v>650</v>
      </c>
      <c r="F47" s="265"/>
      <c r="G47" s="265"/>
      <c r="H47" s="265"/>
    </row>
    <row r="48" spans="1:8" ht="45" x14ac:dyDescent="0.25">
      <c r="A48" s="454" t="s">
        <v>1521</v>
      </c>
      <c r="B48" s="454"/>
      <c r="C48" s="265">
        <v>1500</v>
      </c>
      <c r="D48" s="265"/>
      <c r="E48" s="265"/>
      <c r="F48" s="265"/>
      <c r="G48" s="265">
        <v>1500</v>
      </c>
      <c r="H48" s="265"/>
    </row>
    <row r="49" spans="1:8" x14ac:dyDescent="0.25">
      <c r="A49" s="454"/>
      <c r="B49" s="454"/>
      <c r="C49" s="265"/>
      <c r="D49" s="265"/>
      <c r="E49" s="265">
        <f>+C49</f>
        <v>0</v>
      </c>
      <c r="F49" s="265"/>
      <c r="G49" s="265"/>
      <c r="H49" s="265"/>
    </row>
    <row r="50" spans="1:8" x14ac:dyDescent="0.25">
      <c r="A50" s="454" t="s">
        <v>1522</v>
      </c>
      <c r="B50" s="454"/>
      <c r="C50" s="265">
        <f>+C51</f>
        <v>4000</v>
      </c>
      <c r="D50" s="265">
        <f>+D51</f>
        <v>0</v>
      </c>
      <c r="E50" s="265">
        <f>+E51</f>
        <v>4000</v>
      </c>
      <c r="F50" s="265">
        <f>+F51</f>
        <v>0</v>
      </c>
      <c r="G50" s="265">
        <f>+G51</f>
        <v>0</v>
      </c>
      <c r="H50" s="265">
        <f>SUM(D50:G50)</f>
        <v>4000</v>
      </c>
    </row>
    <row r="51" spans="1:8" ht="45" x14ac:dyDescent="0.25">
      <c r="A51" s="454" t="s">
        <v>1523</v>
      </c>
      <c r="B51" s="454"/>
      <c r="C51" s="265">
        <v>4000</v>
      </c>
      <c r="D51" s="265"/>
      <c r="E51" s="265">
        <f>+C51</f>
        <v>4000</v>
      </c>
      <c r="F51" s="265"/>
      <c r="G51" s="265"/>
      <c r="H51" s="265"/>
    </row>
    <row r="52" spans="1:8" x14ac:dyDescent="0.25">
      <c r="A52" s="454" t="s">
        <v>1524</v>
      </c>
      <c r="B52" s="454"/>
      <c r="C52" s="265">
        <f>+C53+C54+C55</f>
        <v>900</v>
      </c>
      <c r="D52" s="265">
        <f>SUM(D53:D56)</f>
        <v>0</v>
      </c>
      <c r="E52" s="265">
        <f>SUM(E53:E56)</f>
        <v>0</v>
      </c>
      <c r="F52" s="265">
        <f>SUM(F53:F56)</f>
        <v>0</v>
      </c>
      <c r="G52" s="265">
        <f>SUM(G53:G56)</f>
        <v>900</v>
      </c>
      <c r="H52" s="265">
        <f>SUM(D52:G52)</f>
        <v>900</v>
      </c>
    </row>
    <row r="53" spans="1:8" ht="30" x14ac:dyDescent="0.25">
      <c r="A53" s="454" t="s">
        <v>1525</v>
      </c>
      <c r="B53" s="454"/>
      <c r="C53" s="265"/>
      <c r="D53" s="265"/>
      <c r="E53" s="265"/>
      <c r="F53" s="265"/>
      <c r="G53" s="265"/>
      <c r="H53" s="265"/>
    </row>
    <row r="54" spans="1:8" ht="30" x14ac:dyDescent="0.25">
      <c r="A54" s="454" t="s">
        <v>1526</v>
      </c>
      <c r="B54" s="454"/>
      <c r="C54" s="265">
        <f>+C55</f>
        <v>450</v>
      </c>
      <c r="D54" s="265"/>
      <c r="E54" s="265"/>
      <c r="F54" s="265"/>
      <c r="G54" s="265">
        <v>450</v>
      </c>
      <c r="H54" s="265"/>
    </row>
    <row r="55" spans="1:8" ht="30" x14ac:dyDescent="0.25">
      <c r="A55" s="454" t="s">
        <v>1527</v>
      </c>
      <c r="B55" s="454"/>
      <c r="C55" s="265">
        <v>450</v>
      </c>
      <c r="D55" s="265"/>
      <c r="E55" s="265"/>
      <c r="F55" s="265"/>
      <c r="G55" s="265">
        <v>450</v>
      </c>
      <c r="H55" s="265"/>
    </row>
    <row r="56" spans="1:8" x14ac:dyDescent="0.25">
      <c r="A56" s="454"/>
      <c r="B56" s="454"/>
      <c r="C56" s="265"/>
      <c r="D56" s="265"/>
      <c r="E56" s="265"/>
      <c r="F56" s="265"/>
      <c r="G56" s="265"/>
      <c r="H56" s="265"/>
    </row>
    <row r="57" spans="1:8" x14ac:dyDescent="0.25">
      <c r="A57" s="454" t="s">
        <v>1528</v>
      </c>
      <c r="B57" s="454"/>
      <c r="C57" s="265">
        <f>SUM(C58:C67)</f>
        <v>13430.6</v>
      </c>
      <c r="D57" s="265">
        <f>SUM(D58:D68)</f>
        <v>0</v>
      </c>
      <c r="E57" s="265">
        <f>SUM(E58:E68)</f>
        <v>0</v>
      </c>
      <c r="F57" s="265">
        <f>SUM(F58:F68)</f>
        <v>9620</v>
      </c>
      <c r="G57" s="265">
        <f>SUM(G58:G68)</f>
        <v>3810.6</v>
      </c>
      <c r="H57" s="265">
        <f>SUM(D57:G57)</f>
        <v>13430.6</v>
      </c>
    </row>
    <row r="58" spans="1:8" ht="30" x14ac:dyDescent="0.25">
      <c r="A58" s="454" t="s">
        <v>1529</v>
      </c>
      <c r="B58" s="454"/>
      <c r="C58" s="265">
        <v>750</v>
      </c>
      <c r="D58" s="265"/>
      <c r="E58" s="265"/>
      <c r="F58" s="265"/>
      <c r="G58" s="265">
        <f>+C58</f>
        <v>750</v>
      </c>
      <c r="H58" s="265"/>
    </row>
    <row r="59" spans="1:8" ht="45" x14ac:dyDescent="0.25">
      <c r="A59" s="454" t="s">
        <v>1530</v>
      </c>
      <c r="B59" s="454"/>
      <c r="C59" s="265">
        <v>450</v>
      </c>
      <c r="D59" s="265"/>
      <c r="E59" s="265"/>
      <c r="F59" s="265"/>
      <c r="G59" s="265">
        <f>+C59</f>
        <v>450</v>
      </c>
      <c r="H59" s="265"/>
    </row>
    <row r="60" spans="1:8" x14ac:dyDescent="0.25">
      <c r="A60" s="454" t="s">
        <v>1531</v>
      </c>
      <c r="B60" s="454"/>
      <c r="C60" s="265">
        <v>1000</v>
      </c>
      <c r="D60" s="265"/>
      <c r="E60" s="265"/>
      <c r="F60" s="265"/>
      <c r="G60" s="265">
        <f>+C60</f>
        <v>1000</v>
      </c>
      <c r="H60" s="265"/>
    </row>
    <row r="61" spans="1:8" ht="30" x14ac:dyDescent="0.25">
      <c r="A61" s="454" t="s">
        <v>1532</v>
      </c>
      <c r="B61" s="454"/>
      <c r="C61" s="265">
        <v>450</v>
      </c>
      <c r="D61" s="265"/>
      <c r="E61" s="265"/>
      <c r="F61" s="265"/>
      <c r="G61" s="265">
        <f>+C61</f>
        <v>450</v>
      </c>
      <c r="H61" s="265"/>
    </row>
    <row r="62" spans="1:8" x14ac:dyDescent="0.25">
      <c r="A62" s="454" t="s">
        <v>1533</v>
      </c>
      <c r="B62" s="454"/>
      <c r="C62" s="265"/>
      <c r="D62" s="265"/>
      <c r="E62" s="265"/>
      <c r="F62" s="265">
        <v>9620</v>
      </c>
      <c r="G62" s="265">
        <v>-9620</v>
      </c>
      <c r="H62" s="265"/>
    </row>
    <row r="63" spans="1:8" ht="30" x14ac:dyDescent="0.25">
      <c r="A63" s="454" t="s">
        <v>1534</v>
      </c>
      <c r="B63" s="454"/>
      <c r="C63" s="265">
        <v>1804</v>
      </c>
      <c r="D63" s="265"/>
      <c r="E63" s="265"/>
      <c r="F63" s="265"/>
      <c r="G63" s="265">
        <f>+C63</f>
        <v>1804</v>
      </c>
      <c r="H63" s="265"/>
    </row>
    <row r="64" spans="1:8" ht="45" x14ac:dyDescent="0.25">
      <c r="A64" s="454"/>
      <c r="B64" s="454" t="s">
        <v>1535</v>
      </c>
      <c r="C64" s="265">
        <v>5740</v>
      </c>
      <c r="D64" s="265"/>
      <c r="E64" s="265"/>
      <c r="F64" s="265"/>
      <c r="G64" s="265">
        <f>+C64</f>
        <v>5740</v>
      </c>
      <c r="H64" s="265"/>
    </row>
    <row r="65" spans="1:8" ht="30" x14ac:dyDescent="0.25">
      <c r="A65" s="454"/>
      <c r="B65" s="454" t="s">
        <v>1536</v>
      </c>
      <c r="C65" s="265">
        <v>1000</v>
      </c>
      <c r="D65" s="265"/>
      <c r="E65" s="265"/>
      <c r="F65" s="265"/>
      <c r="G65" s="265">
        <f>+C65</f>
        <v>1000</v>
      </c>
      <c r="H65" s="265"/>
    </row>
    <row r="66" spans="1:8" ht="30" x14ac:dyDescent="0.25">
      <c r="A66" s="454"/>
      <c r="B66" s="454" t="s">
        <v>1537</v>
      </c>
      <c r="C66" s="265">
        <v>1000</v>
      </c>
      <c r="D66" s="265"/>
      <c r="E66" s="265"/>
      <c r="F66" s="265"/>
      <c r="G66" s="265">
        <f>+C66</f>
        <v>1000</v>
      </c>
      <c r="H66" s="265"/>
    </row>
    <row r="67" spans="1:8" ht="30" x14ac:dyDescent="0.25">
      <c r="A67" s="454" t="s">
        <v>1538</v>
      </c>
      <c r="B67" s="454" t="s">
        <v>1539</v>
      </c>
      <c r="C67" s="265">
        <v>1236.5999999999999</v>
      </c>
      <c r="D67" s="265"/>
      <c r="E67" s="265"/>
      <c r="F67" s="265"/>
      <c r="G67" s="265">
        <v>1236.5999999999999</v>
      </c>
      <c r="H67" s="265"/>
    </row>
    <row r="68" spans="1:8" x14ac:dyDescent="0.25">
      <c r="A68" s="454"/>
      <c r="B68" s="454"/>
      <c r="C68" s="265"/>
      <c r="D68" s="265"/>
      <c r="E68" s="265"/>
      <c r="F68" s="265"/>
      <c r="G68" s="265"/>
      <c r="H68" s="265"/>
    </row>
    <row r="69" spans="1:8" x14ac:dyDescent="0.25">
      <c r="A69" s="454" t="s">
        <v>1326</v>
      </c>
      <c r="B69" s="454"/>
      <c r="C69" s="265">
        <f>+C57+C52+C50+C44+C36+C13</f>
        <v>54445.799999999996</v>
      </c>
      <c r="D69" s="265">
        <f>+D57+D52+D50+D44+D36+D13</f>
        <v>27590.199999999997</v>
      </c>
      <c r="E69" s="265">
        <f>+E57+E52+E50+E44+E36+E13</f>
        <v>11025</v>
      </c>
      <c r="F69" s="265">
        <f>+F57+F52+F50+F44+F36+F13</f>
        <v>9620</v>
      </c>
      <c r="G69" s="265">
        <f>+G57+G52+G50+G44+G36+G13</f>
        <v>6210.6</v>
      </c>
      <c r="H69" s="265">
        <f>SUM(D69:G69)</f>
        <v>54445.799999999996</v>
      </c>
    </row>
    <row r="70" spans="1:8" x14ac:dyDescent="0.25">
      <c r="A70" s="454" t="s">
        <v>1533</v>
      </c>
      <c r="B70" s="454"/>
      <c r="C70" s="265"/>
      <c r="D70" s="265"/>
      <c r="E70" s="265"/>
      <c r="F70" s="265"/>
      <c r="G70" s="265"/>
      <c r="H70" s="265"/>
    </row>
    <row r="71" spans="1:8" ht="30" x14ac:dyDescent="0.25">
      <c r="A71" s="454" t="s">
        <v>1534</v>
      </c>
      <c r="B71" s="454"/>
      <c r="C71" s="265"/>
      <c r="D71" s="265"/>
      <c r="E71" s="265"/>
      <c r="F71" s="265"/>
      <c r="G71" s="265"/>
      <c r="H71" s="265"/>
    </row>
    <row r="72" spans="1:8" ht="45" x14ac:dyDescent="0.25">
      <c r="A72" s="454"/>
      <c r="B72" s="454" t="s">
        <v>1535</v>
      </c>
      <c r="C72" s="265"/>
      <c r="D72" s="265"/>
      <c r="E72" s="265"/>
      <c r="F72" s="265"/>
      <c r="G72" s="265"/>
      <c r="H72" s="265"/>
    </row>
    <row r="73" spans="1:8" ht="30" x14ac:dyDescent="0.25">
      <c r="A73" s="454"/>
      <c r="B73" s="454" t="s">
        <v>1536</v>
      </c>
      <c r="C73" s="265"/>
      <c r="D73" s="265"/>
      <c r="E73" s="265"/>
      <c r="F73" s="265"/>
      <c r="G73" s="265"/>
      <c r="H73" s="265"/>
    </row>
    <row r="74" spans="1:8" ht="45" x14ac:dyDescent="0.25">
      <c r="A74" s="454" t="s">
        <v>1540</v>
      </c>
      <c r="B74" s="454"/>
      <c r="C74" s="265"/>
      <c r="D74" s="265"/>
      <c r="E74" s="265"/>
      <c r="F74" s="265"/>
      <c r="G74" s="265"/>
      <c r="H74" s="265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BA2BC-BA36-4951-831A-F9B7F3DB7420}">
  <dimension ref="A1:F32"/>
  <sheetViews>
    <sheetView workbookViewId="0">
      <selection activeCell="G4" sqref="G4"/>
    </sheetView>
  </sheetViews>
  <sheetFormatPr defaultRowHeight="15" x14ac:dyDescent="0.25"/>
  <cols>
    <col min="1" max="1" width="16.85546875" bestFit="1" customWidth="1"/>
    <col min="3" max="3" width="36" bestFit="1" customWidth="1"/>
    <col min="6" max="6" width="20.5703125" bestFit="1" customWidth="1"/>
  </cols>
  <sheetData>
    <row r="1" spans="1:6" x14ac:dyDescent="0.25">
      <c r="A1" t="s">
        <v>1329</v>
      </c>
    </row>
    <row r="2" spans="1:6" ht="15.75" thickBot="1" x14ac:dyDescent="0.3"/>
    <row r="3" spans="1:6" x14ac:dyDescent="0.25">
      <c r="A3" s="423"/>
      <c r="B3" s="424" t="s">
        <v>1327</v>
      </c>
      <c r="C3" s="424"/>
      <c r="D3" s="424" t="s">
        <v>1325</v>
      </c>
      <c r="E3" s="424" t="s">
        <v>1326</v>
      </c>
      <c r="F3" s="425" t="s">
        <v>1339</v>
      </c>
    </row>
    <row r="4" spans="1:6" x14ac:dyDescent="0.25">
      <c r="A4" s="426" t="s">
        <v>1327</v>
      </c>
      <c r="B4" s="265">
        <v>1</v>
      </c>
      <c r="C4" s="265" t="s">
        <v>1139</v>
      </c>
      <c r="D4" s="265">
        <v>150</v>
      </c>
      <c r="E4" s="265">
        <f>+D4*B4</f>
        <v>150</v>
      </c>
      <c r="F4" s="427"/>
    </row>
    <row r="5" spans="1:6" x14ac:dyDescent="0.25">
      <c r="A5" s="426"/>
      <c r="B5" s="265">
        <v>1</v>
      </c>
      <c r="C5" s="265" t="s">
        <v>1330</v>
      </c>
      <c r="D5" s="265"/>
      <c r="E5" s="265">
        <f t="shared" ref="E5:E31" si="0">+D5*B5</f>
        <v>0</v>
      </c>
      <c r="F5" s="427"/>
    </row>
    <row r="6" spans="1:6" x14ac:dyDescent="0.25">
      <c r="A6" s="426"/>
      <c r="B6" s="265"/>
      <c r="C6" s="265" t="s">
        <v>1332</v>
      </c>
      <c r="D6" s="265"/>
      <c r="E6" s="265">
        <f t="shared" si="0"/>
        <v>0</v>
      </c>
      <c r="F6" s="427"/>
    </row>
    <row r="7" spans="1:6" x14ac:dyDescent="0.25">
      <c r="A7" s="426"/>
      <c r="B7" s="265"/>
      <c r="C7" s="265" t="s">
        <v>1331</v>
      </c>
      <c r="D7" s="265"/>
      <c r="E7" s="265">
        <f t="shared" si="0"/>
        <v>0</v>
      </c>
      <c r="F7" s="427"/>
    </row>
    <row r="8" spans="1:6" x14ac:dyDescent="0.25">
      <c r="A8" s="426"/>
      <c r="B8" s="265"/>
      <c r="C8" s="265" t="s">
        <v>1333</v>
      </c>
      <c r="D8" s="265"/>
      <c r="E8" s="265">
        <f t="shared" si="0"/>
        <v>0</v>
      </c>
      <c r="F8" s="427"/>
    </row>
    <row r="9" spans="1:6" x14ac:dyDescent="0.25">
      <c r="A9" s="426"/>
      <c r="B9" s="265"/>
      <c r="C9" s="265" t="s">
        <v>1334</v>
      </c>
      <c r="D9" s="265"/>
      <c r="E9" s="265">
        <f t="shared" si="0"/>
        <v>0</v>
      </c>
      <c r="F9" s="427"/>
    </row>
    <row r="10" spans="1:6" x14ac:dyDescent="0.25">
      <c r="A10" s="426"/>
      <c r="B10" s="265"/>
      <c r="C10" s="265"/>
      <c r="D10" s="265"/>
      <c r="E10" s="265">
        <f t="shared" si="0"/>
        <v>0</v>
      </c>
      <c r="F10" s="427"/>
    </row>
    <row r="11" spans="1:6" x14ac:dyDescent="0.25">
      <c r="A11" s="426"/>
      <c r="B11" s="265">
        <v>1</v>
      </c>
      <c r="C11" s="265" t="s">
        <v>1335</v>
      </c>
      <c r="D11" s="265"/>
      <c r="E11" s="265">
        <f t="shared" si="0"/>
        <v>0</v>
      </c>
      <c r="F11" s="427"/>
    </row>
    <row r="12" spans="1:6" x14ac:dyDescent="0.25">
      <c r="A12" s="426"/>
      <c r="B12" s="265"/>
      <c r="C12" s="265"/>
      <c r="D12" s="265"/>
      <c r="E12" s="265">
        <f t="shared" si="0"/>
        <v>0</v>
      </c>
      <c r="F12" s="427"/>
    </row>
    <row r="13" spans="1:6" x14ac:dyDescent="0.25">
      <c r="A13" s="426" t="s">
        <v>1328</v>
      </c>
      <c r="B13" s="265"/>
      <c r="C13" s="265" t="s">
        <v>1336</v>
      </c>
      <c r="D13" s="265"/>
      <c r="E13" s="265">
        <f t="shared" si="0"/>
        <v>0</v>
      </c>
      <c r="F13" s="427"/>
    </row>
    <row r="14" spans="1:6" x14ac:dyDescent="0.25">
      <c r="A14" s="426" t="s">
        <v>1338</v>
      </c>
      <c r="B14" s="265">
        <v>1</v>
      </c>
      <c r="C14" s="265" t="s">
        <v>1337</v>
      </c>
      <c r="D14" s="265"/>
      <c r="E14" s="265">
        <f t="shared" si="0"/>
        <v>0</v>
      </c>
      <c r="F14" s="427"/>
    </row>
    <row r="15" spans="1:6" x14ac:dyDescent="0.25">
      <c r="A15" s="426"/>
      <c r="B15" s="265"/>
      <c r="C15" s="265"/>
      <c r="D15" s="265"/>
      <c r="E15" s="265">
        <f t="shared" si="0"/>
        <v>0</v>
      </c>
      <c r="F15" s="427"/>
    </row>
    <row r="16" spans="1:6" x14ac:dyDescent="0.25">
      <c r="A16" s="426"/>
      <c r="B16" s="265"/>
      <c r="C16" s="265"/>
      <c r="D16" s="265"/>
      <c r="E16" s="265">
        <f t="shared" si="0"/>
        <v>0</v>
      </c>
      <c r="F16" s="427"/>
    </row>
    <row r="17" spans="1:6" x14ac:dyDescent="0.25">
      <c r="A17" s="426"/>
      <c r="B17" s="265"/>
      <c r="C17" s="265"/>
      <c r="D17" s="265"/>
      <c r="E17" s="265">
        <f t="shared" si="0"/>
        <v>0</v>
      </c>
      <c r="F17" s="427"/>
    </row>
    <row r="18" spans="1:6" x14ac:dyDescent="0.25">
      <c r="A18" s="426"/>
      <c r="B18" s="265"/>
      <c r="C18" s="265"/>
      <c r="D18" s="265"/>
      <c r="E18" s="265">
        <f t="shared" si="0"/>
        <v>0</v>
      </c>
      <c r="F18" s="427"/>
    </row>
    <row r="19" spans="1:6" x14ac:dyDescent="0.25">
      <c r="A19" s="426"/>
      <c r="B19" s="265"/>
      <c r="C19" s="265"/>
      <c r="D19" s="265"/>
      <c r="E19" s="265">
        <f t="shared" si="0"/>
        <v>0</v>
      </c>
      <c r="F19" s="427"/>
    </row>
    <row r="20" spans="1:6" x14ac:dyDescent="0.25">
      <c r="A20" s="426"/>
      <c r="B20" s="265"/>
      <c r="C20" s="265"/>
      <c r="D20" s="265"/>
      <c r="E20" s="265">
        <f t="shared" si="0"/>
        <v>0</v>
      </c>
      <c r="F20" s="427"/>
    </row>
    <row r="21" spans="1:6" x14ac:dyDescent="0.25">
      <c r="A21" s="426"/>
      <c r="B21" s="265"/>
      <c r="C21" s="265"/>
      <c r="D21" s="265"/>
      <c r="E21" s="265">
        <f t="shared" si="0"/>
        <v>0</v>
      </c>
      <c r="F21" s="427"/>
    </row>
    <row r="22" spans="1:6" x14ac:dyDescent="0.25">
      <c r="A22" s="426"/>
      <c r="B22" s="265"/>
      <c r="C22" s="265"/>
      <c r="D22" s="265"/>
      <c r="E22" s="265">
        <f t="shared" si="0"/>
        <v>0</v>
      </c>
      <c r="F22" s="427"/>
    </row>
    <row r="23" spans="1:6" x14ac:dyDescent="0.25">
      <c r="A23" s="426"/>
      <c r="B23" s="265"/>
      <c r="C23" s="265"/>
      <c r="D23" s="265"/>
      <c r="E23" s="265">
        <f t="shared" si="0"/>
        <v>0</v>
      </c>
      <c r="F23" s="427"/>
    </row>
    <row r="24" spans="1:6" x14ac:dyDescent="0.25">
      <c r="A24" s="426"/>
      <c r="B24" s="265"/>
      <c r="C24" s="265"/>
      <c r="D24" s="265"/>
      <c r="E24" s="265">
        <f t="shared" si="0"/>
        <v>0</v>
      </c>
      <c r="F24" s="427"/>
    </row>
    <row r="25" spans="1:6" x14ac:dyDescent="0.25">
      <c r="A25" s="426"/>
      <c r="B25" s="265"/>
      <c r="C25" s="265"/>
      <c r="D25" s="265"/>
      <c r="E25" s="265">
        <f t="shared" si="0"/>
        <v>0</v>
      </c>
      <c r="F25" s="427"/>
    </row>
    <row r="26" spans="1:6" x14ac:dyDescent="0.25">
      <c r="A26" s="426"/>
      <c r="B26" s="265"/>
      <c r="C26" s="265"/>
      <c r="D26" s="265"/>
      <c r="E26" s="265">
        <f t="shared" si="0"/>
        <v>0</v>
      </c>
      <c r="F26" s="427"/>
    </row>
    <row r="27" spans="1:6" x14ac:dyDescent="0.25">
      <c r="A27" s="426"/>
      <c r="B27" s="265"/>
      <c r="C27" s="265"/>
      <c r="D27" s="265"/>
      <c r="E27" s="265">
        <f t="shared" si="0"/>
        <v>0</v>
      </c>
      <c r="F27" s="427"/>
    </row>
    <row r="28" spans="1:6" x14ac:dyDescent="0.25">
      <c r="A28" s="426"/>
      <c r="B28" s="265"/>
      <c r="C28" s="265"/>
      <c r="D28" s="265"/>
      <c r="E28" s="265">
        <f t="shared" si="0"/>
        <v>0</v>
      </c>
      <c r="F28" s="427"/>
    </row>
    <row r="29" spans="1:6" x14ac:dyDescent="0.25">
      <c r="A29" s="426"/>
      <c r="B29" s="265"/>
      <c r="C29" s="265"/>
      <c r="D29" s="265"/>
      <c r="E29" s="265">
        <f t="shared" si="0"/>
        <v>0</v>
      </c>
      <c r="F29" s="427"/>
    </row>
    <row r="30" spans="1:6" x14ac:dyDescent="0.25">
      <c r="A30" s="426"/>
      <c r="B30" s="265"/>
      <c r="C30" s="265"/>
      <c r="D30" s="265"/>
      <c r="E30" s="265">
        <f t="shared" si="0"/>
        <v>0</v>
      </c>
      <c r="F30" s="427"/>
    </row>
    <row r="31" spans="1:6" x14ac:dyDescent="0.25">
      <c r="A31" s="426"/>
      <c r="B31" s="265"/>
      <c r="C31" s="265"/>
      <c r="D31" s="265"/>
      <c r="E31" s="265">
        <f t="shared" si="0"/>
        <v>0</v>
      </c>
      <c r="F31" s="427"/>
    </row>
    <row r="32" spans="1:6" ht="15.75" thickBot="1" x14ac:dyDescent="0.3">
      <c r="A32" s="428"/>
      <c r="B32" s="429"/>
      <c r="C32" s="429"/>
      <c r="D32" s="429"/>
      <c r="E32" s="429"/>
      <c r="F32" s="430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DD2A1-89B3-4083-BC17-4DB8C5B664D7}">
  <sheetPr codeName="Sheet16"/>
  <dimension ref="A1:Q1973"/>
  <sheetViews>
    <sheetView zoomScale="70" zoomScaleNormal="70" workbookViewId="0">
      <pane ySplit="1" topLeftCell="A555" activePane="bottomLeft" state="frozen"/>
      <selection pane="bottomLeft" activeCell="G580" sqref="G580"/>
    </sheetView>
  </sheetViews>
  <sheetFormatPr defaultRowHeight="15" x14ac:dyDescent="0.25"/>
  <cols>
    <col min="1" max="1" width="18.42578125" customWidth="1"/>
    <col min="2" max="2" width="31.42578125" customWidth="1"/>
    <col min="3" max="3" width="19.85546875" customWidth="1"/>
    <col min="4" max="4" width="39" style="20" customWidth="1"/>
    <col min="5" max="5" width="20.140625" customWidth="1"/>
    <col min="6" max="6" width="19.42578125" customWidth="1"/>
    <col min="7" max="8" width="20.42578125" customWidth="1"/>
    <col min="9" max="9" width="25.42578125" customWidth="1"/>
    <col min="10" max="10" width="31.5703125" style="20" customWidth="1"/>
    <col min="11" max="11" width="22" customWidth="1"/>
    <col min="12" max="12" width="18.42578125" customWidth="1"/>
    <col min="13" max="13" width="16.85546875" customWidth="1"/>
    <col min="14" max="14" width="30.5703125" customWidth="1"/>
    <col min="15" max="15" width="35.5703125" customWidth="1"/>
  </cols>
  <sheetData>
    <row r="1" spans="1:15" ht="15.75" customHeight="1" x14ac:dyDescent="0.3">
      <c r="A1" s="91"/>
      <c r="B1" s="92"/>
      <c r="C1" s="64" t="s">
        <v>0</v>
      </c>
      <c r="D1" s="221" t="s">
        <v>11</v>
      </c>
      <c r="E1" s="17" t="s">
        <v>1</v>
      </c>
      <c r="F1" s="16" t="s">
        <v>2</v>
      </c>
      <c r="G1" s="16" t="s">
        <v>3</v>
      </c>
      <c r="H1" s="18" t="s">
        <v>4</v>
      </c>
      <c r="I1" s="16" t="s">
        <v>5</v>
      </c>
      <c r="J1" s="49" t="s">
        <v>211</v>
      </c>
      <c r="K1" s="19" t="s">
        <v>6</v>
      </c>
      <c r="L1" s="19" t="s">
        <v>219</v>
      </c>
      <c r="M1" s="19" t="s">
        <v>342</v>
      </c>
      <c r="N1" s="90" t="s">
        <v>409</v>
      </c>
      <c r="O1" s="90" t="s">
        <v>410</v>
      </c>
    </row>
    <row r="2" spans="1:15" ht="17.25" x14ac:dyDescent="0.3">
      <c r="A2" s="93"/>
      <c r="B2" s="94"/>
      <c r="C2" s="12" t="s">
        <v>290</v>
      </c>
      <c r="D2" s="50" t="s">
        <v>292</v>
      </c>
      <c r="E2" s="2">
        <v>46106</v>
      </c>
      <c r="F2" s="3">
        <v>0.25</v>
      </c>
      <c r="G2" s="3">
        <v>0.27083333333333331</v>
      </c>
      <c r="H2" s="122">
        <f>IF(AND(F2&lt;&gt;"",G2&lt;&gt;""),G2-F2,0)</f>
        <v>2.0833333333333315E-2</v>
      </c>
      <c r="I2" s="1" t="s">
        <v>213</v>
      </c>
      <c r="J2" s="50" t="s">
        <v>214</v>
      </c>
      <c r="K2" s="120">
        <v>0</v>
      </c>
      <c r="L2" s="1"/>
      <c r="M2" s="1"/>
      <c r="N2" s="120">
        <f>IF(ROUND(H2*1440,0)=0,0,H2*1440*32)</f>
        <v>959.99999999999909</v>
      </c>
      <c r="O2" s="121">
        <f>IF(ROUND(H2*1440,0)=0,0,
IF(ROUND(H2*1440,0)&lt;=15,480,
IF(ROUND(H2*1440,0)&lt;=30,960,
IF(ROUND(H2*1440,0)&lt;=45,1440,
IF(ROUND(H2*1440,0)&lt;=60,1920,
1920*INT(ROUND(H2*1440,0)/60)+
IF(MOD(ROUND(H2*1440,0),60)&lt;=15,480,
IF(MOD(ROUND(H2*1440,0),60)&lt;=30,960,
IF(MOD(ROUND(H2*1440,0),60)&lt;=45,1440,1920)))
)))))</f>
        <v>960</v>
      </c>
    </row>
    <row r="3" spans="1:15" ht="34.5" x14ac:dyDescent="0.3">
      <c r="A3" s="93"/>
      <c r="B3" s="94"/>
      <c r="C3" s="12" t="s">
        <v>338</v>
      </c>
      <c r="D3" s="50"/>
      <c r="E3" s="2">
        <v>46106</v>
      </c>
      <c r="F3" s="3">
        <v>0.27083333333333331</v>
      </c>
      <c r="G3" s="3">
        <v>0.29166666666666669</v>
      </c>
      <c r="H3" s="122">
        <f>IF(AND(F3&lt;&gt;"",G3&lt;&gt;""),G3-F3,0)</f>
        <v>2.083333333333337E-2</v>
      </c>
      <c r="I3" s="4" t="s">
        <v>213</v>
      </c>
      <c r="J3" s="48" t="s">
        <v>215</v>
      </c>
      <c r="K3" s="120">
        <v>0</v>
      </c>
      <c r="L3" s="1"/>
      <c r="M3" s="1"/>
      <c r="N3" s="120">
        <f>IF(ROUND(H3*1440,0)=0,0,H3*1440*32)</f>
        <v>960.00000000000171</v>
      </c>
      <c r="O3" s="121">
        <f>IF(ROUND(H3*1440,0)=0,0,IF(ROUND(H3*1440,0)&lt;=15,480,IF(ROUND(H3*1440,0)&lt;=30,960,IF(ROUND(H3*1440,0)&lt;=45,1440,IF(ROUND(H3*1440,0)&lt;=60,1920,1920*INT(ROUND(H3*1440,0)/60)+IF(MOD(ROUND(H3*1440,0),60)&lt;=15,480,IF(MOD(ROUND(H3*1440,0),60)&lt;=30,960,IF(MOD(ROUND(H3*1440,0),60)&lt;=45,1440,1920))))))))</f>
        <v>960</v>
      </c>
    </row>
    <row r="4" spans="1:15" ht="34.5" x14ac:dyDescent="0.3">
      <c r="A4" s="93"/>
      <c r="B4" s="94"/>
      <c r="C4" s="12" t="s">
        <v>163</v>
      </c>
      <c r="D4" s="50" t="s">
        <v>165</v>
      </c>
      <c r="E4" s="2">
        <v>46106</v>
      </c>
      <c r="F4" s="3">
        <v>0.33333333333333331</v>
      </c>
      <c r="G4" s="3">
        <v>0.34027777777777779</v>
      </c>
      <c r="H4" s="122">
        <f t="shared" ref="H4:H67" si="0">IF(AND(F4&lt;&gt;"",G4&lt;&gt;""),G4-F4,0)</f>
        <v>6.9444444444444753E-3</v>
      </c>
      <c r="I4" s="1" t="s">
        <v>216</v>
      </c>
      <c r="J4" s="48" t="s">
        <v>217</v>
      </c>
      <c r="K4" s="120">
        <v>1920</v>
      </c>
      <c r="L4" s="1"/>
      <c r="M4" s="1"/>
      <c r="N4" s="120">
        <f t="shared" ref="N4:N67" si="1">IF(ROUND(H4*1440,0)=0,0,H4*1440*32)</f>
        <v>320.00000000000142</v>
      </c>
      <c r="O4" s="121">
        <f t="shared" ref="O4:O67" si="2">IF(ROUND(H4*1440,0)=0,0,
IF(ROUND(H4*1440,0)&lt;=15,480,
IF(ROUND(H4*1440,0)&lt;=30,960,
IF(ROUND(H4*1440,0)&lt;=45,1440,
IF(ROUND(H4*1440,0)&lt;=60,1920,
1920*INT(ROUND(H4*1440,0)/60)+
IF(MOD(ROUND(H4*1440,0),60)&lt;=15,480,
IF(MOD(ROUND(H4*1440,0),60)&lt;=30,960,
IF(MOD(ROUND(H4*1440,0),60)&lt;=45,1440,1920)))
)))))</f>
        <v>480</v>
      </c>
    </row>
    <row r="5" spans="1:15" ht="17.25" x14ac:dyDescent="0.3">
      <c r="A5" s="93"/>
      <c r="B5" s="94"/>
      <c r="C5" s="12" t="s">
        <v>252</v>
      </c>
      <c r="D5" s="50" t="s">
        <v>254</v>
      </c>
      <c r="E5" s="2">
        <v>46106</v>
      </c>
      <c r="F5" s="3">
        <v>0.35069444444444442</v>
      </c>
      <c r="G5" s="3">
        <v>0.39305555555555555</v>
      </c>
      <c r="H5" s="122">
        <f>IF(AND(F5&lt;&gt;"",G5&lt;&gt;""),G5-F5,0)</f>
        <v>4.2361111111111127E-2</v>
      </c>
      <c r="I5" s="1" t="s">
        <v>216</v>
      </c>
      <c r="J5" s="51" t="s">
        <v>218</v>
      </c>
      <c r="K5" s="120">
        <v>1920</v>
      </c>
      <c r="L5" s="7"/>
      <c r="M5" s="7"/>
      <c r="N5" s="120">
        <f>IF(ROUND(H5*1440,0)=0,0,H5*1440*32)</f>
        <v>1952.0000000000007</v>
      </c>
      <c r="O5" s="121">
        <f>IF(ROUND(H5*1440,0)=0,0,IF(ROUND(H5*1440,0)&lt;=15,480,IF(ROUND(H5*1440,0)&lt;=30,960,IF(ROUND(H5*1440,0)&lt;=45,1440,IF(ROUND(H5*1440,0)&lt;=60,1920,1920*INT(ROUND(H5*1440,0)/60)+IF(MOD(ROUND(H5*1440,0),60)&lt;=15,480,IF(MOD(ROUND(H5*1440,0),60)&lt;=30,960,IF(MOD(ROUND(H5*1440,0),60)&lt;=45,1440,1920))))))))</f>
        <v>2400</v>
      </c>
    </row>
    <row r="6" spans="1:15" ht="34.5" x14ac:dyDescent="0.3">
      <c r="A6" s="93"/>
      <c r="B6" s="94"/>
      <c r="C6" s="12" t="s">
        <v>181</v>
      </c>
      <c r="D6" s="50" t="s">
        <v>183</v>
      </c>
      <c r="E6" s="2">
        <v>46106</v>
      </c>
      <c r="F6" s="3">
        <v>0.42708333333333331</v>
      </c>
      <c r="G6" s="3">
        <v>0.4375</v>
      </c>
      <c r="H6" s="122">
        <f t="shared" si="0"/>
        <v>1.0416666666666685E-2</v>
      </c>
      <c r="I6" s="1" t="s">
        <v>213</v>
      </c>
      <c r="J6" s="52" t="s">
        <v>225</v>
      </c>
      <c r="K6" s="120">
        <v>0</v>
      </c>
      <c r="L6" s="9"/>
      <c r="M6" s="9"/>
      <c r="N6" s="120">
        <f t="shared" si="1"/>
        <v>480.00000000000085</v>
      </c>
      <c r="O6" s="121">
        <f t="shared" si="2"/>
        <v>480</v>
      </c>
    </row>
    <row r="7" spans="1:15" ht="34.5" x14ac:dyDescent="0.3">
      <c r="A7" s="93"/>
      <c r="B7" s="94"/>
      <c r="C7" s="12" t="s">
        <v>239</v>
      </c>
      <c r="D7" s="50" t="s">
        <v>240</v>
      </c>
      <c r="E7" s="2">
        <v>46106</v>
      </c>
      <c r="F7" s="3">
        <v>0.43055555555555558</v>
      </c>
      <c r="G7" s="3">
        <v>0.45833333333333331</v>
      </c>
      <c r="H7" s="122">
        <f t="shared" si="0"/>
        <v>2.7777777777777735E-2</v>
      </c>
      <c r="I7" s="1" t="s">
        <v>213</v>
      </c>
      <c r="J7" s="48" t="s">
        <v>229</v>
      </c>
      <c r="K7" s="120">
        <v>0</v>
      </c>
      <c r="L7" s="1"/>
      <c r="M7" s="1"/>
      <c r="N7" s="120">
        <f t="shared" si="1"/>
        <v>1279.999999999998</v>
      </c>
      <c r="O7" s="121">
        <f t="shared" si="2"/>
        <v>1440</v>
      </c>
    </row>
    <row r="8" spans="1:15" ht="51.75" x14ac:dyDescent="0.3">
      <c r="A8" s="93"/>
      <c r="B8" s="94"/>
      <c r="C8" s="12" t="s">
        <v>51</v>
      </c>
      <c r="D8" s="50" t="s">
        <v>53</v>
      </c>
      <c r="E8" s="2">
        <v>46106</v>
      </c>
      <c r="F8" s="3">
        <v>0.45833333333333331</v>
      </c>
      <c r="G8" s="3">
        <v>0.5229166666666667</v>
      </c>
      <c r="H8" s="122">
        <f t="shared" si="0"/>
        <v>6.4583333333333381E-2</v>
      </c>
      <c r="I8" s="1" t="s">
        <v>231</v>
      </c>
      <c r="J8" s="53" t="s">
        <v>233</v>
      </c>
      <c r="K8" s="120">
        <v>1920</v>
      </c>
      <c r="L8" s="11"/>
      <c r="M8" s="11"/>
      <c r="N8" s="120">
        <f t="shared" si="1"/>
        <v>2976.0000000000023</v>
      </c>
      <c r="O8" s="121">
        <f t="shared" si="2"/>
        <v>3360</v>
      </c>
    </row>
    <row r="9" spans="1:15" ht="34.5" x14ac:dyDescent="0.3">
      <c r="A9" s="93"/>
      <c r="B9" s="94"/>
      <c r="C9" s="12" t="s">
        <v>23</v>
      </c>
      <c r="D9" s="50" t="s">
        <v>93</v>
      </c>
      <c r="E9" s="2">
        <v>46106</v>
      </c>
      <c r="F9" s="3">
        <v>0.52569444444444446</v>
      </c>
      <c r="G9" s="3">
        <v>0.5625</v>
      </c>
      <c r="H9" s="122">
        <f>IF(AND(F9&lt;&gt;"",G9&lt;&gt;""),G9-F9,0)</f>
        <v>3.6805555555555536E-2</v>
      </c>
      <c r="I9" s="1" t="s">
        <v>231</v>
      </c>
      <c r="J9" s="48" t="s">
        <v>234</v>
      </c>
      <c r="K9" s="120">
        <v>1920</v>
      </c>
      <c r="L9" s="1"/>
      <c r="M9" s="1"/>
      <c r="N9" s="120">
        <f t="shared" si="1"/>
        <v>1695.9999999999991</v>
      </c>
      <c r="O9" s="121">
        <f t="shared" si="2"/>
        <v>1920</v>
      </c>
    </row>
    <row r="10" spans="1:15" ht="34.5" x14ac:dyDescent="0.3">
      <c r="A10" s="93"/>
      <c r="B10" s="94"/>
      <c r="C10" s="12" t="s">
        <v>23</v>
      </c>
      <c r="D10" s="50" t="s">
        <v>93</v>
      </c>
      <c r="E10" s="2">
        <v>46106</v>
      </c>
      <c r="F10" s="3">
        <v>0.52916666666666667</v>
      </c>
      <c r="G10" s="3">
        <v>0.57291666666666663</v>
      </c>
      <c r="H10" s="122">
        <f t="shared" si="0"/>
        <v>4.3749999999999956E-2</v>
      </c>
      <c r="I10" s="1" t="s">
        <v>216</v>
      </c>
      <c r="J10" s="51" t="s">
        <v>235</v>
      </c>
      <c r="K10" s="120">
        <v>1920</v>
      </c>
      <c r="L10" s="7"/>
      <c r="M10" s="7"/>
      <c r="N10" s="120">
        <f t="shared" si="1"/>
        <v>2015.999999999998</v>
      </c>
      <c r="O10" s="121">
        <f t="shared" si="2"/>
        <v>2400</v>
      </c>
    </row>
    <row r="11" spans="1:15" ht="51.75" x14ac:dyDescent="0.3">
      <c r="A11" s="93"/>
      <c r="B11" s="94"/>
      <c r="C11" s="12" t="s">
        <v>99</v>
      </c>
      <c r="D11" s="50" t="s">
        <v>100</v>
      </c>
      <c r="E11" s="2">
        <v>46106</v>
      </c>
      <c r="F11" s="3">
        <v>0.55277777777777781</v>
      </c>
      <c r="G11" s="3">
        <v>0.55555555555555558</v>
      </c>
      <c r="H11" s="122">
        <f t="shared" si="0"/>
        <v>2.7777777777777679E-3</v>
      </c>
      <c r="I11" s="1" t="s">
        <v>222</v>
      </c>
      <c r="J11" s="53" t="s">
        <v>236</v>
      </c>
      <c r="K11" s="120">
        <v>1920</v>
      </c>
      <c r="L11" s="11"/>
      <c r="M11" s="11"/>
      <c r="N11" s="120">
        <f t="shared" si="1"/>
        <v>127.99999999999955</v>
      </c>
      <c r="O11" s="121">
        <f t="shared" si="2"/>
        <v>480</v>
      </c>
    </row>
    <row r="12" spans="1:15" ht="34.5" x14ac:dyDescent="0.3">
      <c r="A12" s="93"/>
      <c r="B12" s="94"/>
      <c r="C12" s="12" t="s">
        <v>239</v>
      </c>
      <c r="D12" s="50" t="s">
        <v>240</v>
      </c>
      <c r="E12" s="2">
        <v>46106</v>
      </c>
      <c r="F12" s="3">
        <v>0.5854166666666667</v>
      </c>
      <c r="G12" s="3">
        <v>0.625</v>
      </c>
      <c r="H12" s="122">
        <f t="shared" si="0"/>
        <v>3.9583333333333304E-2</v>
      </c>
      <c r="I12" s="1" t="s">
        <v>213</v>
      </c>
      <c r="J12" s="48" t="s">
        <v>238</v>
      </c>
      <c r="K12" s="120">
        <v>0</v>
      </c>
      <c r="L12" s="1"/>
      <c r="M12" s="1"/>
      <c r="N12" s="120">
        <f t="shared" si="1"/>
        <v>1823.9999999999986</v>
      </c>
      <c r="O12" s="121">
        <f t="shared" si="2"/>
        <v>1920</v>
      </c>
    </row>
    <row r="13" spans="1:15" ht="51.75" x14ac:dyDescent="0.3">
      <c r="A13" s="93"/>
      <c r="B13" s="94"/>
      <c r="C13" s="12" t="s">
        <v>99</v>
      </c>
      <c r="D13" s="50" t="s">
        <v>100</v>
      </c>
      <c r="E13" s="2">
        <v>46106</v>
      </c>
      <c r="F13" s="3">
        <v>0.625</v>
      </c>
      <c r="G13" s="3">
        <v>0.65625</v>
      </c>
      <c r="H13" s="122">
        <f t="shared" si="0"/>
        <v>3.125E-2</v>
      </c>
      <c r="I13" s="1" t="s">
        <v>216</v>
      </c>
      <c r="J13" s="51" t="s">
        <v>241</v>
      </c>
      <c r="K13" s="120">
        <v>1920</v>
      </c>
      <c r="L13" s="7"/>
      <c r="M13" s="7"/>
      <c r="N13" s="120">
        <f t="shared" si="1"/>
        <v>1440</v>
      </c>
      <c r="O13" s="121">
        <f t="shared" si="2"/>
        <v>1440</v>
      </c>
    </row>
    <row r="14" spans="1:15" ht="17.25" x14ac:dyDescent="0.3">
      <c r="A14" s="93"/>
      <c r="B14" s="94"/>
      <c r="C14" s="12" t="s">
        <v>338</v>
      </c>
      <c r="D14" s="50"/>
      <c r="E14" s="2">
        <v>46106</v>
      </c>
      <c r="F14" s="3">
        <v>0.625</v>
      </c>
      <c r="G14" s="3">
        <v>0.67708333333333337</v>
      </c>
      <c r="H14" s="122">
        <f t="shared" si="0"/>
        <v>5.208333333333337E-2</v>
      </c>
      <c r="I14" s="1" t="s">
        <v>242</v>
      </c>
      <c r="J14" s="51" t="s">
        <v>243</v>
      </c>
      <c r="K14" s="120">
        <v>1920</v>
      </c>
      <c r="L14" s="7"/>
      <c r="M14" s="7"/>
      <c r="N14" s="120">
        <f t="shared" si="1"/>
        <v>2400.0000000000018</v>
      </c>
      <c r="O14" s="121">
        <f t="shared" si="2"/>
        <v>2400</v>
      </c>
    </row>
    <row r="15" spans="1:15" ht="34.5" x14ac:dyDescent="0.3">
      <c r="A15" s="93"/>
      <c r="B15" s="94"/>
      <c r="C15" s="12" t="s">
        <v>99</v>
      </c>
      <c r="D15" s="50" t="s">
        <v>100</v>
      </c>
      <c r="E15" s="2">
        <v>46106</v>
      </c>
      <c r="F15" s="3">
        <v>0.72222222222222221</v>
      </c>
      <c r="G15" s="3">
        <v>0.72430555555555554</v>
      </c>
      <c r="H15" s="122">
        <f t="shared" si="0"/>
        <v>2.0833333333333259E-3</v>
      </c>
      <c r="I15" s="1"/>
      <c r="J15" s="53" t="s">
        <v>244</v>
      </c>
      <c r="K15" s="120">
        <v>1920</v>
      </c>
      <c r="L15" s="119"/>
      <c r="M15" s="7"/>
      <c r="N15" s="120">
        <f t="shared" si="1"/>
        <v>95.999999999999659</v>
      </c>
      <c r="O15" s="121">
        <f t="shared" si="2"/>
        <v>480</v>
      </c>
    </row>
    <row r="16" spans="1:15" ht="34.5" x14ac:dyDescent="0.3">
      <c r="A16" s="93"/>
      <c r="B16" s="94"/>
      <c r="C16" s="12" t="s">
        <v>263</v>
      </c>
      <c r="D16" s="50" t="s">
        <v>265</v>
      </c>
      <c r="E16" s="2">
        <v>46106</v>
      </c>
      <c r="F16" s="3">
        <v>0.72916666666666663</v>
      </c>
      <c r="G16" s="3">
        <v>0.72986111111111107</v>
      </c>
      <c r="H16" s="122">
        <f t="shared" si="0"/>
        <v>6.9444444444444198E-4</v>
      </c>
      <c r="I16" s="1"/>
      <c r="J16" s="53" t="s">
        <v>245</v>
      </c>
      <c r="K16" s="120">
        <v>2500</v>
      </c>
      <c r="L16" s="7"/>
      <c r="M16" s="7"/>
      <c r="N16" s="120">
        <f t="shared" si="1"/>
        <v>31.999999999999886</v>
      </c>
      <c r="O16" s="121">
        <f t="shared" si="2"/>
        <v>480</v>
      </c>
    </row>
    <row r="17" spans="1:15" ht="17.25" x14ac:dyDescent="0.3">
      <c r="A17" s="93"/>
      <c r="B17" s="94"/>
      <c r="C17" s="65"/>
      <c r="D17" s="127"/>
      <c r="E17" s="58"/>
      <c r="F17" s="59"/>
      <c r="G17" s="59"/>
      <c r="H17" s="125">
        <f>IF(AND(F17&lt;&gt;"",G17&lt;&gt;""),G17-F17,0)</f>
        <v>0</v>
      </c>
      <c r="I17" s="57"/>
      <c r="J17" s="60"/>
      <c r="K17" s="123">
        <v>0</v>
      </c>
      <c r="L17" s="62"/>
      <c r="M17" s="62"/>
      <c r="N17" s="123">
        <f t="shared" si="1"/>
        <v>0</v>
      </c>
      <c r="O17" s="123">
        <f t="shared" si="2"/>
        <v>0</v>
      </c>
    </row>
    <row r="18" spans="1:15" ht="34.5" x14ac:dyDescent="0.3">
      <c r="A18" s="93"/>
      <c r="B18" s="94"/>
      <c r="C18" s="12" t="s">
        <v>51</v>
      </c>
      <c r="D18" s="50" t="s">
        <v>53</v>
      </c>
      <c r="E18" s="2">
        <v>46107</v>
      </c>
      <c r="F18" s="3">
        <v>0.31041666666666667</v>
      </c>
      <c r="G18" s="3">
        <v>0.32569444444444445</v>
      </c>
      <c r="H18" s="122">
        <f t="shared" si="0"/>
        <v>1.5277777777777779E-2</v>
      </c>
      <c r="I18" s="1" t="s">
        <v>216</v>
      </c>
      <c r="J18" s="51" t="s">
        <v>250</v>
      </c>
      <c r="K18" s="120">
        <v>1920</v>
      </c>
      <c r="L18" s="7"/>
      <c r="M18" s="7"/>
      <c r="N18" s="120">
        <f t="shared" si="1"/>
        <v>704</v>
      </c>
      <c r="O18" s="121">
        <f t="shared" si="2"/>
        <v>960</v>
      </c>
    </row>
    <row r="19" spans="1:15" ht="17.25" x14ac:dyDescent="0.3">
      <c r="A19" s="93"/>
      <c r="B19" s="94"/>
      <c r="C19" s="12"/>
      <c r="D19" s="50"/>
      <c r="E19" s="2">
        <v>46107</v>
      </c>
      <c r="F19" s="3">
        <v>0.33333333333333331</v>
      </c>
      <c r="G19" s="3">
        <v>0.35625000000000001</v>
      </c>
      <c r="H19" s="122">
        <f t="shared" si="0"/>
        <v>2.2916666666666696E-2</v>
      </c>
      <c r="I19" s="1" t="s">
        <v>213</v>
      </c>
      <c r="J19" s="51" t="s">
        <v>258</v>
      </c>
      <c r="K19" s="120">
        <v>0</v>
      </c>
      <c r="L19" s="7"/>
      <c r="M19" s="7"/>
      <c r="N19" s="120">
        <f t="shared" si="1"/>
        <v>1056.0000000000014</v>
      </c>
      <c r="O19" s="121">
        <f>IF(ROUND(H19*1440,0)=0,0,IF(ROUND(H19*1440,0)&lt;=15,480,IF(ROUND(H19*1440,0)&lt;=30,960,IF(ROUND(H19*1440,0)&lt;=45,1440,IF(ROUND(H19*1440,0)&lt;=60,1920,1920*INT(ROUND(H19*1440,0)/60)+IF(MOD(ROUND(H19*1440,0),60)&lt;=15,480,IF(MOD(ROUND(H19*1440,0),60)&lt;=30,960,IF(MOD(ROUND(H19*1440,0),60)&lt;=45,1440,1920))))))))</f>
        <v>1440</v>
      </c>
    </row>
    <row r="20" spans="1:15" ht="17.25" customHeight="1" x14ac:dyDescent="0.3">
      <c r="A20" s="93"/>
      <c r="B20" s="94"/>
      <c r="C20" s="12" t="s">
        <v>51</v>
      </c>
      <c r="D20" s="50" t="s">
        <v>53</v>
      </c>
      <c r="E20" s="2">
        <v>46107</v>
      </c>
      <c r="F20" s="3">
        <v>0.35625000000000001</v>
      </c>
      <c r="G20" s="3">
        <v>0.3923611111111111</v>
      </c>
      <c r="H20" s="122">
        <f t="shared" si="0"/>
        <v>3.6111111111111094E-2</v>
      </c>
      <c r="I20" s="1" t="s">
        <v>249</v>
      </c>
      <c r="J20" s="51" t="s">
        <v>259</v>
      </c>
      <c r="K20" s="120">
        <v>1920</v>
      </c>
      <c r="L20" s="7"/>
      <c r="M20" s="7"/>
      <c r="N20" s="120">
        <f t="shared" si="1"/>
        <v>1663.9999999999991</v>
      </c>
      <c r="O20" s="121">
        <f t="shared" si="2"/>
        <v>1920</v>
      </c>
    </row>
    <row r="21" spans="1:15" ht="34.5" x14ac:dyDescent="0.3">
      <c r="A21" s="93"/>
      <c r="B21" s="94"/>
      <c r="C21" s="12" t="s">
        <v>271</v>
      </c>
      <c r="D21" s="50"/>
      <c r="E21" s="2">
        <v>46107</v>
      </c>
      <c r="F21" s="3">
        <v>0.375</v>
      </c>
      <c r="G21" s="3">
        <v>0.39583333333333331</v>
      </c>
      <c r="H21" s="122">
        <f t="shared" si="0"/>
        <v>2.0833333333333315E-2</v>
      </c>
      <c r="I21" s="1" t="s">
        <v>242</v>
      </c>
      <c r="J21" s="48" t="s">
        <v>272</v>
      </c>
      <c r="K21" s="120">
        <v>1920</v>
      </c>
      <c r="L21" s="1"/>
      <c r="M21" s="1"/>
      <c r="N21" s="120">
        <f t="shared" si="1"/>
        <v>959.99999999999909</v>
      </c>
      <c r="O21" s="121">
        <f t="shared" si="2"/>
        <v>960</v>
      </c>
    </row>
    <row r="22" spans="1:15" ht="51.75" x14ac:dyDescent="0.3">
      <c r="A22" s="93"/>
      <c r="B22" s="94"/>
      <c r="C22" s="12" t="s">
        <v>23</v>
      </c>
      <c r="D22" s="50" t="s">
        <v>93</v>
      </c>
      <c r="E22" s="2">
        <v>46107</v>
      </c>
      <c r="F22" s="3">
        <v>0.42708333333333331</v>
      </c>
      <c r="G22" s="3">
        <v>0.4375</v>
      </c>
      <c r="H22" s="122">
        <f t="shared" si="0"/>
        <v>1.0416666666666685E-2</v>
      </c>
      <c r="I22" s="1" t="s">
        <v>231</v>
      </c>
      <c r="J22" s="51" t="s">
        <v>273</v>
      </c>
      <c r="K22" s="120">
        <v>1920</v>
      </c>
      <c r="L22" s="7"/>
      <c r="M22" s="7"/>
      <c r="N22" s="120">
        <f t="shared" si="1"/>
        <v>480.00000000000085</v>
      </c>
      <c r="O22" s="121">
        <f t="shared" si="2"/>
        <v>480</v>
      </c>
    </row>
    <row r="23" spans="1:15" ht="17.25" x14ac:dyDescent="0.3">
      <c r="A23" s="93"/>
      <c r="B23" s="94"/>
      <c r="C23" s="12" t="s">
        <v>51</v>
      </c>
      <c r="D23" s="50" t="s">
        <v>53</v>
      </c>
      <c r="E23" s="2">
        <v>46107</v>
      </c>
      <c r="F23" s="3"/>
      <c r="G23" s="3"/>
      <c r="H23" s="122">
        <f t="shared" si="0"/>
        <v>0</v>
      </c>
      <c r="I23" s="1"/>
      <c r="J23" s="51"/>
      <c r="K23" s="120">
        <v>0</v>
      </c>
      <c r="L23" s="7"/>
      <c r="M23" s="6"/>
      <c r="N23" s="120">
        <f t="shared" si="1"/>
        <v>0</v>
      </c>
      <c r="O23" s="121">
        <f t="shared" si="2"/>
        <v>0</v>
      </c>
    </row>
    <row r="24" spans="1:15" ht="34.5" x14ac:dyDescent="0.3">
      <c r="A24" s="93"/>
      <c r="B24" s="94"/>
      <c r="C24" s="12" t="s">
        <v>350</v>
      </c>
      <c r="D24" s="50"/>
      <c r="E24" s="2">
        <v>46107</v>
      </c>
      <c r="F24" s="3">
        <v>0.46944444444444444</v>
      </c>
      <c r="G24" s="3">
        <v>0.47291666666666665</v>
      </c>
      <c r="H24" s="122">
        <f t="shared" si="0"/>
        <v>3.4722222222222099E-3</v>
      </c>
      <c r="I24" s="1" t="s">
        <v>213</v>
      </c>
      <c r="J24" s="48" t="s">
        <v>274</v>
      </c>
      <c r="K24" s="120">
        <v>0</v>
      </c>
      <c r="L24" s="1"/>
      <c r="M24" s="5"/>
      <c r="N24" s="120">
        <f t="shared" si="1"/>
        <v>159.99999999999943</v>
      </c>
      <c r="O24" s="121">
        <f t="shared" si="2"/>
        <v>480</v>
      </c>
    </row>
    <row r="25" spans="1:15" ht="51.75" x14ac:dyDescent="0.3">
      <c r="A25" s="93"/>
      <c r="B25" s="94"/>
      <c r="C25" s="12" t="s">
        <v>51</v>
      </c>
      <c r="D25" s="50" t="s">
        <v>53</v>
      </c>
      <c r="E25" s="2">
        <v>46107</v>
      </c>
      <c r="F25" s="3">
        <v>0.52083333333333337</v>
      </c>
      <c r="G25" s="3">
        <v>0.54583333333333328</v>
      </c>
      <c r="H25" s="122">
        <f t="shared" si="0"/>
        <v>2.4999999999999911E-2</v>
      </c>
      <c r="I25" s="1" t="s">
        <v>216</v>
      </c>
      <c r="J25" s="51" t="s">
        <v>275</v>
      </c>
      <c r="K25" s="120">
        <v>1920</v>
      </c>
      <c r="L25" s="7"/>
      <c r="M25" s="6"/>
      <c r="N25" s="120">
        <f t="shared" si="1"/>
        <v>1151.9999999999959</v>
      </c>
      <c r="O25" s="121">
        <f t="shared" si="2"/>
        <v>1440</v>
      </c>
    </row>
    <row r="26" spans="1:15" ht="34.5" x14ac:dyDescent="0.3">
      <c r="A26" s="93"/>
      <c r="B26" s="94"/>
      <c r="C26" s="12" t="s">
        <v>261</v>
      </c>
      <c r="D26" s="50" t="s">
        <v>268</v>
      </c>
      <c r="E26" s="2">
        <v>46107</v>
      </c>
      <c r="F26" s="3">
        <v>0.54861111111111116</v>
      </c>
      <c r="G26" s="3">
        <v>0.56041666666666667</v>
      </c>
      <c r="H26" s="122">
        <f t="shared" si="0"/>
        <v>1.1805555555555514E-2</v>
      </c>
      <c r="I26" s="1" t="s">
        <v>216</v>
      </c>
      <c r="J26" s="48" t="s">
        <v>276</v>
      </c>
      <c r="K26" s="120">
        <v>1920</v>
      </c>
      <c r="L26" s="1"/>
      <c r="M26" s="5"/>
      <c r="N26" s="120">
        <f t="shared" si="1"/>
        <v>543.99999999999807</v>
      </c>
      <c r="O26" s="121">
        <f t="shared" si="2"/>
        <v>960</v>
      </c>
    </row>
    <row r="27" spans="1:15" ht="34.5" x14ac:dyDescent="0.3">
      <c r="A27" s="93"/>
      <c r="B27" s="94"/>
      <c r="C27" s="12" t="s">
        <v>159</v>
      </c>
      <c r="D27" s="50" t="s">
        <v>161</v>
      </c>
      <c r="E27" s="2">
        <v>46107</v>
      </c>
      <c r="F27" s="3">
        <v>0.5625</v>
      </c>
      <c r="G27" s="3">
        <v>0.5854166666666667</v>
      </c>
      <c r="H27" s="122">
        <f t="shared" si="0"/>
        <v>2.2916666666666696E-2</v>
      </c>
      <c r="I27" s="1" t="s">
        <v>242</v>
      </c>
      <c r="J27" s="51" t="s">
        <v>278</v>
      </c>
      <c r="K27" s="120">
        <v>1920</v>
      </c>
      <c r="L27" s="7"/>
      <c r="M27" s="6"/>
      <c r="N27" s="120">
        <f t="shared" si="1"/>
        <v>1056.0000000000014</v>
      </c>
      <c r="O27" s="121">
        <f t="shared" si="2"/>
        <v>1440</v>
      </c>
    </row>
    <row r="28" spans="1:15" ht="51.75" x14ac:dyDescent="0.3">
      <c r="A28" s="93"/>
      <c r="B28" s="94"/>
      <c r="C28" s="12" t="s">
        <v>163</v>
      </c>
      <c r="D28" s="50" t="s">
        <v>165</v>
      </c>
      <c r="E28" s="2">
        <v>46107</v>
      </c>
      <c r="F28" s="3">
        <v>0.61805555555555558</v>
      </c>
      <c r="G28" s="3">
        <v>0.67569444444444449</v>
      </c>
      <c r="H28" s="122">
        <f t="shared" si="0"/>
        <v>5.7638888888888906E-2</v>
      </c>
      <c r="I28" s="1" t="s">
        <v>216</v>
      </c>
      <c r="J28" s="51" t="s">
        <v>298</v>
      </c>
      <c r="K28" s="120">
        <v>1920</v>
      </c>
      <c r="L28" s="7"/>
      <c r="M28" s="6"/>
      <c r="N28" s="120">
        <f t="shared" si="1"/>
        <v>2656.0000000000009</v>
      </c>
      <c r="O28" s="121">
        <f t="shared" si="2"/>
        <v>2880</v>
      </c>
    </row>
    <row r="29" spans="1:15" ht="51.75" x14ac:dyDescent="0.3">
      <c r="A29" s="93"/>
      <c r="B29" s="94"/>
      <c r="C29" s="12" t="s">
        <v>119</v>
      </c>
      <c r="D29" s="50" t="s">
        <v>120</v>
      </c>
      <c r="E29" s="2">
        <v>46107</v>
      </c>
      <c r="F29" s="3">
        <v>0.6875</v>
      </c>
      <c r="G29" s="3">
        <v>0.72083333333333333</v>
      </c>
      <c r="H29" s="122">
        <f t="shared" si="0"/>
        <v>3.3333333333333326E-2</v>
      </c>
      <c r="I29" s="1" t="s">
        <v>216</v>
      </c>
      <c r="J29" s="51" t="s">
        <v>299</v>
      </c>
      <c r="K29" s="120">
        <v>1920</v>
      </c>
      <c r="L29" s="7"/>
      <c r="M29" s="6"/>
      <c r="N29" s="120">
        <f t="shared" si="1"/>
        <v>1535.9999999999995</v>
      </c>
      <c r="O29" s="121">
        <f t="shared" si="2"/>
        <v>1920</v>
      </c>
    </row>
    <row r="30" spans="1:15" ht="17.25" x14ac:dyDescent="0.3">
      <c r="A30" s="93"/>
      <c r="B30" s="94"/>
      <c r="C30" s="65"/>
      <c r="D30" s="127"/>
      <c r="E30" s="58"/>
      <c r="F30" s="59"/>
      <c r="G30" s="59"/>
      <c r="H30" s="125">
        <f t="shared" si="0"/>
        <v>0</v>
      </c>
      <c r="I30" s="57"/>
      <c r="J30" s="61"/>
      <c r="K30" s="123">
        <v>0</v>
      </c>
      <c r="L30" s="62"/>
      <c r="M30" s="126"/>
      <c r="N30" s="123">
        <f t="shared" si="1"/>
        <v>0</v>
      </c>
      <c r="O30" s="123">
        <f t="shared" si="2"/>
        <v>0</v>
      </c>
    </row>
    <row r="31" spans="1:15" ht="34.5" x14ac:dyDescent="0.3">
      <c r="A31" s="93"/>
      <c r="B31" s="94"/>
      <c r="C31" s="12" t="s">
        <v>159</v>
      </c>
      <c r="D31" s="50" t="s">
        <v>161</v>
      </c>
      <c r="E31" s="2">
        <v>46108</v>
      </c>
      <c r="F31" s="3">
        <v>0.29166666666666669</v>
      </c>
      <c r="G31" s="3">
        <v>0.3125</v>
      </c>
      <c r="H31" s="122">
        <f t="shared" si="0"/>
        <v>2.0833333333333315E-2</v>
      </c>
      <c r="I31" s="1" t="s">
        <v>242</v>
      </c>
      <c r="J31" s="48" t="s">
        <v>301</v>
      </c>
      <c r="K31" s="120">
        <v>1920</v>
      </c>
      <c r="L31" s="7"/>
      <c r="M31" s="6"/>
      <c r="N31" s="120">
        <f t="shared" si="1"/>
        <v>959.99999999999909</v>
      </c>
      <c r="O31" s="121">
        <f t="shared" si="2"/>
        <v>960</v>
      </c>
    </row>
    <row r="32" spans="1:15" ht="51.75" x14ac:dyDescent="0.3">
      <c r="A32" s="93"/>
      <c r="B32" s="94"/>
      <c r="C32" s="12" t="s">
        <v>99</v>
      </c>
      <c r="D32" s="50" t="s">
        <v>100</v>
      </c>
      <c r="E32" s="2">
        <v>46108</v>
      </c>
      <c r="F32" s="3">
        <v>0.3125</v>
      </c>
      <c r="G32" s="3">
        <v>0.33333333333333331</v>
      </c>
      <c r="H32" s="122">
        <f t="shared" si="0"/>
        <v>2.0833333333333315E-2</v>
      </c>
      <c r="I32" s="1" t="s">
        <v>216</v>
      </c>
      <c r="J32" s="51" t="s">
        <v>302</v>
      </c>
      <c r="K32" s="120">
        <v>1920</v>
      </c>
      <c r="L32" s="7"/>
      <c r="M32" s="6"/>
      <c r="N32" s="120">
        <f t="shared" si="1"/>
        <v>959.99999999999909</v>
      </c>
      <c r="O32" s="121">
        <f t="shared" si="2"/>
        <v>960</v>
      </c>
    </row>
    <row r="33" spans="1:15" ht="17.25" x14ac:dyDescent="0.3">
      <c r="A33" s="93"/>
      <c r="B33" s="94"/>
      <c r="C33" s="12" t="s">
        <v>290</v>
      </c>
      <c r="D33" s="50" t="s">
        <v>292</v>
      </c>
      <c r="E33" s="2">
        <v>46108</v>
      </c>
      <c r="F33" s="3">
        <v>0.45763888888888887</v>
      </c>
      <c r="G33" s="3">
        <v>0.5</v>
      </c>
      <c r="H33" s="122">
        <f t="shared" si="0"/>
        <v>4.2361111111111127E-2</v>
      </c>
      <c r="I33" s="1" t="s">
        <v>216</v>
      </c>
      <c r="J33" s="55"/>
      <c r="K33" s="120">
        <v>0</v>
      </c>
      <c r="L33" s="7"/>
      <c r="M33" s="6"/>
      <c r="N33" s="120">
        <f t="shared" si="1"/>
        <v>1952.0000000000007</v>
      </c>
      <c r="O33" s="121">
        <f t="shared" si="2"/>
        <v>2400</v>
      </c>
    </row>
    <row r="34" spans="1:15" ht="51.75" x14ac:dyDescent="0.3">
      <c r="A34" s="93"/>
      <c r="B34" s="94"/>
      <c r="C34" s="12" t="s">
        <v>8</v>
      </c>
      <c r="D34" s="50" t="s">
        <v>16</v>
      </c>
      <c r="E34" s="2">
        <v>46108</v>
      </c>
      <c r="F34" s="3">
        <v>0.66666666666666663</v>
      </c>
      <c r="G34" s="3">
        <v>0.6875</v>
      </c>
      <c r="H34" s="122">
        <f t="shared" si="0"/>
        <v>2.083333333333337E-2</v>
      </c>
      <c r="I34" s="1" t="s">
        <v>216</v>
      </c>
      <c r="J34" s="50" t="s">
        <v>305</v>
      </c>
      <c r="K34" s="120">
        <v>1920</v>
      </c>
      <c r="L34" s="7"/>
      <c r="M34" s="6"/>
      <c r="N34" s="120">
        <f t="shared" si="1"/>
        <v>960.00000000000171</v>
      </c>
      <c r="O34" s="121">
        <f t="shared" si="2"/>
        <v>960</v>
      </c>
    </row>
    <row r="35" spans="1:15" ht="69" x14ac:dyDescent="0.3">
      <c r="A35" s="93"/>
      <c r="B35" s="94"/>
      <c r="C35" s="12" t="s">
        <v>335</v>
      </c>
      <c r="D35" s="50" t="s">
        <v>337</v>
      </c>
      <c r="E35" s="2">
        <v>46108</v>
      </c>
      <c r="F35" s="3">
        <v>0.70833333333333337</v>
      </c>
      <c r="G35" s="3">
        <v>0.71875</v>
      </c>
      <c r="H35" s="122">
        <f t="shared" si="0"/>
        <v>1.041666666666663E-2</v>
      </c>
      <c r="I35" s="1" t="s">
        <v>216</v>
      </c>
      <c r="J35" s="50" t="s">
        <v>306</v>
      </c>
      <c r="K35" s="120">
        <v>1920</v>
      </c>
      <c r="L35" s="7"/>
      <c r="M35" s="6"/>
      <c r="N35" s="120">
        <f t="shared" si="1"/>
        <v>479.99999999999829</v>
      </c>
      <c r="O35" s="121">
        <f t="shared" si="2"/>
        <v>480</v>
      </c>
    </row>
    <row r="36" spans="1:15" ht="34.5" x14ac:dyDescent="0.3">
      <c r="A36" s="93"/>
      <c r="B36" s="94"/>
      <c r="C36" s="12" t="s">
        <v>68</v>
      </c>
      <c r="D36" s="50" t="s">
        <v>12</v>
      </c>
      <c r="E36" s="2">
        <v>46108</v>
      </c>
      <c r="F36" s="3">
        <v>0.71875</v>
      </c>
      <c r="G36" s="3">
        <v>0.76041666666666663</v>
      </c>
      <c r="H36" s="122">
        <f t="shared" si="0"/>
        <v>4.166666666666663E-2</v>
      </c>
      <c r="I36" s="1" t="s">
        <v>216</v>
      </c>
      <c r="J36" s="50" t="s">
        <v>308</v>
      </c>
      <c r="K36" s="120">
        <v>1920</v>
      </c>
      <c r="L36" s="7"/>
      <c r="M36" s="6"/>
      <c r="N36" s="120">
        <f t="shared" si="1"/>
        <v>1919.9999999999982</v>
      </c>
      <c r="O36" s="121">
        <f t="shared" si="2"/>
        <v>1920</v>
      </c>
    </row>
    <row r="37" spans="1:15" ht="17.25" x14ac:dyDescent="0.3">
      <c r="A37" s="93"/>
      <c r="B37" s="94"/>
      <c r="C37" s="12"/>
      <c r="D37" s="50"/>
      <c r="E37" s="2">
        <v>46108</v>
      </c>
      <c r="F37" s="3">
        <v>0.5</v>
      </c>
      <c r="G37" s="3">
        <v>0.625</v>
      </c>
      <c r="H37" s="122">
        <f t="shared" si="0"/>
        <v>0.125</v>
      </c>
      <c r="I37" s="1"/>
      <c r="J37" s="55" t="s">
        <v>310</v>
      </c>
      <c r="K37" s="120">
        <v>0</v>
      </c>
      <c r="L37" s="7"/>
      <c r="M37" s="6"/>
      <c r="N37" s="120">
        <f t="shared" si="1"/>
        <v>5760</v>
      </c>
      <c r="O37" s="121">
        <f t="shared" si="2"/>
        <v>6240</v>
      </c>
    </row>
    <row r="38" spans="1:15" ht="17.25" x14ac:dyDescent="0.3">
      <c r="A38" s="93"/>
      <c r="B38" s="94"/>
      <c r="C38" s="65"/>
      <c r="D38" s="127"/>
      <c r="E38" s="58"/>
      <c r="F38" s="59"/>
      <c r="G38" s="59"/>
      <c r="H38" s="125">
        <f t="shared" si="0"/>
        <v>0</v>
      </c>
      <c r="I38" s="57"/>
      <c r="J38" s="127"/>
      <c r="K38" s="128">
        <v>0</v>
      </c>
      <c r="L38" s="62"/>
      <c r="M38" s="126"/>
      <c r="N38" s="123">
        <f t="shared" si="1"/>
        <v>0</v>
      </c>
      <c r="O38" s="123">
        <f t="shared" si="2"/>
        <v>0</v>
      </c>
    </row>
    <row r="39" spans="1:15" ht="34.5" x14ac:dyDescent="0.3">
      <c r="A39" s="93"/>
      <c r="B39" s="94"/>
      <c r="C39" s="12" t="s">
        <v>163</v>
      </c>
      <c r="D39" s="50" t="s">
        <v>165</v>
      </c>
      <c r="E39" s="2">
        <v>46109</v>
      </c>
      <c r="F39" s="3">
        <v>0.33333333333333331</v>
      </c>
      <c r="G39" s="3">
        <v>0.39583333333333331</v>
      </c>
      <c r="H39" s="122">
        <f t="shared" si="0"/>
        <v>6.25E-2</v>
      </c>
      <c r="I39" s="1" t="s">
        <v>311</v>
      </c>
      <c r="J39" s="56" t="s">
        <v>312</v>
      </c>
      <c r="K39" s="120">
        <v>1920</v>
      </c>
      <c r="L39" s="7"/>
      <c r="M39" s="6"/>
      <c r="N39" s="120">
        <f t="shared" si="1"/>
        <v>2880</v>
      </c>
      <c r="O39" s="121">
        <f t="shared" si="2"/>
        <v>2880</v>
      </c>
    </row>
    <row r="40" spans="1:15" ht="34.5" x14ac:dyDescent="0.3">
      <c r="A40" s="93"/>
      <c r="B40" s="94"/>
      <c r="C40" s="12" t="s">
        <v>163</v>
      </c>
      <c r="D40" s="50" t="s">
        <v>165</v>
      </c>
      <c r="E40" s="2">
        <v>46109</v>
      </c>
      <c r="F40" s="3"/>
      <c r="G40" s="3"/>
      <c r="H40" s="122">
        <f t="shared" si="0"/>
        <v>0</v>
      </c>
      <c r="I40" s="1" t="s">
        <v>411</v>
      </c>
      <c r="J40" s="55" t="s">
        <v>312</v>
      </c>
      <c r="K40" s="120">
        <v>0</v>
      </c>
      <c r="L40" s="1"/>
      <c r="M40" s="1">
        <v>108</v>
      </c>
      <c r="N40" s="120">
        <f t="shared" si="1"/>
        <v>0</v>
      </c>
      <c r="O40" s="121">
        <f t="shared" si="2"/>
        <v>0</v>
      </c>
    </row>
    <row r="41" spans="1:15" ht="34.5" x14ac:dyDescent="0.3">
      <c r="A41" s="93"/>
      <c r="B41" s="94"/>
      <c r="C41" s="12" t="s">
        <v>335</v>
      </c>
      <c r="D41" s="50" t="s">
        <v>337</v>
      </c>
      <c r="E41" s="2">
        <v>46109</v>
      </c>
      <c r="F41" s="3">
        <v>0.41666666666666669</v>
      </c>
      <c r="G41" s="3">
        <v>0.45833333333333331</v>
      </c>
      <c r="H41" s="122">
        <f t="shared" si="0"/>
        <v>4.166666666666663E-2</v>
      </c>
      <c r="I41" s="1" t="s">
        <v>311</v>
      </c>
      <c r="J41" s="55" t="s">
        <v>313</v>
      </c>
      <c r="K41" s="120">
        <v>1750</v>
      </c>
      <c r="L41" s="9"/>
      <c r="M41" s="9"/>
      <c r="N41" s="120">
        <f t="shared" si="1"/>
        <v>1919.9999999999982</v>
      </c>
      <c r="O41" s="121">
        <f t="shared" si="2"/>
        <v>1920</v>
      </c>
    </row>
    <row r="42" spans="1:15" ht="34.5" x14ac:dyDescent="0.3">
      <c r="A42" s="93"/>
      <c r="B42" s="94"/>
      <c r="C42" s="66" t="s">
        <v>335</v>
      </c>
      <c r="D42" s="50" t="s">
        <v>337</v>
      </c>
      <c r="E42" s="2">
        <v>46111</v>
      </c>
      <c r="F42" s="3">
        <v>0.47916666666666669</v>
      </c>
      <c r="G42" s="3">
        <v>0.54166666666666663</v>
      </c>
      <c r="H42" s="122">
        <f t="shared" si="0"/>
        <v>6.2499999999999944E-2</v>
      </c>
      <c r="I42" s="1" t="s">
        <v>311</v>
      </c>
      <c r="J42" s="56" t="s">
        <v>412</v>
      </c>
      <c r="K42" s="120">
        <v>1750</v>
      </c>
      <c r="L42" s="1"/>
      <c r="M42" s="1"/>
      <c r="N42" s="120">
        <f t="shared" si="1"/>
        <v>2879.9999999999973</v>
      </c>
      <c r="O42" s="121">
        <f t="shared" si="2"/>
        <v>2880</v>
      </c>
    </row>
    <row r="43" spans="1:15" ht="17.25" x14ac:dyDescent="0.3">
      <c r="A43" s="93"/>
      <c r="B43" s="94"/>
      <c r="C43" s="12"/>
      <c r="D43" s="50"/>
      <c r="E43" s="2">
        <v>46111</v>
      </c>
      <c r="F43" s="3">
        <v>0.29166666666666669</v>
      </c>
      <c r="G43" s="63">
        <v>0.375</v>
      </c>
      <c r="H43" s="122">
        <f t="shared" si="0"/>
        <v>8.3333333333333315E-2</v>
      </c>
      <c r="I43" s="1" t="s">
        <v>213</v>
      </c>
      <c r="J43" s="56" t="s">
        <v>314</v>
      </c>
      <c r="K43" s="120">
        <v>1750</v>
      </c>
      <c r="L43" s="7"/>
      <c r="M43" s="7"/>
      <c r="N43" s="120">
        <f t="shared" si="1"/>
        <v>3839.9999999999991</v>
      </c>
      <c r="O43" s="121">
        <f t="shared" si="2"/>
        <v>4320</v>
      </c>
    </row>
    <row r="44" spans="1:15" ht="17.25" x14ac:dyDescent="0.3">
      <c r="A44" s="93"/>
      <c r="B44" s="94"/>
      <c r="C44" s="12"/>
      <c r="D44" s="50"/>
      <c r="E44" s="2">
        <v>46111</v>
      </c>
      <c r="F44" s="3">
        <v>0.58333333333333337</v>
      </c>
      <c r="G44" s="3">
        <v>0.66666666666666663</v>
      </c>
      <c r="H44" s="122">
        <f t="shared" si="0"/>
        <v>8.3333333333333259E-2</v>
      </c>
      <c r="I44" s="1" t="s">
        <v>213</v>
      </c>
      <c r="J44" s="50" t="s">
        <v>327</v>
      </c>
      <c r="K44" s="120">
        <v>0</v>
      </c>
      <c r="L44" s="9"/>
      <c r="M44" s="9"/>
      <c r="N44" s="120">
        <f t="shared" si="1"/>
        <v>3839.9999999999964</v>
      </c>
      <c r="O44" s="121">
        <f t="shared" si="2"/>
        <v>4320</v>
      </c>
    </row>
    <row r="45" spans="1:15" ht="86.25" x14ac:dyDescent="0.3">
      <c r="A45" s="93"/>
      <c r="B45" s="94"/>
      <c r="C45" s="12"/>
      <c r="D45" s="50"/>
      <c r="E45" s="2">
        <v>46111</v>
      </c>
      <c r="F45" s="3">
        <v>0.625</v>
      </c>
      <c r="G45" s="3">
        <v>0.70833333333333337</v>
      </c>
      <c r="H45" s="122">
        <f t="shared" si="0"/>
        <v>8.333333333333337E-2</v>
      </c>
      <c r="I45" s="1" t="s">
        <v>242</v>
      </c>
      <c r="J45" s="56" t="s">
        <v>328</v>
      </c>
      <c r="K45" s="120">
        <v>0</v>
      </c>
      <c r="L45" s="1"/>
      <c r="M45" s="1"/>
      <c r="N45" s="120">
        <f t="shared" si="1"/>
        <v>3840.0000000000018</v>
      </c>
      <c r="O45" s="121">
        <f t="shared" si="2"/>
        <v>4320</v>
      </c>
    </row>
    <row r="46" spans="1:15" ht="69" x14ac:dyDescent="0.3">
      <c r="A46" s="93"/>
      <c r="B46" s="94"/>
      <c r="C46" s="12"/>
      <c r="D46" s="50"/>
      <c r="E46" s="2">
        <v>46111</v>
      </c>
      <c r="F46" s="3">
        <v>0.70833333333333337</v>
      </c>
      <c r="G46" s="3"/>
      <c r="H46" s="122">
        <f t="shared" si="0"/>
        <v>0</v>
      </c>
      <c r="I46" s="1" t="s">
        <v>242</v>
      </c>
      <c r="J46" s="50" t="s">
        <v>329</v>
      </c>
      <c r="K46" s="120">
        <v>1920</v>
      </c>
      <c r="L46" s="1"/>
      <c r="M46" s="1"/>
      <c r="N46" s="120">
        <f t="shared" si="1"/>
        <v>0</v>
      </c>
      <c r="O46" s="121">
        <f t="shared" si="2"/>
        <v>0</v>
      </c>
    </row>
    <row r="47" spans="1:15" ht="34.5" x14ac:dyDescent="0.3">
      <c r="A47" s="93"/>
      <c r="B47" s="94"/>
      <c r="C47" s="12" t="s">
        <v>163</v>
      </c>
      <c r="D47" s="50" t="s">
        <v>165</v>
      </c>
      <c r="E47" s="2">
        <v>46112</v>
      </c>
      <c r="F47" s="3">
        <v>0.27083333333333331</v>
      </c>
      <c r="G47" s="3">
        <v>0.30208333333333331</v>
      </c>
      <c r="H47" s="122">
        <f t="shared" si="0"/>
        <v>3.125E-2</v>
      </c>
      <c r="I47" s="1" t="s">
        <v>213</v>
      </c>
      <c r="J47" s="50" t="s">
        <v>331</v>
      </c>
      <c r="K47" s="120">
        <v>1920</v>
      </c>
      <c r="L47" s="1"/>
      <c r="M47" s="1"/>
      <c r="N47" s="120">
        <f t="shared" si="1"/>
        <v>1440</v>
      </c>
      <c r="O47" s="121">
        <f t="shared" si="2"/>
        <v>1440</v>
      </c>
    </row>
    <row r="48" spans="1:15" ht="34.5" x14ac:dyDescent="0.3">
      <c r="A48" s="93"/>
      <c r="B48" s="94"/>
      <c r="C48" s="12" t="s">
        <v>8</v>
      </c>
      <c r="D48" s="50" t="s">
        <v>16</v>
      </c>
      <c r="E48" s="2">
        <v>46112</v>
      </c>
      <c r="F48" s="3">
        <v>0.30208333333333331</v>
      </c>
      <c r="G48" s="3">
        <v>0.32291666666666669</v>
      </c>
      <c r="H48" s="122">
        <f t="shared" si="0"/>
        <v>2.083333333333337E-2</v>
      </c>
      <c r="I48" s="1" t="s">
        <v>216</v>
      </c>
      <c r="J48" s="50" t="s">
        <v>333</v>
      </c>
      <c r="K48" s="120">
        <v>1920</v>
      </c>
      <c r="L48" s="1"/>
      <c r="M48" s="1"/>
      <c r="N48" s="120">
        <f t="shared" si="1"/>
        <v>960.00000000000171</v>
      </c>
      <c r="O48" s="121">
        <f t="shared" si="2"/>
        <v>960</v>
      </c>
    </row>
    <row r="49" spans="1:15" ht="34.5" x14ac:dyDescent="0.3">
      <c r="A49" s="93"/>
      <c r="B49" s="94"/>
      <c r="C49" s="12" t="s">
        <v>159</v>
      </c>
      <c r="D49" s="50" t="s">
        <v>161</v>
      </c>
      <c r="E49" s="2">
        <v>46112</v>
      </c>
      <c r="F49" s="3">
        <v>0.31527777777777777</v>
      </c>
      <c r="G49" s="3">
        <v>0.33333333333333331</v>
      </c>
      <c r="H49" s="122">
        <f t="shared" si="0"/>
        <v>1.8055555555555547E-2</v>
      </c>
      <c r="I49" s="1" t="s">
        <v>216</v>
      </c>
      <c r="J49" s="54" t="s">
        <v>334</v>
      </c>
      <c r="K49" s="120">
        <v>1920</v>
      </c>
      <c r="L49" s="7"/>
      <c r="M49" s="7"/>
      <c r="N49" s="120">
        <f t="shared" si="1"/>
        <v>831.99999999999955</v>
      </c>
      <c r="O49" s="121">
        <f t="shared" si="2"/>
        <v>960</v>
      </c>
    </row>
    <row r="50" spans="1:15" ht="34.5" x14ac:dyDescent="0.3">
      <c r="A50" s="93"/>
      <c r="B50" s="94"/>
      <c r="C50" s="12" t="s">
        <v>8</v>
      </c>
      <c r="D50" s="50" t="s">
        <v>16</v>
      </c>
      <c r="E50" s="2">
        <v>46112</v>
      </c>
      <c r="F50" s="3">
        <v>0.33333333333333331</v>
      </c>
      <c r="G50" s="3">
        <v>0.34375</v>
      </c>
      <c r="H50" s="122">
        <f t="shared" si="0"/>
        <v>1.0416666666666685E-2</v>
      </c>
      <c r="I50" s="1" t="s">
        <v>339</v>
      </c>
      <c r="J50" s="50" t="s">
        <v>340</v>
      </c>
      <c r="K50" s="120">
        <v>1920</v>
      </c>
      <c r="L50" s="1"/>
      <c r="M50" s="1"/>
      <c r="N50" s="120">
        <f t="shared" si="1"/>
        <v>480.00000000000085</v>
      </c>
      <c r="O50" s="121">
        <f t="shared" si="2"/>
        <v>480</v>
      </c>
    </row>
    <row r="51" spans="1:15" ht="34.5" x14ac:dyDescent="0.3">
      <c r="A51" s="93"/>
      <c r="B51" s="94"/>
      <c r="C51" s="12" t="s">
        <v>145</v>
      </c>
      <c r="D51" s="50" t="s">
        <v>147</v>
      </c>
      <c r="E51" s="2">
        <v>46112</v>
      </c>
      <c r="F51" s="3">
        <v>0.34375</v>
      </c>
      <c r="G51" s="3">
        <v>0.36805555555555558</v>
      </c>
      <c r="H51" s="122">
        <f t="shared" si="0"/>
        <v>2.430555555555558E-2</v>
      </c>
      <c r="I51" s="1" t="s">
        <v>216</v>
      </c>
      <c r="J51" s="56" t="s">
        <v>341</v>
      </c>
      <c r="K51" s="120">
        <v>1750</v>
      </c>
      <c r="L51" s="7"/>
      <c r="M51" s="7"/>
      <c r="N51" s="120">
        <f t="shared" si="1"/>
        <v>1120.0000000000011</v>
      </c>
      <c r="O51" s="121">
        <f t="shared" si="2"/>
        <v>1440</v>
      </c>
    </row>
    <row r="52" spans="1:15" ht="34.5" x14ac:dyDescent="0.3">
      <c r="A52" s="93"/>
      <c r="B52" s="94"/>
      <c r="C52" s="12"/>
      <c r="D52" s="50"/>
      <c r="E52" s="2">
        <v>46112</v>
      </c>
      <c r="F52" s="3">
        <v>0.375</v>
      </c>
      <c r="G52" s="3">
        <v>0.45833333333333331</v>
      </c>
      <c r="H52" s="122">
        <f t="shared" si="0"/>
        <v>8.3333333333333315E-2</v>
      </c>
      <c r="I52" s="1" t="s">
        <v>242</v>
      </c>
      <c r="J52" s="50" t="s">
        <v>351</v>
      </c>
      <c r="K52" s="120">
        <v>1920</v>
      </c>
      <c r="L52" s="7"/>
      <c r="M52" s="7"/>
      <c r="N52" s="120">
        <f t="shared" si="1"/>
        <v>3839.9999999999991</v>
      </c>
      <c r="O52" s="121">
        <f t="shared" si="2"/>
        <v>4320</v>
      </c>
    </row>
    <row r="53" spans="1:15" ht="17.25" x14ac:dyDescent="0.3">
      <c r="A53" s="93"/>
      <c r="B53" s="94"/>
      <c r="C53" s="12" t="s">
        <v>8</v>
      </c>
      <c r="D53" s="50" t="s">
        <v>16</v>
      </c>
      <c r="E53" s="2">
        <v>46112</v>
      </c>
      <c r="F53" s="3">
        <v>0.54166666666666663</v>
      </c>
      <c r="G53" s="3">
        <v>0.5625</v>
      </c>
      <c r="H53" s="122">
        <f t="shared" si="0"/>
        <v>2.083333333333337E-2</v>
      </c>
      <c r="I53" s="1" t="s">
        <v>242</v>
      </c>
      <c r="J53" s="50" t="s">
        <v>352</v>
      </c>
      <c r="K53" s="120">
        <v>1920</v>
      </c>
      <c r="L53" s="7"/>
      <c r="M53" s="7"/>
      <c r="N53" s="120">
        <f t="shared" si="1"/>
        <v>960.00000000000171</v>
      </c>
      <c r="O53" s="121">
        <f t="shared" si="2"/>
        <v>960</v>
      </c>
    </row>
    <row r="54" spans="1:15" ht="51.75" x14ac:dyDescent="0.3">
      <c r="A54" s="93"/>
      <c r="B54" s="94"/>
      <c r="C54" s="12" t="s">
        <v>79</v>
      </c>
      <c r="D54" s="50" t="s">
        <v>81</v>
      </c>
      <c r="E54" s="2">
        <v>46112</v>
      </c>
      <c r="F54" s="3">
        <v>0.58333333333333337</v>
      </c>
      <c r="G54" s="3">
        <v>0.70833333333333337</v>
      </c>
      <c r="H54" s="122">
        <f t="shared" si="0"/>
        <v>0.125</v>
      </c>
      <c r="I54" s="1" t="s">
        <v>242</v>
      </c>
      <c r="J54" s="56" t="s">
        <v>353</v>
      </c>
      <c r="K54" s="120">
        <v>1920</v>
      </c>
      <c r="L54" s="1"/>
      <c r="M54" s="1"/>
      <c r="N54" s="120">
        <f t="shared" si="1"/>
        <v>5760</v>
      </c>
      <c r="O54" s="121">
        <f t="shared" si="2"/>
        <v>6240</v>
      </c>
    </row>
    <row r="55" spans="1:15" ht="17.25" x14ac:dyDescent="0.3">
      <c r="A55" s="93"/>
      <c r="B55" s="94"/>
      <c r="C55" s="12" t="s">
        <v>79</v>
      </c>
      <c r="D55" s="50" t="s">
        <v>81</v>
      </c>
      <c r="E55" s="2">
        <v>46112</v>
      </c>
      <c r="F55" s="3">
        <v>0.70833333333333337</v>
      </c>
      <c r="G55" s="3">
        <v>0.70902777777777781</v>
      </c>
      <c r="H55" s="122">
        <f t="shared" si="0"/>
        <v>6.9444444444444198E-4</v>
      </c>
      <c r="I55" s="1" t="s">
        <v>213</v>
      </c>
      <c r="J55" s="50" t="s">
        <v>354</v>
      </c>
      <c r="K55" s="120">
        <v>0</v>
      </c>
      <c r="L55" s="1"/>
      <c r="M55" s="1"/>
      <c r="N55" s="120">
        <f t="shared" si="1"/>
        <v>31.999999999999886</v>
      </c>
      <c r="O55" s="121">
        <f t="shared" si="2"/>
        <v>480</v>
      </c>
    </row>
    <row r="56" spans="1:15" ht="34.5" x14ac:dyDescent="0.3">
      <c r="A56" s="93"/>
      <c r="B56" s="94"/>
      <c r="C56" s="12" t="s">
        <v>68</v>
      </c>
      <c r="D56" s="50" t="s">
        <v>12</v>
      </c>
      <c r="E56" s="2">
        <v>46112</v>
      </c>
      <c r="F56" s="3">
        <v>0.72847222222222219</v>
      </c>
      <c r="G56" s="3"/>
      <c r="H56" s="122">
        <f t="shared" si="0"/>
        <v>0</v>
      </c>
      <c r="I56" s="1" t="s">
        <v>213</v>
      </c>
      <c r="J56" s="54" t="s">
        <v>355</v>
      </c>
      <c r="K56" s="120">
        <v>1920</v>
      </c>
      <c r="L56" s="1"/>
      <c r="M56" s="1"/>
      <c r="N56" s="120">
        <f t="shared" si="1"/>
        <v>0</v>
      </c>
      <c r="O56" s="121">
        <f t="shared" si="2"/>
        <v>0</v>
      </c>
    </row>
    <row r="57" spans="1:15" ht="34.5" x14ac:dyDescent="0.3">
      <c r="A57" s="93"/>
      <c r="B57" s="94"/>
      <c r="C57" s="12" t="s">
        <v>356</v>
      </c>
      <c r="D57" s="50"/>
      <c r="E57" s="2">
        <v>46112</v>
      </c>
      <c r="F57" s="3">
        <v>0.5</v>
      </c>
      <c r="G57" s="3">
        <v>0.5625</v>
      </c>
      <c r="H57" s="122">
        <f t="shared" si="0"/>
        <v>6.25E-2</v>
      </c>
      <c r="I57" s="1" t="s">
        <v>213</v>
      </c>
      <c r="J57" s="50" t="s">
        <v>357</v>
      </c>
      <c r="K57" s="120">
        <v>1</v>
      </c>
      <c r="L57" s="1"/>
      <c r="M57" s="1"/>
      <c r="N57" s="120">
        <f t="shared" si="1"/>
        <v>2880</v>
      </c>
      <c r="O57" s="121">
        <f t="shared" si="2"/>
        <v>2880</v>
      </c>
    </row>
    <row r="58" spans="1:15" ht="17.25" x14ac:dyDescent="0.3">
      <c r="A58" s="93"/>
      <c r="B58" s="94"/>
      <c r="C58" s="12"/>
      <c r="D58" s="50"/>
      <c r="E58" s="2"/>
      <c r="F58" s="3"/>
      <c r="G58" s="3"/>
      <c r="H58" s="122">
        <f t="shared" si="0"/>
        <v>0</v>
      </c>
      <c r="I58" s="1"/>
      <c r="J58" s="54"/>
      <c r="K58" s="120">
        <v>0</v>
      </c>
      <c r="L58" s="1"/>
      <c r="M58" s="1"/>
      <c r="N58" s="120">
        <f t="shared" si="1"/>
        <v>0</v>
      </c>
      <c r="O58" s="121">
        <f t="shared" si="2"/>
        <v>0</v>
      </c>
    </row>
    <row r="59" spans="1:15" ht="17.25" x14ac:dyDescent="0.3">
      <c r="A59" s="93"/>
      <c r="B59" s="94"/>
      <c r="C59" s="65"/>
      <c r="D59" s="127"/>
      <c r="E59" s="58"/>
      <c r="F59" s="59"/>
      <c r="G59" s="59"/>
      <c r="H59" s="125">
        <f t="shared" si="0"/>
        <v>0</v>
      </c>
      <c r="I59" s="57"/>
      <c r="J59" s="129"/>
      <c r="K59" s="130">
        <v>0</v>
      </c>
      <c r="L59" s="57"/>
      <c r="M59" s="57"/>
      <c r="N59" s="123">
        <f t="shared" si="1"/>
        <v>0</v>
      </c>
      <c r="O59" s="123">
        <f t="shared" si="2"/>
        <v>0</v>
      </c>
    </row>
    <row r="60" spans="1:15" ht="17.25" x14ac:dyDescent="0.3">
      <c r="A60" s="93"/>
      <c r="B60" s="94"/>
      <c r="C60" s="66" t="s">
        <v>99</v>
      </c>
      <c r="D60" s="50" t="s">
        <v>100</v>
      </c>
      <c r="E60" s="2">
        <v>46113</v>
      </c>
      <c r="F60" s="3">
        <v>0.25</v>
      </c>
      <c r="G60" s="3">
        <v>0.2986111111111111</v>
      </c>
      <c r="H60" s="122">
        <f t="shared" si="0"/>
        <v>4.8611111111111105E-2</v>
      </c>
      <c r="I60" s="1" t="s">
        <v>216</v>
      </c>
      <c r="J60" s="50" t="s">
        <v>358</v>
      </c>
      <c r="K60" s="120">
        <v>1920</v>
      </c>
      <c r="L60" s="1"/>
      <c r="M60" s="1"/>
      <c r="N60" s="120">
        <f t="shared" si="1"/>
        <v>2239.9999999999995</v>
      </c>
      <c r="O60" s="121">
        <f t="shared" si="2"/>
        <v>2400</v>
      </c>
    </row>
    <row r="61" spans="1:15" ht="69" x14ac:dyDescent="0.3">
      <c r="A61" s="93"/>
      <c r="B61" s="94"/>
      <c r="C61" s="12" t="s">
        <v>68</v>
      </c>
      <c r="D61" s="50" t="s">
        <v>12</v>
      </c>
      <c r="E61" s="2">
        <v>46113</v>
      </c>
      <c r="F61" s="3">
        <v>0.2673611111111111</v>
      </c>
      <c r="G61" s="3">
        <v>0.29166666666666669</v>
      </c>
      <c r="H61" s="122">
        <f t="shared" si="0"/>
        <v>2.430555555555558E-2</v>
      </c>
      <c r="I61" s="1" t="s">
        <v>359</v>
      </c>
      <c r="J61" s="50" t="s">
        <v>360</v>
      </c>
      <c r="K61" s="120">
        <v>1920</v>
      </c>
      <c r="L61" s="1"/>
      <c r="M61" s="1"/>
      <c r="N61" s="120">
        <f t="shared" si="1"/>
        <v>1120.0000000000011</v>
      </c>
      <c r="O61" s="121">
        <f t="shared" si="2"/>
        <v>1440</v>
      </c>
    </row>
    <row r="62" spans="1:15" ht="17.25" x14ac:dyDescent="0.3">
      <c r="A62" s="93"/>
      <c r="B62" s="94"/>
      <c r="C62" s="12" t="s">
        <v>7</v>
      </c>
      <c r="D62" s="50" t="s">
        <v>136</v>
      </c>
      <c r="E62" s="2">
        <v>46113</v>
      </c>
      <c r="F62" s="3">
        <v>0.28958333333333336</v>
      </c>
      <c r="G62" s="3">
        <v>0.2902777777777778</v>
      </c>
      <c r="H62" s="122">
        <f t="shared" si="0"/>
        <v>6.9444444444444198E-4</v>
      </c>
      <c r="I62" s="1" t="s">
        <v>359</v>
      </c>
      <c r="J62" s="50" t="s">
        <v>361</v>
      </c>
      <c r="K62" s="120">
        <v>1</v>
      </c>
      <c r="L62" s="1"/>
      <c r="M62" s="1"/>
      <c r="N62" s="120">
        <f t="shared" si="1"/>
        <v>31.999999999999886</v>
      </c>
      <c r="O62" s="121">
        <f t="shared" si="2"/>
        <v>480</v>
      </c>
    </row>
    <row r="63" spans="1:15" ht="34.5" x14ac:dyDescent="0.3">
      <c r="A63" s="93"/>
      <c r="B63" s="94"/>
      <c r="C63" s="12" t="s">
        <v>149</v>
      </c>
      <c r="D63" s="50" t="s">
        <v>151</v>
      </c>
      <c r="E63" s="2">
        <v>46113</v>
      </c>
      <c r="F63" s="3">
        <v>0.54791666666666672</v>
      </c>
      <c r="G63" s="3"/>
      <c r="H63" s="122">
        <f t="shared" si="0"/>
        <v>0</v>
      </c>
      <c r="I63" s="1" t="s">
        <v>216</v>
      </c>
      <c r="J63" s="54" t="s">
        <v>362</v>
      </c>
      <c r="K63" s="120">
        <v>0</v>
      </c>
      <c r="L63" s="1"/>
      <c r="M63" s="1"/>
      <c r="N63" s="120">
        <f t="shared" si="1"/>
        <v>0</v>
      </c>
      <c r="O63" s="121">
        <f t="shared" si="2"/>
        <v>0</v>
      </c>
    </row>
    <row r="64" spans="1:15" ht="69" x14ac:dyDescent="0.3">
      <c r="A64" s="93"/>
      <c r="B64" s="94"/>
      <c r="C64" s="12" t="s">
        <v>99</v>
      </c>
      <c r="D64" s="50" t="s">
        <v>100</v>
      </c>
      <c r="E64" s="2">
        <v>46113</v>
      </c>
      <c r="F64" s="3">
        <v>0.33333333333333331</v>
      </c>
      <c r="G64" s="3">
        <v>0.47916666666666669</v>
      </c>
      <c r="H64" s="122">
        <f t="shared" si="0"/>
        <v>0.14583333333333337</v>
      </c>
      <c r="I64" s="1" t="s">
        <v>216</v>
      </c>
      <c r="J64" s="48" t="s">
        <v>363</v>
      </c>
      <c r="K64" s="120">
        <v>1920</v>
      </c>
      <c r="L64" s="1"/>
      <c r="M64" s="1"/>
      <c r="N64" s="120">
        <f t="shared" si="1"/>
        <v>6720.0000000000018</v>
      </c>
      <c r="O64" s="121">
        <f t="shared" si="2"/>
        <v>6720</v>
      </c>
    </row>
    <row r="65" spans="1:15" ht="69" x14ac:dyDescent="0.3">
      <c r="A65" s="93"/>
      <c r="B65" s="94"/>
      <c r="C65" s="12" t="s">
        <v>119</v>
      </c>
      <c r="D65" s="50" t="s">
        <v>120</v>
      </c>
      <c r="E65" s="2">
        <v>46113</v>
      </c>
      <c r="F65" s="3">
        <v>0.5625</v>
      </c>
      <c r="G65" s="3">
        <v>0.66597222222222219</v>
      </c>
      <c r="H65" s="122">
        <f t="shared" si="0"/>
        <v>0.10347222222222219</v>
      </c>
      <c r="I65" s="1" t="s">
        <v>213</v>
      </c>
      <c r="J65" s="50" t="s">
        <v>364</v>
      </c>
      <c r="K65" s="120">
        <v>1920</v>
      </c>
      <c r="L65" s="1"/>
      <c r="M65" s="1"/>
      <c r="N65" s="120">
        <f t="shared" si="1"/>
        <v>4767.9999999999982</v>
      </c>
      <c r="O65" s="121">
        <f t="shared" si="2"/>
        <v>4800</v>
      </c>
    </row>
    <row r="66" spans="1:15" ht="34.5" x14ac:dyDescent="0.3">
      <c r="A66" s="93"/>
      <c r="B66" s="94"/>
      <c r="C66" s="12" t="s">
        <v>175</v>
      </c>
      <c r="D66" s="50" t="s">
        <v>176</v>
      </c>
      <c r="E66" s="2">
        <v>46113</v>
      </c>
      <c r="F66" s="3">
        <v>0.66666666666666663</v>
      </c>
      <c r="G66" s="3">
        <v>0.6875</v>
      </c>
      <c r="H66" s="122">
        <f t="shared" si="0"/>
        <v>2.083333333333337E-2</v>
      </c>
      <c r="I66" s="1" t="s">
        <v>216</v>
      </c>
      <c r="J66" s="48" t="s">
        <v>365</v>
      </c>
      <c r="K66" s="120">
        <v>1920</v>
      </c>
      <c r="L66" s="1"/>
      <c r="M66" s="1"/>
      <c r="N66" s="120">
        <f t="shared" si="1"/>
        <v>960.00000000000171</v>
      </c>
      <c r="O66" s="121">
        <f t="shared" si="2"/>
        <v>960</v>
      </c>
    </row>
    <row r="67" spans="1:15" ht="17.25" x14ac:dyDescent="0.3">
      <c r="A67" s="93"/>
      <c r="B67" s="94"/>
      <c r="C67" s="12" t="s">
        <v>145</v>
      </c>
      <c r="D67" s="50" t="s">
        <v>147</v>
      </c>
      <c r="E67" s="2">
        <v>46113</v>
      </c>
      <c r="F67" s="3">
        <v>0.71875</v>
      </c>
      <c r="G67" s="3">
        <v>0.72986111111111107</v>
      </c>
      <c r="H67" s="122">
        <f t="shared" si="0"/>
        <v>1.1111111111111072E-2</v>
      </c>
      <c r="I67" s="1" t="s">
        <v>216</v>
      </c>
      <c r="J67" s="50" t="s">
        <v>366</v>
      </c>
      <c r="K67" s="120">
        <v>1920</v>
      </c>
      <c r="L67" s="1"/>
      <c r="M67" s="1"/>
      <c r="N67" s="120">
        <f t="shared" si="1"/>
        <v>511.99999999999818</v>
      </c>
      <c r="O67" s="121">
        <f t="shared" si="2"/>
        <v>960</v>
      </c>
    </row>
    <row r="68" spans="1:15" ht="34.5" x14ac:dyDescent="0.3">
      <c r="A68" s="93"/>
      <c r="B68" s="94"/>
      <c r="C68" s="12" t="s">
        <v>119</v>
      </c>
      <c r="D68" s="50" t="s">
        <v>120</v>
      </c>
      <c r="E68" s="2">
        <v>46113</v>
      </c>
      <c r="F68" s="3">
        <v>0.58333333333333337</v>
      </c>
      <c r="G68" s="3">
        <v>0.61458333333333337</v>
      </c>
      <c r="H68" s="122">
        <f t="shared" ref="H68:H130" si="3">IF(AND(F68&lt;&gt;"",G68&lt;&gt;""),G68-F68,0)</f>
        <v>3.125E-2</v>
      </c>
      <c r="I68" s="1"/>
      <c r="J68" s="54" t="s">
        <v>367</v>
      </c>
      <c r="K68" s="120">
        <v>1920</v>
      </c>
      <c r="L68" s="1"/>
      <c r="M68" s="1"/>
      <c r="N68" s="120">
        <f t="shared" ref="N68:N130" si="4">IF(ROUND(H68*1440,0)=0,0,H68*1440*32)</f>
        <v>1440</v>
      </c>
      <c r="O68" s="121">
        <f t="shared" ref="O68:O130" si="5">IF(ROUND(H68*1440,0)=0,0,
IF(ROUND(H68*1440,0)&lt;=15,480,
IF(ROUND(H68*1440,0)&lt;=30,960,
IF(ROUND(H68*1440,0)&lt;=45,1440,
IF(ROUND(H68*1440,0)&lt;=60,1920,
1920*INT(ROUND(H68*1440,0)/60)+
IF(MOD(ROUND(H68*1440,0),60)&lt;=15,480,
IF(MOD(ROUND(H68*1440,0),60)&lt;=30,960,
IF(MOD(ROUND(H68*1440,0),60)&lt;=45,1440,1920)))
)))))</f>
        <v>1440</v>
      </c>
    </row>
    <row r="69" spans="1:15" ht="17.25" x14ac:dyDescent="0.3">
      <c r="A69" s="93"/>
      <c r="B69" s="94"/>
      <c r="C69" s="65"/>
      <c r="D69" s="127"/>
      <c r="E69" s="58"/>
      <c r="F69" s="59"/>
      <c r="G69" s="59"/>
      <c r="H69" s="125">
        <f t="shared" si="3"/>
        <v>0</v>
      </c>
      <c r="I69" s="57"/>
      <c r="J69" s="127"/>
      <c r="K69" s="128">
        <v>0</v>
      </c>
      <c r="L69" s="57"/>
      <c r="M69" s="57"/>
      <c r="N69" s="123">
        <f t="shared" si="4"/>
        <v>0</v>
      </c>
      <c r="O69" s="123">
        <f t="shared" si="5"/>
        <v>0</v>
      </c>
    </row>
    <row r="70" spans="1:15" ht="34.5" x14ac:dyDescent="0.3">
      <c r="A70" s="93"/>
      <c r="B70" s="94"/>
      <c r="C70" s="66" t="s">
        <v>368</v>
      </c>
      <c r="D70" s="50"/>
      <c r="E70" s="2">
        <v>46114</v>
      </c>
      <c r="F70" s="3">
        <v>0.2722222222222222</v>
      </c>
      <c r="G70" s="3">
        <v>0.4375</v>
      </c>
      <c r="H70" s="122">
        <f t="shared" si="3"/>
        <v>0.1652777777777778</v>
      </c>
      <c r="I70" s="1"/>
      <c r="J70" s="50" t="s">
        <v>369</v>
      </c>
      <c r="K70" s="120">
        <v>1920</v>
      </c>
      <c r="L70" s="1"/>
      <c r="M70" s="1"/>
      <c r="N70" s="120">
        <f t="shared" si="4"/>
        <v>7616.0000000000009</v>
      </c>
      <c r="O70" s="121">
        <f t="shared" si="5"/>
        <v>7680</v>
      </c>
    </row>
    <row r="71" spans="1:15" ht="69" x14ac:dyDescent="0.3">
      <c r="A71" s="93"/>
      <c r="B71" s="94"/>
      <c r="C71" s="12" t="s">
        <v>68</v>
      </c>
      <c r="D71" s="50" t="s">
        <v>12</v>
      </c>
      <c r="E71" s="2">
        <v>46114</v>
      </c>
      <c r="F71" s="3">
        <v>0.34027777777777779</v>
      </c>
      <c r="G71" s="3">
        <v>0.40625</v>
      </c>
      <c r="H71" s="122">
        <f t="shared" si="3"/>
        <v>6.597222222222221E-2</v>
      </c>
      <c r="I71" s="1"/>
      <c r="J71" s="50" t="s">
        <v>370</v>
      </c>
      <c r="K71" s="120">
        <v>1920</v>
      </c>
      <c r="L71" s="1"/>
      <c r="M71" s="1"/>
      <c r="N71" s="120">
        <f t="shared" si="4"/>
        <v>3039.9999999999995</v>
      </c>
      <c r="O71" s="121">
        <f t="shared" si="5"/>
        <v>3360</v>
      </c>
    </row>
    <row r="72" spans="1:15" ht="17.25" x14ac:dyDescent="0.3">
      <c r="A72" s="93"/>
      <c r="B72" s="94"/>
      <c r="C72" s="12" t="s">
        <v>119</v>
      </c>
      <c r="D72" s="50" t="s">
        <v>120</v>
      </c>
      <c r="E72" s="2">
        <v>46114</v>
      </c>
      <c r="F72" s="3">
        <v>0.4375</v>
      </c>
      <c r="G72" s="3">
        <v>0.5</v>
      </c>
      <c r="H72" s="122">
        <f t="shared" si="3"/>
        <v>6.25E-2</v>
      </c>
      <c r="I72" s="1"/>
      <c r="J72" s="50" t="s">
        <v>371</v>
      </c>
      <c r="K72" s="120">
        <v>1920</v>
      </c>
      <c r="L72" s="1"/>
      <c r="M72" s="1"/>
      <c r="N72" s="120">
        <f t="shared" si="4"/>
        <v>2880</v>
      </c>
      <c r="O72" s="121">
        <f t="shared" si="5"/>
        <v>2880</v>
      </c>
    </row>
    <row r="73" spans="1:15" ht="34.5" x14ac:dyDescent="0.3">
      <c r="A73" s="93"/>
      <c r="B73" s="94"/>
      <c r="C73" s="12" t="s">
        <v>51</v>
      </c>
      <c r="D73" s="50" t="s">
        <v>53</v>
      </c>
      <c r="E73" s="2">
        <v>46114</v>
      </c>
      <c r="F73" s="3">
        <v>0.57291666666666663</v>
      </c>
      <c r="G73" s="3">
        <v>0.59027777777777779</v>
      </c>
      <c r="H73" s="122">
        <f t="shared" si="3"/>
        <v>1.736111111111116E-2</v>
      </c>
      <c r="I73" s="1" t="s">
        <v>213</v>
      </c>
      <c r="J73" s="54" t="s">
        <v>372</v>
      </c>
      <c r="K73" s="120">
        <v>0</v>
      </c>
      <c r="L73" s="1"/>
      <c r="M73" s="1"/>
      <c r="N73" s="120">
        <f t="shared" si="4"/>
        <v>800.00000000000227</v>
      </c>
      <c r="O73" s="121">
        <f t="shared" si="5"/>
        <v>960</v>
      </c>
    </row>
    <row r="74" spans="1:15" ht="34.5" x14ac:dyDescent="0.3">
      <c r="A74" s="93"/>
      <c r="B74" s="94"/>
      <c r="C74" s="12" t="s">
        <v>121</v>
      </c>
      <c r="D74" s="50" t="s">
        <v>117</v>
      </c>
      <c r="E74" s="2">
        <v>46114</v>
      </c>
      <c r="F74" s="3">
        <v>0.67222222222222228</v>
      </c>
      <c r="G74" s="3">
        <v>0.67708333333333337</v>
      </c>
      <c r="H74" s="122">
        <f t="shared" si="3"/>
        <v>4.8611111111110938E-3</v>
      </c>
      <c r="I74" s="1" t="s">
        <v>216</v>
      </c>
      <c r="J74" s="54" t="s">
        <v>373</v>
      </c>
      <c r="K74" s="120">
        <v>1920</v>
      </c>
      <c r="L74" s="1"/>
      <c r="M74" s="1"/>
      <c r="N74" s="120">
        <f t="shared" si="4"/>
        <v>223.9999999999992</v>
      </c>
      <c r="O74" s="121">
        <f t="shared" si="5"/>
        <v>480</v>
      </c>
    </row>
    <row r="75" spans="1:15" ht="51.75" x14ac:dyDescent="0.3">
      <c r="A75" s="93"/>
      <c r="B75" s="94"/>
      <c r="C75" s="12"/>
      <c r="D75" s="50"/>
      <c r="E75" s="2">
        <v>46114</v>
      </c>
      <c r="F75" s="3">
        <v>0.58333333333333337</v>
      </c>
      <c r="G75" s="3">
        <v>0.6875</v>
      </c>
      <c r="H75" s="122">
        <f t="shared" si="3"/>
        <v>0.10416666666666663</v>
      </c>
      <c r="I75" s="1" t="s">
        <v>213</v>
      </c>
      <c r="J75" s="54" t="s">
        <v>374</v>
      </c>
      <c r="K75" s="120">
        <v>1</v>
      </c>
      <c r="L75" s="1"/>
      <c r="M75" s="1"/>
      <c r="N75" s="120">
        <f t="shared" si="4"/>
        <v>4799.9999999999982</v>
      </c>
      <c r="O75" s="121">
        <f t="shared" si="5"/>
        <v>4800</v>
      </c>
    </row>
    <row r="76" spans="1:15" ht="17.25" x14ac:dyDescent="0.3">
      <c r="A76" s="93"/>
      <c r="B76" s="94"/>
      <c r="C76" s="12"/>
      <c r="D76" s="50"/>
      <c r="E76" s="2"/>
      <c r="F76" s="3"/>
      <c r="G76" s="3"/>
      <c r="H76" s="122">
        <f t="shared" si="3"/>
        <v>0</v>
      </c>
      <c r="I76" s="1"/>
      <c r="J76" s="50"/>
      <c r="K76" s="120">
        <v>0</v>
      </c>
      <c r="L76" s="1"/>
      <c r="M76" s="1"/>
      <c r="N76" s="120">
        <f t="shared" si="4"/>
        <v>0</v>
      </c>
      <c r="O76" s="121">
        <f t="shared" si="5"/>
        <v>0</v>
      </c>
    </row>
    <row r="77" spans="1:15" ht="17.25" x14ac:dyDescent="0.3">
      <c r="A77" s="93"/>
      <c r="B77" s="94"/>
      <c r="C77" s="65"/>
      <c r="D77" s="127"/>
      <c r="E77" s="58"/>
      <c r="F77" s="59"/>
      <c r="G77" s="59"/>
      <c r="H77" s="125">
        <f t="shared" si="3"/>
        <v>0</v>
      </c>
      <c r="I77" s="57"/>
      <c r="J77" s="129"/>
      <c r="K77" s="130">
        <v>0</v>
      </c>
      <c r="L77" s="57"/>
      <c r="M77" s="57"/>
      <c r="N77" s="123">
        <f t="shared" si="4"/>
        <v>0</v>
      </c>
      <c r="O77" s="123">
        <f t="shared" si="5"/>
        <v>0</v>
      </c>
    </row>
    <row r="78" spans="1:15" ht="51.75" x14ac:dyDescent="0.3">
      <c r="A78" s="93"/>
      <c r="B78" s="94"/>
      <c r="C78" s="12" t="s">
        <v>99</v>
      </c>
      <c r="D78" s="50" t="s">
        <v>100</v>
      </c>
      <c r="E78" s="2">
        <v>46116</v>
      </c>
      <c r="F78" s="3">
        <v>0.35416666666666669</v>
      </c>
      <c r="G78" s="3">
        <v>0.67569444444444449</v>
      </c>
      <c r="H78" s="122">
        <f t="shared" si="3"/>
        <v>0.3215277777777778</v>
      </c>
      <c r="I78" s="1" t="s">
        <v>216</v>
      </c>
      <c r="J78" s="50" t="s">
        <v>375</v>
      </c>
      <c r="K78" s="120">
        <v>1920</v>
      </c>
      <c r="L78" s="1"/>
      <c r="M78" s="1"/>
      <c r="N78" s="120">
        <f t="shared" si="4"/>
        <v>14816.000000000002</v>
      </c>
      <c r="O78" s="121">
        <f t="shared" si="5"/>
        <v>14880</v>
      </c>
    </row>
    <row r="79" spans="1:15" ht="17.25" x14ac:dyDescent="0.3">
      <c r="A79" s="93"/>
      <c r="B79" s="94"/>
      <c r="C79" s="12"/>
      <c r="D79" s="50"/>
      <c r="E79" s="2"/>
      <c r="F79" s="3"/>
      <c r="G79" s="3"/>
      <c r="H79" s="122">
        <f t="shared" si="3"/>
        <v>0</v>
      </c>
      <c r="I79" s="1"/>
      <c r="J79" s="50"/>
      <c r="K79" s="120">
        <v>0</v>
      </c>
      <c r="L79" s="1"/>
      <c r="M79" s="1"/>
      <c r="N79" s="120">
        <f t="shared" si="4"/>
        <v>0</v>
      </c>
      <c r="O79" s="121">
        <f t="shared" si="5"/>
        <v>0</v>
      </c>
    </row>
    <row r="80" spans="1:15" ht="17.25" x14ac:dyDescent="0.3">
      <c r="A80" s="93"/>
      <c r="B80" s="94"/>
      <c r="C80" s="65"/>
      <c r="D80" s="127"/>
      <c r="E80" s="58"/>
      <c r="F80" s="59"/>
      <c r="G80" s="59"/>
      <c r="H80" s="125">
        <f t="shared" si="3"/>
        <v>0</v>
      </c>
      <c r="I80" s="57"/>
      <c r="J80" s="129"/>
      <c r="K80" s="130">
        <v>0</v>
      </c>
      <c r="L80" s="57"/>
      <c r="M80" s="57"/>
      <c r="N80" s="123">
        <f t="shared" si="4"/>
        <v>0</v>
      </c>
      <c r="O80" s="123">
        <f t="shared" si="5"/>
        <v>0</v>
      </c>
    </row>
    <row r="81" spans="1:15" ht="17.25" x14ac:dyDescent="0.3">
      <c r="A81" s="93"/>
      <c r="B81" s="94"/>
      <c r="C81" s="66">
        <v>46119</v>
      </c>
      <c r="D81" s="50"/>
      <c r="E81" s="2">
        <v>46119</v>
      </c>
      <c r="F81" s="3">
        <v>0.33333333333333331</v>
      </c>
      <c r="G81" s="3">
        <v>0.43402777777777779</v>
      </c>
      <c r="H81" s="122">
        <f t="shared" si="3"/>
        <v>0.10069444444444448</v>
      </c>
      <c r="I81" s="1"/>
      <c r="J81" s="48" t="s">
        <v>376</v>
      </c>
      <c r="K81" s="120">
        <v>0</v>
      </c>
      <c r="L81" s="1"/>
      <c r="M81" s="1"/>
      <c r="N81" s="120">
        <f t="shared" si="4"/>
        <v>4640.0000000000018</v>
      </c>
      <c r="O81" s="121">
        <f t="shared" si="5"/>
        <v>4800</v>
      </c>
    </row>
    <row r="82" spans="1:15" ht="17.25" x14ac:dyDescent="0.3">
      <c r="A82" s="93"/>
      <c r="B82" s="94"/>
      <c r="C82" s="12"/>
      <c r="D82" s="50"/>
      <c r="E82" s="2"/>
      <c r="F82" s="3"/>
      <c r="G82" s="3"/>
      <c r="H82" s="122">
        <f t="shared" si="3"/>
        <v>0</v>
      </c>
      <c r="I82" s="1"/>
      <c r="J82" s="51"/>
      <c r="K82" s="120">
        <v>0</v>
      </c>
      <c r="L82" s="1"/>
      <c r="M82" s="1"/>
      <c r="N82" s="120">
        <f t="shared" si="4"/>
        <v>0</v>
      </c>
      <c r="O82" s="121">
        <f t="shared" si="5"/>
        <v>0</v>
      </c>
    </row>
    <row r="83" spans="1:15" ht="17.25" x14ac:dyDescent="0.3">
      <c r="A83" s="93"/>
      <c r="B83" s="94"/>
      <c r="C83" s="12" t="s">
        <v>99</v>
      </c>
      <c r="D83" s="50" t="s">
        <v>100</v>
      </c>
      <c r="E83" s="2">
        <v>46119</v>
      </c>
      <c r="F83" s="3">
        <v>0.39583333333333331</v>
      </c>
      <c r="G83" s="3">
        <v>0.40625</v>
      </c>
      <c r="H83" s="122">
        <f t="shared" si="3"/>
        <v>1.0416666666666685E-2</v>
      </c>
      <c r="I83" s="1" t="s">
        <v>213</v>
      </c>
      <c r="J83" s="48" t="s">
        <v>377</v>
      </c>
      <c r="K83" s="120">
        <v>0</v>
      </c>
      <c r="L83" s="1"/>
      <c r="M83" s="1"/>
      <c r="N83" s="120">
        <f t="shared" si="4"/>
        <v>480.00000000000085</v>
      </c>
      <c r="O83" s="121">
        <f t="shared" si="5"/>
        <v>480</v>
      </c>
    </row>
    <row r="84" spans="1:15" ht="51.75" x14ac:dyDescent="0.3">
      <c r="A84" s="93"/>
      <c r="B84" s="94"/>
      <c r="C84" s="12" t="s">
        <v>119</v>
      </c>
      <c r="D84" s="50" t="s">
        <v>120</v>
      </c>
      <c r="E84" s="2">
        <v>46119</v>
      </c>
      <c r="F84" s="3">
        <v>0.42708333333333331</v>
      </c>
      <c r="G84" s="3">
        <v>0.4375</v>
      </c>
      <c r="H84" s="122">
        <f t="shared" si="3"/>
        <v>1.0416666666666685E-2</v>
      </c>
      <c r="I84" s="1" t="s">
        <v>216</v>
      </c>
      <c r="J84" s="51" t="s">
        <v>378</v>
      </c>
      <c r="K84" s="120">
        <v>0</v>
      </c>
      <c r="L84" s="1"/>
      <c r="M84" s="1"/>
      <c r="N84" s="120">
        <f t="shared" si="4"/>
        <v>480.00000000000085</v>
      </c>
      <c r="O84" s="121">
        <f t="shared" si="5"/>
        <v>480</v>
      </c>
    </row>
    <row r="85" spans="1:15" ht="34.5" x14ac:dyDescent="0.3">
      <c r="A85" s="93"/>
      <c r="B85" s="94"/>
      <c r="C85" s="12"/>
      <c r="D85" s="50"/>
      <c r="E85" s="2">
        <v>46119</v>
      </c>
      <c r="F85" s="3"/>
      <c r="G85" s="3"/>
      <c r="H85" s="122">
        <f t="shared" si="3"/>
        <v>0</v>
      </c>
      <c r="I85" s="1"/>
      <c r="J85" s="52" t="s">
        <v>379</v>
      </c>
      <c r="K85" s="120">
        <v>0</v>
      </c>
      <c r="L85" s="1"/>
      <c r="M85" s="1"/>
      <c r="N85" s="120">
        <f t="shared" si="4"/>
        <v>0</v>
      </c>
      <c r="O85" s="121">
        <f t="shared" si="5"/>
        <v>0</v>
      </c>
    </row>
    <row r="86" spans="1:15" ht="17.25" x14ac:dyDescent="0.3">
      <c r="A86" s="93"/>
      <c r="B86" s="94"/>
      <c r="C86" s="12" t="s">
        <v>8</v>
      </c>
      <c r="D86" s="50" t="s">
        <v>16</v>
      </c>
      <c r="E86" s="2">
        <v>46119</v>
      </c>
      <c r="F86" s="3">
        <v>0.41666666666666669</v>
      </c>
      <c r="G86" s="3">
        <v>0.42708333333333331</v>
      </c>
      <c r="H86" s="122">
        <f t="shared" si="3"/>
        <v>1.041666666666663E-2</v>
      </c>
      <c r="I86" s="1"/>
      <c r="J86" s="48"/>
      <c r="K86" s="120">
        <v>0</v>
      </c>
      <c r="L86" s="1"/>
      <c r="M86" s="1"/>
      <c r="N86" s="120">
        <f t="shared" si="4"/>
        <v>479.99999999999829</v>
      </c>
      <c r="O86" s="121">
        <f t="shared" si="5"/>
        <v>480</v>
      </c>
    </row>
    <row r="87" spans="1:15" ht="17.25" x14ac:dyDescent="0.3">
      <c r="A87" s="93"/>
      <c r="B87" s="94"/>
      <c r="C87" s="12" t="s">
        <v>8</v>
      </c>
      <c r="D87" s="50" t="s">
        <v>16</v>
      </c>
      <c r="E87" s="2">
        <v>46119</v>
      </c>
      <c r="F87" s="3">
        <v>0.50972222222222219</v>
      </c>
      <c r="G87" s="3">
        <v>0.51388888888888884</v>
      </c>
      <c r="H87" s="122">
        <f t="shared" si="3"/>
        <v>4.1666666666666519E-3</v>
      </c>
      <c r="I87" s="1"/>
      <c r="J87" s="48" t="s">
        <v>380</v>
      </c>
      <c r="K87" s="120">
        <v>0</v>
      </c>
      <c r="L87" s="1"/>
      <c r="M87" s="1"/>
      <c r="N87" s="120">
        <f t="shared" si="4"/>
        <v>191.99999999999932</v>
      </c>
      <c r="O87" s="121">
        <f t="shared" si="5"/>
        <v>480</v>
      </c>
    </row>
    <row r="88" spans="1:15" ht="34.5" x14ac:dyDescent="0.3">
      <c r="A88" s="93"/>
      <c r="B88" s="94"/>
      <c r="C88" s="12" t="s">
        <v>99</v>
      </c>
      <c r="D88" s="50" t="s">
        <v>100</v>
      </c>
      <c r="E88" s="2">
        <v>46119</v>
      </c>
      <c r="F88" s="3">
        <v>0.52083333333333337</v>
      </c>
      <c r="G88" s="3">
        <v>0.63194444444444442</v>
      </c>
      <c r="H88" s="122">
        <f t="shared" si="3"/>
        <v>0.11111111111111105</v>
      </c>
      <c r="I88" s="1" t="s">
        <v>231</v>
      </c>
      <c r="J88" s="51" t="s">
        <v>381</v>
      </c>
      <c r="K88" s="120">
        <v>0</v>
      </c>
      <c r="L88" s="1"/>
      <c r="M88" s="1"/>
      <c r="N88" s="120">
        <f t="shared" si="4"/>
        <v>5119.9999999999973</v>
      </c>
      <c r="O88" s="121">
        <f t="shared" si="5"/>
        <v>5280</v>
      </c>
    </row>
    <row r="89" spans="1:15" ht="51.75" x14ac:dyDescent="0.3">
      <c r="A89" s="93"/>
      <c r="B89" s="94"/>
      <c r="C89" s="12" t="s">
        <v>51</v>
      </c>
      <c r="D89" s="50" t="s">
        <v>53</v>
      </c>
      <c r="E89" s="2">
        <v>46119</v>
      </c>
      <c r="F89" s="3">
        <v>0.625</v>
      </c>
      <c r="G89" s="3">
        <v>0.66666666666666663</v>
      </c>
      <c r="H89" s="122">
        <f t="shared" si="3"/>
        <v>4.166666666666663E-2</v>
      </c>
      <c r="I89" s="1" t="s">
        <v>231</v>
      </c>
      <c r="J89" s="48" t="s">
        <v>382</v>
      </c>
      <c r="K89" s="120">
        <v>0</v>
      </c>
      <c r="L89" s="1"/>
      <c r="M89" s="1"/>
      <c r="N89" s="120">
        <f t="shared" si="4"/>
        <v>1919.9999999999982</v>
      </c>
      <c r="O89" s="121">
        <f t="shared" si="5"/>
        <v>1920</v>
      </c>
    </row>
    <row r="90" spans="1:15" ht="17.25" x14ac:dyDescent="0.3">
      <c r="A90" s="93"/>
      <c r="B90" s="94"/>
      <c r="C90" s="12"/>
      <c r="D90" s="50"/>
      <c r="E90" s="2"/>
      <c r="F90" s="3"/>
      <c r="G90" s="3"/>
      <c r="H90" s="122">
        <f t="shared" si="3"/>
        <v>0</v>
      </c>
      <c r="I90" s="1"/>
      <c r="J90" s="48"/>
      <c r="K90" s="120">
        <v>0</v>
      </c>
      <c r="L90" s="1"/>
      <c r="M90" s="1"/>
      <c r="N90" s="120">
        <f t="shared" si="4"/>
        <v>0</v>
      </c>
      <c r="O90" s="121">
        <f t="shared" si="5"/>
        <v>0</v>
      </c>
    </row>
    <row r="91" spans="1:15" ht="17.25" x14ac:dyDescent="0.3">
      <c r="A91" s="93"/>
      <c r="B91" s="94"/>
      <c r="C91" s="65"/>
      <c r="D91" s="127"/>
      <c r="E91" s="58"/>
      <c r="F91" s="59"/>
      <c r="G91" s="59"/>
      <c r="H91" s="125">
        <f t="shared" si="3"/>
        <v>0</v>
      </c>
      <c r="I91" s="57"/>
      <c r="J91" s="60"/>
      <c r="K91" s="131">
        <v>0</v>
      </c>
      <c r="L91" s="57"/>
      <c r="M91" s="57"/>
      <c r="N91" s="123">
        <f t="shared" si="4"/>
        <v>0</v>
      </c>
      <c r="O91" s="123">
        <f t="shared" si="5"/>
        <v>0</v>
      </c>
    </row>
    <row r="92" spans="1:15" ht="34.5" x14ac:dyDescent="0.3">
      <c r="A92" s="93"/>
      <c r="B92" s="94"/>
      <c r="C92" s="12"/>
      <c r="D92" s="50"/>
      <c r="E92" s="2">
        <v>46120</v>
      </c>
      <c r="F92" s="3">
        <v>0.27083333333333331</v>
      </c>
      <c r="G92" s="3">
        <v>0.29166666666666669</v>
      </c>
      <c r="H92" s="122">
        <f t="shared" si="3"/>
        <v>2.083333333333337E-2</v>
      </c>
      <c r="I92" s="1" t="s">
        <v>213</v>
      </c>
      <c r="J92" s="48" t="s">
        <v>383</v>
      </c>
      <c r="K92" s="120">
        <v>1920</v>
      </c>
      <c r="L92" s="1"/>
      <c r="M92" s="1"/>
      <c r="N92" s="120">
        <f t="shared" si="4"/>
        <v>960.00000000000171</v>
      </c>
      <c r="O92" s="121">
        <f t="shared" si="5"/>
        <v>960</v>
      </c>
    </row>
    <row r="93" spans="1:15" ht="34.5" x14ac:dyDescent="0.3">
      <c r="A93" s="93"/>
      <c r="B93" s="94"/>
      <c r="C93" s="12" t="s">
        <v>8</v>
      </c>
      <c r="D93" s="50" t="s">
        <v>16</v>
      </c>
      <c r="E93" s="2">
        <v>46120</v>
      </c>
      <c r="F93" s="3">
        <v>0.29166666666666669</v>
      </c>
      <c r="G93" s="3">
        <v>0.3125</v>
      </c>
      <c r="H93" s="122">
        <f t="shared" si="3"/>
        <v>2.0833333333333315E-2</v>
      </c>
      <c r="I93" s="1" t="s">
        <v>216</v>
      </c>
      <c r="J93" s="48" t="s">
        <v>384</v>
      </c>
      <c r="K93" s="120">
        <v>1920</v>
      </c>
      <c r="L93" s="1"/>
      <c r="M93" s="1"/>
      <c r="N93" s="120">
        <f t="shared" si="4"/>
        <v>959.99999999999909</v>
      </c>
      <c r="O93" s="121">
        <f t="shared" si="5"/>
        <v>960</v>
      </c>
    </row>
    <row r="94" spans="1:15" ht="51.75" x14ac:dyDescent="0.3">
      <c r="A94" s="93"/>
      <c r="B94" s="94"/>
      <c r="C94" s="12" t="s">
        <v>119</v>
      </c>
      <c r="D94" s="50" t="s">
        <v>120</v>
      </c>
      <c r="E94" s="2">
        <v>46120</v>
      </c>
      <c r="F94" s="3">
        <v>0.38194444444444442</v>
      </c>
      <c r="G94" s="3">
        <v>0.39166666666666666</v>
      </c>
      <c r="H94" s="122">
        <f t="shared" si="3"/>
        <v>9.7222222222222432E-3</v>
      </c>
      <c r="I94" s="1" t="s">
        <v>216</v>
      </c>
      <c r="J94" s="48" t="s">
        <v>397</v>
      </c>
      <c r="K94" s="120">
        <v>1920</v>
      </c>
      <c r="L94" s="1"/>
      <c r="M94" s="1"/>
      <c r="N94" s="120">
        <f t="shared" si="4"/>
        <v>448.00000000000097</v>
      </c>
      <c r="O94" s="121">
        <f t="shared" si="5"/>
        <v>480</v>
      </c>
    </row>
    <row r="95" spans="1:15" ht="51.75" x14ac:dyDescent="0.3">
      <c r="A95" s="93"/>
      <c r="B95" s="94"/>
      <c r="C95" s="12" t="s">
        <v>99</v>
      </c>
      <c r="D95" s="50" t="s">
        <v>100</v>
      </c>
      <c r="E95" s="2">
        <v>46120</v>
      </c>
      <c r="F95" s="3">
        <v>0.39166666666666666</v>
      </c>
      <c r="G95" s="3"/>
      <c r="H95" s="122">
        <f t="shared" si="3"/>
        <v>0</v>
      </c>
      <c r="I95" s="1" t="s">
        <v>216</v>
      </c>
      <c r="J95" s="48" t="s">
        <v>402</v>
      </c>
      <c r="K95" s="120">
        <v>1920</v>
      </c>
      <c r="L95" s="1"/>
      <c r="M95" s="1"/>
      <c r="N95" s="120">
        <f t="shared" si="4"/>
        <v>0</v>
      </c>
      <c r="O95" s="121">
        <f t="shared" si="5"/>
        <v>0</v>
      </c>
    </row>
    <row r="96" spans="1:15" ht="51.75" x14ac:dyDescent="0.3">
      <c r="A96" s="93"/>
      <c r="B96" s="94"/>
      <c r="C96" s="12" t="s">
        <v>51</v>
      </c>
      <c r="D96" s="50" t="s">
        <v>53</v>
      </c>
      <c r="E96" s="2">
        <v>46120</v>
      </c>
      <c r="F96" s="3">
        <v>0.375</v>
      </c>
      <c r="G96" s="3">
        <v>0.44027777777777777</v>
      </c>
      <c r="H96" s="122">
        <f t="shared" si="3"/>
        <v>6.5277777777777768E-2</v>
      </c>
      <c r="I96" s="1" t="s">
        <v>216</v>
      </c>
      <c r="J96" s="48" t="s">
        <v>403</v>
      </c>
      <c r="K96" s="120">
        <v>1920</v>
      </c>
      <c r="L96" s="1"/>
      <c r="M96" s="1"/>
      <c r="N96" s="120">
        <f t="shared" si="4"/>
        <v>3007.9999999999995</v>
      </c>
      <c r="O96" s="121">
        <f t="shared" si="5"/>
        <v>3360</v>
      </c>
    </row>
    <row r="97" spans="1:15" ht="51.75" x14ac:dyDescent="0.3">
      <c r="A97" s="93"/>
      <c r="B97" s="94"/>
      <c r="C97" s="12" t="s">
        <v>163</v>
      </c>
      <c r="D97" s="50" t="s">
        <v>165</v>
      </c>
      <c r="E97" s="2">
        <v>46120</v>
      </c>
      <c r="F97" s="3">
        <v>0.43402777777777779</v>
      </c>
      <c r="G97" s="3">
        <v>0.43611111111111112</v>
      </c>
      <c r="H97" s="122">
        <f t="shared" si="3"/>
        <v>2.0833333333333259E-3</v>
      </c>
      <c r="I97" s="1" t="s">
        <v>222</v>
      </c>
      <c r="J97" s="48" t="s">
        <v>404</v>
      </c>
      <c r="K97" s="120">
        <v>0</v>
      </c>
      <c r="L97" s="1"/>
      <c r="M97" s="1"/>
      <c r="N97" s="120">
        <f t="shared" si="4"/>
        <v>95.999999999999659</v>
      </c>
      <c r="O97" s="121">
        <f t="shared" si="5"/>
        <v>480</v>
      </c>
    </row>
    <row r="98" spans="1:15" ht="17.25" x14ac:dyDescent="0.3">
      <c r="A98" s="93"/>
      <c r="B98" s="94"/>
      <c r="C98" s="12" t="s">
        <v>177</v>
      </c>
      <c r="D98" s="50" t="s">
        <v>179</v>
      </c>
      <c r="E98" s="2">
        <v>46120</v>
      </c>
      <c r="F98" s="3">
        <v>0.43611111111111112</v>
      </c>
      <c r="G98" s="3">
        <v>0.43958333333333333</v>
      </c>
      <c r="H98" s="122">
        <f t="shared" si="3"/>
        <v>3.4722222222222099E-3</v>
      </c>
      <c r="I98" s="1" t="s">
        <v>222</v>
      </c>
      <c r="J98" s="48" t="s">
        <v>405</v>
      </c>
      <c r="K98" s="120">
        <v>0</v>
      </c>
      <c r="L98" s="1"/>
      <c r="M98" s="1"/>
      <c r="N98" s="120">
        <f t="shared" si="4"/>
        <v>159.99999999999943</v>
      </c>
      <c r="O98" s="121">
        <f t="shared" si="5"/>
        <v>480</v>
      </c>
    </row>
    <row r="99" spans="1:15" ht="17.25" x14ac:dyDescent="0.3">
      <c r="A99" s="93"/>
      <c r="B99" s="94"/>
      <c r="C99" s="12"/>
      <c r="D99" s="50"/>
      <c r="E99" s="2"/>
      <c r="F99" s="3">
        <v>0.45833333333333331</v>
      </c>
      <c r="G99" s="3">
        <v>0.54166666666666663</v>
      </c>
      <c r="H99" s="122">
        <f t="shared" si="3"/>
        <v>8.3333333333333315E-2</v>
      </c>
      <c r="I99" s="1"/>
      <c r="J99" s="48"/>
      <c r="K99" s="120">
        <v>0</v>
      </c>
      <c r="L99" s="1"/>
      <c r="M99" s="1"/>
      <c r="N99" s="120">
        <f t="shared" si="4"/>
        <v>3839.9999999999991</v>
      </c>
      <c r="O99" s="121">
        <f t="shared" si="5"/>
        <v>4320</v>
      </c>
    </row>
    <row r="100" spans="1:15" ht="17.25" x14ac:dyDescent="0.3">
      <c r="A100" s="93"/>
      <c r="B100" s="94"/>
      <c r="C100" s="65"/>
      <c r="D100" s="127"/>
      <c r="E100" s="58"/>
      <c r="F100" s="59">
        <v>0.33333333333333331</v>
      </c>
      <c r="G100" s="59">
        <v>0.5</v>
      </c>
      <c r="H100" s="125">
        <f t="shared" si="3"/>
        <v>0.16666666666666669</v>
      </c>
      <c r="I100" s="57"/>
      <c r="J100" s="60"/>
      <c r="K100" s="123">
        <v>0</v>
      </c>
      <c r="L100" s="57"/>
      <c r="M100" s="57"/>
      <c r="N100" s="123">
        <f t="shared" si="4"/>
        <v>7680.0000000000009</v>
      </c>
      <c r="O100" s="123">
        <f t="shared" si="5"/>
        <v>8160</v>
      </c>
    </row>
    <row r="101" spans="1:15" ht="51.75" x14ac:dyDescent="0.3">
      <c r="A101" s="93"/>
      <c r="B101" s="94"/>
      <c r="C101" s="12" t="s">
        <v>119</v>
      </c>
      <c r="D101" s="50" t="s">
        <v>120</v>
      </c>
      <c r="E101" s="2">
        <v>46121</v>
      </c>
      <c r="F101" s="3">
        <v>0.28125</v>
      </c>
      <c r="G101" s="3">
        <v>0.33333333333333331</v>
      </c>
      <c r="H101" s="122">
        <f t="shared" si="3"/>
        <v>5.2083333333333315E-2</v>
      </c>
      <c r="I101" s="1"/>
      <c r="J101" s="48" t="s">
        <v>408</v>
      </c>
      <c r="K101" s="120">
        <v>1920</v>
      </c>
      <c r="L101" s="1"/>
      <c r="M101" s="1"/>
      <c r="N101" s="120">
        <f t="shared" si="4"/>
        <v>2399.9999999999991</v>
      </c>
      <c r="O101" s="121">
        <f t="shared" si="5"/>
        <v>2400</v>
      </c>
    </row>
    <row r="102" spans="1:15" ht="17.25" x14ac:dyDescent="0.3">
      <c r="A102" s="93"/>
      <c r="B102" s="94"/>
      <c r="C102" s="12" t="s">
        <v>99</v>
      </c>
      <c r="D102" s="50" t="s">
        <v>100</v>
      </c>
      <c r="E102" s="2">
        <v>46122</v>
      </c>
      <c r="F102" s="3">
        <v>0.34027777777777779</v>
      </c>
      <c r="G102" s="3">
        <v>0.66666666666666663</v>
      </c>
      <c r="H102" s="122">
        <f t="shared" si="3"/>
        <v>0.32638888888888884</v>
      </c>
      <c r="I102" s="1"/>
      <c r="J102" s="48" t="s">
        <v>432</v>
      </c>
      <c r="K102" s="124">
        <v>1920</v>
      </c>
      <c r="L102" s="1"/>
      <c r="M102" s="1"/>
      <c r="N102" s="120">
        <f>IF(ROUND(H102*1440,0)=0,0,H102*1440*32)</f>
        <v>15039.999999999998</v>
      </c>
      <c r="O102" s="121">
        <f t="shared" si="5"/>
        <v>15360</v>
      </c>
    </row>
    <row r="103" spans="1:15" ht="17.25" x14ac:dyDescent="0.3">
      <c r="A103" s="93"/>
      <c r="B103" s="94"/>
      <c r="C103" s="12" t="s">
        <v>163</v>
      </c>
      <c r="D103" s="50" t="s">
        <v>165</v>
      </c>
      <c r="E103" s="2">
        <v>46122</v>
      </c>
      <c r="F103" s="3">
        <v>0.625</v>
      </c>
      <c r="G103" s="3">
        <v>0.6875</v>
      </c>
      <c r="H103" s="122">
        <f t="shared" si="3"/>
        <v>6.25E-2</v>
      </c>
      <c r="I103" s="1"/>
      <c r="J103" s="48" t="s">
        <v>427</v>
      </c>
      <c r="K103" s="120">
        <v>1920</v>
      </c>
      <c r="L103" s="1"/>
      <c r="M103" s="1"/>
      <c r="N103" s="120">
        <f t="shared" si="4"/>
        <v>2880</v>
      </c>
      <c r="O103" s="121">
        <f t="shared" si="5"/>
        <v>2880</v>
      </c>
    </row>
    <row r="104" spans="1:15" ht="34.5" x14ac:dyDescent="0.3">
      <c r="A104" s="93"/>
      <c r="B104" s="94"/>
      <c r="C104" s="12" t="s">
        <v>163</v>
      </c>
      <c r="D104" s="50" t="s">
        <v>165</v>
      </c>
      <c r="E104" s="2">
        <v>46122</v>
      </c>
      <c r="F104" s="3">
        <v>0.58333333333333337</v>
      </c>
      <c r="G104" s="3">
        <v>0.59027777777777779</v>
      </c>
      <c r="H104" s="122">
        <f t="shared" si="3"/>
        <v>6.9444444444444198E-3</v>
      </c>
      <c r="I104" s="1" t="s">
        <v>222</v>
      </c>
      <c r="J104" s="48" t="s">
        <v>428</v>
      </c>
      <c r="K104" s="120">
        <v>1920</v>
      </c>
      <c r="L104" s="1"/>
      <c r="M104" s="1"/>
      <c r="N104" s="120">
        <f t="shared" si="4"/>
        <v>319.99999999999886</v>
      </c>
      <c r="O104" s="121">
        <f t="shared" si="5"/>
        <v>480</v>
      </c>
    </row>
    <row r="105" spans="1:15" ht="17.25" x14ac:dyDescent="0.3">
      <c r="A105" s="93"/>
      <c r="B105" s="94"/>
      <c r="C105" s="12" t="s">
        <v>423</v>
      </c>
      <c r="D105" s="50" t="s">
        <v>53</v>
      </c>
      <c r="E105" s="2">
        <v>46122</v>
      </c>
      <c r="F105" s="3">
        <v>0.65625</v>
      </c>
      <c r="G105" s="3">
        <v>0.66666666666666663</v>
      </c>
      <c r="H105" s="122">
        <f t="shared" si="3"/>
        <v>1.041666666666663E-2</v>
      </c>
      <c r="I105" s="1" t="s">
        <v>422</v>
      </c>
      <c r="J105" s="48" t="s">
        <v>429</v>
      </c>
      <c r="K105" s="120">
        <v>1920</v>
      </c>
      <c r="L105" s="1"/>
      <c r="M105" s="1"/>
      <c r="N105" s="120">
        <f t="shared" si="4"/>
        <v>479.99999999999829</v>
      </c>
      <c r="O105" s="121">
        <f t="shared" si="5"/>
        <v>480</v>
      </c>
    </row>
    <row r="106" spans="1:15" ht="51.75" x14ac:dyDescent="0.3">
      <c r="A106" s="93">
        <v>46137</v>
      </c>
      <c r="B106" s="94"/>
      <c r="C106" s="12" t="s">
        <v>8</v>
      </c>
      <c r="D106" s="50" t="s">
        <v>16</v>
      </c>
      <c r="E106" s="2">
        <v>46122</v>
      </c>
      <c r="F106" s="3">
        <v>0.58333333333333337</v>
      </c>
      <c r="G106" s="3">
        <v>0.59375</v>
      </c>
      <c r="H106" s="122">
        <f t="shared" si="3"/>
        <v>1.041666666666663E-2</v>
      </c>
      <c r="I106" s="1" t="s">
        <v>216</v>
      </c>
      <c r="J106" s="48" t="s">
        <v>430</v>
      </c>
      <c r="K106" s="120">
        <v>1920</v>
      </c>
      <c r="L106" s="1"/>
      <c r="M106" s="1"/>
      <c r="N106" s="120">
        <f t="shared" si="4"/>
        <v>479.99999999999829</v>
      </c>
      <c r="O106" s="121">
        <f t="shared" si="5"/>
        <v>480</v>
      </c>
    </row>
    <row r="107" spans="1:15" ht="17.25" x14ac:dyDescent="0.3">
      <c r="A107" s="93"/>
      <c r="B107" s="94"/>
      <c r="C107" s="12" t="s">
        <v>145</v>
      </c>
      <c r="D107" s="50" t="s">
        <v>147</v>
      </c>
      <c r="E107" s="2">
        <v>46122</v>
      </c>
      <c r="F107" s="3">
        <v>0.375</v>
      </c>
      <c r="G107" s="3">
        <v>0.38541666666666669</v>
      </c>
      <c r="H107" s="122">
        <f t="shared" si="3"/>
        <v>1.0416666666666685E-2</v>
      </c>
      <c r="I107" s="1" t="s">
        <v>216</v>
      </c>
      <c r="J107" s="48" t="s">
        <v>431</v>
      </c>
      <c r="K107" s="120">
        <v>1920</v>
      </c>
      <c r="L107" s="1"/>
      <c r="M107" s="1"/>
      <c r="N107" s="120">
        <f t="shared" si="4"/>
        <v>480.00000000000085</v>
      </c>
      <c r="O107" s="121">
        <f t="shared" si="5"/>
        <v>480</v>
      </c>
    </row>
    <row r="108" spans="1:15" ht="17.25" x14ac:dyDescent="0.3">
      <c r="A108" s="93"/>
      <c r="B108" s="94"/>
      <c r="C108" s="12"/>
      <c r="D108" s="50"/>
      <c r="E108" s="2">
        <v>46122</v>
      </c>
      <c r="F108" s="3">
        <v>0.375</v>
      </c>
      <c r="G108" s="3">
        <v>0.43055555555555558</v>
      </c>
      <c r="H108" s="122">
        <f t="shared" si="3"/>
        <v>5.555555555555558E-2</v>
      </c>
      <c r="I108" s="1"/>
      <c r="J108" s="48"/>
      <c r="K108" s="120">
        <v>0</v>
      </c>
      <c r="L108" s="1"/>
      <c r="M108" s="1"/>
      <c r="N108" s="120">
        <f t="shared" si="4"/>
        <v>2560.0000000000009</v>
      </c>
      <c r="O108" s="121">
        <f t="shared" si="5"/>
        <v>2880</v>
      </c>
    </row>
    <row r="109" spans="1:15" ht="17.25" x14ac:dyDescent="0.3">
      <c r="A109" s="93"/>
      <c r="B109" s="94">
        <v>46122</v>
      </c>
      <c r="C109" s="12"/>
      <c r="D109" s="50"/>
      <c r="E109" s="2"/>
      <c r="F109" s="3"/>
      <c r="G109" s="3"/>
      <c r="H109" s="122">
        <f t="shared" si="3"/>
        <v>0</v>
      </c>
      <c r="I109" s="1"/>
      <c r="J109" s="48"/>
      <c r="K109" s="120">
        <v>0</v>
      </c>
      <c r="L109" s="1"/>
      <c r="M109" s="1"/>
      <c r="N109" s="120">
        <f t="shared" si="4"/>
        <v>0</v>
      </c>
      <c r="O109" s="121">
        <f t="shared" si="5"/>
        <v>0</v>
      </c>
    </row>
    <row r="110" spans="1:15" ht="17.25" x14ac:dyDescent="0.3">
      <c r="A110" s="93"/>
      <c r="B110" s="94"/>
      <c r="C110" s="12"/>
      <c r="D110" s="188"/>
      <c r="E110" s="158"/>
      <c r="F110" s="159"/>
      <c r="G110" s="159"/>
      <c r="H110" s="160">
        <f t="shared" si="3"/>
        <v>0</v>
      </c>
      <c r="I110" s="157"/>
      <c r="J110" s="161"/>
      <c r="K110" s="162">
        <v>0</v>
      </c>
      <c r="L110" s="157"/>
      <c r="M110" s="157"/>
      <c r="N110" s="163">
        <f t="shared" si="4"/>
        <v>0</v>
      </c>
      <c r="O110" s="163">
        <f t="shared" si="5"/>
        <v>0</v>
      </c>
    </row>
    <row r="111" spans="1:15" ht="34.5" x14ac:dyDescent="0.3">
      <c r="A111" s="93"/>
      <c r="B111" s="94"/>
      <c r="C111" s="12" t="s">
        <v>99</v>
      </c>
      <c r="D111" s="50" t="s">
        <v>100</v>
      </c>
      <c r="E111" s="2">
        <v>46123</v>
      </c>
      <c r="F111" s="3">
        <v>0.4375</v>
      </c>
      <c r="G111" s="3">
        <v>0.60138888888888886</v>
      </c>
      <c r="H111" s="122">
        <f t="shared" si="3"/>
        <v>0.16388888888888886</v>
      </c>
      <c r="I111" s="1"/>
      <c r="J111" s="48" t="s">
        <v>441</v>
      </c>
      <c r="K111" s="120">
        <v>1920</v>
      </c>
      <c r="L111" s="1"/>
      <c r="M111" s="1"/>
      <c r="N111" s="120">
        <f t="shared" si="4"/>
        <v>7551.9999999999991</v>
      </c>
      <c r="O111" s="121">
        <f t="shared" si="5"/>
        <v>7680</v>
      </c>
    </row>
    <row r="112" spans="1:15" ht="34.5" x14ac:dyDescent="0.3">
      <c r="A112" s="93"/>
      <c r="B112" s="94"/>
      <c r="C112" s="12" t="s">
        <v>457</v>
      </c>
      <c r="D112" s="50" t="s">
        <v>458</v>
      </c>
      <c r="E112" s="2">
        <v>46123</v>
      </c>
      <c r="F112" s="3">
        <v>0.66666666666666663</v>
      </c>
      <c r="G112" s="3">
        <v>0.70833333333333337</v>
      </c>
      <c r="H112" s="122">
        <f t="shared" si="3"/>
        <v>4.1666666666666741E-2</v>
      </c>
      <c r="I112" s="1" t="s">
        <v>311</v>
      </c>
      <c r="J112" s="48" t="s">
        <v>471</v>
      </c>
      <c r="K112" s="120">
        <v>0</v>
      </c>
      <c r="L112" s="1"/>
      <c r="M112" s="1">
        <v>42</v>
      </c>
      <c r="N112" s="120">
        <f t="shared" si="4"/>
        <v>1920.0000000000034</v>
      </c>
      <c r="O112" s="121">
        <f t="shared" si="5"/>
        <v>1920</v>
      </c>
    </row>
    <row r="113" spans="1:17" ht="17.25" x14ac:dyDescent="0.3">
      <c r="A113" s="93"/>
      <c r="B113" s="94"/>
      <c r="C113" s="165"/>
      <c r="D113" s="188"/>
      <c r="E113" s="158"/>
      <c r="F113" s="159"/>
      <c r="G113" s="159"/>
      <c r="H113" s="160">
        <f t="shared" si="3"/>
        <v>0</v>
      </c>
      <c r="I113" s="157"/>
      <c r="J113" s="161"/>
      <c r="K113" s="162">
        <v>0</v>
      </c>
      <c r="L113" s="157"/>
      <c r="M113" s="157"/>
      <c r="N113" s="163">
        <f t="shared" si="4"/>
        <v>0</v>
      </c>
      <c r="O113" s="163">
        <f t="shared" si="5"/>
        <v>0</v>
      </c>
    </row>
    <row r="114" spans="1:17" ht="51.75" x14ac:dyDescent="0.3">
      <c r="A114" s="93"/>
      <c r="B114" s="94"/>
      <c r="C114" s="12" t="s">
        <v>99</v>
      </c>
      <c r="D114" s="50" t="s">
        <v>100</v>
      </c>
      <c r="E114" s="2">
        <v>46125</v>
      </c>
      <c r="F114" s="3">
        <v>0.45833333333333331</v>
      </c>
      <c r="G114" s="3">
        <v>0.47916666666666669</v>
      </c>
      <c r="H114" s="122">
        <f t="shared" si="3"/>
        <v>2.083333333333337E-2</v>
      </c>
      <c r="I114" s="1" t="s">
        <v>216</v>
      </c>
      <c r="J114" s="48" t="s">
        <v>434</v>
      </c>
      <c r="K114" s="120">
        <v>0</v>
      </c>
      <c r="L114" s="1"/>
      <c r="M114" s="1"/>
      <c r="N114" s="120">
        <f t="shared" si="4"/>
        <v>960.00000000000171</v>
      </c>
      <c r="O114" s="121">
        <f t="shared" si="5"/>
        <v>960</v>
      </c>
    </row>
    <row r="115" spans="1:17" ht="17.25" x14ac:dyDescent="0.3">
      <c r="A115" s="93"/>
      <c r="B115" s="94"/>
      <c r="C115" s="12"/>
      <c r="D115" s="50"/>
      <c r="E115" s="2">
        <v>46125</v>
      </c>
      <c r="F115" s="3">
        <v>0.29166666666666669</v>
      </c>
      <c r="G115" s="3">
        <v>0.3611111111111111</v>
      </c>
      <c r="H115" s="122">
        <f t="shared" si="3"/>
        <v>6.944444444444442E-2</v>
      </c>
      <c r="I115" s="1" t="s">
        <v>231</v>
      </c>
      <c r="J115" s="48" t="s">
        <v>435</v>
      </c>
      <c r="K115" s="120">
        <v>0</v>
      </c>
      <c r="L115" s="1"/>
      <c r="M115" s="1"/>
      <c r="N115" s="120">
        <f t="shared" si="4"/>
        <v>3199.9999999999991</v>
      </c>
      <c r="O115" s="121">
        <f t="shared" si="5"/>
        <v>3360</v>
      </c>
    </row>
    <row r="116" spans="1:17" ht="17.25" x14ac:dyDescent="0.3">
      <c r="A116" s="93"/>
      <c r="B116" s="94"/>
      <c r="C116" s="12"/>
      <c r="D116" s="50" t="s">
        <v>436</v>
      </c>
      <c r="E116" s="2">
        <v>46125</v>
      </c>
      <c r="F116" s="3">
        <v>0.3611111111111111</v>
      </c>
      <c r="G116" s="3">
        <v>0.45833333333333331</v>
      </c>
      <c r="H116" s="122">
        <f t="shared" si="3"/>
        <v>9.722222222222221E-2</v>
      </c>
      <c r="I116" s="1"/>
      <c r="J116" s="48" t="s">
        <v>437</v>
      </c>
      <c r="K116" s="120">
        <v>0</v>
      </c>
      <c r="L116" s="1"/>
      <c r="M116" s="1"/>
      <c r="N116" s="120">
        <f t="shared" si="4"/>
        <v>4479.9999999999991</v>
      </c>
      <c r="O116" s="121">
        <f t="shared" si="5"/>
        <v>4800</v>
      </c>
    </row>
    <row r="117" spans="1:17" ht="34.5" x14ac:dyDescent="0.3">
      <c r="A117" s="93"/>
      <c r="B117" s="94"/>
      <c r="C117" s="12"/>
      <c r="D117" s="50" t="s">
        <v>438</v>
      </c>
      <c r="E117" s="2">
        <v>46125</v>
      </c>
      <c r="F117" s="3">
        <v>0.47222222222222221</v>
      </c>
      <c r="G117" s="3">
        <v>0.48958333333333331</v>
      </c>
      <c r="H117" s="122">
        <f t="shared" si="3"/>
        <v>1.7361111111111105E-2</v>
      </c>
      <c r="I117" s="1" t="s">
        <v>216</v>
      </c>
      <c r="J117" s="48" t="s">
        <v>439</v>
      </c>
      <c r="K117" s="120">
        <v>0</v>
      </c>
      <c r="L117" s="1"/>
      <c r="M117" s="1"/>
      <c r="N117" s="120">
        <f t="shared" si="4"/>
        <v>799.99999999999977</v>
      </c>
      <c r="O117" s="121">
        <f t="shared" si="5"/>
        <v>960</v>
      </c>
    </row>
    <row r="118" spans="1:17" ht="17.25" x14ac:dyDescent="0.3">
      <c r="A118" s="93"/>
      <c r="B118" s="94"/>
      <c r="C118" s="12" t="s">
        <v>423</v>
      </c>
      <c r="D118" s="50" t="s">
        <v>53</v>
      </c>
      <c r="E118" s="2">
        <v>46125</v>
      </c>
      <c r="F118" s="3">
        <v>0.50694444444444442</v>
      </c>
      <c r="G118" s="3">
        <v>0.52013888888888893</v>
      </c>
      <c r="H118" s="122">
        <f t="shared" si="3"/>
        <v>1.3194444444444509E-2</v>
      </c>
      <c r="I118" s="1" t="s">
        <v>216</v>
      </c>
      <c r="J118" s="52" t="s">
        <v>440</v>
      </c>
      <c r="K118" s="120">
        <v>0</v>
      </c>
      <c r="L118" s="9"/>
      <c r="M118" s="9"/>
      <c r="N118" s="120">
        <f t="shared" si="4"/>
        <v>608.00000000000296</v>
      </c>
      <c r="O118" s="121">
        <f t="shared" si="5"/>
        <v>960</v>
      </c>
    </row>
    <row r="119" spans="1:17" ht="17.25" x14ac:dyDescent="0.3">
      <c r="A119" s="93"/>
      <c r="B119" s="94"/>
      <c r="C119" s="12" t="s">
        <v>163</v>
      </c>
      <c r="D119" s="50" t="s">
        <v>165</v>
      </c>
      <c r="E119" s="2">
        <v>46125</v>
      </c>
      <c r="F119" s="3">
        <v>0.66666666666666663</v>
      </c>
      <c r="G119" s="3">
        <v>0.72916666666666663</v>
      </c>
      <c r="H119" s="122">
        <f t="shared" si="3"/>
        <v>6.25E-2</v>
      </c>
      <c r="I119" s="1" t="s">
        <v>216</v>
      </c>
      <c r="J119" s="50" t="s">
        <v>442</v>
      </c>
      <c r="K119" s="120">
        <v>0</v>
      </c>
      <c r="L119" s="1"/>
      <c r="M119" s="1"/>
      <c r="N119" s="120">
        <f t="shared" si="4"/>
        <v>2880</v>
      </c>
      <c r="O119" s="121">
        <f t="shared" si="5"/>
        <v>2880</v>
      </c>
    </row>
    <row r="120" spans="1:17" ht="17.25" x14ac:dyDescent="0.3">
      <c r="A120" s="93"/>
      <c r="B120" s="94"/>
      <c r="C120" s="12"/>
      <c r="D120" s="50"/>
      <c r="E120" s="2"/>
      <c r="F120" s="3"/>
      <c r="G120" s="3"/>
      <c r="H120" s="122">
        <f>IF(AND(F120&lt;&gt;"",G120&lt;&gt;""),G120-F120,0)</f>
        <v>0</v>
      </c>
      <c r="I120" s="1"/>
      <c r="J120" s="55"/>
      <c r="K120" s="120">
        <v>0</v>
      </c>
      <c r="L120" s="7"/>
      <c r="M120" s="7"/>
      <c r="N120" s="120">
        <f>IF(ROUND(H120*1440,0)=0,0,H120*1440*32)</f>
        <v>0</v>
      </c>
      <c r="O120" s="121">
        <f t="shared" si="5"/>
        <v>0</v>
      </c>
    </row>
    <row r="121" spans="1:17" ht="34.5" x14ac:dyDescent="0.3">
      <c r="A121" s="93"/>
      <c r="B121" s="94"/>
      <c r="C121" s="12"/>
      <c r="D121" s="50" t="s">
        <v>443</v>
      </c>
      <c r="E121" s="2">
        <v>46125</v>
      </c>
      <c r="F121" s="3">
        <v>0.70833333333333337</v>
      </c>
      <c r="G121" s="3">
        <v>0.77083333333333337</v>
      </c>
      <c r="H121" s="122">
        <f t="shared" si="3"/>
        <v>6.25E-2</v>
      </c>
      <c r="I121" s="1" t="s">
        <v>216</v>
      </c>
      <c r="J121" s="50" t="s">
        <v>444</v>
      </c>
      <c r="K121" s="120">
        <v>0</v>
      </c>
      <c r="L121" s="1"/>
      <c r="M121" s="1"/>
      <c r="N121" s="120">
        <f t="shared" si="4"/>
        <v>2880</v>
      </c>
      <c r="O121" s="121">
        <f t="shared" si="5"/>
        <v>2880</v>
      </c>
    </row>
    <row r="122" spans="1:17" ht="17.25" x14ac:dyDescent="0.3">
      <c r="A122" s="93"/>
      <c r="B122" s="94"/>
      <c r="C122" s="12"/>
      <c r="D122" s="50"/>
      <c r="E122" s="2"/>
      <c r="F122" s="3"/>
      <c r="G122" s="3"/>
      <c r="H122" s="122">
        <f t="shared" si="3"/>
        <v>0</v>
      </c>
      <c r="I122" s="1"/>
      <c r="J122" s="50"/>
      <c r="K122" s="120">
        <v>0</v>
      </c>
      <c r="L122" s="7"/>
      <c r="M122" s="7"/>
      <c r="N122" s="120">
        <f t="shared" si="4"/>
        <v>0</v>
      </c>
      <c r="O122" s="121">
        <f t="shared" si="5"/>
        <v>0</v>
      </c>
    </row>
    <row r="123" spans="1:17" ht="17.25" x14ac:dyDescent="0.3">
      <c r="A123" s="93"/>
      <c r="B123" s="94"/>
      <c r="C123" s="12"/>
      <c r="D123" s="50"/>
      <c r="E123" s="2"/>
      <c r="F123" s="3"/>
      <c r="G123" s="3"/>
      <c r="H123" s="122">
        <f t="shared" si="3"/>
        <v>0</v>
      </c>
      <c r="I123" s="1"/>
      <c r="J123" s="50"/>
      <c r="K123" s="120">
        <v>0</v>
      </c>
      <c r="L123" s="1"/>
      <c r="M123" s="1"/>
      <c r="N123" s="120">
        <f t="shared" si="4"/>
        <v>0</v>
      </c>
      <c r="O123" s="121">
        <f t="shared" si="5"/>
        <v>0</v>
      </c>
    </row>
    <row r="124" spans="1:17" ht="17.25" x14ac:dyDescent="0.3">
      <c r="A124" s="93"/>
      <c r="B124" s="94"/>
      <c r="C124" s="165"/>
      <c r="D124" s="188"/>
      <c r="E124" s="158"/>
      <c r="F124" s="159"/>
      <c r="G124" s="159"/>
      <c r="H124" s="160">
        <f t="shared" si="3"/>
        <v>0</v>
      </c>
      <c r="I124" s="157"/>
      <c r="J124" s="166"/>
      <c r="K124" s="163">
        <v>0</v>
      </c>
      <c r="L124" s="157"/>
      <c r="M124" s="157"/>
      <c r="N124" s="163">
        <f t="shared" si="4"/>
        <v>0</v>
      </c>
      <c r="O124" s="163">
        <f t="shared" si="5"/>
        <v>0</v>
      </c>
      <c r="P124" s="167"/>
      <c r="Q124" s="167"/>
    </row>
    <row r="125" spans="1:17" ht="17.25" x14ac:dyDescent="0.3">
      <c r="A125" s="93"/>
      <c r="B125" s="94"/>
      <c r="C125" s="12" t="s">
        <v>163</v>
      </c>
      <c r="D125" s="50" t="s">
        <v>165</v>
      </c>
      <c r="E125" s="2">
        <v>46125</v>
      </c>
      <c r="F125" s="3">
        <v>0.29166666666666669</v>
      </c>
      <c r="G125" s="3">
        <v>0.3125</v>
      </c>
      <c r="H125" s="122">
        <f t="shared" si="3"/>
        <v>2.0833333333333315E-2</v>
      </c>
      <c r="I125" s="1" t="s">
        <v>216</v>
      </c>
      <c r="J125" s="55" t="s">
        <v>453</v>
      </c>
      <c r="K125" s="120">
        <v>0</v>
      </c>
      <c r="L125" s="9">
        <v>14</v>
      </c>
      <c r="M125" s="9"/>
      <c r="N125" s="120">
        <f t="shared" si="4"/>
        <v>959.99999999999909</v>
      </c>
      <c r="O125" s="121">
        <f t="shared" si="5"/>
        <v>960</v>
      </c>
    </row>
    <row r="126" spans="1:17" ht="34.5" x14ac:dyDescent="0.3">
      <c r="A126" s="93"/>
      <c r="B126" s="94"/>
      <c r="C126" s="12" t="s">
        <v>99</v>
      </c>
      <c r="D126" s="50" t="s">
        <v>100</v>
      </c>
      <c r="E126" s="2">
        <v>46126</v>
      </c>
      <c r="F126" s="3">
        <v>0.3125</v>
      </c>
      <c r="G126" s="3">
        <v>0.32291666666666669</v>
      </c>
      <c r="H126" s="122">
        <f t="shared" si="3"/>
        <v>1.0416666666666685E-2</v>
      </c>
      <c r="I126" s="1" t="s">
        <v>216</v>
      </c>
      <c r="J126" s="50" t="s">
        <v>454</v>
      </c>
      <c r="K126" s="120">
        <v>0</v>
      </c>
      <c r="L126" s="1"/>
      <c r="M126" s="1"/>
      <c r="N126" s="120">
        <f t="shared" si="4"/>
        <v>480.00000000000085</v>
      </c>
      <c r="O126" s="121">
        <f t="shared" si="5"/>
        <v>480</v>
      </c>
    </row>
    <row r="127" spans="1:17" ht="34.5" x14ac:dyDescent="0.3">
      <c r="A127" s="93"/>
      <c r="B127" s="94"/>
      <c r="C127" s="12" t="s">
        <v>457</v>
      </c>
      <c r="D127" s="50" t="s">
        <v>458</v>
      </c>
      <c r="E127" s="2">
        <v>46126</v>
      </c>
      <c r="F127" s="3">
        <v>0.34652777777777777</v>
      </c>
      <c r="G127" s="3">
        <v>0.35069444444444442</v>
      </c>
      <c r="H127" s="122">
        <f t="shared" si="3"/>
        <v>4.1666666666666519E-3</v>
      </c>
      <c r="I127" s="1" t="s">
        <v>213</v>
      </c>
      <c r="J127" s="55" t="s">
        <v>465</v>
      </c>
      <c r="K127" s="120">
        <v>0</v>
      </c>
      <c r="L127" s="1"/>
      <c r="M127" s="1"/>
      <c r="N127" s="120">
        <f t="shared" si="4"/>
        <v>191.99999999999932</v>
      </c>
      <c r="O127" s="121">
        <f t="shared" si="5"/>
        <v>480</v>
      </c>
    </row>
    <row r="128" spans="1:17" ht="34.5" x14ac:dyDescent="0.3">
      <c r="A128" s="93"/>
      <c r="B128" s="94"/>
      <c r="C128" s="12" t="s">
        <v>457</v>
      </c>
      <c r="D128" s="50" t="s">
        <v>458</v>
      </c>
      <c r="E128" s="2">
        <v>46126</v>
      </c>
      <c r="F128" s="3"/>
      <c r="G128" s="3"/>
      <c r="H128" s="122">
        <f t="shared" si="3"/>
        <v>0</v>
      </c>
      <c r="I128" s="1" t="s">
        <v>462</v>
      </c>
      <c r="J128" s="50" t="s">
        <v>463</v>
      </c>
      <c r="K128" s="120">
        <v>0</v>
      </c>
      <c r="L128" s="9">
        <v>62</v>
      </c>
      <c r="M128" s="9"/>
      <c r="N128" s="120">
        <f t="shared" si="4"/>
        <v>0</v>
      </c>
      <c r="O128" s="121">
        <f t="shared" si="5"/>
        <v>0</v>
      </c>
    </row>
    <row r="129" spans="1:15" ht="34.5" x14ac:dyDescent="0.3">
      <c r="A129" s="93"/>
      <c r="B129" s="94"/>
      <c r="C129" s="12" t="s">
        <v>8</v>
      </c>
      <c r="D129" s="50" t="s">
        <v>16</v>
      </c>
      <c r="E129" s="2">
        <v>46126</v>
      </c>
      <c r="F129" s="3">
        <v>0.35416666666666669</v>
      </c>
      <c r="G129" s="3">
        <v>0.36458333333333331</v>
      </c>
      <c r="H129" s="122">
        <f t="shared" si="3"/>
        <v>1.041666666666663E-2</v>
      </c>
      <c r="I129" s="1" t="s">
        <v>216</v>
      </c>
      <c r="J129" s="54" t="s">
        <v>464</v>
      </c>
      <c r="K129" s="120">
        <v>0</v>
      </c>
      <c r="L129" s="1"/>
      <c r="M129" s="1"/>
      <c r="N129" s="120">
        <f t="shared" si="4"/>
        <v>479.99999999999829</v>
      </c>
      <c r="O129" s="121">
        <f t="shared" si="5"/>
        <v>480</v>
      </c>
    </row>
    <row r="130" spans="1:15" ht="34.5" x14ac:dyDescent="0.3">
      <c r="A130" s="93"/>
      <c r="B130" s="94"/>
      <c r="C130" s="12" t="s">
        <v>51</v>
      </c>
      <c r="D130" s="50" t="s">
        <v>53</v>
      </c>
      <c r="E130" s="2">
        <v>46126</v>
      </c>
      <c r="F130" s="3">
        <v>0.3611111111111111</v>
      </c>
      <c r="G130" s="3">
        <v>0.36805555555555558</v>
      </c>
      <c r="H130" s="122">
        <f t="shared" si="3"/>
        <v>6.9444444444444753E-3</v>
      </c>
      <c r="I130" s="1" t="s">
        <v>222</v>
      </c>
      <c r="J130" s="55" t="s">
        <v>466</v>
      </c>
      <c r="K130" s="120">
        <v>0</v>
      </c>
      <c r="L130" s="7"/>
      <c r="M130" s="7"/>
      <c r="N130" s="120">
        <f t="shared" si="4"/>
        <v>320.00000000000142</v>
      </c>
      <c r="O130" s="121">
        <f t="shared" si="5"/>
        <v>480</v>
      </c>
    </row>
    <row r="131" spans="1:15" ht="34.5" x14ac:dyDescent="0.3">
      <c r="A131" s="93"/>
      <c r="B131" s="94"/>
      <c r="C131" s="12" t="s">
        <v>163</v>
      </c>
      <c r="D131" s="50" t="s">
        <v>165</v>
      </c>
      <c r="E131" s="2">
        <v>46126</v>
      </c>
      <c r="F131" s="3">
        <v>0.40625</v>
      </c>
      <c r="G131" s="3">
        <v>0.54166666666666663</v>
      </c>
      <c r="H131" s="122">
        <f t="shared" ref="H131:H194" si="6">IF(AND(F131&lt;&gt;"",G131&lt;&gt;""),G131-F131,0)</f>
        <v>0.13541666666666663</v>
      </c>
      <c r="I131" s="1" t="s">
        <v>231</v>
      </c>
      <c r="J131" s="50" t="s">
        <v>467</v>
      </c>
      <c r="K131" s="120">
        <v>0</v>
      </c>
      <c r="L131" s="11"/>
      <c r="M131" s="11"/>
      <c r="N131" s="120">
        <f t="shared" ref="N131:N194" si="7">IF(ROUND(H131*1440,0)=0,0,H131*1440*32)</f>
        <v>6239.9999999999982</v>
      </c>
      <c r="O131" s="121">
        <f t="shared" ref="O131:O194" si="8">IF(ROUND(H131*1440,0)=0,0,
IF(ROUND(H131*1440,0)&lt;=15,480,
IF(ROUND(H131*1440,0)&lt;=30,960,
IF(ROUND(H131*1440,0)&lt;=45,1440,
IF(ROUND(H131*1440,0)&lt;=60,1920,
1920*INT(ROUND(H131*1440,0)/60)+
IF(MOD(ROUND(H131*1440,0),60)&lt;=15,480,
IF(MOD(ROUND(H131*1440,0),60)&lt;=30,960,
IF(MOD(ROUND(H131*1440,0),60)&lt;=45,1440,1920)))
)))))</f>
        <v>6240</v>
      </c>
    </row>
    <row r="132" spans="1:15" ht="34.5" x14ac:dyDescent="0.3">
      <c r="A132" s="93"/>
      <c r="B132" s="94"/>
      <c r="C132" s="12" t="s">
        <v>99</v>
      </c>
      <c r="D132" s="50" t="s">
        <v>100</v>
      </c>
      <c r="E132" s="2">
        <v>46126</v>
      </c>
      <c r="F132" s="3">
        <v>0.57291666666666663</v>
      </c>
      <c r="G132" s="3">
        <v>0.65625</v>
      </c>
      <c r="H132" s="122">
        <f t="shared" si="6"/>
        <v>8.333333333333337E-2</v>
      </c>
      <c r="I132" s="1" t="s">
        <v>231</v>
      </c>
      <c r="J132" s="56" t="s">
        <v>468</v>
      </c>
      <c r="K132" s="120">
        <v>0</v>
      </c>
      <c r="L132" s="1">
        <v>18</v>
      </c>
      <c r="M132" s="1"/>
      <c r="N132" s="120">
        <f t="shared" si="7"/>
        <v>3840.0000000000018</v>
      </c>
      <c r="O132" s="121">
        <f t="shared" si="8"/>
        <v>4320</v>
      </c>
    </row>
    <row r="133" spans="1:15" ht="17.25" x14ac:dyDescent="0.3">
      <c r="A133" s="93"/>
      <c r="B133" s="94"/>
      <c r="C133" s="12" t="s">
        <v>423</v>
      </c>
      <c r="D133" s="50" t="s">
        <v>53</v>
      </c>
      <c r="E133" s="2">
        <v>46126</v>
      </c>
      <c r="F133" s="3">
        <v>0.6875</v>
      </c>
      <c r="G133" s="3">
        <v>0.71875</v>
      </c>
      <c r="H133" s="122">
        <f t="shared" si="6"/>
        <v>3.125E-2</v>
      </c>
      <c r="I133" s="1" t="s">
        <v>216</v>
      </c>
      <c r="J133" s="50" t="s">
        <v>469</v>
      </c>
      <c r="K133" s="120">
        <v>0</v>
      </c>
      <c r="L133" s="1"/>
      <c r="M133" s="1"/>
      <c r="N133" s="120">
        <f t="shared" si="7"/>
        <v>1440</v>
      </c>
      <c r="O133" s="121">
        <f t="shared" si="8"/>
        <v>1440</v>
      </c>
    </row>
    <row r="134" spans="1:15" ht="34.5" x14ac:dyDescent="0.3">
      <c r="A134" s="93"/>
      <c r="B134" s="94"/>
      <c r="C134" s="12" t="s">
        <v>457</v>
      </c>
      <c r="D134" s="50" t="s">
        <v>458</v>
      </c>
      <c r="E134" s="2">
        <v>46126</v>
      </c>
      <c r="F134" s="3">
        <v>0.71875</v>
      </c>
      <c r="G134" s="3">
        <v>0.76736111111111116</v>
      </c>
      <c r="H134" s="122">
        <f t="shared" si="6"/>
        <v>4.861111111111116E-2</v>
      </c>
      <c r="I134" s="1" t="s">
        <v>216</v>
      </c>
      <c r="J134" s="50" t="s">
        <v>470</v>
      </c>
      <c r="K134" s="120">
        <v>0</v>
      </c>
      <c r="L134" s="1"/>
      <c r="M134" s="1"/>
      <c r="N134" s="120">
        <f t="shared" si="7"/>
        <v>2240.0000000000023</v>
      </c>
      <c r="O134" s="121">
        <f t="shared" si="8"/>
        <v>2400</v>
      </c>
    </row>
    <row r="135" spans="1:15" ht="17.25" x14ac:dyDescent="0.3">
      <c r="A135" s="93"/>
      <c r="B135" s="94"/>
      <c r="C135" s="12"/>
      <c r="D135" s="50"/>
      <c r="E135" s="2"/>
      <c r="F135" s="3"/>
      <c r="G135" s="3"/>
      <c r="H135" s="122">
        <f t="shared" si="6"/>
        <v>0</v>
      </c>
      <c r="I135" s="1"/>
      <c r="J135" s="54"/>
      <c r="K135" s="120">
        <v>0</v>
      </c>
      <c r="L135" s="9"/>
      <c r="M135" s="9"/>
      <c r="N135" s="120">
        <f t="shared" si="7"/>
        <v>0</v>
      </c>
      <c r="O135" s="121">
        <f t="shared" si="8"/>
        <v>0</v>
      </c>
    </row>
    <row r="136" spans="1:15" ht="17.25" x14ac:dyDescent="0.3">
      <c r="A136" s="93"/>
      <c r="B136" s="94"/>
      <c r="C136" s="174"/>
      <c r="D136" s="179"/>
      <c r="E136" s="176"/>
      <c r="F136" s="177"/>
      <c r="G136" s="177"/>
      <c r="H136" s="178">
        <f t="shared" si="6"/>
        <v>0</v>
      </c>
      <c r="I136" s="175"/>
      <c r="J136" s="179"/>
      <c r="K136" s="180">
        <v>0</v>
      </c>
      <c r="L136" s="175"/>
      <c r="M136" s="175"/>
      <c r="N136" s="180">
        <f t="shared" si="7"/>
        <v>0</v>
      </c>
      <c r="O136" s="121">
        <f t="shared" si="8"/>
        <v>0</v>
      </c>
    </row>
    <row r="137" spans="1:15" ht="34.5" x14ac:dyDescent="0.3">
      <c r="A137" s="93"/>
      <c r="B137" s="94"/>
      <c r="C137" s="181" t="s">
        <v>457</v>
      </c>
      <c r="D137" s="54" t="s">
        <v>458</v>
      </c>
      <c r="E137" s="172">
        <v>46127</v>
      </c>
      <c r="F137" s="173">
        <v>0.2638888888888889</v>
      </c>
      <c r="G137" s="173"/>
      <c r="H137" s="183">
        <f t="shared" si="6"/>
        <v>0</v>
      </c>
      <c r="I137" s="7"/>
      <c r="J137" s="54" t="s">
        <v>473</v>
      </c>
      <c r="K137" s="182">
        <v>0</v>
      </c>
      <c r="L137" s="7"/>
      <c r="M137" s="7"/>
      <c r="N137" s="182">
        <f t="shared" si="7"/>
        <v>0</v>
      </c>
      <c r="O137" s="121">
        <f t="shared" si="8"/>
        <v>0</v>
      </c>
    </row>
    <row r="138" spans="1:15" ht="34.5" x14ac:dyDescent="0.3">
      <c r="A138" s="93"/>
      <c r="B138" s="94"/>
      <c r="C138" s="12" t="s">
        <v>457</v>
      </c>
      <c r="D138" s="50" t="s">
        <v>458</v>
      </c>
      <c r="E138" s="2"/>
      <c r="F138" s="3">
        <v>0.3125</v>
      </c>
      <c r="G138" s="3">
        <v>0.31597222222222221</v>
      </c>
      <c r="H138" s="122">
        <f t="shared" si="6"/>
        <v>3.4722222222222099E-3</v>
      </c>
      <c r="I138" s="1" t="s">
        <v>222</v>
      </c>
      <c r="J138" s="50" t="s">
        <v>474</v>
      </c>
      <c r="K138" s="120">
        <v>0</v>
      </c>
      <c r="L138" s="9"/>
      <c r="M138" s="9"/>
      <c r="N138" s="120">
        <f t="shared" si="7"/>
        <v>159.99999999999943</v>
      </c>
      <c r="O138" s="121">
        <f t="shared" si="8"/>
        <v>480</v>
      </c>
    </row>
    <row r="139" spans="1:15" ht="17.25" x14ac:dyDescent="0.3">
      <c r="A139" s="93"/>
      <c r="B139" s="94"/>
      <c r="C139" s="12" t="s">
        <v>145</v>
      </c>
      <c r="D139" s="50" t="s">
        <v>147</v>
      </c>
      <c r="E139" s="2">
        <v>46127</v>
      </c>
      <c r="F139" s="3">
        <v>0.375</v>
      </c>
      <c r="G139" s="3">
        <v>0.46458333333333335</v>
      </c>
      <c r="H139" s="122">
        <f t="shared" si="6"/>
        <v>8.9583333333333348E-2</v>
      </c>
      <c r="I139" s="1" t="s">
        <v>311</v>
      </c>
      <c r="J139" s="54" t="s">
        <v>311</v>
      </c>
      <c r="K139" s="120">
        <v>0</v>
      </c>
      <c r="L139" s="1"/>
      <c r="M139" s="1"/>
      <c r="N139" s="120">
        <f t="shared" si="7"/>
        <v>4128.0000000000009</v>
      </c>
      <c r="O139" s="121">
        <f t="shared" si="8"/>
        <v>4320</v>
      </c>
    </row>
    <row r="140" spans="1:15" ht="34.5" x14ac:dyDescent="0.3">
      <c r="A140" s="93"/>
      <c r="B140" s="94"/>
      <c r="C140" s="12" t="s">
        <v>338</v>
      </c>
      <c r="D140" s="50"/>
      <c r="E140" s="2">
        <v>46127</v>
      </c>
      <c r="F140" s="3">
        <v>0.48958333333333331</v>
      </c>
      <c r="G140" s="3">
        <v>0.58333333333333337</v>
      </c>
      <c r="H140" s="122">
        <f t="shared" si="6"/>
        <v>9.3750000000000056E-2</v>
      </c>
      <c r="I140" s="1" t="s">
        <v>422</v>
      </c>
      <c r="J140" s="50" t="s">
        <v>475</v>
      </c>
      <c r="K140" s="120">
        <v>0</v>
      </c>
      <c r="L140" s="7"/>
      <c r="M140" s="7"/>
      <c r="N140" s="120">
        <f t="shared" si="7"/>
        <v>4320.0000000000027</v>
      </c>
      <c r="O140" s="121">
        <f t="shared" si="8"/>
        <v>4320</v>
      </c>
    </row>
    <row r="141" spans="1:15" ht="17.25" x14ac:dyDescent="0.3">
      <c r="A141" s="93"/>
      <c r="B141" s="94"/>
      <c r="C141" s="12"/>
      <c r="D141" s="50" t="s">
        <v>213</v>
      </c>
      <c r="E141" s="2">
        <v>46127</v>
      </c>
      <c r="F141" s="3">
        <v>0.625</v>
      </c>
      <c r="G141" s="3">
        <v>0.66666666666666663</v>
      </c>
      <c r="H141" s="122">
        <f t="shared" si="6"/>
        <v>4.166666666666663E-2</v>
      </c>
      <c r="I141" s="1" t="s">
        <v>231</v>
      </c>
      <c r="J141" s="50" t="s">
        <v>476</v>
      </c>
      <c r="K141" s="120">
        <v>0</v>
      </c>
      <c r="L141" s="1"/>
      <c r="M141" s="1"/>
      <c r="N141" s="120">
        <f t="shared" si="7"/>
        <v>1919.9999999999982</v>
      </c>
      <c r="O141" s="121">
        <f t="shared" si="8"/>
        <v>1920</v>
      </c>
    </row>
    <row r="142" spans="1:15" ht="17.25" x14ac:dyDescent="0.3">
      <c r="A142" s="93"/>
      <c r="B142" s="94"/>
      <c r="C142" s="12" t="s">
        <v>8</v>
      </c>
      <c r="D142" s="50" t="s">
        <v>16</v>
      </c>
      <c r="E142" s="2">
        <v>46127</v>
      </c>
      <c r="F142" s="3">
        <v>0.66666666666666663</v>
      </c>
      <c r="G142" s="3">
        <v>0.72916666666666663</v>
      </c>
      <c r="H142" s="122">
        <f t="shared" si="6"/>
        <v>6.25E-2</v>
      </c>
      <c r="I142" s="1" t="s">
        <v>216</v>
      </c>
      <c r="J142" s="50" t="s">
        <v>477</v>
      </c>
      <c r="K142" s="120">
        <v>0</v>
      </c>
      <c r="L142" s="1"/>
      <c r="M142" s="1"/>
      <c r="N142" s="120">
        <f t="shared" si="7"/>
        <v>2880</v>
      </c>
      <c r="O142" s="121">
        <f t="shared" si="8"/>
        <v>2880</v>
      </c>
    </row>
    <row r="143" spans="1:15" ht="17.25" x14ac:dyDescent="0.3">
      <c r="A143" s="93"/>
      <c r="B143" s="94"/>
      <c r="C143" s="12" t="s">
        <v>479</v>
      </c>
      <c r="D143" s="50" t="s">
        <v>481</v>
      </c>
      <c r="E143" s="2">
        <v>46127</v>
      </c>
      <c r="F143" s="3">
        <v>0.72916666666666663</v>
      </c>
      <c r="G143" s="3">
        <v>0.74305555555555558</v>
      </c>
      <c r="H143" s="122">
        <f t="shared" si="6"/>
        <v>1.3888888888888951E-2</v>
      </c>
      <c r="I143" s="1" t="s">
        <v>216</v>
      </c>
      <c r="J143" s="54" t="s">
        <v>480</v>
      </c>
      <c r="K143" s="120">
        <v>0</v>
      </c>
      <c r="L143" s="7"/>
      <c r="M143" s="7"/>
      <c r="N143" s="120">
        <f t="shared" si="7"/>
        <v>640.00000000000284</v>
      </c>
      <c r="O143" s="121">
        <f t="shared" si="8"/>
        <v>960</v>
      </c>
    </row>
    <row r="144" spans="1:15" ht="17.25" x14ac:dyDescent="0.3">
      <c r="A144" s="93"/>
      <c r="B144" s="94"/>
      <c r="C144" s="12"/>
      <c r="D144" s="50"/>
      <c r="E144" s="2"/>
      <c r="F144" s="3"/>
      <c r="G144" s="3"/>
      <c r="H144" s="122">
        <f t="shared" si="6"/>
        <v>0</v>
      </c>
      <c r="I144" s="1"/>
      <c r="J144" s="54"/>
      <c r="K144" s="120">
        <v>0</v>
      </c>
      <c r="L144" s="7"/>
      <c r="M144" s="7"/>
      <c r="N144" s="120">
        <f t="shared" si="7"/>
        <v>0</v>
      </c>
      <c r="O144" s="121">
        <f t="shared" si="8"/>
        <v>0</v>
      </c>
    </row>
    <row r="145" spans="1:15" ht="17.25" x14ac:dyDescent="0.3">
      <c r="A145" s="93"/>
      <c r="B145" s="94"/>
      <c r="C145" s="165"/>
      <c r="D145" s="188"/>
      <c r="E145" s="158"/>
      <c r="F145" s="159"/>
      <c r="G145" s="159"/>
      <c r="H145" s="160">
        <f t="shared" si="6"/>
        <v>0</v>
      </c>
      <c r="I145" s="157"/>
      <c r="J145" s="184"/>
      <c r="K145" s="163">
        <v>0</v>
      </c>
      <c r="L145" s="185"/>
      <c r="M145" s="185"/>
      <c r="N145" s="163">
        <f t="shared" si="7"/>
        <v>0</v>
      </c>
      <c r="O145" s="121">
        <f t="shared" si="8"/>
        <v>0</v>
      </c>
    </row>
    <row r="146" spans="1:15" ht="17.25" x14ac:dyDescent="0.3">
      <c r="A146" s="93"/>
      <c r="B146" s="94"/>
      <c r="C146" s="12"/>
      <c r="D146" s="50"/>
      <c r="E146" s="2">
        <v>46128</v>
      </c>
      <c r="F146" s="3"/>
      <c r="G146" s="3"/>
      <c r="H146" s="122">
        <f t="shared" si="6"/>
        <v>0</v>
      </c>
      <c r="I146" s="1"/>
      <c r="J146" s="55"/>
      <c r="K146" s="120">
        <v>0</v>
      </c>
      <c r="L146" s="11"/>
      <c r="M146" s="11"/>
      <c r="N146" s="120">
        <f t="shared" si="7"/>
        <v>0</v>
      </c>
      <c r="O146" s="121">
        <f t="shared" si="8"/>
        <v>0</v>
      </c>
    </row>
    <row r="147" spans="1:15" ht="17.25" x14ac:dyDescent="0.3">
      <c r="A147" s="93"/>
      <c r="B147" s="94"/>
      <c r="C147" s="12"/>
      <c r="D147" s="50"/>
      <c r="E147" s="2"/>
      <c r="F147" s="3"/>
      <c r="G147" s="3"/>
      <c r="H147" s="122">
        <f t="shared" si="6"/>
        <v>0</v>
      </c>
      <c r="I147" s="1"/>
      <c r="J147" s="55"/>
      <c r="K147" s="120">
        <v>0</v>
      </c>
      <c r="L147" s="11"/>
      <c r="M147" s="11"/>
      <c r="N147" s="120">
        <f t="shared" si="7"/>
        <v>0</v>
      </c>
      <c r="O147" s="121">
        <f t="shared" si="8"/>
        <v>0</v>
      </c>
    </row>
    <row r="148" spans="1:15" ht="34.5" x14ac:dyDescent="0.3">
      <c r="A148" s="93"/>
      <c r="B148" s="94"/>
      <c r="C148" s="12" t="s">
        <v>423</v>
      </c>
      <c r="D148" s="50" t="s">
        <v>53</v>
      </c>
      <c r="E148" s="2">
        <v>46128</v>
      </c>
      <c r="F148" s="3">
        <v>0.625</v>
      </c>
      <c r="G148" s="3">
        <v>0.70833333333333337</v>
      </c>
      <c r="H148" s="122">
        <f t="shared" si="6"/>
        <v>8.333333333333337E-2</v>
      </c>
      <c r="I148" s="1" t="s">
        <v>311</v>
      </c>
      <c r="J148" s="50" t="s">
        <v>619</v>
      </c>
      <c r="K148" s="120">
        <v>0</v>
      </c>
      <c r="L148" s="1"/>
      <c r="M148" s="1"/>
      <c r="N148" s="120">
        <f t="shared" si="7"/>
        <v>3840.0000000000018</v>
      </c>
      <c r="O148" s="121">
        <f t="shared" si="8"/>
        <v>4320</v>
      </c>
    </row>
    <row r="149" spans="1:15" ht="51.75" x14ac:dyDescent="0.3">
      <c r="A149" s="93"/>
      <c r="B149" s="94"/>
      <c r="C149" s="12" t="s">
        <v>8</v>
      </c>
      <c r="D149" s="50" t="s">
        <v>16</v>
      </c>
      <c r="E149" s="2">
        <v>46128</v>
      </c>
      <c r="F149" s="3">
        <v>0.72916666666666663</v>
      </c>
      <c r="G149" s="3">
        <v>0.78125</v>
      </c>
      <c r="H149" s="122">
        <f t="shared" si="6"/>
        <v>5.208333333333337E-2</v>
      </c>
      <c r="I149" s="1" t="s">
        <v>311</v>
      </c>
      <c r="J149" s="54" t="s">
        <v>501</v>
      </c>
      <c r="K149" s="120">
        <v>0</v>
      </c>
      <c r="L149" s="7"/>
      <c r="M149" s="7"/>
      <c r="N149" s="120">
        <f t="shared" si="7"/>
        <v>2400.0000000000018</v>
      </c>
      <c r="O149" s="121">
        <f t="shared" si="8"/>
        <v>2400</v>
      </c>
    </row>
    <row r="150" spans="1:15" ht="51.75" x14ac:dyDescent="0.3">
      <c r="A150" s="93"/>
      <c r="B150" s="94"/>
      <c r="C150" s="12" t="s">
        <v>423</v>
      </c>
      <c r="D150" s="50" t="s">
        <v>53</v>
      </c>
      <c r="E150" s="2">
        <v>46128</v>
      </c>
      <c r="F150" s="3">
        <v>0.4375</v>
      </c>
      <c r="G150" s="3">
        <v>0.45833333333333331</v>
      </c>
      <c r="H150" s="122">
        <f t="shared" si="6"/>
        <v>2.0833333333333315E-2</v>
      </c>
      <c r="I150" s="1" t="s">
        <v>249</v>
      </c>
      <c r="J150" s="50" t="s">
        <v>617</v>
      </c>
      <c r="K150" s="120">
        <v>0</v>
      </c>
      <c r="L150" s="1"/>
      <c r="M150" s="1"/>
      <c r="N150" s="120">
        <f t="shared" si="7"/>
        <v>959.99999999999909</v>
      </c>
      <c r="O150" s="121">
        <f t="shared" si="8"/>
        <v>960</v>
      </c>
    </row>
    <row r="151" spans="1:15" ht="17.25" x14ac:dyDescent="0.3">
      <c r="A151" s="93"/>
      <c r="B151" s="94"/>
      <c r="C151" s="12"/>
      <c r="D151" s="50"/>
      <c r="E151" s="2"/>
      <c r="F151" s="3"/>
      <c r="G151" s="3"/>
      <c r="H151" s="122">
        <f t="shared" si="6"/>
        <v>0</v>
      </c>
      <c r="I151" s="1"/>
      <c r="J151" s="54"/>
      <c r="K151" s="120">
        <v>0</v>
      </c>
      <c r="L151" s="7"/>
      <c r="M151" s="7"/>
      <c r="N151" s="120">
        <f t="shared" si="7"/>
        <v>0</v>
      </c>
      <c r="O151" s="121">
        <f t="shared" si="8"/>
        <v>0</v>
      </c>
    </row>
    <row r="152" spans="1:15" ht="17.25" x14ac:dyDescent="0.3">
      <c r="A152" s="93"/>
      <c r="B152" s="94"/>
      <c r="C152" s="12"/>
      <c r="D152" s="50"/>
      <c r="E152" s="2"/>
      <c r="F152" s="3"/>
      <c r="G152" s="3"/>
      <c r="H152" s="122">
        <f t="shared" si="6"/>
        <v>0</v>
      </c>
      <c r="I152" s="1"/>
      <c r="J152" s="50"/>
      <c r="K152" s="120">
        <v>0</v>
      </c>
      <c r="L152" s="1"/>
      <c r="M152" s="1"/>
      <c r="N152" s="120">
        <f t="shared" si="7"/>
        <v>0</v>
      </c>
      <c r="O152" s="121">
        <f t="shared" si="8"/>
        <v>0</v>
      </c>
    </row>
    <row r="153" spans="1:15" ht="17.25" x14ac:dyDescent="0.3">
      <c r="A153" s="93"/>
      <c r="B153" s="94"/>
      <c r="C153" s="165"/>
      <c r="D153" s="188"/>
      <c r="E153" s="158"/>
      <c r="F153" s="159"/>
      <c r="G153" s="159"/>
      <c r="H153" s="160">
        <f t="shared" si="6"/>
        <v>0</v>
      </c>
      <c r="I153" s="157"/>
      <c r="J153" s="186"/>
      <c r="K153" s="163">
        <v>0</v>
      </c>
      <c r="L153" s="187"/>
      <c r="M153" s="187"/>
      <c r="N153" s="163">
        <f t="shared" si="7"/>
        <v>0</v>
      </c>
      <c r="O153" s="163">
        <f t="shared" si="8"/>
        <v>0</v>
      </c>
    </row>
    <row r="154" spans="1:15" ht="34.5" x14ac:dyDescent="0.3">
      <c r="A154" s="93"/>
      <c r="B154" s="94"/>
      <c r="C154" s="12" t="s">
        <v>479</v>
      </c>
      <c r="D154" s="50" t="s">
        <v>213</v>
      </c>
      <c r="E154" s="2">
        <v>46129</v>
      </c>
      <c r="F154" s="3">
        <v>0.2986111111111111</v>
      </c>
      <c r="G154" s="3">
        <v>0.3125</v>
      </c>
      <c r="H154" s="122">
        <f t="shared" si="6"/>
        <v>1.3888888888888895E-2</v>
      </c>
      <c r="I154" s="1" t="s">
        <v>395</v>
      </c>
      <c r="J154" s="54" t="s">
        <v>502</v>
      </c>
      <c r="K154" s="120">
        <v>0</v>
      </c>
      <c r="L154" s="9"/>
      <c r="M154" s="9"/>
      <c r="N154" s="120">
        <f t="shared" si="7"/>
        <v>640.00000000000023</v>
      </c>
      <c r="O154" s="121">
        <f t="shared" si="8"/>
        <v>960</v>
      </c>
    </row>
    <row r="155" spans="1:15" ht="34.5" x14ac:dyDescent="0.3">
      <c r="A155" s="93"/>
      <c r="B155" s="94"/>
      <c r="C155" s="12" t="s">
        <v>119</v>
      </c>
      <c r="D155" s="50" t="s">
        <v>120</v>
      </c>
      <c r="E155" s="2">
        <v>46129</v>
      </c>
      <c r="F155" s="3">
        <v>0.5</v>
      </c>
      <c r="G155" s="3">
        <v>0.51388888888888884</v>
      </c>
      <c r="H155" s="122">
        <f t="shared" si="6"/>
        <v>1.388888888888884E-2</v>
      </c>
      <c r="I155" s="1" t="s">
        <v>216</v>
      </c>
      <c r="J155" s="55" t="s">
        <v>503</v>
      </c>
      <c r="K155" s="120">
        <v>0</v>
      </c>
      <c r="L155" s="11"/>
      <c r="M155" s="11"/>
      <c r="N155" s="120">
        <f t="shared" si="7"/>
        <v>639.99999999999773</v>
      </c>
      <c r="O155" s="121">
        <f t="shared" si="8"/>
        <v>960</v>
      </c>
    </row>
    <row r="156" spans="1:15" ht="17.25" x14ac:dyDescent="0.3">
      <c r="A156" s="93"/>
      <c r="B156" s="94"/>
      <c r="C156" s="12" t="s">
        <v>479</v>
      </c>
      <c r="D156" s="50" t="s">
        <v>504</v>
      </c>
      <c r="E156" s="2">
        <v>46129</v>
      </c>
      <c r="F156" s="3">
        <v>0.39583333333333331</v>
      </c>
      <c r="G156" s="3">
        <v>0.5</v>
      </c>
      <c r="H156" s="122">
        <f t="shared" si="6"/>
        <v>0.10416666666666669</v>
      </c>
      <c r="I156" s="1" t="s">
        <v>395</v>
      </c>
      <c r="J156" s="50" t="s">
        <v>505</v>
      </c>
      <c r="K156" s="120">
        <v>0</v>
      </c>
      <c r="L156" s="1"/>
      <c r="M156" s="1"/>
      <c r="N156" s="120">
        <f t="shared" si="7"/>
        <v>4800.0000000000009</v>
      </c>
      <c r="O156" s="121">
        <f t="shared" si="8"/>
        <v>4800</v>
      </c>
    </row>
    <row r="157" spans="1:15" ht="17.25" x14ac:dyDescent="0.3">
      <c r="A157" s="93"/>
      <c r="B157" s="94"/>
      <c r="C157" s="12" t="s">
        <v>479</v>
      </c>
      <c r="D157" s="50" t="s">
        <v>506</v>
      </c>
      <c r="E157" s="2">
        <v>46129</v>
      </c>
      <c r="F157" s="3">
        <v>0.5</v>
      </c>
      <c r="G157" s="3">
        <v>0.54166666666666663</v>
      </c>
      <c r="H157" s="122">
        <f t="shared" si="6"/>
        <v>4.166666666666663E-2</v>
      </c>
      <c r="I157" s="1" t="s">
        <v>213</v>
      </c>
      <c r="J157" s="56" t="s">
        <v>507</v>
      </c>
      <c r="K157" s="120">
        <v>0</v>
      </c>
      <c r="L157" s="9"/>
      <c r="M157" s="9"/>
      <c r="N157" s="120">
        <f t="shared" si="7"/>
        <v>1919.9999999999982</v>
      </c>
      <c r="O157" s="121">
        <f t="shared" si="8"/>
        <v>1920</v>
      </c>
    </row>
    <row r="158" spans="1:15" ht="17.25" x14ac:dyDescent="0.3">
      <c r="A158" s="93"/>
      <c r="B158" s="94"/>
      <c r="C158" s="12" t="s">
        <v>177</v>
      </c>
      <c r="D158" s="50" t="s">
        <v>179</v>
      </c>
      <c r="E158" s="2">
        <v>46129</v>
      </c>
      <c r="F158" s="3">
        <v>0.58333333333333337</v>
      </c>
      <c r="G158" s="3">
        <v>0.64583333333333337</v>
      </c>
      <c r="H158" s="122">
        <f t="shared" si="6"/>
        <v>6.25E-2</v>
      </c>
      <c r="I158" s="1" t="s">
        <v>216</v>
      </c>
      <c r="J158" s="50" t="s">
        <v>508</v>
      </c>
      <c r="K158" s="120">
        <v>0</v>
      </c>
      <c r="L158" s="1"/>
      <c r="M158" s="1"/>
      <c r="N158" s="120">
        <f t="shared" si="7"/>
        <v>2880</v>
      </c>
      <c r="O158" s="121">
        <f t="shared" si="8"/>
        <v>2880</v>
      </c>
    </row>
    <row r="159" spans="1:15" ht="34.5" x14ac:dyDescent="0.3">
      <c r="A159" s="93"/>
      <c r="B159" s="94"/>
      <c r="C159" s="12" t="s">
        <v>8</v>
      </c>
      <c r="D159" s="50" t="s">
        <v>16</v>
      </c>
      <c r="E159" s="2">
        <v>46129</v>
      </c>
      <c r="F159" s="3">
        <v>0.66666666666666663</v>
      </c>
      <c r="G159" s="3">
        <v>0.72916666666666663</v>
      </c>
      <c r="H159" s="122">
        <f t="shared" si="6"/>
        <v>6.25E-2</v>
      </c>
      <c r="I159" s="1" t="s">
        <v>216</v>
      </c>
      <c r="J159" s="50" t="s">
        <v>509</v>
      </c>
      <c r="K159" s="120">
        <v>0</v>
      </c>
      <c r="L159" s="1"/>
      <c r="M159" s="1"/>
      <c r="N159" s="120">
        <f t="shared" si="7"/>
        <v>2880</v>
      </c>
      <c r="O159" s="121">
        <f t="shared" si="8"/>
        <v>2880</v>
      </c>
    </row>
    <row r="160" spans="1:15" ht="34.5" x14ac:dyDescent="0.3">
      <c r="A160" s="93"/>
      <c r="B160" s="94"/>
      <c r="C160" s="12" t="s">
        <v>163</v>
      </c>
      <c r="D160" s="50" t="s">
        <v>165</v>
      </c>
      <c r="E160" s="2">
        <v>46129</v>
      </c>
      <c r="F160" s="3">
        <v>0.64583333333333337</v>
      </c>
      <c r="G160" s="3">
        <v>0.67708333333333337</v>
      </c>
      <c r="H160" s="122">
        <f t="shared" si="6"/>
        <v>3.125E-2</v>
      </c>
      <c r="I160" s="1" t="s">
        <v>216</v>
      </c>
      <c r="J160" s="50" t="s">
        <v>510</v>
      </c>
      <c r="K160" s="120">
        <v>0</v>
      </c>
      <c r="L160" s="1"/>
      <c r="M160" s="1"/>
      <c r="N160" s="120">
        <f t="shared" si="7"/>
        <v>1440</v>
      </c>
      <c r="O160" s="121">
        <f t="shared" si="8"/>
        <v>1440</v>
      </c>
    </row>
    <row r="161" spans="1:15" ht="51.75" x14ac:dyDescent="0.3">
      <c r="A161" s="93"/>
      <c r="B161" s="94"/>
      <c r="C161" s="12" t="s">
        <v>423</v>
      </c>
      <c r="D161" s="50" t="s">
        <v>53</v>
      </c>
      <c r="E161" s="2" t="s">
        <v>618</v>
      </c>
      <c r="F161" s="3">
        <v>0.68402777777777779</v>
      </c>
      <c r="G161" s="3">
        <v>0.70833333333333337</v>
      </c>
      <c r="H161" s="122">
        <f t="shared" si="6"/>
        <v>2.430555555555558E-2</v>
      </c>
      <c r="I161" s="1" t="s">
        <v>249</v>
      </c>
      <c r="J161" s="50" t="s">
        <v>617</v>
      </c>
      <c r="K161" s="120">
        <v>0</v>
      </c>
      <c r="L161" s="1"/>
      <c r="M161" s="1"/>
      <c r="N161" s="120">
        <f t="shared" si="7"/>
        <v>1120.0000000000011</v>
      </c>
      <c r="O161" s="121">
        <f t="shared" si="8"/>
        <v>1440</v>
      </c>
    </row>
    <row r="162" spans="1:15" ht="17.25" x14ac:dyDescent="0.3">
      <c r="A162" s="93"/>
      <c r="B162" s="94"/>
      <c r="C162" s="165"/>
      <c r="D162" s="188"/>
      <c r="E162" s="158"/>
      <c r="F162" s="159"/>
      <c r="G162" s="159"/>
      <c r="H162" s="160">
        <f t="shared" si="6"/>
        <v>0</v>
      </c>
      <c r="I162" s="157"/>
      <c r="J162" s="188"/>
      <c r="K162" s="163">
        <v>0</v>
      </c>
      <c r="L162" s="157"/>
      <c r="M162" s="157"/>
      <c r="N162" s="163">
        <f t="shared" si="7"/>
        <v>0</v>
      </c>
      <c r="O162" s="163">
        <f t="shared" si="8"/>
        <v>0</v>
      </c>
    </row>
    <row r="163" spans="1:15" ht="34.5" x14ac:dyDescent="0.3">
      <c r="A163" s="93"/>
      <c r="B163" s="94"/>
      <c r="C163" s="12" t="s">
        <v>83</v>
      </c>
      <c r="D163" s="50" t="s">
        <v>85</v>
      </c>
      <c r="E163" s="2">
        <v>46132</v>
      </c>
      <c r="F163" s="3">
        <v>0.31458333333333333</v>
      </c>
      <c r="G163" s="3"/>
      <c r="H163" s="122">
        <f t="shared" si="6"/>
        <v>0</v>
      </c>
      <c r="I163" s="1" t="s">
        <v>216</v>
      </c>
      <c r="J163" s="50" t="s">
        <v>511</v>
      </c>
      <c r="K163" s="120">
        <v>0</v>
      </c>
      <c r="L163" s="1"/>
      <c r="M163" s="1"/>
      <c r="N163" s="120">
        <f t="shared" si="7"/>
        <v>0</v>
      </c>
      <c r="O163" s="121">
        <f t="shared" si="8"/>
        <v>0</v>
      </c>
    </row>
    <row r="164" spans="1:15" ht="17.25" x14ac:dyDescent="0.3">
      <c r="A164" s="93"/>
      <c r="B164" s="94"/>
      <c r="C164" s="12" t="s">
        <v>425</v>
      </c>
      <c r="D164" s="50" t="s">
        <v>147</v>
      </c>
      <c r="E164" s="2">
        <v>46132</v>
      </c>
      <c r="F164" s="3">
        <v>0.28472222222222221</v>
      </c>
      <c r="G164" s="3"/>
      <c r="H164" s="122">
        <f t="shared" si="6"/>
        <v>0</v>
      </c>
      <c r="I164" s="1" t="s">
        <v>216</v>
      </c>
      <c r="J164" s="50" t="s">
        <v>512</v>
      </c>
      <c r="K164" s="120">
        <v>0</v>
      </c>
      <c r="L164" s="1"/>
      <c r="M164" s="1"/>
      <c r="N164" s="120">
        <f t="shared" si="7"/>
        <v>0</v>
      </c>
      <c r="O164" s="121">
        <f t="shared" si="8"/>
        <v>0</v>
      </c>
    </row>
    <row r="165" spans="1:15" ht="34.5" x14ac:dyDescent="0.3">
      <c r="A165" s="93"/>
      <c r="B165" s="94"/>
      <c r="C165" s="12" t="s">
        <v>457</v>
      </c>
      <c r="D165" s="50" t="s">
        <v>458</v>
      </c>
      <c r="E165" s="2"/>
      <c r="F165" s="3"/>
      <c r="G165" s="3"/>
      <c r="H165" s="122">
        <f t="shared" si="6"/>
        <v>0</v>
      </c>
      <c r="I165" s="1"/>
      <c r="J165" s="50"/>
      <c r="K165" s="120">
        <v>0</v>
      </c>
      <c r="L165" s="1"/>
      <c r="M165" s="1"/>
      <c r="N165" s="120">
        <f t="shared" si="7"/>
        <v>0</v>
      </c>
      <c r="O165" s="121">
        <f t="shared" si="8"/>
        <v>0</v>
      </c>
    </row>
    <row r="166" spans="1:15" ht="34.5" x14ac:dyDescent="0.3">
      <c r="A166" s="93"/>
      <c r="B166" s="94"/>
      <c r="C166" s="12" t="s">
        <v>51</v>
      </c>
      <c r="D166" s="50" t="s">
        <v>53</v>
      </c>
      <c r="E166" s="2">
        <v>46132</v>
      </c>
      <c r="F166" s="3">
        <v>0.38541666666666669</v>
      </c>
      <c r="G166" s="3">
        <v>0.3923611111111111</v>
      </c>
      <c r="H166" s="122">
        <f t="shared" si="6"/>
        <v>6.9444444444444198E-3</v>
      </c>
      <c r="I166" s="1" t="s">
        <v>216</v>
      </c>
      <c r="J166" s="54" t="s">
        <v>513</v>
      </c>
      <c r="K166" s="120">
        <v>0</v>
      </c>
      <c r="L166" s="7"/>
      <c r="M166" s="7"/>
      <c r="N166" s="120">
        <f t="shared" si="7"/>
        <v>319.99999999999886</v>
      </c>
      <c r="O166" s="121">
        <f t="shared" si="8"/>
        <v>480</v>
      </c>
    </row>
    <row r="167" spans="1:15" ht="34.5" x14ac:dyDescent="0.3">
      <c r="A167" s="93"/>
      <c r="B167" s="94"/>
      <c r="C167" s="12" t="s">
        <v>514</v>
      </c>
      <c r="D167" s="50" t="s">
        <v>53</v>
      </c>
      <c r="E167" s="2">
        <v>46132</v>
      </c>
      <c r="F167" s="3">
        <v>0.41666666666666669</v>
      </c>
      <c r="G167" s="3">
        <v>0.44791666666666669</v>
      </c>
      <c r="H167" s="122">
        <f t="shared" si="6"/>
        <v>3.125E-2</v>
      </c>
      <c r="I167" s="1" t="s">
        <v>231</v>
      </c>
      <c r="J167" s="56" t="s">
        <v>516</v>
      </c>
      <c r="K167" s="120">
        <v>0</v>
      </c>
      <c r="L167" s="9"/>
      <c r="M167" s="9"/>
      <c r="N167" s="120">
        <f t="shared" si="7"/>
        <v>1440</v>
      </c>
      <c r="O167" s="121">
        <f t="shared" si="8"/>
        <v>1440</v>
      </c>
    </row>
    <row r="168" spans="1:15" ht="86.25" x14ac:dyDescent="0.3">
      <c r="A168" s="93"/>
      <c r="B168" s="94"/>
      <c r="C168" s="12" t="s">
        <v>163</v>
      </c>
      <c r="D168" s="50" t="s">
        <v>165</v>
      </c>
      <c r="E168" s="2">
        <v>46132</v>
      </c>
      <c r="F168" s="3">
        <v>0.46180555555555558</v>
      </c>
      <c r="G168" s="3">
        <v>0.4826388888888889</v>
      </c>
      <c r="H168" s="122">
        <f t="shared" si="6"/>
        <v>2.0833333333333315E-2</v>
      </c>
      <c r="I168" s="1" t="s">
        <v>222</v>
      </c>
      <c r="J168" s="50" t="s">
        <v>517</v>
      </c>
      <c r="K168" s="120">
        <v>0</v>
      </c>
      <c r="L168" s="1"/>
      <c r="M168" s="1"/>
      <c r="N168" s="120">
        <f t="shared" si="7"/>
        <v>959.99999999999909</v>
      </c>
      <c r="O168" s="121">
        <f t="shared" si="8"/>
        <v>960</v>
      </c>
    </row>
    <row r="169" spans="1:15" ht="34.5" x14ac:dyDescent="0.3">
      <c r="A169" s="93"/>
      <c r="B169" s="94"/>
      <c r="C169" s="12" t="s">
        <v>518</v>
      </c>
      <c r="D169" s="50" t="s">
        <v>268</v>
      </c>
      <c r="E169" s="2">
        <v>46132</v>
      </c>
      <c r="F169" s="3">
        <v>0.46527777777777779</v>
      </c>
      <c r="G169" s="3">
        <v>0.46875</v>
      </c>
      <c r="H169" s="122">
        <f t="shared" si="6"/>
        <v>3.4722222222222099E-3</v>
      </c>
      <c r="I169" s="1" t="s">
        <v>222</v>
      </c>
      <c r="J169" s="56" t="s">
        <v>520</v>
      </c>
      <c r="K169" s="120">
        <v>0</v>
      </c>
      <c r="L169" s="9"/>
      <c r="M169" s="9"/>
      <c r="N169" s="120">
        <f t="shared" si="7"/>
        <v>159.99999999999943</v>
      </c>
      <c r="O169" s="121">
        <f t="shared" si="8"/>
        <v>480</v>
      </c>
    </row>
    <row r="170" spans="1:15" ht="34.5" x14ac:dyDescent="0.3">
      <c r="A170" s="93"/>
      <c r="B170" s="94"/>
      <c r="C170" s="12" t="s">
        <v>119</v>
      </c>
      <c r="D170" s="50" t="s">
        <v>120</v>
      </c>
      <c r="E170" s="2">
        <v>46132</v>
      </c>
      <c r="F170" s="3">
        <v>0.71180555555555558</v>
      </c>
      <c r="G170" s="3">
        <v>0.73611111111111116</v>
      </c>
      <c r="H170" s="122">
        <f t="shared" si="6"/>
        <v>2.430555555555558E-2</v>
      </c>
      <c r="I170" s="1" t="s">
        <v>216</v>
      </c>
      <c r="J170" s="50" t="s">
        <v>521</v>
      </c>
      <c r="K170" s="120">
        <v>0</v>
      </c>
      <c r="L170" s="1"/>
      <c r="M170" s="1"/>
      <c r="N170" s="120">
        <f t="shared" si="7"/>
        <v>1120.0000000000011</v>
      </c>
      <c r="O170" s="121">
        <f t="shared" si="8"/>
        <v>1440</v>
      </c>
    </row>
    <row r="171" spans="1:15" ht="17.25" x14ac:dyDescent="0.3">
      <c r="A171" s="93"/>
      <c r="B171" s="94"/>
      <c r="C171" s="12"/>
      <c r="D171" s="50"/>
      <c r="E171" s="2"/>
      <c r="F171" s="3"/>
      <c r="G171" s="3"/>
      <c r="H171" s="122">
        <f t="shared" si="6"/>
        <v>0</v>
      </c>
      <c r="I171" s="1"/>
      <c r="J171" s="50"/>
      <c r="K171" s="120">
        <v>0</v>
      </c>
      <c r="L171" s="1"/>
      <c r="M171" s="1"/>
      <c r="N171" s="120">
        <f t="shared" si="7"/>
        <v>0</v>
      </c>
      <c r="O171" s="121">
        <f t="shared" si="8"/>
        <v>0</v>
      </c>
    </row>
    <row r="172" spans="1:15" ht="17.25" x14ac:dyDescent="0.3">
      <c r="A172" s="93"/>
      <c r="B172" s="94"/>
      <c r="C172" s="165"/>
      <c r="D172" s="188"/>
      <c r="E172" s="158"/>
      <c r="F172" s="159"/>
      <c r="G172" s="159"/>
      <c r="H172" s="160">
        <f t="shared" si="6"/>
        <v>0</v>
      </c>
      <c r="I172" s="157"/>
      <c r="J172" s="186"/>
      <c r="K172" s="163">
        <v>0</v>
      </c>
      <c r="L172" s="187"/>
      <c r="M172" s="187"/>
      <c r="N172" s="163">
        <f t="shared" si="7"/>
        <v>0</v>
      </c>
      <c r="O172" s="163">
        <f t="shared" si="8"/>
        <v>0</v>
      </c>
    </row>
    <row r="173" spans="1:15" ht="34.5" x14ac:dyDescent="0.3">
      <c r="A173" s="93"/>
      <c r="B173" s="94"/>
      <c r="C173" s="66" t="s">
        <v>528</v>
      </c>
      <c r="D173" s="50" t="s">
        <v>530</v>
      </c>
      <c r="E173" s="2">
        <v>46133</v>
      </c>
      <c r="F173" s="3">
        <v>0.29930555555555555</v>
      </c>
      <c r="G173" s="3">
        <v>0.3840277777777778</v>
      </c>
      <c r="H173" s="122">
        <f t="shared" si="6"/>
        <v>8.4722222222222254E-2</v>
      </c>
      <c r="I173" s="1" t="s">
        <v>249</v>
      </c>
      <c r="J173" s="48" t="s">
        <v>531</v>
      </c>
      <c r="K173" s="120">
        <v>0</v>
      </c>
      <c r="L173" s="1"/>
      <c r="M173" s="1"/>
      <c r="N173" s="120">
        <f t="shared" si="7"/>
        <v>3904.0000000000014</v>
      </c>
      <c r="O173" s="121">
        <f t="shared" si="8"/>
        <v>4320</v>
      </c>
    </row>
    <row r="174" spans="1:15" ht="86.25" x14ac:dyDescent="0.3">
      <c r="A174" s="93"/>
      <c r="B174" s="94"/>
      <c r="C174" s="12" t="s">
        <v>163</v>
      </c>
      <c r="D174" s="50" t="s">
        <v>165</v>
      </c>
      <c r="E174" s="2">
        <v>46133</v>
      </c>
      <c r="F174" s="3">
        <v>0.40625</v>
      </c>
      <c r="G174" s="3">
        <v>0.47916666666666669</v>
      </c>
      <c r="H174" s="122">
        <f t="shared" si="6"/>
        <v>7.2916666666666685E-2</v>
      </c>
      <c r="I174" s="1" t="s">
        <v>216</v>
      </c>
      <c r="J174" s="53" t="s">
        <v>532</v>
      </c>
      <c r="K174" s="120">
        <v>0</v>
      </c>
      <c r="L174" s="1"/>
      <c r="M174" s="1"/>
      <c r="N174" s="120">
        <f t="shared" si="7"/>
        <v>3360.0000000000009</v>
      </c>
      <c r="O174" s="121">
        <f t="shared" si="8"/>
        <v>3360</v>
      </c>
    </row>
    <row r="175" spans="1:15" ht="17.25" x14ac:dyDescent="0.3">
      <c r="A175" s="93"/>
      <c r="B175" s="94"/>
      <c r="C175" s="12" t="s">
        <v>425</v>
      </c>
      <c r="D175" s="50" t="s">
        <v>147</v>
      </c>
      <c r="E175" s="2">
        <v>46133</v>
      </c>
      <c r="F175" s="3">
        <v>0.5</v>
      </c>
      <c r="G175" s="3">
        <v>0.52430555555555558</v>
      </c>
      <c r="H175" s="122">
        <f t="shared" si="6"/>
        <v>2.430555555555558E-2</v>
      </c>
      <c r="I175" s="1" t="s">
        <v>231</v>
      </c>
      <c r="J175" s="55" t="s">
        <v>533</v>
      </c>
      <c r="K175" s="120">
        <v>0</v>
      </c>
      <c r="L175" s="1"/>
      <c r="M175" s="1"/>
      <c r="N175" s="120">
        <f t="shared" si="7"/>
        <v>1120.0000000000011</v>
      </c>
      <c r="O175" s="121">
        <f t="shared" si="8"/>
        <v>1440</v>
      </c>
    </row>
    <row r="176" spans="1:15" ht="51.75" x14ac:dyDescent="0.3">
      <c r="A176" s="93"/>
      <c r="B176" s="94"/>
      <c r="C176" s="12" t="s">
        <v>177</v>
      </c>
      <c r="D176" s="50" t="s">
        <v>179</v>
      </c>
      <c r="E176" s="2">
        <v>46133</v>
      </c>
      <c r="F176" s="3">
        <v>0.52777777777777779</v>
      </c>
      <c r="G176" s="3">
        <v>0.57222222222222219</v>
      </c>
      <c r="H176" s="122">
        <f t="shared" si="6"/>
        <v>4.4444444444444398E-2</v>
      </c>
      <c r="I176" s="1" t="s">
        <v>216</v>
      </c>
      <c r="J176" s="50" t="s">
        <v>534</v>
      </c>
      <c r="K176" s="120">
        <v>0</v>
      </c>
      <c r="L176" s="1"/>
      <c r="M176" s="1"/>
      <c r="N176" s="120">
        <f t="shared" si="7"/>
        <v>2047.9999999999977</v>
      </c>
      <c r="O176" s="121">
        <f t="shared" si="8"/>
        <v>2400</v>
      </c>
    </row>
    <row r="177" spans="1:15" ht="34.5" x14ac:dyDescent="0.3">
      <c r="A177" s="93"/>
      <c r="B177" s="94"/>
      <c r="C177" s="12" t="s">
        <v>83</v>
      </c>
      <c r="D177" s="50" t="s">
        <v>85</v>
      </c>
      <c r="E177" s="2">
        <v>46133</v>
      </c>
      <c r="F177" s="3">
        <v>0.58333333333333337</v>
      </c>
      <c r="G177" s="3">
        <v>0.63263888888888886</v>
      </c>
      <c r="H177" s="122">
        <f t="shared" si="6"/>
        <v>4.9305555555555491E-2</v>
      </c>
      <c r="I177" s="1" t="s">
        <v>216</v>
      </c>
      <c r="J177" s="54" t="s">
        <v>535</v>
      </c>
      <c r="K177" s="120">
        <v>0</v>
      </c>
      <c r="L177" s="7"/>
      <c r="M177" s="7"/>
      <c r="N177" s="120">
        <f t="shared" si="7"/>
        <v>2271.9999999999973</v>
      </c>
      <c r="O177" s="121">
        <f t="shared" si="8"/>
        <v>2400</v>
      </c>
    </row>
    <row r="178" spans="1:15" ht="34.5" x14ac:dyDescent="0.3">
      <c r="A178" s="93"/>
      <c r="B178" s="94"/>
      <c r="C178" s="12" t="s">
        <v>457</v>
      </c>
      <c r="D178" s="50" t="s">
        <v>458</v>
      </c>
      <c r="E178" s="2">
        <v>46133</v>
      </c>
      <c r="F178" s="3">
        <v>0.63402777777777775</v>
      </c>
      <c r="G178" s="3">
        <v>0.75</v>
      </c>
      <c r="H178" s="122">
        <f t="shared" si="6"/>
        <v>0.11597222222222225</v>
      </c>
      <c r="I178" s="1" t="s">
        <v>216</v>
      </c>
      <c r="J178" s="54" t="s">
        <v>620</v>
      </c>
      <c r="K178" s="120">
        <v>0</v>
      </c>
      <c r="L178" s="1"/>
      <c r="M178" s="1"/>
      <c r="N178" s="120">
        <f t="shared" si="7"/>
        <v>5344.0000000000018</v>
      </c>
      <c r="O178" s="121">
        <f t="shared" si="8"/>
        <v>5760</v>
      </c>
    </row>
    <row r="179" spans="1:15" ht="17.25" x14ac:dyDescent="0.3">
      <c r="A179" s="93"/>
      <c r="B179" s="94"/>
      <c r="C179" s="12"/>
      <c r="D179" s="50"/>
      <c r="E179" s="2"/>
      <c r="F179" s="3"/>
      <c r="G179" s="3"/>
      <c r="H179" s="122">
        <f t="shared" si="6"/>
        <v>0</v>
      </c>
      <c r="I179" s="1"/>
      <c r="J179" s="50"/>
      <c r="K179" s="120">
        <v>0</v>
      </c>
      <c r="L179" s="7"/>
      <c r="M179" s="7"/>
      <c r="N179" s="120">
        <f t="shared" si="7"/>
        <v>0</v>
      </c>
      <c r="O179" s="121">
        <f t="shared" si="8"/>
        <v>0</v>
      </c>
    </row>
    <row r="180" spans="1:15" ht="17.25" x14ac:dyDescent="0.3">
      <c r="A180" s="93"/>
      <c r="B180" s="94"/>
      <c r="C180" s="165"/>
      <c r="D180" s="188"/>
      <c r="E180" s="158"/>
      <c r="F180" s="159"/>
      <c r="G180" s="159"/>
      <c r="H180" s="160">
        <f t="shared" si="6"/>
        <v>0</v>
      </c>
      <c r="I180" s="157"/>
      <c r="J180" s="186"/>
      <c r="K180" s="163">
        <v>0</v>
      </c>
      <c r="L180" s="157"/>
      <c r="M180" s="157"/>
      <c r="N180" s="163">
        <f t="shared" si="7"/>
        <v>0</v>
      </c>
      <c r="O180" s="163">
        <f t="shared" si="8"/>
        <v>0</v>
      </c>
    </row>
    <row r="181" spans="1:15" ht="34.5" x14ac:dyDescent="0.3">
      <c r="A181" s="93"/>
      <c r="B181" s="94"/>
      <c r="C181" s="66" t="s">
        <v>457</v>
      </c>
      <c r="D181" s="50" t="s">
        <v>458</v>
      </c>
      <c r="E181" s="2">
        <v>46134</v>
      </c>
      <c r="F181" s="3">
        <v>0.27638888888888891</v>
      </c>
      <c r="G181" s="3">
        <v>0.28611111111111109</v>
      </c>
      <c r="H181" s="122">
        <f t="shared" si="6"/>
        <v>9.7222222222221877E-3</v>
      </c>
      <c r="I181" s="1" t="s">
        <v>216</v>
      </c>
      <c r="J181" s="51" t="s">
        <v>536</v>
      </c>
      <c r="K181" s="120">
        <v>0</v>
      </c>
      <c r="L181" s="7"/>
      <c r="M181" s="7"/>
      <c r="N181" s="120">
        <f t="shared" si="7"/>
        <v>447.99999999999841</v>
      </c>
      <c r="O181" s="121">
        <f t="shared" si="8"/>
        <v>480</v>
      </c>
    </row>
    <row r="182" spans="1:15" ht="34.5" x14ac:dyDescent="0.3">
      <c r="A182" s="93"/>
      <c r="B182" s="94"/>
      <c r="C182" s="12" t="s">
        <v>528</v>
      </c>
      <c r="D182" s="50" t="s">
        <v>537</v>
      </c>
      <c r="E182" s="2">
        <v>46134</v>
      </c>
      <c r="F182" s="3">
        <v>0.28611111111111109</v>
      </c>
      <c r="G182" s="3">
        <v>0.31944444444444442</v>
      </c>
      <c r="H182" s="122">
        <f t="shared" si="6"/>
        <v>3.3333333333333326E-2</v>
      </c>
      <c r="I182" s="1"/>
      <c r="J182" s="48" t="s">
        <v>538</v>
      </c>
      <c r="K182" s="120">
        <v>0</v>
      </c>
      <c r="L182" s="1"/>
      <c r="M182" s="1"/>
      <c r="N182" s="120">
        <f t="shared" si="7"/>
        <v>1535.9999999999995</v>
      </c>
      <c r="O182" s="121">
        <f t="shared" si="8"/>
        <v>1920</v>
      </c>
    </row>
    <row r="183" spans="1:15" ht="34.5" x14ac:dyDescent="0.3">
      <c r="A183" s="93"/>
      <c r="B183" s="94"/>
      <c r="C183" s="12" t="s">
        <v>457</v>
      </c>
      <c r="D183" s="50" t="s">
        <v>458</v>
      </c>
      <c r="E183" s="2">
        <v>46134</v>
      </c>
      <c r="F183" s="3">
        <v>0.31944444444444442</v>
      </c>
      <c r="G183" s="3"/>
      <c r="H183" s="122">
        <f t="shared" si="6"/>
        <v>0</v>
      </c>
      <c r="I183" s="1"/>
      <c r="J183" s="48"/>
      <c r="K183" s="120">
        <v>0</v>
      </c>
      <c r="L183" s="1"/>
      <c r="M183" s="1"/>
      <c r="N183" s="120">
        <f t="shared" si="7"/>
        <v>0</v>
      </c>
      <c r="O183" s="121">
        <f t="shared" si="8"/>
        <v>0</v>
      </c>
    </row>
    <row r="184" spans="1:15" ht="17.25" x14ac:dyDescent="0.3">
      <c r="A184" s="93"/>
      <c r="B184" s="94"/>
      <c r="C184" s="12" t="s">
        <v>252</v>
      </c>
      <c r="D184" s="50" t="s">
        <v>254</v>
      </c>
      <c r="E184" s="2">
        <v>46134</v>
      </c>
      <c r="F184" s="3">
        <v>0.34375</v>
      </c>
      <c r="G184" s="3">
        <v>0.39583333333333331</v>
      </c>
      <c r="H184" s="122">
        <f t="shared" si="6"/>
        <v>5.2083333333333315E-2</v>
      </c>
      <c r="I184" s="1" t="s">
        <v>242</v>
      </c>
      <c r="J184" s="48" t="s">
        <v>539</v>
      </c>
      <c r="K184" s="120">
        <v>0</v>
      </c>
      <c r="L184" s="1"/>
      <c r="M184" s="1"/>
      <c r="N184" s="120">
        <f t="shared" si="7"/>
        <v>2399.9999999999991</v>
      </c>
      <c r="O184" s="121">
        <f t="shared" si="8"/>
        <v>2400</v>
      </c>
    </row>
    <row r="185" spans="1:15" ht="51.75" x14ac:dyDescent="0.3">
      <c r="A185" s="93">
        <v>46135</v>
      </c>
      <c r="B185" s="94"/>
      <c r="C185" s="12" t="s">
        <v>457</v>
      </c>
      <c r="D185" s="50" t="s">
        <v>458</v>
      </c>
      <c r="E185" s="2">
        <v>46134</v>
      </c>
      <c r="F185" s="3">
        <v>0.39583333333333331</v>
      </c>
      <c r="G185" s="3">
        <v>0.46875</v>
      </c>
      <c r="H185" s="122">
        <f t="shared" si="6"/>
        <v>7.2916666666666685E-2</v>
      </c>
      <c r="I185" s="1" t="s">
        <v>216</v>
      </c>
      <c r="J185" s="48" t="s">
        <v>540</v>
      </c>
      <c r="K185" s="120">
        <v>0</v>
      </c>
      <c r="L185" s="1"/>
      <c r="M185" s="1"/>
      <c r="N185" s="120">
        <f t="shared" si="7"/>
        <v>3360.0000000000009</v>
      </c>
      <c r="O185" s="121">
        <f t="shared" si="8"/>
        <v>3360</v>
      </c>
    </row>
    <row r="186" spans="1:15" ht="34.5" x14ac:dyDescent="0.3">
      <c r="A186" s="93"/>
      <c r="B186" s="94"/>
      <c r="C186" s="12" t="s">
        <v>83</v>
      </c>
      <c r="D186" s="50" t="s">
        <v>85</v>
      </c>
      <c r="E186" s="2">
        <v>46134</v>
      </c>
      <c r="F186" s="3">
        <v>0.47222222222222221</v>
      </c>
      <c r="G186" s="3">
        <v>0.47569444444444442</v>
      </c>
      <c r="H186" s="122">
        <f t="shared" si="6"/>
        <v>3.4722222222222099E-3</v>
      </c>
      <c r="I186" s="48" t="s">
        <v>222</v>
      </c>
      <c r="J186" s="48" t="s">
        <v>541</v>
      </c>
      <c r="K186" s="120">
        <v>0</v>
      </c>
      <c r="L186" s="1"/>
      <c r="M186" s="1"/>
      <c r="N186" s="120">
        <f t="shared" si="7"/>
        <v>159.99999999999943</v>
      </c>
      <c r="O186" s="121">
        <f t="shared" si="8"/>
        <v>480</v>
      </c>
    </row>
    <row r="187" spans="1:15" ht="34.5" x14ac:dyDescent="0.3">
      <c r="A187" s="93"/>
      <c r="B187" s="94"/>
      <c r="C187" s="12" t="s">
        <v>338</v>
      </c>
      <c r="D187" s="50" t="s">
        <v>543</v>
      </c>
      <c r="E187" s="2">
        <v>46134</v>
      </c>
      <c r="F187" s="3">
        <v>0.47569444444444442</v>
      </c>
      <c r="G187" s="3">
        <v>0.47916666666666669</v>
      </c>
      <c r="H187" s="122">
        <f t="shared" si="6"/>
        <v>3.4722222222222654E-3</v>
      </c>
      <c r="I187" s="1" t="s">
        <v>222</v>
      </c>
      <c r="J187" s="48" t="s">
        <v>542</v>
      </c>
      <c r="K187" s="120">
        <v>0</v>
      </c>
      <c r="L187" s="11"/>
      <c r="M187" s="11"/>
      <c r="N187" s="120">
        <f t="shared" si="7"/>
        <v>160.00000000000199</v>
      </c>
      <c r="O187" s="121">
        <f t="shared" si="8"/>
        <v>480</v>
      </c>
    </row>
    <row r="188" spans="1:15" ht="17.25" x14ac:dyDescent="0.3">
      <c r="A188" s="93"/>
      <c r="B188" s="94"/>
      <c r="C188" s="12"/>
      <c r="D188" s="50"/>
      <c r="E188" s="2"/>
      <c r="F188" s="3"/>
      <c r="G188" s="3"/>
      <c r="H188" s="122">
        <f t="shared" si="6"/>
        <v>0</v>
      </c>
      <c r="I188" s="1" t="s">
        <v>222</v>
      </c>
      <c r="J188" s="48"/>
      <c r="K188" s="120">
        <v>0</v>
      </c>
      <c r="L188" s="1"/>
      <c r="M188" s="1"/>
      <c r="N188" s="120">
        <f t="shared" si="7"/>
        <v>0</v>
      </c>
      <c r="O188" s="121">
        <f t="shared" si="8"/>
        <v>0</v>
      </c>
    </row>
    <row r="189" spans="1:15" ht="34.5" x14ac:dyDescent="0.3">
      <c r="A189" s="93"/>
      <c r="B189" s="94"/>
      <c r="C189" s="12" t="s">
        <v>457</v>
      </c>
      <c r="D189" s="50" t="s">
        <v>458</v>
      </c>
      <c r="E189" s="2">
        <v>46134</v>
      </c>
      <c r="F189" s="3">
        <v>0.47916666666666669</v>
      </c>
      <c r="G189" s="3">
        <v>0.48958333333333331</v>
      </c>
      <c r="H189" s="122">
        <f t="shared" si="6"/>
        <v>1.041666666666663E-2</v>
      </c>
      <c r="I189" s="1" t="s">
        <v>222</v>
      </c>
      <c r="J189" s="48" t="s">
        <v>544</v>
      </c>
      <c r="K189" s="120">
        <v>0</v>
      </c>
      <c r="L189" s="9"/>
      <c r="M189" s="9"/>
      <c r="N189" s="120">
        <f t="shared" si="7"/>
        <v>479.99999999999829</v>
      </c>
      <c r="O189" s="121">
        <f t="shared" si="8"/>
        <v>480</v>
      </c>
    </row>
    <row r="190" spans="1:15" ht="17.25" x14ac:dyDescent="0.3">
      <c r="A190" s="93"/>
      <c r="B190" s="94"/>
      <c r="C190" s="12" t="s">
        <v>528</v>
      </c>
      <c r="D190" s="50" t="s">
        <v>546</v>
      </c>
      <c r="E190" s="2">
        <v>46134</v>
      </c>
      <c r="F190" s="3">
        <v>0.48958333333333331</v>
      </c>
      <c r="G190" s="3">
        <v>0.5625</v>
      </c>
      <c r="H190" s="122">
        <f t="shared" si="6"/>
        <v>7.2916666666666685E-2</v>
      </c>
      <c r="I190" s="1" t="s">
        <v>213</v>
      </c>
      <c r="J190" s="48" t="s">
        <v>547</v>
      </c>
      <c r="K190" s="120">
        <v>0</v>
      </c>
      <c r="L190" s="1"/>
      <c r="M190" s="1"/>
      <c r="N190" s="120">
        <f t="shared" si="7"/>
        <v>3360.0000000000009</v>
      </c>
      <c r="O190" s="121">
        <f t="shared" si="8"/>
        <v>3360</v>
      </c>
    </row>
    <row r="191" spans="1:15" ht="34.5" x14ac:dyDescent="0.3">
      <c r="A191" s="93"/>
      <c r="B191" s="94"/>
      <c r="C191" s="12" t="s">
        <v>175</v>
      </c>
      <c r="D191" s="50" t="s">
        <v>176</v>
      </c>
      <c r="E191" s="2">
        <v>46134</v>
      </c>
      <c r="F191" s="3">
        <v>0.59027777777777779</v>
      </c>
      <c r="G191" s="3">
        <v>0.60416666666666663</v>
      </c>
      <c r="H191" s="122">
        <f t="shared" si="6"/>
        <v>1.388888888888884E-2</v>
      </c>
      <c r="I191" s="1" t="s">
        <v>216</v>
      </c>
      <c r="J191" s="52" t="s">
        <v>545</v>
      </c>
      <c r="K191" s="120">
        <v>0</v>
      </c>
      <c r="L191" s="9"/>
      <c r="M191" s="9"/>
      <c r="N191" s="120">
        <f t="shared" si="7"/>
        <v>639.99999999999773</v>
      </c>
      <c r="O191" s="121">
        <f t="shared" si="8"/>
        <v>960</v>
      </c>
    </row>
    <row r="192" spans="1:15" ht="17.25" x14ac:dyDescent="0.3">
      <c r="A192" s="93"/>
      <c r="B192" s="94"/>
      <c r="C192" s="12"/>
      <c r="D192" s="50"/>
      <c r="E192" s="2"/>
      <c r="F192" s="3"/>
      <c r="G192" s="3"/>
      <c r="H192" s="122">
        <f t="shared" si="6"/>
        <v>0</v>
      </c>
      <c r="I192" s="1"/>
      <c r="J192" s="48"/>
      <c r="K192" s="120">
        <v>0</v>
      </c>
      <c r="L192" s="1"/>
      <c r="M192" s="1"/>
      <c r="N192" s="120">
        <f t="shared" si="7"/>
        <v>0</v>
      </c>
      <c r="O192" s="121">
        <f t="shared" si="8"/>
        <v>0</v>
      </c>
    </row>
    <row r="193" spans="1:15" ht="17.25" x14ac:dyDescent="0.3">
      <c r="A193" s="93"/>
      <c r="B193" s="94"/>
      <c r="C193" s="165"/>
      <c r="D193" s="188"/>
      <c r="E193" s="158"/>
      <c r="F193" s="159"/>
      <c r="G193" s="159"/>
      <c r="H193" s="160">
        <f t="shared" si="6"/>
        <v>0</v>
      </c>
      <c r="I193" s="157"/>
      <c r="J193" s="193"/>
      <c r="K193" s="163">
        <v>0</v>
      </c>
      <c r="L193" s="185"/>
      <c r="M193" s="185"/>
      <c r="N193" s="163">
        <f t="shared" si="7"/>
        <v>0</v>
      </c>
      <c r="O193" s="163">
        <f t="shared" si="8"/>
        <v>0</v>
      </c>
    </row>
    <row r="194" spans="1:15" ht="17.25" x14ac:dyDescent="0.3">
      <c r="A194" s="93"/>
      <c r="B194" s="94"/>
      <c r="C194" s="12" t="s">
        <v>528</v>
      </c>
      <c r="D194" s="50" t="s">
        <v>506</v>
      </c>
      <c r="E194" s="2">
        <v>46135</v>
      </c>
      <c r="F194" s="3">
        <v>0.33333333333333331</v>
      </c>
      <c r="G194" s="3">
        <v>0.34236111111111112</v>
      </c>
      <c r="H194" s="122">
        <f t="shared" si="6"/>
        <v>9.0277777777778012E-3</v>
      </c>
      <c r="I194" s="1" t="s">
        <v>213</v>
      </c>
      <c r="J194" s="48" t="s">
        <v>565</v>
      </c>
      <c r="K194" s="120">
        <v>0</v>
      </c>
      <c r="L194" s="1"/>
      <c r="M194" s="1"/>
      <c r="N194" s="120">
        <f t="shared" si="7"/>
        <v>416.00000000000108</v>
      </c>
      <c r="O194" s="121">
        <f t="shared" si="8"/>
        <v>480</v>
      </c>
    </row>
    <row r="195" spans="1:15" ht="17.25" x14ac:dyDescent="0.3">
      <c r="A195" s="93"/>
      <c r="B195" s="94"/>
      <c r="C195" s="12" t="s">
        <v>528</v>
      </c>
      <c r="D195" s="50" t="s">
        <v>566</v>
      </c>
      <c r="E195" s="2">
        <v>46135</v>
      </c>
      <c r="F195" s="3">
        <v>0.34375</v>
      </c>
      <c r="G195" s="3">
        <v>0.36944444444444446</v>
      </c>
      <c r="H195" s="122">
        <f t="shared" ref="H195:H258" si="9">IF(AND(F195&lt;&gt;"",G195&lt;&gt;""),G195-F195,0)</f>
        <v>2.5694444444444464E-2</v>
      </c>
      <c r="I195" s="1" t="s">
        <v>213</v>
      </c>
      <c r="J195" s="51" t="s">
        <v>567</v>
      </c>
      <c r="K195" s="120">
        <v>0</v>
      </c>
      <c r="L195" s="7"/>
      <c r="M195" s="7"/>
      <c r="N195" s="120">
        <f t="shared" ref="N195:N258" si="10">IF(ROUND(H195*1440,0)=0,0,H195*1440*32)</f>
        <v>1184.0000000000009</v>
      </c>
      <c r="O195" s="121">
        <f t="shared" ref="O195:O258" si="11">IF(ROUND(H195*1440,0)=0,0,
IF(ROUND(H195*1440,0)&lt;=15,480,
IF(ROUND(H195*1440,0)&lt;=30,960,
IF(ROUND(H195*1440,0)&lt;=45,1440,
IF(ROUND(H195*1440,0)&lt;=60,1920,
1920*INT(ROUND(H195*1440,0)/60)+
IF(MOD(ROUND(H195*1440,0),60)&lt;=15,480,
IF(MOD(ROUND(H195*1440,0),60)&lt;=30,960,
IF(MOD(ROUND(H195*1440,0),60)&lt;=45,1440,1920)))
)))))</f>
        <v>1440</v>
      </c>
    </row>
    <row r="196" spans="1:15" ht="34.5" x14ac:dyDescent="0.3">
      <c r="A196" s="93"/>
      <c r="B196" s="94"/>
      <c r="C196" s="12" t="s">
        <v>514</v>
      </c>
      <c r="D196" s="50" t="s">
        <v>568</v>
      </c>
      <c r="E196" s="2">
        <v>46135</v>
      </c>
      <c r="F196" s="3">
        <v>0.41666666666666669</v>
      </c>
      <c r="G196" s="3">
        <v>0.5</v>
      </c>
      <c r="H196" s="122">
        <f t="shared" si="9"/>
        <v>8.3333333333333315E-2</v>
      </c>
      <c r="I196" s="1" t="s">
        <v>231</v>
      </c>
      <c r="J196" s="53" t="s">
        <v>570</v>
      </c>
      <c r="K196" s="120">
        <v>0</v>
      </c>
      <c r="L196" s="11">
        <v>32</v>
      </c>
      <c r="M196" s="11"/>
      <c r="N196" s="120">
        <f t="shared" si="10"/>
        <v>3839.9999999999991</v>
      </c>
      <c r="O196" s="121">
        <f t="shared" si="11"/>
        <v>4320</v>
      </c>
    </row>
    <row r="197" spans="1:15" ht="51.75" x14ac:dyDescent="0.3">
      <c r="A197" s="93"/>
      <c r="B197" s="94"/>
      <c r="C197" s="12" t="s">
        <v>260</v>
      </c>
      <c r="D197" s="50" t="s">
        <v>45</v>
      </c>
      <c r="E197" s="2">
        <v>46135</v>
      </c>
      <c r="F197" s="3">
        <v>0.5</v>
      </c>
      <c r="G197" s="3">
        <v>0.52083333333333337</v>
      </c>
      <c r="H197" s="122">
        <f t="shared" si="9"/>
        <v>2.083333333333337E-2</v>
      </c>
      <c r="I197" s="1" t="s">
        <v>231</v>
      </c>
      <c r="J197" s="48" t="s">
        <v>569</v>
      </c>
      <c r="K197" s="120">
        <v>0</v>
      </c>
      <c r="L197" s="1">
        <v>8</v>
      </c>
      <c r="M197" s="1"/>
      <c r="N197" s="120">
        <f t="shared" si="10"/>
        <v>960.00000000000171</v>
      </c>
      <c r="O197" s="121">
        <f t="shared" si="11"/>
        <v>960</v>
      </c>
    </row>
    <row r="198" spans="1:15" ht="34.5" x14ac:dyDescent="0.3">
      <c r="A198" s="93"/>
      <c r="B198" s="94"/>
      <c r="C198" s="12" t="s">
        <v>514</v>
      </c>
      <c r="D198" s="50" t="s">
        <v>568</v>
      </c>
      <c r="E198" s="2">
        <v>46135</v>
      </c>
      <c r="F198" s="3">
        <v>0.5131944444444444</v>
      </c>
      <c r="G198" s="3">
        <v>0.57291666666666663</v>
      </c>
      <c r="H198" s="122">
        <f t="shared" si="9"/>
        <v>5.9722222222222232E-2</v>
      </c>
      <c r="I198" s="1" t="s">
        <v>213</v>
      </c>
      <c r="J198" s="51" t="s">
        <v>571</v>
      </c>
      <c r="K198" s="120">
        <v>0</v>
      </c>
      <c r="L198" s="7"/>
      <c r="M198" s="7"/>
      <c r="N198" s="120">
        <f t="shared" si="10"/>
        <v>2752.0000000000005</v>
      </c>
      <c r="O198" s="121">
        <f t="shared" si="11"/>
        <v>2880</v>
      </c>
    </row>
    <row r="199" spans="1:15" ht="34.5" x14ac:dyDescent="0.3">
      <c r="A199" s="93"/>
      <c r="B199" s="94"/>
      <c r="C199" s="12" t="s">
        <v>572</v>
      </c>
      <c r="D199" s="50" t="s">
        <v>574</v>
      </c>
      <c r="E199" s="2">
        <v>46135</v>
      </c>
      <c r="F199" s="3">
        <v>0.57291666666666663</v>
      </c>
      <c r="G199" s="3">
        <v>0.59375</v>
      </c>
      <c r="H199" s="122">
        <f t="shared" si="9"/>
        <v>2.083333333333337E-2</v>
      </c>
      <c r="I199" s="1" t="s">
        <v>216</v>
      </c>
      <c r="J199" s="48" t="s">
        <v>576</v>
      </c>
      <c r="K199" s="120">
        <v>0</v>
      </c>
      <c r="L199" s="1"/>
      <c r="M199" s="1"/>
      <c r="N199" s="120">
        <f t="shared" si="10"/>
        <v>960.00000000000171</v>
      </c>
      <c r="O199" s="121">
        <f t="shared" si="11"/>
        <v>960</v>
      </c>
    </row>
    <row r="200" spans="1:15" ht="34.5" x14ac:dyDescent="0.3">
      <c r="A200" s="93"/>
      <c r="B200" s="94"/>
      <c r="C200" s="12" t="s">
        <v>514</v>
      </c>
      <c r="D200" s="50" t="s">
        <v>568</v>
      </c>
      <c r="E200" s="2">
        <v>46135</v>
      </c>
      <c r="F200" s="3">
        <v>0.5625</v>
      </c>
      <c r="G200" s="3">
        <v>0.57638888888888884</v>
      </c>
      <c r="H200" s="122">
        <f t="shared" si="9"/>
        <v>1.388888888888884E-2</v>
      </c>
      <c r="I200" s="1" t="s">
        <v>216</v>
      </c>
      <c r="J200" s="51" t="s">
        <v>575</v>
      </c>
      <c r="K200" s="120">
        <v>0</v>
      </c>
      <c r="L200" s="7"/>
      <c r="M200" s="7"/>
      <c r="N200" s="120">
        <f t="shared" si="10"/>
        <v>639.99999999999773</v>
      </c>
      <c r="O200" s="121">
        <f t="shared" si="11"/>
        <v>960</v>
      </c>
    </row>
    <row r="201" spans="1:15" ht="51.75" x14ac:dyDescent="0.3">
      <c r="A201" s="93"/>
      <c r="B201" s="94"/>
      <c r="C201" s="12"/>
      <c r="D201" s="50"/>
      <c r="E201" s="2">
        <v>46135</v>
      </c>
      <c r="F201" s="3">
        <v>0.60416666666666663</v>
      </c>
      <c r="G201" s="3">
        <v>0.75347222222222221</v>
      </c>
      <c r="H201" s="122">
        <f t="shared" si="9"/>
        <v>0.14930555555555558</v>
      </c>
      <c r="I201" s="1" t="s">
        <v>231</v>
      </c>
      <c r="J201" s="51" t="s">
        <v>578</v>
      </c>
      <c r="K201" s="120">
        <v>500</v>
      </c>
      <c r="L201" s="7"/>
      <c r="M201" s="7"/>
      <c r="N201" s="120">
        <f t="shared" si="10"/>
        <v>6880.0000000000009</v>
      </c>
      <c r="O201" s="121">
        <f t="shared" si="11"/>
        <v>7200</v>
      </c>
    </row>
    <row r="202" spans="1:15" ht="17.25" x14ac:dyDescent="0.3">
      <c r="A202" s="93"/>
      <c r="B202" s="94"/>
      <c r="C202" s="12"/>
      <c r="D202" s="50"/>
      <c r="E202" s="2"/>
      <c r="F202" s="3"/>
      <c r="G202" s="3"/>
      <c r="H202" s="122">
        <f t="shared" si="9"/>
        <v>0</v>
      </c>
      <c r="I202" s="1"/>
      <c r="J202" s="48"/>
      <c r="K202" s="120">
        <v>0</v>
      </c>
      <c r="L202" s="1"/>
      <c r="M202" s="1"/>
      <c r="N202" s="120">
        <f t="shared" si="10"/>
        <v>0</v>
      </c>
      <c r="O202" s="121">
        <f t="shared" si="11"/>
        <v>0</v>
      </c>
    </row>
    <row r="203" spans="1:15" ht="17.25" x14ac:dyDescent="0.3">
      <c r="A203" s="93"/>
      <c r="B203" s="94"/>
      <c r="C203" s="165"/>
      <c r="D203" s="188"/>
      <c r="E203" s="158"/>
      <c r="F203" s="159"/>
      <c r="G203" s="159"/>
      <c r="H203" s="160">
        <f t="shared" si="9"/>
        <v>0</v>
      </c>
      <c r="I203" s="157"/>
      <c r="J203" s="194"/>
      <c r="K203" s="163">
        <v>0</v>
      </c>
      <c r="L203" s="187"/>
      <c r="M203" s="187"/>
      <c r="N203" s="163">
        <f t="shared" si="10"/>
        <v>0</v>
      </c>
      <c r="O203" s="163">
        <f t="shared" si="11"/>
        <v>0</v>
      </c>
    </row>
    <row r="204" spans="1:15" ht="34.5" x14ac:dyDescent="0.3">
      <c r="A204" s="93"/>
      <c r="B204" s="94"/>
      <c r="C204" s="12" t="s">
        <v>457</v>
      </c>
      <c r="D204" s="50" t="s">
        <v>458</v>
      </c>
      <c r="E204" s="2">
        <v>46139</v>
      </c>
      <c r="F204" s="3">
        <v>0.53125</v>
      </c>
      <c r="G204" s="3">
        <v>0.58333333333333337</v>
      </c>
      <c r="H204" s="122">
        <f t="shared" si="9"/>
        <v>5.208333333333337E-2</v>
      </c>
      <c r="I204" s="1"/>
      <c r="J204" s="51" t="s">
        <v>631</v>
      </c>
      <c r="K204" s="120">
        <v>0</v>
      </c>
      <c r="L204" s="7"/>
      <c r="M204" s="7"/>
      <c r="N204" s="120">
        <f t="shared" si="10"/>
        <v>2400.0000000000018</v>
      </c>
      <c r="O204" s="121">
        <f t="shared" si="11"/>
        <v>2400</v>
      </c>
    </row>
    <row r="205" spans="1:15" ht="17.25" x14ac:dyDescent="0.3">
      <c r="A205" s="93"/>
      <c r="B205" s="94"/>
      <c r="C205" s="12" t="s">
        <v>51</v>
      </c>
      <c r="D205" s="50" t="s">
        <v>53</v>
      </c>
      <c r="E205" s="2">
        <v>46139</v>
      </c>
      <c r="F205" s="3">
        <v>0.59722222222222221</v>
      </c>
      <c r="G205" s="3">
        <v>0.61319444444444449</v>
      </c>
      <c r="H205" s="122">
        <f t="shared" si="9"/>
        <v>1.5972222222222276E-2</v>
      </c>
      <c r="I205" s="1"/>
      <c r="J205" s="53" t="s">
        <v>579</v>
      </c>
      <c r="K205" s="120">
        <v>0</v>
      </c>
      <c r="L205" s="11"/>
      <c r="M205" s="11"/>
      <c r="N205" s="120">
        <f t="shared" si="10"/>
        <v>736.0000000000025</v>
      </c>
      <c r="O205" s="121">
        <f t="shared" si="11"/>
        <v>960</v>
      </c>
    </row>
    <row r="206" spans="1:15" ht="17.25" x14ac:dyDescent="0.3">
      <c r="A206" s="93"/>
      <c r="B206" s="94"/>
      <c r="C206" s="12" t="s">
        <v>514</v>
      </c>
      <c r="D206" s="50" t="s">
        <v>568</v>
      </c>
      <c r="E206" s="2">
        <v>46139</v>
      </c>
      <c r="F206" s="3">
        <v>0.61319444444444449</v>
      </c>
      <c r="G206" s="3">
        <v>0.62152777777777779</v>
      </c>
      <c r="H206" s="122">
        <f t="shared" si="9"/>
        <v>8.3333333333333037E-3</v>
      </c>
      <c r="I206" s="1"/>
      <c r="J206" s="48" t="s">
        <v>579</v>
      </c>
      <c r="K206" s="120">
        <v>0</v>
      </c>
      <c r="L206" s="1"/>
      <c r="M206" s="1"/>
      <c r="N206" s="120">
        <f t="shared" si="10"/>
        <v>383.99999999999864</v>
      </c>
      <c r="O206" s="121">
        <f t="shared" si="11"/>
        <v>480</v>
      </c>
    </row>
    <row r="207" spans="1:15" ht="51.75" x14ac:dyDescent="0.3">
      <c r="A207" s="93"/>
      <c r="B207" s="94"/>
      <c r="C207" s="12" t="s">
        <v>528</v>
      </c>
      <c r="D207" s="50" t="s">
        <v>580</v>
      </c>
      <c r="E207" s="2">
        <v>46139</v>
      </c>
      <c r="F207" s="3">
        <v>0.62152777777777779</v>
      </c>
      <c r="G207" s="3">
        <v>0.7</v>
      </c>
      <c r="H207" s="122">
        <f t="shared" si="9"/>
        <v>7.8472222222222165E-2</v>
      </c>
      <c r="I207" s="1"/>
      <c r="J207" s="51" t="s">
        <v>581</v>
      </c>
      <c r="K207" s="120">
        <v>0</v>
      </c>
      <c r="L207" s="7"/>
      <c r="M207" s="7"/>
      <c r="N207" s="120">
        <f t="shared" si="10"/>
        <v>3615.9999999999973</v>
      </c>
      <c r="O207" s="121">
        <f t="shared" si="11"/>
        <v>3840</v>
      </c>
    </row>
    <row r="208" spans="1:15" ht="17.25" x14ac:dyDescent="0.3">
      <c r="A208" s="93"/>
      <c r="B208" s="94"/>
      <c r="C208" s="12"/>
      <c r="D208" s="50"/>
      <c r="E208" s="2"/>
      <c r="F208" s="3"/>
      <c r="G208" s="3"/>
      <c r="H208" s="122">
        <f t="shared" si="9"/>
        <v>0</v>
      </c>
      <c r="I208" s="1"/>
      <c r="J208" s="51"/>
      <c r="K208" s="120">
        <v>0</v>
      </c>
      <c r="L208" s="7"/>
      <c r="M208" s="7"/>
      <c r="N208" s="120">
        <f t="shared" si="10"/>
        <v>0</v>
      </c>
      <c r="O208" s="121">
        <f t="shared" si="11"/>
        <v>0</v>
      </c>
    </row>
    <row r="209" spans="1:15" ht="17.25" x14ac:dyDescent="0.3">
      <c r="A209" s="93"/>
      <c r="B209" s="94"/>
      <c r="C209" s="165"/>
      <c r="D209" s="188"/>
      <c r="E209" s="158"/>
      <c r="F209" s="159"/>
      <c r="G209" s="159"/>
      <c r="H209" s="160">
        <f t="shared" si="9"/>
        <v>0</v>
      </c>
      <c r="I209" s="157"/>
      <c r="J209" s="194"/>
      <c r="K209" s="163">
        <v>0</v>
      </c>
      <c r="L209" s="187"/>
      <c r="M209" s="187"/>
      <c r="N209" s="163">
        <f t="shared" si="10"/>
        <v>0</v>
      </c>
      <c r="O209" s="163">
        <f t="shared" si="11"/>
        <v>0</v>
      </c>
    </row>
    <row r="210" spans="1:15" ht="34.5" x14ac:dyDescent="0.3">
      <c r="A210" s="93"/>
      <c r="B210" s="94"/>
      <c r="C210" s="12" t="s">
        <v>528</v>
      </c>
      <c r="D210" s="50" t="s">
        <v>584</v>
      </c>
      <c r="E210" s="2">
        <v>46140</v>
      </c>
      <c r="F210" s="3">
        <v>0.34375</v>
      </c>
      <c r="G210" s="3">
        <v>0.4375</v>
      </c>
      <c r="H210" s="122">
        <f t="shared" si="9"/>
        <v>9.375E-2</v>
      </c>
      <c r="I210" s="1"/>
      <c r="J210" s="52" t="s">
        <v>585</v>
      </c>
      <c r="K210" s="120">
        <v>0</v>
      </c>
      <c r="L210" s="9"/>
      <c r="M210" s="9"/>
      <c r="N210" s="120">
        <f t="shared" si="10"/>
        <v>4320</v>
      </c>
      <c r="O210" s="121">
        <f t="shared" si="11"/>
        <v>4320</v>
      </c>
    </row>
    <row r="211" spans="1:15" ht="51.75" x14ac:dyDescent="0.3">
      <c r="A211" s="93"/>
      <c r="B211" s="94"/>
      <c r="C211" s="12" t="s">
        <v>51</v>
      </c>
      <c r="D211" s="50" t="s">
        <v>53</v>
      </c>
      <c r="E211" s="2">
        <v>46140</v>
      </c>
      <c r="F211" s="3">
        <v>0.44791666666666669</v>
      </c>
      <c r="G211" s="3">
        <v>0.45833333333333331</v>
      </c>
      <c r="H211" s="122">
        <f t="shared" si="9"/>
        <v>1.041666666666663E-2</v>
      </c>
      <c r="I211" s="1"/>
      <c r="J211" s="48" t="s">
        <v>586</v>
      </c>
      <c r="K211" s="120">
        <v>0</v>
      </c>
      <c r="L211" s="1"/>
      <c r="M211" s="1"/>
      <c r="N211" s="120">
        <f t="shared" si="10"/>
        <v>479.99999999999829</v>
      </c>
      <c r="O211" s="121">
        <f t="shared" si="11"/>
        <v>480</v>
      </c>
    </row>
    <row r="212" spans="1:15" ht="51.75" x14ac:dyDescent="0.3">
      <c r="A212" s="93"/>
      <c r="B212" s="94"/>
      <c r="C212" s="12" t="s">
        <v>514</v>
      </c>
      <c r="D212" s="50" t="s">
        <v>568</v>
      </c>
      <c r="E212" s="2">
        <v>46140</v>
      </c>
      <c r="F212" s="3">
        <v>0.45833333333333331</v>
      </c>
      <c r="G212" s="3">
        <v>0.47916666666666669</v>
      </c>
      <c r="H212" s="122">
        <f t="shared" si="9"/>
        <v>2.083333333333337E-2</v>
      </c>
      <c r="I212" s="1"/>
      <c r="J212" s="52" t="s">
        <v>587</v>
      </c>
      <c r="K212" s="120">
        <v>0</v>
      </c>
      <c r="L212" s="9"/>
      <c r="M212" s="9"/>
      <c r="N212" s="120">
        <f t="shared" si="10"/>
        <v>960.00000000000171</v>
      </c>
      <c r="O212" s="121">
        <f t="shared" si="11"/>
        <v>960</v>
      </c>
    </row>
    <row r="213" spans="1:15" ht="51.75" x14ac:dyDescent="0.3">
      <c r="A213" s="93"/>
      <c r="B213" s="94"/>
      <c r="C213" s="12" t="s">
        <v>528</v>
      </c>
      <c r="D213" s="50" t="s">
        <v>537</v>
      </c>
      <c r="E213" s="2">
        <v>46140</v>
      </c>
      <c r="F213" s="3">
        <v>0.66666666666666663</v>
      </c>
      <c r="G213" s="3">
        <v>0.74305555555555558</v>
      </c>
      <c r="H213" s="122">
        <f t="shared" si="9"/>
        <v>7.6388888888888951E-2</v>
      </c>
      <c r="I213" s="1"/>
      <c r="J213" s="48" t="s">
        <v>588</v>
      </c>
      <c r="K213" s="120">
        <v>0</v>
      </c>
      <c r="L213" s="1"/>
      <c r="M213" s="1"/>
      <c r="N213" s="120">
        <f t="shared" si="10"/>
        <v>3520.0000000000027</v>
      </c>
      <c r="O213" s="121">
        <f t="shared" si="11"/>
        <v>3840</v>
      </c>
    </row>
    <row r="214" spans="1:15" ht="34.5" x14ac:dyDescent="0.3">
      <c r="A214" s="93"/>
      <c r="B214" s="94"/>
      <c r="C214" s="12" t="s">
        <v>79</v>
      </c>
      <c r="D214" s="50" t="s">
        <v>81</v>
      </c>
      <c r="E214" s="2">
        <v>46140</v>
      </c>
      <c r="F214" s="3">
        <v>0.625</v>
      </c>
      <c r="G214" s="3">
        <v>0.65625</v>
      </c>
      <c r="H214" s="122">
        <f t="shared" si="9"/>
        <v>3.125E-2</v>
      </c>
      <c r="I214" s="1"/>
      <c r="J214" s="52" t="s">
        <v>589</v>
      </c>
      <c r="K214" s="120">
        <v>0</v>
      </c>
      <c r="L214" s="9"/>
      <c r="M214" s="9"/>
      <c r="N214" s="120">
        <f t="shared" si="10"/>
        <v>1440</v>
      </c>
      <c r="O214" s="121">
        <f t="shared" si="11"/>
        <v>1440</v>
      </c>
    </row>
    <row r="215" spans="1:15" ht="34.5" x14ac:dyDescent="0.3">
      <c r="A215" s="93"/>
      <c r="B215" s="94"/>
      <c r="C215" s="12" t="s">
        <v>163</v>
      </c>
      <c r="D215" s="50" t="s">
        <v>165</v>
      </c>
      <c r="E215" s="2">
        <v>46140</v>
      </c>
      <c r="F215" s="3">
        <v>0.625</v>
      </c>
      <c r="G215" s="3">
        <v>0.63888888888888884</v>
      </c>
      <c r="H215" s="122">
        <f t="shared" si="9"/>
        <v>1.388888888888884E-2</v>
      </c>
      <c r="I215" s="1"/>
      <c r="J215" s="48" t="s">
        <v>590</v>
      </c>
      <c r="K215" s="120">
        <v>0</v>
      </c>
      <c r="L215" s="1"/>
      <c r="M215" s="1"/>
      <c r="N215" s="120">
        <f t="shared" si="10"/>
        <v>639.99999999999773</v>
      </c>
      <c r="O215" s="121">
        <f t="shared" si="11"/>
        <v>960</v>
      </c>
    </row>
    <row r="216" spans="1:15" ht="17.25" x14ac:dyDescent="0.3">
      <c r="A216" s="93"/>
      <c r="B216" s="94"/>
      <c r="C216" s="12" t="s">
        <v>528</v>
      </c>
      <c r="D216" s="50" t="s">
        <v>591</v>
      </c>
      <c r="E216" s="2">
        <v>46140</v>
      </c>
      <c r="F216" s="3">
        <v>0.58333333333333337</v>
      </c>
      <c r="G216" s="3">
        <v>0.61458333333333337</v>
      </c>
      <c r="H216" s="122">
        <f t="shared" si="9"/>
        <v>3.125E-2</v>
      </c>
      <c r="I216" s="1"/>
      <c r="J216" s="48" t="s">
        <v>592</v>
      </c>
      <c r="K216" s="120">
        <v>0</v>
      </c>
      <c r="L216" s="1"/>
      <c r="M216" s="1"/>
      <c r="N216" s="120">
        <f t="shared" si="10"/>
        <v>1440</v>
      </c>
      <c r="O216" s="121">
        <f t="shared" si="11"/>
        <v>1440</v>
      </c>
    </row>
    <row r="217" spans="1:15" ht="17.25" x14ac:dyDescent="0.3">
      <c r="A217" s="93"/>
      <c r="B217" s="94"/>
      <c r="C217" s="12"/>
      <c r="D217" s="50"/>
      <c r="E217" s="2"/>
      <c r="F217" s="3"/>
      <c r="G217" s="3"/>
      <c r="H217" s="122">
        <f t="shared" si="9"/>
        <v>0</v>
      </c>
      <c r="I217" s="1"/>
      <c r="J217" s="48"/>
      <c r="K217" s="120">
        <v>0</v>
      </c>
      <c r="L217" s="1"/>
      <c r="M217" s="1"/>
      <c r="N217" s="120">
        <f t="shared" si="10"/>
        <v>0</v>
      </c>
      <c r="O217" s="121">
        <f t="shared" si="11"/>
        <v>0</v>
      </c>
    </row>
    <row r="218" spans="1:15" ht="17.25" x14ac:dyDescent="0.3">
      <c r="A218" s="93"/>
      <c r="B218" s="94"/>
      <c r="C218" s="12"/>
      <c r="D218" s="188"/>
      <c r="E218" s="158"/>
      <c r="F218" s="159"/>
      <c r="G218" s="159"/>
      <c r="H218" s="160">
        <f t="shared" si="9"/>
        <v>0</v>
      </c>
      <c r="I218" s="157"/>
      <c r="J218" s="193"/>
      <c r="K218" s="163">
        <v>0</v>
      </c>
      <c r="L218" s="185"/>
      <c r="M218" s="185"/>
      <c r="N218" s="163">
        <f t="shared" si="10"/>
        <v>0</v>
      </c>
      <c r="O218" s="163">
        <f t="shared" si="11"/>
        <v>0</v>
      </c>
    </row>
    <row r="219" spans="1:15" ht="34.5" x14ac:dyDescent="0.3">
      <c r="A219" s="93"/>
      <c r="B219" s="94"/>
      <c r="C219" s="12" t="s">
        <v>119</v>
      </c>
      <c r="D219" s="50" t="s">
        <v>120</v>
      </c>
      <c r="E219" s="2">
        <v>46141</v>
      </c>
      <c r="F219" s="3">
        <v>0.26041666666666669</v>
      </c>
      <c r="G219" s="3">
        <v>0.27638888888888891</v>
      </c>
      <c r="H219" s="122">
        <f t="shared" si="9"/>
        <v>1.5972222222222221E-2</v>
      </c>
      <c r="I219" s="1"/>
      <c r="J219" s="48" t="s">
        <v>612</v>
      </c>
      <c r="K219" s="120">
        <v>0</v>
      </c>
      <c r="L219" s="1"/>
      <c r="M219" s="1"/>
      <c r="N219" s="120">
        <f t="shared" si="10"/>
        <v>736</v>
      </c>
      <c r="O219" s="121">
        <f t="shared" si="11"/>
        <v>960</v>
      </c>
    </row>
    <row r="220" spans="1:15" ht="17.25" x14ac:dyDescent="0.3">
      <c r="A220" s="93"/>
      <c r="B220" s="94"/>
      <c r="C220" s="12" t="s">
        <v>514</v>
      </c>
      <c r="D220" s="50" t="s">
        <v>568</v>
      </c>
      <c r="E220" s="2">
        <v>46141</v>
      </c>
      <c r="F220" s="3">
        <v>0.44791666666666669</v>
      </c>
      <c r="G220" s="3">
        <v>0.46944444444444444</v>
      </c>
      <c r="H220" s="122">
        <f t="shared" si="9"/>
        <v>2.1527777777777757E-2</v>
      </c>
      <c r="I220" s="1"/>
      <c r="J220" s="48"/>
      <c r="K220" s="120">
        <v>0</v>
      </c>
      <c r="L220" s="1"/>
      <c r="M220" s="1"/>
      <c r="N220" s="120">
        <f t="shared" si="10"/>
        <v>991.99999999999909</v>
      </c>
      <c r="O220" s="121">
        <f t="shared" si="11"/>
        <v>1440</v>
      </c>
    </row>
    <row r="221" spans="1:15" ht="34.5" x14ac:dyDescent="0.3">
      <c r="A221" s="93"/>
      <c r="B221" s="94"/>
      <c r="C221" s="12" t="s">
        <v>51</v>
      </c>
      <c r="D221" s="50" t="s">
        <v>53</v>
      </c>
      <c r="E221" s="2">
        <v>46141</v>
      </c>
      <c r="F221" s="3">
        <v>0.43402777777777779</v>
      </c>
      <c r="G221" s="3">
        <v>0.4513888888888889</v>
      </c>
      <c r="H221" s="122">
        <f t="shared" si="9"/>
        <v>1.7361111111111105E-2</v>
      </c>
      <c r="I221" s="1"/>
      <c r="J221" s="48" t="s">
        <v>613</v>
      </c>
      <c r="K221" s="120">
        <v>0</v>
      </c>
      <c r="L221" s="1"/>
      <c r="M221" s="1"/>
      <c r="N221" s="120">
        <f t="shared" si="10"/>
        <v>799.99999999999977</v>
      </c>
      <c r="O221" s="121">
        <f t="shared" si="11"/>
        <v>960</v>
      </c>
    </row>
    <row r="222" spans="1:15" ht="51.75" x14ac:dyDescent="0.3">
      <c r="A222" s="93"/>
      <c r="B222" s="94"/>
      <c r="C222" s="12" t="s">
        <v>175</v>
      </c>
      <c r="D222" s="50" t="s">
        <v>176</v>
      </c>
      <c r="E222" s="2">
        <v>46141</v>
      </c>
      <c r="F222" s="3">
        <v>0.625</v>
      </c>
      <c r="G222" s="3">
        <v>0.64583333333333337</v>
      </c>
      <c r="H222" s="122">
        <f t="shared" si="9"/>
        <v>2.083333333333337E-2</v>
      </c>
      <c r="I222" s="1"/>
      <c r="J222" s="48" t="s">
        <v>614</v>
      </c>
      <c r="K222" s="120">
        <v>0</v>
      </c>
      <c r="L222" s="1"/>
      <c r="M222" s="1"/>
      <c r="N222" s="120">
        <f t="shared" si="10"/>
        <v>960.00000000000171</v>
      </c>
      <c r="O222" s="121">
        <f t="shared" si="11"/>
        <v>960</v>
      </c>
    </row>
    <row r="223" spans="1:15" ht="34.5" x14ac:dyDescent="0.3">
      <c r="A223" s="93"/>
      <c r="B223" s="94"/>
      <c r="C223" s="66" t="s">
        <v>423</v>
      </c>
      <c r="D223" s="50" t="s">
        <v>53</v>
      </c>
      <c r="E223" s="2">
        <v>46141</v>
      </c>
      <c r="F223" s="3">
        <v>0.51458333333333328</v>
      </c>
      <c r="G223" s="3">
        <v>0.53472222222222221</v>
      </c>
      <c r="H223" s="122">
        <f t="shared" si="9"/>
        <v>2.0138888888888928E-2</v>
      </c>
      <c r="I223" s="1" t="s">
        <v>249</v>
      </c>
      <c r="J223" s="48" t="s">
        <v>616</v>
      </c>
      <c r="K223" s="120">
        <v>0</v>
      </c>
      <c r="L223" s="1"/>
      <c r="M223" s="1"/>
      <c r="N223" s="120">
        <f t="shared" si="10"/>
        <v>928.00000000000182</v>
      </c>
      <c r="O223" s="121">
        <f t="shared" si="11"/>
        <v>960</v>
      </c>
    </row>
    <row r="224" spans="1:15" ht="17.25" x14ac:dyDescent="0.3">
      <c r="A224" s="93"/>
      <c r="B224" s="94"/>
      <c r="C224" s="165" t="s">
        <v>423</v>
      </c>
      <c r="D224" s="188" t="s">
        <v>53</v>
      </c>
      <c r="E224" s="158"/>
      <c r="F224" s="159"/>
      <c r="G224" s="159"/>
      <c r="H224" s="160">
        <f t="shared" si="9"/>
        <v>0</v>
      </c>
      <c r="I224" s="157"/>
      <c r="J224" s="188"/>
      <c r="K224" s="163">
        <v>0</v>
      </c>
      <c r="L224" s="187"/>
      <c r="M224" s="187"/>
      <c r="N224" s="163">
        <f t="shared" si="10"/>
        <v>0</v>
      </c>
      <c r="O224" s="163">
        <f t="shared" si="11"/>
        <v>0</v>
      </c>
    </row>
    <row r="225" spans="1:15" ht="34.5" x14ac:dyDescent="0.3">
      <c r="A225" s="93"/>
      <c r="B225" s="94"/>
      <c r="C225" s="199" t="s">
        <v>338</v>
      </c>
      <c r="D225" s="222" t="s">
        <v>623</v>
      </c>
      <c r="E225" s="201">
        <v>46142</v>
      </c>
      <c r="F225" s="202">
        <v>0.34375</v>
      </c>
      <c r="G225" s="202">
        <v>0.4375</v>
      </c>
      <c r="H225" s="206">
        <f t="shared" si="9"/>
        <v>9.375E-2</v>
      </c>
      <c r="I225" s="200"/>
      <c r="J225" s="203" t="s">
        <v>622</v>
      </c>
      <c r="K225" s="204">
        <v>0</v>
      </c>
      <c r="L225" s="200"/>
      <c r="M225" s="200"/>
      <c r="N225" s="204">
        <f t="shared" si="10"/>
        <v>4320</v>
      </c>
      <c r="O225" s="204">
        <f t="shared" si="11"/>
        <v>4320</v>
      </c>
    </row>
    <row r="226" spans="1:15" ht="69" x14ac:dyDescent="0.3">
      <c r="A226" s="93"/>
      <c r="B226" s="94"/>
      <c r="C226" s="12" t="s">
        <v>163</v>
      </c>
      <c r="D226" s="50" t="s">
        <v>165</v>
      </c>
      <c r="E226" s="2">
        <v>46142</v>
      </c>
      <c r="F226" s="3">
        <v>0.55555555555555558</v>
      </c>
      <c r="G226" s="3">
        <v>0.56597222222222221</v>
      </c>
      <c r="H226" s="122">
        <f t="shared" si="9"/>
        <v>1.041666666666663E-2</v>
      </c>
      <c r="I226" s="1"/>
      <c r="J226" s="48" t="s">
        <v>624</v>
      </c>
      <c r="K226" s="120">
        <v>0</v>
      </c>
      <c r="L226" s="1"/>
      <c r="M226" s="1"/>
      <c r="N226" s="120">
        <f t="shared" si="10"/>
        <v>479.99999999999829</v>
      </c>
      <c r="O226" s="121">
        <f t="shared" si="11"/>
        <v>480</v>
      </c>
    </row>
    <row r="227" spans="1:15" ht="51.75" x14ac:dyDescent="0.3">
      <c r="A227" s="93"/>
      <c r="B227" s="94"/>
      <c r="C227" s="12" t="s">
        <v>528</v>
      </c>
      <c r="D227" s="50" t="s">
        <v>625</v>
      </c>
      <c r="E227" s="2">
        <v>46142</v>
      </c>
      <c r="F227" s="3">
        <v>0.57291666666666663</v>
      </c>
      <c r="G227" s="3">
        <v>0.59027777777777779</v>
      </c>
      <c r="H227" s="122">
        <f t="shared" si="9"/>
        <v>1.736111111111116E-2</v>
      </c>
      <c r="I227" s="1"/>
      <c r="J227" s="51" t="s">
        <v>626</v>
      </c>
      <c r="K227" s="120">
        <v>0</v>
      </c>
      <c r="L227" s="7"/>
      <c r="M227" s="7"/>
      <c r="N227" s="120">
        <f t="shared" si="10"/>
        <v>800.00000000000227</v>
      </c>
      <c r="O227" s="121">
        <f t="shared" si="11"/>
        <v>960</v>
      </c>
    </row>
    <row r="228" spans="1:15" ht="34.5" x14ac:dyDescent="0.3">
      <c r="A228" s="93"/>
      <c r="B228" s="94"/>
      <c r="C228" s="12" t="s">
        <v>528</v>
      </c>
      <c r="D228" s="50" t="s">
        <v>627</v>
      </c>
      <c r="E228" s="2">
        <v>46142</v>
      </c>
      <c r="F228" s="3">
        <v>0.59027777777777779</v>
      </c>
      <c r="G228" s="3">
        <v>0.61111111111111116</v>
      </c>
      <c r="H228" s="122">
        <f t="shared" si="9"/>
        <v>2.083333333333337E-2</v>
      </c>
      <c r="I228" s="1"/>
      <c r="J228" s="48" t="s">
        <v>628</v>
      </c>
      <c r="K228" s="120">
        <v>0</v>
      </c>
      <c r="L228" s="1"/>
      <c r="M228" s="1"/>
      <c r="N228" s="120">
        <f t="shared" si="10"/>
        <v>960.00000000000171</v>
      </c>
      <c r="O228" s="121">
        <f t="shared" si="11"/>
        <v>960</v>
      </c>
    </row>
    <row r="229" spans="1:15" ht="17.25" x14ac:dyDescent="0.3">
      <c r="A229" s="93"/>
      <c r="B229" s="94"/>
      <c r="C229" s="12" t="s">
        <v>528</v>
      </c>
      <c r="D229" s="50" t="s">
        <v>629</v>
      </c>
      <c r="E229" s="2">
        <v>46142</v>
      </c>
      <c r="F229" s="3">
        <v>0.4375</v>
      </c>
      <c r="G229" s="3">
        <v>0.44791666666666669</v>
      </c>
      <c r="H229" s="122">
        <f t="shared" si="9"/>
        <v>1.0416666666666685E-2</v>
      </c>
      <c r="I229" s="1"/>
      <c r="J229" s="48" t="s">
        <v>630</v>
      </c>
      <c r="K229" s="120">
        <v>0</v>
      </c>
      <c r="L229" s="1"/>
      <c r="M229" s="1"/>
      <c r="N229" s="120">
        <f t="shared" si="10"/>
        <v>480.00000000000085</v>
      </c>
      <c r="O229" s="121">
        <f t="shared" si="11"/>
        <v>480</v>
      </c>
    </row>
    <row r="230" spans="1:15" ht="51.75" x14ac:dyDescent="0.3">
      <c r="A230" s="93"/>
      <c r="B230" s="94"/>
      <c r="C230" s="12" t="s">
        <v>457</v>
      </c>
      <c r="D230" s="50" t="s">
        <v>458</v>
      </c>
      <c r="E230" s="2">
        <v>46142</v>
      </c>
      <c r="F230" s="3">
        <v>0.66666666666666663</v>
      </c>
      <c r="G230" s="3">
        <v>0.7006944444444444</v>
      </c>
      <c r="H230" s="122">
        <f t="shared" si="9"/>
        <v>3.4027777777777768E-2</v>
      </c>
      <c r="I230" s="1"/>
      <c r="J230" s="52" t="s">
        <v>632</v>
      </c>
      <c r="K230" s="120">
        <v>0</v>
      </c>
      <c r="L230" s="9"/>
      <c r="M230" s="9"/>
      <c r="N230" s="120">
        <f t="shared" si="10"/>
        <v>1567.9999999999995</v>
      </c>
      <c r="O230" s="121">
        <f t="shared" si="11"/>
        <v>1920</v>
      </c>
    </row>
    <row r="231" spans="1:15" ht="17.25" x14ac:dyDescent="0.3">
      <c r="A231" s="93"/>
      <c r="B231" s="94"/>
      <c r="C231" s="165"/>
      <c r="D231" s="188"/>
      <c r="E231" s="158"/>
      <c r="F231" s="159"/>
      <c r="G231" s="159"/>
      <c r="H231" s="160">
        <f t="shared" si="9"/>
        <v>0</v>
      </c>
      <c r="I231" s="157"/>
      <c r="J231" s="161"/>
      <c r="K231" s="163">
        <v>0</v>
      </c>
      <c r="L231" s="157"/>
      <c r="M231" s="157"/>
      <c r="N231" s="163">
        <f t="shared" si="10"/>
        <v>0</v>
      </c>
      <c r="O231" s="163">
        <f t="shared" si="11"/>
        <v>0</v>
      </c>
    </row>
    <row r="232" spans="1:15" ht="17.25" x14ac:dyDescent="0.3">
      <c r="A232" s="93"/>
      <c r="B232" s="94"/>
      <c r="C232" s="12" t="s">
        <v>528</v>
      </c>
      <c r="D232" s="50" t="s">
        <v>633</v>
      </c>
      <c r="E232" s="2">
        <v>46147</v>
      </c>
      <c r="F232" s="3">
        <v>0.2986111111111111</v>
      </c>
      <c r="G232" s="3"/>
      <c r="H232" s="122">
        <f t="shared" si="9"/>
        <v>0</v>
      </c>
      <c r="I232" s="1"/>
      <c r="J232" s="52"/>
      <c r="K232" s="120">
        <v>0</v>
      </c>
      <c r="L232" s="9"/>
      <c r="M232" s="9"/>
      <c r="N232" s="120">
        <f t="shared" si="10"/>
        <v>0</v>
      </c>
      <c r="O232" s="121">
        <f t="shared" si="11"/>
        <v>0</v>
      </c>
    </row>
    <row r="233" spans="1:15" ht="51.75" x14ac:dyDescent="0.3">
      <c r="A233" s="93"/>
      <c r="B233" s="94"/>
      <c r="C233" s="12" t="s">
        <v>99</v>
      </c>
      <c r="D233" s="50" t="s">
        <v>100</v>
      </c>
      <c r="E233" s="2">
        <v>46147</v>
      </c>
      <c r="F233" s="3">
        <v>0.375</v>
      </c>
      <c r="G233" s="3">
        <v>0.39583333333333331</v>
      </c>
      <c r="H233" s="122">
        <f t="shared" si="9"/>
        <v>2.0833333333333315E-2</v>
      </c>
      <c r="I233" s="1"/>
      <c r="J233" s="48" t="s">
        <v>634</v>
      </c>
      <c r="K233" s="120">
        <v>0</v>
      </c>
      <c r="L233" s="1"/>
      <c r="M233" s="1"/>
      <c r="N233" s="120">
        <f t="shared" si="10"/>
        <v>959.99999999999909</v>
      </c>
      <c r="O233" s="121">
        <f t="shared" si="11"/>
        <v>960</v>
      </c>
    </row>
    <row r="234" spans="1:15" ht="34.5" x14ac:dyDescent="0.3">
      <c r="A234" s="93"/>
      <c r="B234" s="94"/>
      <c r="C234" s="12" t="s">
        <v>163</v>
      </c>
      <c r="D234" s="50" t="s">
        <v>165</v>
      </c>
      <c r="E234" s="2">
        <v>46147</v>
      </c>
      <c r="F234" s="3">
        <v>0.46875</v>
      </c>
      <c r="G234" s="3">
        <v>0.4777777777777778</v>
      </c>
      <c r="H234" s="122">
        <f t="shared" si="9"/>
        <v>9.0277777777778012E-3</v>
      </c>
      <c r="I234" s="1"/>
      <c r="J234" s="52" t="s">
        <v>635</v>
      </c>
      <c r="K234" s="120">
        <v>0</v>
      </c>
      <c r="L234" s="9"/>
      <c r="M234" s="9"/>
      <c r="N234" s="120">
        <f t="shared" si="10"/>
        <v>416.00000000000108</v>
      </c>
      <c r="O234" s="121">
        <f t="shared" si="11"/>
        <v>480</v>
      </c>
    </row>
    <row r="235" spans="1:15" ht="34.5" x14ac:dyDescent="0.3">
      <c r="A235" s="93"/>
      <c r="B235" s="94"/>
      <c r="C235" s="12" t="s">
        <v>457</v>
      </c>
      <c r="D235" s="50" t="s">
        <v>458</v>
      </c>
      <c r="E235" s="2">
        <v>46147</v>
      </c>
      <c r="F235" s="3">
        <v>0.6875</v>
      </c>
      <c r="G235" s="3">
        <v>0.70625000000000004</v>
      </c>
      <c r="H235" s="122">
        <f t="shared" si="9"/>
        <v>1.8750000000000044E-2</v>
      </c>
      <c r="I235" s="1"/>
      <c r="J235" s="50" t="s">
        <v>637</v>
      </c>
      <c r="K235" s="120">
        <v>0</v>
      </c>
      <c r="L235" s="1"/>
      <c r="M235" s="1"/>
      <c r="N235" s="120">
        <f t="shared" si="10"/>
        <v>864.00000000000205</v>
      </c>
      <c r="O235" s="121">
        <f t="shared" si="11"/>
        <v>960</v>
      </c>
    </row>
    <row r="236" spans="1:15" ht="17.25" x14ac:dyDescent="0.3">
      <c r="A236" s="93"/>
      <c r="B236" s="94"/>
      <c r="C236" s="12"/>
      <c r="D236" s="50"/>
      <c r="E236" s="2"/>
      <c r="F236" s="3"/>
      <c r="G236" s="3"/>
      <c r="H236" s="122">
        <f t="shared" si="9"/>
        <v>0</v>
      </c>
      <c r="I236" s="1"/>
      <c r="J236" s="51"/>
      <c r="K236" s="120">
        <v>0</v>
      </c>
      <c r="L236" s="7"/>
      <c r="M236" s="7"/>
      <c r="N236" s="120">
        <f t="shared" si="10"/>
        <v>0</v>
      </c>
      <c r="O236" s="121">
        <f t="shared" si="11"/>
        <v>0</v>
      </c>
    </row>
    <row r="237" spans="1:15" ht="17.25" x14ac:dyDescent="0.3">
      <c r="A237" s="93"/>
      <c r="B237" s="94"/>
      <c r="C237" s="165"/>
      <c r="D237" s="188"/>
      <c r="E237" s="158"/>
      <c r="F237" s="159"/>
      <c r="G237" s="159"/>
      <c r="H237" s="160">
        <f t="shared" si="9"/>
        <v>0</v>
      </c>
      <c r="I237" s="157"/>
      <c r="J237" s="188"/>
      <c r="K237" s="163">
        <v>0</v>
      </c>
      <c r="L237" s="157"/>
      <c r="M237" s="157"/>
      <c r="N237" s="163">
        <f t="shared" si="10"/>
        <v>0</v>
      </c>
      <c r="O237" s="163">
        <f t="shared" si="11"/>
        <v>0</v>
      </c>
    </row>
    <row r="238" spans="1:15" ht="34.5" x14ac:dyDescent="0.3">
      <c r="A238" s="93"/>
      <c r="B238" s="94"/>
      <c r="C238" s="12" t="s">
        <v>457</v>
      </c>
      <c r="D238" s="50" t="s">
        <v>673</v>
      </c>
      <c r="E238" s="2">
        <v>46149</v>
      </c>
      <c r="F238" s="3">
        <v>0.5</v>
      </c>
      <c r="G238" s="3">
        <v>0.55208333333333337</v>
      </c>
      <c r="H238" s="122">
        <f t="shared" si="9"/>
        <v>5.208333333333337E-2</v>
      </c>
      <c r="I238" s="1"/>
      <c r="J238" s="55" t="s">
        <v>680</v>
      </c>
      <c r="K238" s="120">
        <v>0</v>
      </c>
      <c r="L238" s="9"/>
      <c r="M238" s="9"/>
      <c r="N238" s="120">
        <f t="shared" si="10"/>
        <v>2400.0000000000018</v>
      </c>
      <c r="O238" s="121">
        <f t="shared" si="11"/>
        <v>2400</v>
      </c>
    </row>
    <row r="239" spans="1:15" ht="69" x14ac:dyDescent="0.3">
      <c r="A239" s="93"/>
      <c r="B239" s="94"/>
      <c r="C239" s="12" t="s">
        <v>675</v>
      </c>
      <c r="D239" s="50" t="s">
        <v>677</v>
      </c>
      <c r="E239" s="2">
        <v>46149</v>
      </c>
      <c r="F239" s="3">
        <v>0.41666666666666669</v>
      </c>
      <c r="G239" s="3">
        <v>0.5</v>
      </c>
      <c r="H239" s="122">
        <f t="shared" si="9"/>
        <v>8.3333333333333315E-2</v>
      </c>
      <c r="I239" s="1"/>
      <c r="J239" s="50" t="s">
        <v>678</v>
      </c>
      <c r="K239" s="120">
        <v>0</v>
      </c>
      <c r="L239" s="1"/>
      <c r="M239" s="1"/>
      <c r="N239" s="120">
        <f t="shared" si="10"/>
        <v>3839.9999999999991</v>
      </c>
      <c r="O239" s="121">
        <f t="shared" si="11"/>
        <v>4320</v>
      </c>
    </row>
    <row r="240" spans="1:15" ht="69" x14ac:dyDescent="0.3">
      <c r="A240" s="93"/>
      <c r="B240" s="94"/>
      <c r="C240" s="12" t="s">
        <v>51</v>
      </c>
      <c r="D240" s="50" t="s">
        <v>53</v>
      </c>
      <c r="E240" s="2">
        <v>46149</v>
      </c>
      <c r="F240" s="3">
        <v>0.47222222222222221</v>
      </c>
      <c r="G240" s="3">
        <v>0.5</v>
      </c>
      <c r="H240" s="122">
        <f t="shared" si="9"/>
        <v>2.777777777777779E-2</v>
      </c>
      <c r="I240" s="1"/>
      <c r="J240" s="56" t="s">
        <v>679</v>
      </c>
      <c r="K240" s="120">
        <v>0</v>
      </c>
      <c r="L240" s="9"/>
      <c r="M240" s="9"/>
      <c r="N240" s="120">
        <f t="shared" si="10"/>
        <v>1280.0000000000005</v>
      </c>
      <c r="O240" s="121">
        <f t="shared" si="11"/>
        <v>1440</v>
      </c>
    </row>
    <row r="241" spans="1:15" ht="17.25" x14ac:dyDescent="0.3">
      <c r="A241" s="93"/>
      <c r="B241" s="94"/>
      <c r="C241" s="12" t="s">
        <v>252</v>
      </c>
      <c r="D241" s="50" t="s">
        <v>254</v>
      </c>
      <c r="E241" s="2">
        <v>46149</v>
      </c>
      <c r="F241" s="3">
        <v>0.625</v>
      </c>
      <c r="G241" s="3">
        <v>0.70138888888888884</v>
      </c>
      <c r="H241" s="122">
        <f t="shared" si="9"/>
        <v>7.638888888888884E-2</v>
      </c>
      <c r="I241" s="1"/>
      <c r="J241" s="55" t="s">
        <v>681</v>
      </c>
      <c r="K241" s="120">
        <v>0</v>
      </c>
      <c r="L241" s="1"/>
      <c r="M241" s="1"/>
      <c r="N241" s="120">
        <f t="shared" si="10"/>
        <v>3519.9999999999977</v>
      </c>
      <c r="O241" s="121">
        <f t="shared" si="11"/>
        <v>3840</v>
      </c>
    </row>
    <row r="242" spans="1:15" ht="17.25" x14ac:dyDescent="0.3">
      <c r="A242" s="93"/>
      <c r="B242" s="94"/>
      <c r="C242" s="212"/>
      <c r="D242" s="217"/>
      <c r="E242" s="214"/>
      <c r="F242" s="215"/>
      <c r="G242" s="215"/>
      <c r="H242" s="216">
        <f t="shared" si="9"/>
        <v>0</v>
      </c>
      <c r="I242" s="213"/>
      <c r="J242" s="217"/>
      <c r="K242" s="218">
        <v>0</v>
      </c>
      <c r="L242" s="213"/>
      <c r="M242" s="213"/>
      <c r="N242" s="218">
        <f t="shared" si="10"/>
        <v>0</v>
      </c>
      <c r="O242" s="218">
        <f t="shared" si="11"/>
        <v>0</v>
      </c>
    </row>
    <row r="243" spans="1:15" ht="86.25" x14ac:dyDescent="0.3">
      <c r="A243" s="93"/>
      <c r="B243" s="94"/>
      <c r="C243" s="12" t="s">
        <v>693</v>
      </c>
      <c r="D243" s="50" t="s">
        <v>695</v>
      </c>
      <c r="E243" s="2">
        <v>46150</v>
      </c>
      <c r="F243" s="3">
        <v>0.33333333333333331</v>
      </c>
      <c r="G243" s="3">
        <v>0.36458333333333331</v>
      </c>
      <c r="H243" s="122">
        <f t="shared" si="9"/>
        <v>3.125E-2</v>
      </c>
      <c r="I243" s="1"/>
      <c r="J243" s="54" t="s">
        <v>696</v>
      </c>
      <c r="K243" s="120">
        <v>0</v>
      </c>
      <c r="L243" s="7"/>
      <c r="M243" s="7"/>
      <c r="N243" s="120">
        <f t="shared" si="10"/>
        <v>1440</v>
      </c>
      <c r="O243" s="121">
        <f t="shared" si="11"/>
        <v>1440</v>
      </c>
    </row>
    <row r="244" spans="1:15" ht="86.25" x14ac:dyDescent="0.3">
      <c r="A244" s="93"/>
      <c r="B244" s="94"/>
      <c r="C244" s="12" t="s">
        <v>7</v>
      </c>
      <c r="D244" s="50" t="s">
        <v>136</v>
      </c>
      <c r="E244" s="2">
        <v>46150</v>
      </c>
      <c r="F244" s="3">
        <v>0.47916666666666669</v>
      </c>
      <c r="G244" s="3">
        <v>0.58333333333333337</v>
      </c>
      <c r="H244" s="122">
        <f t="shared" si="9"/>
        <v>0.10416666666666669</v>
      </c>
      <c r="I244" s="1"/>
      <c r="J244" s="54" t="s">
        <v>697</v>
      </c>
      <c r="K244" s="120">
        <v>0</v>
      </c>
      <c r="L244" s="7"/>
      <c r="M244" s="7"/>
      <c r="N244" s="120">
        <f t="shared" si="10"/>
        <v>4800.0000000000009</v>
      </c>
      <c r="O244" s="121">
        <f t="shared" si="11"/>
        <v>4800</v>
      </c>
    </row>
    <row r="245" spans="1:15" ht="51.75" x14ac:dyDescent="0.3">
      <c r="A245" s="93"/>
      <c r="B245" s="94"/>
      <c r="C245" s="12" t="s">
        <v>99</v>
      </c>
      <c r="D245" s="50" t="s">
        <v>100</v>
      </c>
      <c r="E245" s="2">
        <v>46150</v>
      </c>
      <c r="F245" s="3">
        <v>0.70833333333333337</v>
      </c>
      <c r="G245" s="3">
        <v>0.75</v>
      </c>
      <c r="H245" s="122">
        <f t="shared" si="9"/>
        <v>4.166666666666663E-2</v>
      </c>
      <c r="I245" s="1"/>
      <c r="J245" s="55" t="s">
        <v>698</v>
      </c>
      <c r="K245" s="120">
        <v>0</v>
      </c>
      <c r="L245" s="11"/>
      <c r="M245" s="11"/>
      <c r="N245" s="120">
        <f t="shared" si="10"/>
        <v>1919.9999999999982</v>
      </c>
      <c r="O245" s="121">
        <f t="shared" si="11"/>
        <v>1920</v>
      </c>
    </row>
    <row r="246" spans="1:15" ht="34.5" x14ac:dyDescent="0.3">
      <c r="A246" s="93"/>
      <c r="B246" s="94"/>
      <c r="C246" s="12" t="s">
        <v>528</v>
      </c>
      <c r="D246" s="50" t="s">
        <v>699</v>
      </c>
      <c r="E246" s="2">
        <v>46150</v>
      </c>
      <c r="F246" s="3">
        <v>0.75</v>
      </c>
      <c r="G246" s="3">
        <v>0.83333333333333337</v>
      </c>
      <c r="H246" s="122">
        <f t="shared" si="9"/>
        <v>8.333333333333337E-2</v>
      </c>
      <c r="I246" s="1"/>
      <c r="J246" s="50" t="s">
        <v>700</v>
      </c>
      <c r="K246" s="120">
        <v>0</v>
      </c>
      <c r="L246" s="1"/>
      <c r="M246" s="1"/>
      <c r="N246" s="120">
        <f t="shared" si="10"/>
        <v>3840.0000000000018</v>
      </c>
      <c r="O246" s="121">
        <f t="shared" si="11"/>
        <v>4320</v>
      </c>
    </row>
    <row r="247" spans="1:15" ht="17.25" x14ac:dyDescent="0.3">
      <c r="A247" s="93"/>
      <c r="B247" s="94"/>
      <c r="C247" s="212"/>
      <c r="D247" s="217"/>
      <c r="E247" s="214"/>
      <c r="F247" s="215"/>
      <c r="G247" s="215"/>
      <c r="H247" s="216">
        <f t="shared" si="9"/>
        <v>0</v>
      </c>
      <c r="I247" s="213"/>
      <c r="J247" s="219"/>
      <c r="K247" s="218">
        <v>0</v>
      </c>
      <c r="L247" s="220"/>
      <c r="M247" s="220"/>
      <c r="N247" s="218">
        <f t="shared" si="10"/>
        <v>0</v>
      </c>
      <c r="O247" s="218">
        <f t="shared" si="11"/>
        <v>0</v>
      </c>
    </row>
    <row r="248" spans="1:15" ht="51.75" x14ac:dyDescent="0.3">
      <c r="A248" s="93"/>
      <c r="B248" s="94"/>
      <c r="C248" s="66" t="s">
        <v>528</v>
      </c>
      <c r="D248" s="50" t="s">
        <v>702</v>
      </c>
      <c r="E248" s="2">
        <v>46151</v>
      </c>
      <c r="F248" s="3">
        <v>0.41666666666666669</v>
      </c>
      <c r="G248" s="3">
        <v>0.48958333333333331</v>
      </c>
      <c r="H248" s="122">
        <f t="shared" si="9"/>
        <v>7.291666666666663E-2</v>
      </c>
      <c r="I248" s="1"/>
      <c r="J248" s="54" t="s">
        <v>701</v>
      </c>
      <c r="K248" s="120">
        <v>0</v>
      </c>
      <c r="L248" s="7"/>
      <c r="M248" s="7"/>
      <c r="N248" s="120">
        <f t="shared" si="10"/>
        <v>3359.9999999999982</v>
      </c>
      <c r="O248" s="121">
        <f t="shared" si="11"/>
        <v>3360</v>
      </c>
    </row>
    <row r="249" spans="1:15" ht="103.5" x14ac:dyDescent="0.3">
      <c r="A249" s="93"/>
      <c r="B249" s="94"/>
      <c r="C249" s="12" t="s">
        <v>335</v>
      </c>
      <c r="D249" s="50" t="s">
        <v>337</v>
      </c>
      <c r="E249" s="2">
        <v>46151</v>
      </c>
      <c r="F249" s="3">
        <v>0.45833333333333331</v>
      </c>
      <c r="G249" s="3">
        <v>0.48958333333333331</v>
      </c>
      <c r="H249" s="122">
        <f t="shared" si="9"/>
        <v>3.125E-2</v>
      </c>
      <c r="I249" s="1"/>
      <c r="J249" s="54" t="s">
        <v>703</v>
      </c>
      <c r="K249" s="120">
        <v>0</v>
      </c>
      <c r="L249" s="1"/>
      <c r="M249" s="1"/>
      <c r="N249" s="120">
        <f t="shared" si="10"/>
        <v>1440</v>
      </c>
      <c r="O249" s="121">
        <f t="shared" si="11"/>
        <v>1440</v>
      </c>
    </row>
    <row r="250" spans="1:15" ht="34.5" x14ac:dyDescent="0.3">
      <c r="A250" s="93"/>
      <c r="B250" s="94"/>
      <c r="C250" s="12" t="s">
        <v>99</v>
      </c>
      <c r="D250" s="50" t="s">
        <v>100</v>
      </c>
      <c r="E250" s="2">
        <v>46151</v>
      </c>
      <c r="F250" s="3">
        <v>0.53680555555555554</v>
      </c>
      <c r="G250" s="3">
        <v>0.54166666666666663</v>
      </c>
      <c r="H250" s="122">
        <f t="shared" si="9"/>
        <v>4.8611111111110938E-3</v>
      </c>
      <c r="I250" s="1"/>
      <c r="J250" s="50" t="s">
        <v>704</v>
      </c>
      <c r="K250" s="120">
        <v>0</v>
      </c>
      <c r="L250" s="1"/>
      <c r="M250" s="1"/>
      <c r="N250" s="120">
        <f t="shared" si="10"/>
        <v>223.9999999999992</v>
      </c>
      <c r="O250" s="121">
        <f t="shared" si="11"/>
        <v>480</v>
      </c>
    </row>
    <row r="251" spans="1:15" ht="17.25" x14ac:dyDescent="0.3">
      <c r="A251" s="93"/>
      <c r="B251" s="94"/>
      <c r="C251" s="212"/>
      <c r="D251" s="217"/>
      <c r="E251" s="214"/>
      <c r="F251" s="215"/>
      <c r="G251" s="215"/>
      <c r="H251" s="216">
        <f t="shared" si="9"/>
        <v>0</v>
      </c>
      <c r="I251" s="213"/>
      <c r="J251" s="217"/>
      <c r="K251" s="218">
        <v>0</v>
      </c>
      <c r="L251" s="220"/>
      <c r="M251" s="220"/>
      <c r="N251" s="218">
        <f t="shared" si="10"/>
        <v>0</v>
      </c>
      <c r="O251" s="121">
        <f t="shared" si="11"/>
        <v>0</v>
      </c>
    </row>
    <row r="252" spans="1:15" ht="51.75" x14ac:dyDescent="0.3">
      <c r="A252" s="93"/>
      <c r="B252" s="94"/>
      <c r="C252" s="12" t="s">
        <v>423</v>
      </c>
      <c r="D252" s="50" t="s">
        <v>674</v>
      </c>
      <c r="E252" s="2">
        <v>46153</v>
      </c>
      <c r="F252" s="3">
        <v>0.3125</v>
      </c>
      <c r="G252" s="3">
        <v>0.34166666666666667</v>
      </c>
      <c r="H252" s="122">
        <f t="shared" si="9"/>
        <v>2.9166666666666674E-2</v>
      </c>
      <c r="I252" s="1"/>
      <c r="J252" s="48" t="s">
        <v>705</v>
      </c>
      <c r="K252" s="120">
        <v>0</v>
      </c>
      <c r="L252" s="1"/>
      <c r="M252" s="1"/>
      <c r="N252" s="120">
        <f t="shared" si="10"/>
        <v>1344.0000000000005</v>
      </c>
      <c r="O252" s="121">
        <f t="shared" si="11"/>
        <v>1440</v>
      </c>
    </row>
    <row r="253" spans="1:15" ht="17.25" x14ac:dyDescent="0.3">
      <c r="A253" s="93"/>
      <c r="B253" s="94"/>
      <c r="C253" s="12" t="s">
        <v>675</v>
      </c>
      <c r="D253" s="50" t="s">
        <v>677</v>
      </c>
      <c r="E253" s="2">
        <v>46153</v>
      </c>
      <c r="F253" s="3">
        <v>0.34236111111111112</v>
      </c>
      <c r="G253" s="3">
        <v>0.35069444444444442</v>
      </c>
      <c r="H253" s="122">
        <f t="shared" si="9"/>
        <v>8.3333333333333037E-3</v>
      </c>
      <c r="I253" s="1" t="s">
        <v>213</v>
      </c>
      <c r="J253" s="51" t="s">
        <v>706</v>
      </c>
      <c r="K253" s="120">
        <v>0</v>
      </c>
      <c r="L253" s="7"/>
      <c r="M253" s="7"/>
      <c r="N253" s="120">
        <f t="shared" si="10"/>
        <v>383.99999999999864</v>
      </c>
      <c r="O253" s="121">
        <f t="shared" si="11"/>
        <v>480</v>
      </c>
    </row>
    <row r="254" spans="1:15" ht="17.25" x14ac:dyDescent="0.3">
      <c r="A254" s="93"/>
      <c r="B254" s="94"/>
      <c r="C254" s="12" t="s">
        <v>99</v>
      </c>
      <c r="D254" s="50" t="s">
        <v>100</v>
      </c>
      <c r="E254" s="2">
        <v>46153</v>
      </c>
      <c r="F254" s="3">
        <v>0.35069444444444442</v>
      </c>
      <c r="G254" s="3">
        <v>0.50138888888888888</v>
      </c>
      <c r="H254" s="122">
        <f t="shared" si="9"/>
        <v>0.15069444444444446</v>
      </c>
      <c r="I254" s="1"/>
      <c r="J254" s="48" t="s">
        <v>761</v>
      </c>
      <c r="K254" s="120">
        <v>0</v>
      </c>
      <c r="L254" s="1"/>
      <c r="M254" s="1"/>
      <c r="N254" s="120">
        <f t="shared" si="10"/>
        <v>6944.0000000000009</v>
      </c>
      <c r="O254" s="121">
        <f t="shared" si="11"/>
        <v>7200</v>
      </c>
    </row>
    <row r="255" spans="1:15" ht="34.5" x14ac:dyDescent="0.3">
      <c r="A255" s="93"/>
      <c r="B255" s="94"/>
      <c r="C255" s="12" t="s">
        <v>79</v>
      </c>
      <c r="D255" s="50" t="s">
        <v>81</v>
      </c>
      <c r="E255" s="2">
        <v>46153</v>
      </c>
      <c r="F255" s="3">
        <v>0.5</v>
      </c>
      <c r="G255" s="3">
        <v>0.60416666666666663</v>
      </c>
      <c r="H255" s="122">
        <f t="shared" si="9"/>
        <v>0.10416666666666663</v>
      </c>
      <c r="I255" s="1"/>
      <c r="J255" s="48" t="s">
        <v>707</v>
      </c>
      <c r="K255" s="120">
        <v>0</v>
      </c>
      <c r="L255" s="1"/>
      <c r="M255" s="1"/>
      <c r="N255" s="120">
        <f t="shared" si="10"/>
        <v>4799.9999999999982</v>
      </c>
      <c r="O255" s="121">
        <f t="shared" si="11"/>
        <v>4800</v>
      </c>
    </row>
    <row r="256" spans="1:15" ht="17.25" x14ac:dyDescent="0.3">
      <c r="A256" s="93"/>
      <c r="B256" s="94"/>
      <c r="C256" s="12" t="s">
        <v>79</v>
      </c>
      <c r="D256" s="50" t="s">
        <v>81</v>
      </c>
      <c r="E256" s="2">
        <v>46153</v>
      </c>
      <c r="F256" s="3">
        <v>0.54166666666666663</v>
      </c>
      <c r="G256" s="3">
        <v>0.54861111111111116</v>
      </c>
      <c r="H256" s="122">
        <f t="shared" si="9"/>
        <v>6.9444444444445308E-3</v>
      </c>
      <c r="I256" s="1"/>
      <c r="J256" s="52" t="s">
        <v>708</v>
      </c>
      <c r="K256" s="120">
        <v>0</v>
      </c>
      <c r="L256" s="9"/>
      <c r="M256" s="9"/>
      <c r="N256" s="120">
        <f t="shared" si="10"/>
        <v>320.00000000000398</v>
      </c>
      <c r="O256" s="121">
        <f t="shared" si="11"/>
        <v>480</v>
      </c>
    </row>
    <row r="257" spans="1:15" ht="17.25" x14ac:dyDescent="0.3">
      <c r="A257" s="93"/>
      <c r="B257" s="94"/>
      <c r="C257" s="12" t="s">
        <v>425</v>
      </c>
      <c r="D257" s="50" t="s">
        <v>147</v>
      </c>
      <c r="E257" s="2">
        <v>46153</v>
      </c>
      <c r="F257" s="3">
        <v>0.58333333333333337</v>
      </c>
      <c r="G257" s="3">
        <v>0.625</v>
      </c>
      <c r="H257" s="122">
        <f t="shared" si="9"/>
        <v>4.166666666666663E-2</v>
      </c>
      <c r="I257" s="1"/>
      <c r="J257" s="48" t="s">
        <v>709</v>
      </c>
      <c r="K257" s="120">
        <v>0</v>
      </c>
      <c r="L257" s="1"/>
      <c r="M257" s="1"/>
      <c r="N257" s="120">
        <f t="shared" si="10"/>
        <v>1919.9999999999982</v>
      </c>
      <c r="O257" s="121">
        <f t="shared" si="11"/>
        <v>1920</v>
      </c>
    </row>
    <row r="258" spans="1:15" ht="34.5" x14ac:dyDescent="0.3">
      <c r="A258" s="93"/>
      <c r="B258" s="94"/>
      <c r="C258" s="12" t="s">
        <v>99</v>
      </c>
      <c r="D258" s="50" t="s">
        <v>100</v>
      </c>
      <c r="E258" s="2">
        <v>46153</v>
      </c>
      <c r="F258" s="3">
        <v>0.5</v>
      </c>
      <c r="G258" s="3">
        <v>0.55902777777777779</v>
      </c>
      <c r="H258" s="122">
        <f t="shared" si="9"/>
        <v>5.902777777777779E-2</v>
      </c>
      <c r="I258" s="1"/>
      <c r="J258" s="51" t="s">
        <v>710</v>
      </c>
      <c r="K258" s="120">
        <v>0</v>
      </c>
      <c r="L258" s="7"/>
      <c r="M258" s="7"/>
      <c r="N258" s="120">
        <f t="shared" si="10"/>
        <v>2720.0000000000005</v>
      </c>
      <c r="O258" s="121">
        <f t="shared" si="11"/>
        <v>2880</v>
      </c>
    </row>
    <row r="259" spans="1:15" ht="17.25" x14ac:dyDescent="0.3">
      <c r="A259" s="93"/>
      <c r="B259" s="94"/>
      <c r="C259" s="212"/>
      <c r="D259" s="217"/>
      <c r="E259" s="214"/>
      <c r="F259" s="215"/>
      <c r="G259" s="215"/>
      <c r="H259" s="216">
        <f t="shared" ref="H259:H322" si="12">IF(AND(F259&lt;&gt;"",G259&lt;&gt;""),G259-F259,0)</f>
        <v>0</v>
      </c>
      <c r="I259" s="213"/>
      <c r="J259" s="223"/>
      <c r="K259" s="218">
        <v>0</v>
      </c>
      <c r="L259" s="224"/>
      <c r="M259" s="224"/>
      <c r="N259" s="218">
        <f t="shared" ref="N259:N322" si="13">IF(ROUND(H259*1440,0)=0,0,H259*1440*32)</f>
        <v>0</v>
      </c>
      <c r="O259" s="218">
        <f t="shared" ref="O259:O322" si="14">IF(ROUND(H259*1440,0)=0,0,
IF(ROUND(H259*1440,0)&lt;=15,480,
IF(ROUND(H259*1440,0)&lt;=30,960,
IF(ROUND(H259*1440,0)&lt;=45,1440,
IF(ROUND(H259*1440,0)&lt;=60,1920,
1920*INT(ROUND(H259*1440,0)/60)+
IF(MOD(ROUND(H259*1440,0),60)&lt;=15,480,
IF(MOD(ROUND(H259*1440,0),60)&lt;=30,960,
IF(MOD(ROUND(H259*1440,0),60)&lt;=45,1440,1920)))
)))))</f>
        <v>0</v>
      </c>
    </row>
    <row r="260" spans="1:15" ht="69" x14ac:dyDescent="0.3">
      <c r="A260" s="93"/>
      <c r="B260" s="94"/>
      <c r="C260" s="12" t="s">
        <v>51</v>
      </c>
      <c r="D260" s="50" t="s">
        <v>53</v>
      </c>
      <c r="E260" s="2">
        <v>46154</v>
      </c>
      <c r="F260" s="3">
        <v>0.35416666666666669</v>
      </c>
      <c r="G260" s="3">
        <v>0.5083333333333333</v>
      </c>
      <c r="H260" s="122">
        <f t="shared" si="12"/>
        <v>0.15416666666666662</v>
      </c>
      <c r="I260" s="1"/>
      <c r="J260" s="48" t="s">
        <v>711</v>
      </c>
      <c r="K260" s="120">
        <v>0</v>
      </c>
      <c r="L260" s="1"/>
      <c r="M260" s="1"/>
      <c r="N260" s="120">
        <f t="shared" si="13"/>
        <v>7103.9999999999982</v>
      </c>
      <c r="O260" s="121">
        <f t="shared" si="14"/>
        <v>7200</v>
      </c>
    </row>
    <row r="261" spans="1:15" ht="69" x14ac:dyDescent="0.3">
      <c r="A261" s="93"/>
      <c r="B261" s="94"/>
      <c r="C261" s="12" t="s">
        <v>99</v>
      </c>
      <c r="D261" s="50" t="s">
        <v>100</v>
      </c>
      <c r="E261" s="2">
        <v>46154</v>
      </c>
      <c r="F261" s="3">
        <v>0.5</v>
      </c>
      <c r="G261" s="3">
        <v>0.53402777777777777</v>
      </c>
      <c r="H261" s="122">
        <f t="shared" si="12"/>
        <v>3.4027777777777768E-2</v>
      </c>
      <c r="I261" s="1"/>
      <c r="J261" s="51" t="s">
        <v>712</v>
      </c>
      <c r="K261" s="120">
        <v>0</v>
      </c>
      <c r="L261" s="7"/>
      <c r="M261" s="7"/>
      <c r="N261" s="120">
        <f t="shared" si="13"/>
        <v>1567.9999999999995</v>
      </c>
      <c r="O261" s="121">
        <f t="shared" si="14"/>
        <v>1920</v>
      </c>
    </row>
    <row r="262" spans="1:15" ht="34.5" x14ac:dyDescent="0.3">
      <c r="A262" s="93">
        <v>46153</v>
      </c>
      <c r="B262" s="94"/>
      <c r="C262" s="12" t="s">
        <v>425</v>
      </c>
      <c r="D262" s="50" t="s">
        <v>147</v>
      </c>
      <c r="E262" s="2">
        <v>46154</v>
      </c>
      <c r="F262" s="3">
        <v>0.58333333333333337</v>
      </c>
      <c r="G262" s="3">
        <v>0.61458333333333337</v>
      </c>
      <c r="H262" s="122">
        <f t="shared" si="12"/>
        <v>3.125E-2</v>
      </c>
      <c r="I262" s="1"/>
      <c r="J262" s="51" t="s">
        <v>714</v>
      </c>
      <c r="K262" s="120">
        <v>0</v>
      </c>
      <c r="L262" s="7"/>
      <c r="M262" s="7"/>
      <c r="N262" s="120">
        <f t="shared" si="13"/>
        <v>1440</v>
      </c>
      <c r="O262" s="121">
        <f t="shared" si="14"/>
        <v>1440</v>
      </c>
    </row>
    <row r="263" spans="1:15" ht="51.75" x14ac:dyDescent="0.3">
      <c r="A263" s="93"/>
      <c r="B263" s="94"/>
      <c r="C263" s="12" t="s">
        <v>51</v>
      </c>
      <c r="D263" s="50" t="s">
        <v>53</v>
      </c>
      <c r="E263" s="2">
        <v>46154</v>
      </c>
      <c r="F263" s="3">
        <v>0.64583333333333337</v>
      </c>
      <c r="G263" s="3">
        <v>0.70833333333333337</v>
      </c>
      <c r="H263" s="122">
        <f t="shared" si="12"/>
        <v>6.25E-2</v>
      </c>
      <c r="I263" s="1"/>
      <c r="J263" s="52" t="s">
        <v>713</v>
      </c>
      <c r="K263" s="120">
        <v>0</v>
      </c>
      <c r="L263" s="9"/>
      <c r="M263" s="9"/>
      <c r="N263" s="120">
        <f t="shared" si="13"/>
        <v>2880</v>
      </c>
      <c r="O263" s="121">
        <f t="shared" si="14"/>
        <v>2880</v>
      </c>
    </row>
    <row r="264" spans="1:15" ht="17.25" x14ac:dyDescent="0.3">
      <c r="A264" s="93"/>
      <c r="B264" s="94"/>
      <c r="C264" s="212"/>
      <c r="D264" s="217"/>
      <c r="E264" s="214"/>
      <c r="F264" s="215"/>
      <c r="G264" s="215"/>
      <c r="H264" s="216">
        <f t="shared" si="12"/>
        <v>0</v>
      </c>
      <c r="I264" s="213"/>
      <c r="J264" s="227"/>
      <c r="K264" s="218">
        <v>0</v>
      </c>
      <c r="L264" s="228"/>
      <c r="M264" s="228"/>
      <c r="N264" s="218">
        <f t="shared" si="13"/>
        <v>0</v>
      </c>
      <c r="O264" s="218">
        <f t="shared" si="14"/>
        <v>0</v>
      </c>
    </row>
    <row r="265" spans="1:15" ht="17.25" x14ac:dyDescent="0.3">
      <c r="A265" s="93"/>
      <c r="B265" s="94"/>
      <c r="C265" s="12"/>
      <c r="D265" s="50"/>
      <c r="E265" s="2"/>
      <c r="F265" s="3"/>
      <c r="G265" s="3"/>
      <c r="H265" s="122">
        <f t="shared" si="12"/>
        <v>0</v>
      </c>
      <c r="I265" s="1"/>
      <c r="J265" s="55"/>
      <c r="K265" s="120">
        <v>0</v>
      </c>
      <c r="L265" s="11"/>
      <c r="M265" s="11"/>
      <c r="N265" s="120">
        <f t="shared" si="13"/>
        <v>0</v>
      </c>
      <c r="O265" s="121">
        <f t="shared" si="14"/>
        <v>0</v>
      </c>
    </row>
    <row r="266" spans="1:15" ht="17.25" x14ac:dyDescent="0.3">
      <c r="A266" s="93"/>
      <c r="B266" s="94"/>
      <c r="C266" s="12" t="s">
        <v>163</v>
      </c>
      <c r="D266" s="50" t="s">
        <v>165</v>
      </c>
      <c r="E266" s="2">
        <v>46155</v>
      </c>
      <c r="F266" s="3">
        <v>0.625</v>
      </c>
      <c r="G266" s="3">
        <v>0.63749999999999996</v>
      </c>
      <c r="H266" s="122">
        <f t="shared" si="12"/>
        <v>1.2499999999999956E-2</v>
      </c>
      <c r="I266" s="1"/>
      <c r="J266" s="55" t="s">
        <v>728</v>
      </c>
      <c r="K266" s="120">
        <v>0</v>
      </c>
      <c r="L266" s="11"/>
      <c r="M266" s="11"/>
      <c r="N266" s="120">
        <f t="shared" si="13"/>
        <v>575.99999999999795</v>
      </c>
      <c r="O266" s="121">
        <f t="shared" si="14"/>
        <v>960</v>
      </c>
    </row>
    <row r="267" spans="1:15" ht="34.5" x14ac:dyDescent="0.3">
      <c r="A267" s="93"/>
      <c r="B267" s="94"/>
      <c r="C267" s="12" t="s">
        <v>51</v>
      </c>
      <c r="D267" s="50" t="s">
        <v>53</v>
      </c>
      <c r="E267" s="2">
        <v>46155</v>
      </c>
      <c r="F267" s="3">
        <v>0.375</v>
      </c>
      <c r="G267" s="3">
        <v>0.4375</v>
      </c>
      <c r="H267" s="122">
        <f t="shared" si="12"/>
        <v>6.25E-2</v>
      </c>
      <c r="I267" s="1"/>
      <c r="J267" s="50" t="s">
        <v>729</v>
      </c>
      <c r="K267" s="120">
        <v>0</v>
      </c>
      <c r="L267" s="1"/>
      <c r="M267" s="1"/>
      <c r="N267" s="120">
        <f t="shared" si="13"/>
        <v>2880</v>
      </c>
      <c r="O267" s="121">
        <f t="shared" si="14"/>
        <v>2880</v>
      </c>
    </row>
    <row r="268" spans="1:15" ht="51.75" x14ac:dyDescent="0.3">
      <c r="A268" s="93"/>
      <c r="B268" s="94"/>
      <c r="C268" s="12" t="s">
        <v>51</v>
      </c>
      <c r="D268" s="50" t="s">
        <v>53</v>
      </c>
      <c r="E268" s="2">
        <v>46155</v>
      </c>
      <c r="F268" s="3">
        <v>0.54166666666666663</v>
      </c>
      <c r="G268" s="3">
        <v>0.55555555555555558</v>
      </c>
      <c r="H268" s="122">
        <f t="shared" si="12"/>
        <v>1.3888888888888951E-2</v>
      </c>
      <c r="I268" s="1"/>
      <c r="J268" s="56" t="s">
        <v>730</v>
      </c>
      <c r="K268" s="120">
        <v>0</v>
      </c>
      <c r="L268" s="9"/>
      <c r="M268" s="9"/>
      <c r="N268" s="120">
        <f t="shared" si="13"/>
        <v>640.00000000000284</v>
      </c>
      <c r="O268" s="121">
        <f t="shared" si="14"/>
        <v>960</v>
      </c>
    </row>
    <row r="269" spans="1:15" ht="69" x14ac:dyDescent="0.3">
      <c r="A269" s="93"/>
      <c r="B269" s="94"/>
      <c r="C269" s="12" t="s">
        <v>119</v>
      </c>
      <c r="D269" s="50" t="s">
        <v>120</v>
      </c>
      <c r="E269" s="2">
        <v>46155</v>
      </c>
      <c r="F269" s="3">
        <v>0.375</v>
      </c>
      <c r="G269" s="3">
        <v>0.38541666666666669</v>
      </c>
      <c r="H269" s="122">
        <f t="shared" si="12"/>
        <v>1.0416666666666685E-2</v>
      </c>
      <c r="I269" s="1"/>
      <c r="J269" s="50" t="s">
        <v>731</v>
      </c>
      <c r="K269" s="120">
        <v>0</v>
      </c>
      <c r="L269" s="1"/>
      <c r="M269" s="1"/>
      <c r="N269" s="120">
        <f t="shared" si="13"/>
        <v>480.00000000000085</v>
      </c>
      <c r="O269" s="121">
        <f t="shared" si="14"/>
        <v>480</v>
      </c>
    </row>
    <row r="270" spans="1:15" ht="51.75" x14ac:dyDescent="0.3">
      <c r="A270" s="93"/>
      <c r="B270" s="94"/>
      <c r="C270" s="12" t="s">
        <v>163</v>
      </c>
      <c r="D270" s="50" t="s">
        <v>165</v>
      </c>
      <c r="E270" s="2">
        <v>46155</v>
      </c>
      <c r="F270" s="3">
        <v>0.6875</v>
      </c>
      <c r="G270" s="3">
        <v>0.70763888888888893</v>
      </c>
      <c r="H270" s="122">
        <f t="shared" si="12"/>
        <v>2.0138888888888928E-2</v>
      </c>
      <c r="I270" s="1"/>
      <c r="J270" s="50" t="s">
        <v>732</v>
      </c>
      <c r="K270" s="120">
        <v>0</v>
      </c>
      <c r="L270" s="1"/>
      <c r="M270" s="1"/>
      <c r="N270" s="120">
        <f t="shared" si="13"/>
        <v>928.00000000000182</v>
      </c>
      <c r="O270" s="121">
        <f t="shared" si="14"/>
        <v>960</v>
      </c>
    </row>
    <row r="271" spans="1:15" ht="17.25" x14ac:dyDescent="0.3">
      <c r="A271" s="93"/>
      <c r="B271" s="94"/>
      <c r="C271" s="212"/>
      <c r="D271" s="217"/>
      <c r="E271" s="214"/>
      <c r="F271" s="215"/>
      <c r="G271" s="215"/>
      <c r="H271" s="216">
        <f t="shared" si="12"/>
        <v>0</v>
      </c>
      <c r="I271" s="213"/>
      <c r="J271" s="217"/>
      <c r="K271" s="218">
        <v>0</v>
      </c>
      <c r="L271" s="213"/>
      <c r="M271" s="213"/>
      <c r="N271" s="218">
        <f t="shared" si="13"/>
        <v>0</v>
      </c>
      <c r="O271" s="218">
        <f t="shared" si="14"/>
        <v>0</v>
      </c>
    </row>
    <row r="272" spans="1:15" ht="51.75" x14ac:dyDescent="0.3">
      <c r="A272" s="93"/>
      <c r="B272" s="94"/>
      <c r="C272" s="12" t="s">
        <v>119</v>
      </c>
      <c r="D272" s="50" t="s">
        <v>120</v>
      </c>
      <c r="E272" s="2">
        <v>46156</v>
      </c>
      <c r="F272" s="3">
        <v>0.41666666666666669</v>
      </c>
      <c r="G272" s="3">
        <v>0.45833333333333331</v>
      </c>
      <c r="H272" s="122">
        <f t="shared" si="12"/>
        <v>4.166666666666663E-2</v>
      </c>
      <c r="I272" s="1"/>
      <c r="J272" s="56" t="s">
        <v>738</v>
      </c>
      <c r="K272" s="120">
        <v>0</v>
      </c>
      <c r="L272" s="9"/>
      <c r="M272" s="9"/>
      <c r="N272" s="120">
        <f t="shared" si="13"/>
        <v>1919.9999999999982</v>
      </c>
      <c r="O272" s="121">
        <f t="shared" si="14"/>
        <v>1920</v>
      </c>
    </row>
    <row r="273" spans="1:15" ht="86.25" x14ac:dyDescent="0.3">
      <c r="A273" s="93"/>
      <c r="B273" s="94"/>
      <c r="C273" s="12" t="s">
        <v>51</v>
      </c>
      <c r="D273" s="50" t="s">
        <v>53</v>
      </c>
      <c r="E273" s="2">
        <v>46156</v>
      </c>
      <c r="F273" s="3">
        <v>0.625</v>
      </c>
      <c r="G273" s="3">
        <v>0.6875</v>
      </c>
      <c r="H273" s="122">
        <f t="shared" si="12"/>
        <v>6.25E-2</v>
      </c>
      <c r="I273" s="1"/>
      <c r="J273" s="50" t="s">
        <v>739</v>
      </c>
      <c r="K273" s="120">
        <v>0</v>
      </c>
      <c r="L273" s="1"/>
      <c r="M273" s="1"/>
      <c r="N273" s="120">
        <f t="shared" si="13"/>
        <v>2880</v>
      </c>
      <c r="O273" s="121">
        <f t="shared" si="14"/>
        <v>2880</v>
      </c>
    </row>
    <row r="274" spans="1:15" ht="51.75" x14ac:dyDescent="0.3">
      <c r="A274" s="93"/>
      <c r="B274" s="94"/>
      <c r="C274" s="12" t="s">
        <v>514</v>
      </c>
      <c r="D274" s="50" t="s">
        <v>568</v>
      </c>
      <c r="E274" s="2">
        <v>46156</v>
      </c>
      <c r="F274" s="3">
        <v>0.69444444444444442</v>
      </c>
      <c r="G274" s="3">
        <v>0.71250000000000002</v>
      </c>
      <c r="H274" s="122">
        <f t="shared" si="12"/>
        <v>1.8055555555555602E-2</v>
      </c>
      <c r="I274" s="1"/>
      <c r="J274" s="54" t="s">
        <v>740</v>
      </c>
      <c r="K274" s="120">
        <v>0</v>
      </c>
      <c r="L274" s="7"/>
      <c r="M274" s="7"/>
      <c r="N274" s="120">
        <f t="shared" si="13"/>
        <v>832.00000000000216</v>
      </c>
      <c r="O274" s="121">
        <f t="shared" si="14"/>
        <v>960</v>
      </c>
    </row>
    <row r="275" spans="1:15" ht="17.25" x14ac:dyDescent="0.3">
      <c r="A275" s="93"/>
      <c r="B275" s="94"/>
      <c r="C275" s="212"/>
      <c r="D275" s="217"/>
      <c r="E275" s="214"/>
      <c r="F275" s="215"/>
      <c r="G275" s="215"/>
      <c r="H275" s="216">
        <f t="shared" si="12"/>
        <v>0</v>
      </c>
      <c r="I275" s="213"/>
      <c r="J275" s="219"/>
      <c r="K275" s="218">
        <v>0</v>
      </c>
      <c r="L275" s="220"/>
      <c r="M275" s="220"/>
      <c r="N275" s="218">
        <f t="shared" si="13"/>
        <v>0</v>
      </c>
      <c r="O275" s="218">
        <f t="shared" si="14"/>
        <v>0</v>
      </c>
    </row>
    <row r="276" spans="1:15" ht="51.75" x14ac:dyDescent="0.3">
      <c r="A276" s="93"/>
      <c r="B276" s="94"/>
      <c r="C276" s="12" t="s">
        <v>99</v>
      </c>
      <c r="D276" s="50" t="s">
        <v>100</v>
      </c>
      <c r="E276" s="2">
        <v>46158</v>
      </c>
      <c r="F276" s="3">
        <v>0.54166666666666663</v>
      </c>
      <c r="G276" s="3">
        <v>0.66666666666666663</v>
      </c>
      <c r="H276" s="122">
        <f t="shared" si="12"/>
        <v>0.125</v>
      </c>
      <c r="I276" s="1"/>
      <c r="J276" s="51" t="s">
        <v>741</v>
      </c>
      <c r="K276" s="120">
        <v>0</v>
      </c>
      <c r="L276" s="7"/>
      <c r="M276" s="7"/>
      <c r="N276" s="120">
        <f t="shared" si="13"/>
        <v>5760</v>
      </c>
      <c r="O276" s="121">
        <f t="shared" si="14"/>
        <v>6240</v>
      </c>
    </row>
    <row r="277" spans="1:15" ht="34.5" x14ac:dyDescent="0.3">
      <c r="A277" s="93"/>
      <c r="B277" s="94"/>
      <c r="C277" s="12" t="s">
        <v>99</v>
      </c>
      <c r="D277" s="50" t="s">
        <v>100</v>
      </c>
      <c r="E277" s="2">
        <v>46160</v>
      </c>
      <c r="F277" s="3">
        <v>0.32291666666666669</v>
      </c>
      <c r="G277" s="3">
        <v>0.34722222222222221</v>
      </c>
      <c r="H277" s="122">
        <f t="shared" si="12"/>
        <v>2.4305555555555525E-2</v>
      </c>
      <c r="I277" s="1"/>
      <c r="J277" s="52" t="s">
        <v>742</v>
      </c>
      <c r="K277" s="120">
        <v>0</v>
      </c>
      <c r="L277" s="9">
        <v>85</v>
      </c>
      <c r="M277" s="9"/>
      <c r="N277" s="120">
        <f t="shared" si="13"/>
        <v>1119.9999999999986</v>
      </c>
      <c r="O277" s="121">
        <f t="shared" si="14"/>
        <v>1440</v>
      </c>
    </row>
    <row r="278" spans="1:15" ht="51.75" x14ac:dyDescent="0.3">
      <c r="A278" s="93"/>
      <c r="B278" s="94"/>
      <c r="C278" s="12" t="s">
        <v>163</v>
      </c>
      <c r="D278" s="50" t="s">
        <v>165</v>
      </c>
      <c r="E278" s="2">
        <v>46160</v>
      </c>
      <c r="F278" s="3">
        <v>0.36458333333333331</v>
      </c>
      <c r="G278" s="3">
        <v>0.37777777777777777</v>
      </c>
      <c r="H278" s="122">
        <f t="shared" si="12"/>
        <v>1.3194444444444453E-2</v>
      </c>
      <c r="I278" s="1"/>
      <c r="J278" s="48" t="s">
        <v>743</v>
      </c>
      <c r="K278" s="120">
        <v>0</v>
      </c>
      <c r="L278" s="1"/>
      <c r="M278" s="1"/>
      <c r="N278" s="120">
        <f t="shared" si="13"/>
        <v>608.00000000000045</v>
      </c>
      <c r="O278" s="121">
        <f t="shared" si="14"/>
        <v>960</v>
      </c>
    </row>
    <row r="279" spans="1:15" ht="34.5" x14ac:dyDescent="0.3">
      <c r="A279" s="93"/>
      <c r="B279" s="94"/>
      <c r="C279" s="12" t="s">
        <v>51</v>
      </c>
      <c r="D279" s="50" t="s">
        <v>53</v>
      </c>
      <c r="E279" s="2">
        <v>46160</v>
      </c>
      <c r="F279" s="3">
        <v>0.55000000000000004</v>
      </c>
      <c r="G279" s="3">
        <v>0.57638888888888884</v>
      </c>
      <c r="H279" s="122">
        <f t="shared" si="12"/>
        <v>2.6388888888888795E-2</v>
      </c>
      <c r="I279" s="1" t="s">
        <v>222</v>
      </c>
      <c r="J279" s="50" t="s">
        <v>927</v>
      </c>
      <c r="K279" s="120">
        <v>0</v>
      </c>
      <c r="L279" s="12"/>
      <c r="M279" s="12"/>
      <c r="N279" s="120">
        <f t="shared" si="13"/>
        <v>1215.9999999999957</v>
      </c>
      <c r="O279" s="121">
        <f t="shared" si="14"/>
        <v>1440</v>
      </c>
    </row>
    <row r="280" spans="1:15" ht="17.25" x14ac:dyDescent="0.3">
      <c r="A280" s="93"/>
      <c r="B280" s="94"/>
      <c r="C280" s="212"/>
      <c r="D280" s="217"/>
      <c r="E280" s="214"/>
      <c r="F280" s="215"/>
      <c r="G280" s="215"/>
      <c r="H280" s="216">
        <f t="shared" si="12"/>
        <v>0</v>
      </c>
      <c r="I280" s="213"/>
      <c r="J280" s="217"/>
      <c r="K280" s="218">
        <v>0</v>
      </c>
      <c r="L280" s="229"/>
      <c r="M280" s="229"/>
      <c r="N280" s="218">
        <f t="shared" si="13"/>
        <v>0</v>
      </c>
      <c r="O280" s="218">
        <f t="shared" si="14"/>
        <v>0</v>
      </c>
    </row>
    <row r="281" spans="1:15" ht="34.5" x14ac:dyDescent="0.3">
      <c r="A281" s="93"/>
      <c r="B281" s="94"/>
      <c r="C281" s="12" t="s">
        <v>514</v>
      </c>
      <c r="D281" s="50" t="s">
        <v>568</v>
      </c>
      <c r="E281" s="2">
        <v>46161</v>
      </c>
      <c r="F281" s="3">
        <v>0.47916666666666669</v>
      </c>
      <c r="G281" s="3">
        <v>0.54166666666666663</v>
      </c>
      <c r="H281" s="122">
        <f t="shared" si="12"/>
        <v>6.2499999999999944E-2</v>
      </c>
      <c r="I281" s="1"/>
      <c r="J281" s="50" t="s">
        <v>752</v>
      </c>
      <c r="K281" s="120">
        <v>0</v>
      </c>
      <c r="L281" s="14"/>
      <c r="M281" s="14"/>
      <c r="N281" s="120">
        <f t="shared" si="13"/>
        <v>2879.9999999999973</v>
      </c>
      <c r="O281" s="121">
        <f t="shared" si="14"/>
        <v>2880</v>
      </c>
    </row>
    <row r="282" spans="1:15" ht="17.25" x14ac:dyDescent="0.3">
      <c r="A282" s="93"/>
      <c r="B282" s="94"/>
      <c r="C282" s="12" t="s">
        <v>528</v>
      </c>
      <c r="D282" s="50" t="s">
        <v>753</v>
      </c>
      <c r="E282" s="2">
        <v>46161</v>
      </c>
      <c r="F282" s="3">
        <v>0.29166666666666669</v>
      </c>
      <c r="G282" s="3">
        <v>0.375</v>
      </c>
      <c r="H282" s="122">
        <f t="shared" si="12"/>
        <v>8.3333333333333315E-2</v>
      </c>
      <c r="I282" s="1"/>
      <c r="J282" s="50" t="s">
        <v>754</v>
      </c>
      <c r="K282" s="120">
        <v>0</v>
      </c>
      <c r="L282" s="14"/>
      <c r="M282" s="14"/>
      <c r="N282" s="120">
        <f t="shared" si="13"/>
        <v>3839.9999999999991</v>
      </c>
      <c r="O282" s="121">
        <f t="shared" si="14"/>
        <v>4320</v>
      </c>
    </row>
    <row r="283" spans="1:15" ht="51.75" x14ac:dyDescent="0.3">
      <c r="A283" s="93"/>
      <c r="B283" s="94"/>
      <c r="C283" s="12" t="s">
        <v>350</v>
      </c>
      <c r="D283" s="50" t="s">
        <v>755</v>
      </c>
      <c r="E283" s="2">
        <v>46161</v>
      </c>
      <c r="F283" s="3">
        <v>0.54166666666666663</v>
      </c>
      <c r="G283" s="3">
        <v>0.78125</v>
      </c>
      <c r="H283" s="122">
        <f t="shared" si="12"/>
        <v>0.23958333333333337</v>
      </c>
      <c r="I283" s="1"/>
      <c r="J283" s="50" t="s">
        <v>756</v>
      </c>
      <c r="K283" s="120">
        <v>0</v>
      </c>
      <c r="L283" s="12"/>
      <c r="M283" s="12"/>
      <c r="N283" s="120">
        <f t="shared" si="13"/>
        <v>11040.000000000002</v>
      </c>
      <c r="O283" s="121">
        <f t="shared" si="14"/>
        <v>11040</v>
      </c>
    </row>
    <row r="284" spans="1:15" ht="17.25" x14ac:dyDescent="0.3">
      <c r="A284" s="93"/>
      <c r="B284" s="94"/>
      <c r="C284" s="212"/>
      <c r="D284" s="217"/>
      <c r="E284" s="214"/>
      <c r="F284" s="215"/>
      <c r="G284" s="215"/>
      <c r="H284" s="216">
        <f t="shared" si="12"/>
        <v>0</v>
      </c>
      <c r="I284" s="213"/>
      <c r="J284" s="217"/>
      <c r="K284" s="218">
        <v>0</v>
      </c>
      <c r="L284" s="212"/>
      <c r="M284" s="212"/>
      <c r="N284" s="218">
        <f t="shared" si="13"/>
        <v>0</v>
      </c>
      <c r="O284" s="121">
        <f t="shared" si="14"/>
        <v>0</v>
      </c>
    </row>
    <row r="285" spans="1:15" ht="34.5" x14ac:dyDescent="0.3">
      <c r="A285" s="93"/>
      <c r="B285" s="94"/>
      <c r="C285" s="66" t="s">
        <v>528</v>
      </c>
      <c r="D285" s="50" t="s">
        <v>757</v>
      </c>
      <c r="E285" s="2">
        <v>46162</v>
      </c>
      <c r="F285" s="3">
        <v>0.27083333333333331</v>
      </c>
      <c r="G285" s="3">
        <v>0.30208333333333331</v>
      </c>
      <c r="H285" s="122">
        <f t="shared" si="12"/>
        <v>3.125E-2</v>
      </c>
      <c r="I285" s="1"/>
      <c r="J285" s="50" t="s">
        <v>758</v>
      </c>
      <c r="K285" s="120">
        <v>0</v>
      </c>
      <c r="L285" s="15"/>
      <c r="M285" s="15"/>
      <c r="N285" s="120">
        <f t="shared" si="13"/>
        <v>1440</v>
      </c>
      <c r="O285" s="121">
        <f t="shared" si="14"/>
        <v>1440</v>
      </c>
    </row>
    <row r="286" spans="1:15" ht="34.5" x14ac:dyDescent="0.3">
      <c r="A286" s="93"/>
      <c r="B286" s="94"/>
      <c r="C286" s="12" t="s">
        <v>163</v>
      </c>
      <c r="D286" s="50" t="s">
        <v>165</v>
      </c>
      <c r="E286" s="2">
        <v>46162</v>
      </c>
      <c r="F286" s="3">
        <v>0.30208333333333331</v>
      </c>
      <c r="G286" s="3">
        <v>0.41666666666666669</v>
      </c>
      <c r="H286" s="122">
        <f t="shared" si="12"/>
        <v>0.11458333333333337</v>
      </c>
      <c r="I286" s="1"/>
      <c r="J286" s="50" t="s">
        <v>759</v>
      </c>
      <c r="K286" s="120">
        <v>0</v>
      </c>
      <c r="L286" s="12"/>
      <c r="M286" s="12"/>
      <c r="N286" s="120">
        <f t="shared" si="13"/>
        <v>5280.0000000000018</v>
      </c>
      <c r="O286" s="121">
        <f t="shared" si="14"/>
        <v>5280</v>
      </c>
    </row>
    <row r="287" spans="1:15" ht="34.5" x14ac:dyDescent="0.3">
      <c r="A287" s="93"/>
      <c r="B287" s="94"/>
      <c r="C287" s="12" t="s">
        <v>99</v>
      </c>
      <c r="D287" s="50" t="s">
        <v>100</v>
      </c>
      <c r="E287" s="2">
        <v>46162</v>
      </c>
      <c r="F287" s="3">
        <v>0.375</v>
      </c>
      <c r="G287" s="3">
        <v>0.40625</v>
      </c>
      <c r="H287" s="122">
        <f t="shared" si="12"/>
        <v>3.125E-2</v>
      </c>
      <c r="I287" s="1"/>
      <c r="J287" s="50" t="s">
        <v>760</v>
      </c>
      <c r="K287" s="120">
        <v>0</v>
      </c>
      <c r="L287" s="13"/>
      <c r="M287" s="13"/>
      <c r="N287" s="120">
        <f t="shared" si="13"/>
        <v>1440</v>
      </c>
      <c r="O287" s="121">
        <f t="shared" si="14"/>
        <v>1440</v>
      </c>
    </row>
    <row r="288" spans="1:15" ht="17.25" x14ac:dyDescent="0.3">
      <c r="A288" s="93"/>
      <c r="B288" s="94"/>
      <c r="C288" s="212"/>
      <c r="D288" s="217"/>
      <c r="E288" s="214"/>
      <c r="F288" s="215"/>
      <c r="G288" s="215"/>
      <c r="H288" s="216">
        <f t="shared" si="12"/>
        <v>0</v>
      </c>
      <c r="I288" s="213"/>
      <c r="J288" s="217"/>
      <c r="K288" s="218">
        <v>0</v>
      </c>
      <c r="L288" s="212"/>
      <c r="M288" s="212"/>
      <c r="N288" s="218">
        <f t="shared" si="13"/>
        <v>0</v>
      </c>
      <c r="O288" s="218">
        <f t="shared" si="14"/>
        <v>0</v>
      </c>
    </row>
    <row r="289" spans="1:15" ht="34.5" x14ac:dyDescent="0.3">
      <c r="A289" s="93"/>
      <c r="B289" s="94"/>
      <c r="C289" s="12" t="s">
        <v>163</v>
      </c>
      <c r="D289" s="50" t="s">
        <v>165</v>
      </c>
      <c r="E289" s="2">
        <v>46163</v>
      </c>
      <c r="F289" s="3">
        <v>0.29166666666666669</v>
      </c>
      <c r="G289" s="3">
        <v>0.33333333333333331</v>
      </c>
      <c r="H289" s="122">
        <f t="shared" si="12"/>
        <v>4.166666666666663E-2</v>
      </c>
      <c r="I289" s="1"/>
      <c r="J289" s="50" t="s">
        <v>704</v>
      </c>
      <c r="K289" s="120">
        <v>0</v>
      </c>
      <c r="L289" s="12"/>
      <c r="M289" s="12"/>
      <c r="N289" s="120">
        <f t="shared" si="13"/>
        <v>1919.9999999999982</v>
      </c>
      <c r="O289" s="121">
        <f t="shared" si="14"/>
        <v>1920</v>
      </c>
    </row>
    <row r="290" spans="1:15" ht="69" x14ac:dyDescent="0.3">
      <c r="A290" s="93"/>
      <c r="B290" s="94"/>
      <c r="C290" s="12" t="s">
        <v>514</v>
      </c>
      <c r="D290" s="50" t="s">
        <v>568</v>
      </c>
      <c r="E290" s="2">
        <v>46163</v>
      </c>
      <c r="F290" s="3">
        <v>0.375</v>
      </c>
      <c r="G290" s="3">
        <v>0.47916666666666669</v>
      </c>
      <c r="H290" s="122">
        <f t="shared" si="12"/>
        <v>0.10416666666666669</v>
      </c>
      <c r="I290" s="1"/>
      <c r="J290" s="50" t="s">
        <v>763</v>
      </c>
      <c r="K290" s="120">
        <v>0</v>
      </c>
      <c r="L290" s="12"/>
      <c r="M290" s="12">
        <v>22.2</v>
      </c>
      <c r="N290" s="120">
        <f t="shared" si="13"/>
        <v>4800.0000000000009</v>
      </c>
      <c r="O290" s="121">
        <f t="shared" si="14"/>
        <v>4800</v>
      </c>
    </row>
    <row r="291" spans="1:15" ht="51.75" x14ac:dyDescent="0.3">
      <c r="A291" s="93"/>
      <c r="B291" s="94"/>
      <c r="C291" s="66" t="s">
        <v>119</v>
      </c>
      <c r="D291" s="50" t="s">
        <v>120</v>
      </c>
      <c r="E291" s="2">
        <v>46163</v>
      </c>
      <c r="F291" s="3">
        <v>0.72222222222222221</v>
      </c>
      <c r="G291" s="3">
        <v>0.74305555555555558</v>
      </c>
      <c r="H291" s="122">
        <f t="shared" si="12"/>
        <v>2.083333333333337E-2</v>
      </c>
      <c r="I291" s="1"/>
      <c r="J291" s="50" t="s">
        <v>764</v>
      </c>
      <c r="K291" s="120">
        <v>0</v>
      </c>
      <c r="L291" s="12"/>
      <c r="M291" s="12"/>
      <c r="N291" s="120">
        <f t="shared" si="13"/>
        <v>960.00000000000171</v>
      </c>
      <c r="O291" s="121">
        <f t="shared" si="14"/>
        <v>960</v>
      </c>
    </row>
    <row r="292" spans="1:15" ht="69" x14ac:dyDescent="0.3">
      <c r="A292" s="93"/>
      <c r="B292" s="94"/>
      <c r="C292" s="12" t="s">
        <v>119</v>
      </c>
      <c r="D292" s="50" t="s">
        <v>120</v>
      </c>
      <c r="E292" s="2">
        <v>46163</v>
      </c>
      <c r="F292" s="3">
        <v>0.75347222222222221</v>
      </c>
      <c r="G292" s="3">
        <v>0.77361111111111114</v>
      </c>
      <c r="H292" s="122">
        <f t="shared" si="12"/>
        <v>2.0138888888888928E-2</v>
      </c>
      <c r="I292" s="1"/>
      <c r="J292" s="50" t="s">
        <v>765</v>
      </c>
      <c r="K292" s="120">
        <v>0</v>
      </c>
      <c r="L292" s="12"/>
      <c r="M292" s="12"/>
      <c r="N292" s="120">
        <f t="shared" si="13"/>
        <v>928.00000000000182</v>
      </c>
      <c r="O292" s="121">
        <f t="shared" si="14"/>
        <v>960</v>
      </c>
    </row>
    <row r="293" spans="1:15" ht="51.75" x14ac:dyDescent="0.3">
      <c r="A293" s="93"/>
      <c r="B293" s="94"/>
      <c r="C293" s="12" t="s">
        <v>528</v>
      </c>
      <c r="D293" s="50" t="s">
        <v>766</v>
      </c>
      <c r="E293" s="2">
        <v>46163</v>
      </c>
      <c r="F293" s="3">
        <v>0.625</v>
      </c>
      <c r="G293" s="3">
        <v>0.66666666666666663</v>
      </c>
      <c r="H293" s="122">
        <f t="shared" si="12"/>
        <v>4.166666666666663E-2</v>
      </c>
      <c r="I293" s="1"/>
      <c r="J293" s="50" t="s">
        <v>767</v>
      </c>
      <c r="K293" s="120">
        <v>0</v>
      </c>
      <c r="L293" s="12"/>
      <c r="M293" s="12"/>
      <c r="N293" s="120">
        <f t="shared" si="13"/>
        <v>1919.9999999999982</v>
      </c>
      <c r="O293" s="121">
        <f t="shared" si="14"/>
        <v>1920</v>
      </c>
    </row>
    <row r="294" spans="1:15" ht="17.25" x14ac:dyDescent="0.3">
      <c r="A294" s="93">
        <v>46160</v>
      </c>
      <c r="B294" s="94"/>
      <c r="C294" s="212"/>
      <c r="D294" s="217"/>
      <c r="E294" s="214"/>
      <c r="F294" s="215"/>
      <c r="G294" s="215"/>
      <c r="H294" s="216">
        <f t="shared" si="12"/>
        <v>0</v>
      </c>
      <c r="I294" s="213"/>
      <c r="J294" s="217"/>
      <c r="K294" s="218">
        <v>0</v>
      </c>
      <c r="L294" s="212"/>
      <c r="M294" s="212"/>
      <c r="N294" s="218">
        <f t="shared" si="13"/>
        <v>0</v>
      </c>
      <c r="O294" s="218">
        <f t="shared" si="14"/>
        <v>0</v>
      </c>
    </row>
    <row r="295" spans="1:15" ht="34.5" x14ac:dyDescent="0.3">
      <c r="A295" s="93"/>
      <c r="B295" s="94"/>
      <c r="C295" s="66" t="s">
        <v>425</v>
      </c>
      <c r="D295" s="50" t="s">
        <v>147</v>
      </c>
      <c r="E295" s="2">
        <v>46164</v>
      </c>
      <c r="F295" s="3">
        <v>0.2951388888888889</v>
      </c>
      <c r="G295" s="3">
        <v>0.30902777777777779</v>
      </c>
      <c r="H295" s="122">
        <f t="shared" si="12"/>
        <v>1.3888888888888895E-2</v>
      </c>
      <c r="I295" s="1"/>
      <c r="J295" s="50" t="s">
        <v>778</v>
      </c>
      <c r="K295" s="120">
        <v>0</v>
      </c>
      <c r="L295" s="12"/>
      <c r="M295" s="12"/>
      <c r="N295" s="120">
        <f t="shared" si="13"/>
        <v>640.00000000000023</v>
      </c>
      <c r="O295" s="121">
        <f t="shared" si="14"/>
        <v>960</v>
      </c>
    </row>
    <row r="296" spans="1:15" ht="34.5" x14ac:dyDescent="0.3">
      <c r="A296" s="93"/>
      <c r="B296" s="94"/>
      <c r="C296" s="12" t="s">
        <v>79</v>
      </c>
      <c r="D296" s="50" t="s">
        <v>81</v>
      </c>
      <c r="E296" s="2">
        <v>46164</v>
      </c>
      <c r="F296" s="3">
        <v>0.30902777777777779</v>
      </c>
      <c r="G296" s="3">
        <v>0.31944444444444442</v>
      </c>
      <c r="H296" s="122">
        <f t="shared" si="12"/>
        <v>1.041666666666663E-2</v>
      </c>
      <c r="I296" s="1"/>
      <c r="J296" s="50" t="s">
        <v>779</v>
      </c>
      <c r="K296" s="120">
        <v>0</v>
      </c>
      <c r="L296" s="12"/>
      <c r="M296" s="12"/>
      <c r="N296" s="120">
        <f t="shared" si="13"/>
        <v>479.99999999999829</v>
      </c>
      <c r="O296" s="121">
        <f t="shared" si="14"/>
        <v>480</v>
      </c>
    </row>
    <row r="297" spans="1:15" ht="51.75" x14ac:dyDescent="0.3">
      <c r="A297" s="93"/>
      <c r="B297" s="94"/>
      <c r="C297" s="12" t="s">
        <v>159</v>
      </c>
      <c r="D297" s="50" t="s">
        <v>161</v>
      </c>
      <c r="E297" s="2">
        <v>46164</v>
      </c>
      <c r="F297" s="3">
        <v>0.47916666666666669</v>
      </c>
      <c r="G297" s="3">
        <v>0.52083333333333337</v>
      </c>
      <c r="H297" s="122">
        <f t="shared" si="12"/>
        <v>4.1666666666666685E-2</v>
      </c>
      <c r="I297" s="1"/>
      <c r="J297" s="50" t="s">
        <v>785</v>
      </c>
      <c r="K297" s="120">
        <v>0</v>
      </c>
      <c r="L297" s="12"/>
      <c r="M297" s="12"/>
      <c r="N297" s="120">
        <f t="shared" si="13"/>
        <v>1920.0000000000009</v>
      </c>
      <c r="O297" s="121">
        <f t="shared" si="14"/>
        <v>1920</v>
      </c>
    </row>
    <row r="298" spans="1:15" ht="17.25" x14ac:dyDescent="0.3">
      <c r="A298" s="93"/>
      <c r="B298" s="94"/>
      <c r="C298" s="12" t="s">
        <v>159</v>
      </c>
      <c r="D298" s="50" t="s">
        <v>161</v>
      </c>
      <c r="E298" s="2">
        <v>46164</v>
      </c>
      <c r="F298" s="3">
        <v>0.58333333333333337</v>
      </c>
      <c r="G298" s="3">
        <v>0.64583333333333337</v>
      </c>
      <c r="H298" s="122">
        <f t="shared" si="12"/>
        <v>6.25E-2</v>
      </c>
      <c r="I298" s="1"/>
      <c r="J298" s="50" t="s">
        <v>786</v>
      </c>
      <c r="K298" s="120">
        <v>0</v>
      </c>
      <c r="L298" s="12"/>
      <c r="M298" s="12"/>
      <c r="N298" s="120">
        <f t="shared" si="13"/>
        <v>2880</v>
      </c>
      <c r="O298" s="121">
        <f t="shared" si="14"/>
        <v>2880</v>
      </c>
    </row>
    <row r="299" spans="1:15" ht="17.25" x14ac:dyDescent="0.3">
      <c r="A299" s="93"/>
      <c r="B299" s="94"/>
      <c r="C299" s="12" t="s">
        <v>528</v>
      </c>
      <c r="D299" s="50"/>
      <c r="E299" s="2">
        <v>46164</v>
      </c>
      <c r="F299" s="3">
        <v>0.33333333333333331</v>
      </c>
      <c r="G299" s="3">
        <v>0.47916666666666669</v>
      </c>
      <c r="H299" s="122">
        <f t="shared" si="12"/>
        <v>0.14583333333333337</v>
      </c>
      <c r="I299" s="1"/>
      <c r="J299" s="50"/>
      <c r="K299" s="120">
        <v>0</v>
      </c>
      <c r="L299" s="12"/>
      <c r="M299" s="12"/>
      <c r="N299" s="120">
        <f t="shared" si="13"/>
        <v>6720.0000000000018</v>
      </c>
      <c r="O299" s="121">
        <f t="shared" si="14"/>
        <v>6720</v>
      </c>
    </row>
    <row r="300" spans="1:15" ht="17.25" x14ac:dyDescent="0.3">
      <c r="A300" s="93"/>
      <c r="B300" s="94"/>
      <c r="C300" s="12"/>
      <c r="D300" s="50"/>
      <c r="E300" s="2"/>
      <c r="F300" s="3"/>
      <c r="G300" s="3"/>
      <c r="H300" s="122">
        <f t="shared" si="12"/>
        <v>0</v>
      </c>
      <c r="I300" s="1"/>
      <c r="J300" s="50"/>
      <c r="K300" s="120">
        <v>0</v>
      </c>
      <c r="L300" s="12"/>
      <c r="M300" s="12"/>
      <c r="N300" s="120">
        <f t="shared" si="13"/>
        <v>0</v>
      </c>
      <c r="O300" s="121">
        <f t="shared" si="14"/>
        <v>0</v>
      </c>
    </row>
    <row r="301" spans="1:15" ht="17.25" x14ac:dyDescent="0.3">
      <c r="A301" s="93"/>
      <c r="B301" s="94"/>
      <c r="C301" s="212"/>
      <c r="D301" s="217"/>
      <c r="E301" s="214"/>
      <c r="F301" s="215"/>
      <c r="G301" s="215"/>
      <c r="H301" s="216">
        <f t="shared" si="12"/>
        <v>0</v>
      </c>
      <c r="I301" s="213"/>
      <c r="J301" s="217"/>
      <c r="K301" s="218">
        <v>0</v>
      </c>
      <c r="L301" s="212"/>
      <c r="M301" s="212"/>
      <c r="N301" s="218">
        <f t="shared" si="13"/>
        <v>0</v>
      </c>
      <c r="O301" s="218">
        <f t="shared" si="14"/>
        <v>0</v>
      </c>
    </row>
    <row r="302" spans="1:15" ht="34.5" x14ac:dyDescent="0.3">
      <c r="A302" s="93"/>
      <c r="B302" s="94"/>
      <c r="C302" s="12" t="s">
        <v>335</v>
      </c>
      <c r="D302" s="50" t="s">
        <v>337</v>
      </c>
      <c r="E302" s="2">
        <v>46167</v>
      </c>
      <c r="F302" s="3">
        <v>0.29166666666666669</v>
      </c>
      <c r="G302" s="3">
        <v>0.33333333333333331</v>
      </c>
      <c r="H302" s="122">
        <f t="shared" si="12"/>
        <v>4.166666666666663E-2</v>
      </c>
      <c r="I302" s="1"/>
      <c r="J302" s="50" t="s">
        <v>790</v>
      </c>
      <c r="K302" s="120">
        <v>0</v>
      </c>
      <c r="L302" s="12"/>
      <c r="M302" s="12"/>
      <c r="N302" s="120">
        <f t="shared" si="13"/>
        <v>1919.9999999999982</v>
      </c>
      <c r="O302" s="121">
        <f t="shared" si="14"/>
        <v>1920</v>
      </c>
    </row>
    <row r="303" spans="1:15" ht="17.25" x14ac:dyDescent="0.3">
      <c r="A303" s="93"/>
      <c r="B303" s="94"/>
      <c r="C303" s="12" t="s">
        <v>780</v>
      </c>
      <c r="D303" s="50" t="s">
        <v>782</v>
      </c>
      <c r="E303" s="2">
        <v>46167</v>
      </c>
      <c r="F303" s="3">
        <v>0.41666666666666669</v>
      </c>
      <c r="G303" s="3">
        <v>0.48958333333333331</v>
      </c>
      <c r="H303" s="122">
        <f t="shared" si="12"/>
        <v>7.291666666666663E-2</v>
      </c>
      <c r="I303" s="1"/>
      <c r="J303" s="50" t="s">
        <v>791</v>
      </c>
      <c r="K303" s="120">
        <v>0</v>
      </c>
      <c r="L303" s="12"/>
      <c r="M303" s="12"/>
      <c r="N303" s="120">
        <f t="shared" si="13"/>
        <v>3359.9999999999982</v>
      </c>
      <c r="O303" s="121">
        <f t="shared" si="14"/>
        <v>3360</v>
      </c>
    </row>
    <row r="304" spans="1:15" ht="17.25" x14ac:dyDescent="0.3">
      <c r="A304" s="93"/>
      <c r="B304" s="94"/>
      <c r="C304" s="12" t="s">
        <v>528</v>
      </c>
      <c r="D304" s="50" t="s">
        <v>792</v>
      </c>
      <c r="E304" s="2">
        <v>46167</v>
      </c>
      <c r="F304" s="3">
        <v>0.54166666666666663</v>
      </c>
      <c r="G304" s="3">
        <v>0.625</v>
      </c>
      <c r="H304" s="122">
        <f t="shared" si="12"/>
        <v>8.333333333333337E-2</v>
      </c>
      <c r="I304" s="1"/>
      <c r="J304" s="50" t="s">
        <v>793</v>
      </c>
      <c r="K304" s="120">
        <v>0</v>
      </c>
      <c r="L304" s="12"/>
      <c r="M304" s="12"/>
      <c r="N304" s="120">
        <f t="shared" si="13"/>
        <v>3840.0000000000018</v>
      </c>
      <c r="O304" s="121">
        <f t="shared" si="14"/>
        <v>4320</v>
      </c>
    </row>
    <row r="305" spans="1:15" ht="34.5" x14ac:dyDescent="0.3">
      <c r="A305" s="93"/>
      <c r="B305" s="94"/>
      <c r="C305" s="12" t="s">
        <v>335</v>
      </c>
      <c r="D305" s="50" t="s">
        <v>337</v>
      </c>
      <c r="E305" s="2">
        <v>46167</v>
      </c>
      <c r="F305" s="3">
        <v>0.68611111111111112</v>
      </c>
      <c r="G305" s="3">
        <v>0.70486111111111116</v>
      </c>
      <c r="H305" s="122">
        <f t="shared" si="12"/>
        <v>1.8750000000000044E-2</v>
      </c>
      <c r="I305" s="1"/>
      <c r="J305" s="50" t="s">
        <v>794</v>
      </c>
      <c r="K305" s="120">
        <v>0</v>
      </c>
      <c r="L305" s="12"/>
      <c r="M305" s="12"/>
      <c r="N305" s="120">
        <f t="shared" si="13"/>
        <v>864.00000000000205</v>
      </c>
      <c r="O305" s="121">
        <f t="shared" si="14"/>
        <v>960</v>
      </c>
    </row>
    <row r="306" spans="1:15" ht="34.5" x14ac:dyDescent="0.3">
      <c r="A306" s="93"/>
      <c r="B306" s="94"/>
      <c r="C306" s="12" t="s">
        <v>350</v>
      </c>
      <c r="D306" s="50" t="s">
        <v>795</v>
      </c>
      <c r="E306" s="2">
        <v>46167</v>
      </c>
      <c r="F306" s="3">
        <v>0.45833333333333331</v>
      </c>
      <c r="G306" s="3">
        <v>0.47916666666666669</v>
      </c>
      <c r="H306" s="122">
        <f t="shared" si="12"/>
        <v>2.083333333333337E-2</v>
      </c>
      <c r="I306" s="1"/>
      <c r="J306" s="50" t="s">
        <v>796</v>
      </c>
      <c r="K306" s="120">
        <v>0</v>
      </c>
      <c r="L306" s="12"/>
      <c r="M306" s="12"/>
      <c r="N306" s="120">
        <f t="shared" si="13"/>
        <v>960.00000000000171</v>
      </c>
      <c r="O306" s="121">
        <f t="shared" si="14"/>
        <v>960</v>
      </c>
    </row>
    <row r="307" spans="1:15" ht="51.75" x14ac:dyDescent="0.3">
      <c r="A307" s="93"/>
      <c r="B307" s="94"/>
      <c r="C307" s="12" t="s">
        <v>487</v>
      </c>
      <c r="D307" s="50" t="s">
        <v>161</v>
      </c>
      <c r="E307" s="2">
        <v>46167</v>
      </c>
      <c r="F307" s="3">
        <v>0.70138888888888884</v>
      </c>
      <c r="G307" s="3">
        <v>0.76666666666666672</v>
      </c>
      <c r="H307" s="122">
        <f t="shared" si="12"/>
        <v>6.5277777777777879E-2</v>
      </c>
      <c r="I307" s="1" t="s">
        <v>213</v>
      </c>
      <c r="J307" s="50" t="s">
        <v>797</v>
      </c>
      <c r="K307" s="120">
        <v>0</v>
      </c>
      <c r="L307" s="12"/>
      <c r="M307" s="12"/>
      <c r="N307" s="120">
        <f t="shared" si="13"/>
        <v>3008.0000000000045</v>
      </c>
      <c r="O307" s="121">
        <f t="shared" si="14"/>
        <v>3360</v>
      </c>
    </row>
    <row r="308" spans="1:15" ht="34.5" x14ac:dyDescent="0.3">
      <c r="A308" s="93"/>
      <c r="B308" s="94"/>
      <c r="C308" s="12" t="s">
        <v>51</v>
      </c>
      <c r="D308" s="50" t="s">
        <v>53</v>
      </c>
      <c r="E308" s="2">
        <v>46167</v>
      </c>
      <c r="F308" s="3">
        <v>0.76736111111111116</v>
      </c>
      <c r="G308" s="3">
        <v>0.80208333333333337</v>
      </c>
      <c r="H308" s="122">
        <f t="shared" si="12"/>
        <v>3.472222222222221E-2</v>
      </c>
      <c r="I308" s="1"/>
      <c r="J308" s="50" t="s">
        <v>798</v>
      </c>
      <c r="K308" s="120">
        <v>2340</v>
      </c>
      <c r="L308" s="12"/>
      <c r="M308" s="12"/>
      <c r="N308" s="120">
        <f t="shared" si="13"/>
        <v>1599.9999999999995</v>
      </c>
      <c r="O308" s="121">
        <f t="shared" si="14"/>
        <v>1920</v>
      </c>
    </row>
    <row r="309" spans="1:15" ht="17.25" x14ac:dyDescent="0.3">
      <c r="A309" s="93"/>
      <c r="B309" s="94"/>
      <c r="C309" s="212"/>
      <c r="D309" s="217"/>
      <c r="E309" s="214"/>
      <c r="F309" s="215"/>
      <c r="G309" s="215"/>
      <c r="H309" s="216">
        <f t="shared" si="12"/>
        <v>0</v>
      </c>
      <c r="I309" s="213"/>
      <c r="J309" s="217"/>
      <c r="K309" s="218">
        <v>0</v>
      </c>
      <c r="L309" s="212"/>
      <c r="M309" s="212"/>
      <c r="N309" s="218">
        <f t="shared" si="13"/>
        <v>0</v>
      </c>
      <c r="O309" s="218">
        <f t="shared" si="14"/>
        <v>0</v>
      </c>
    </row>
    <row r="310" spans="1:15" ht="51.75" x14ac:dyDescent="0.3">
      <c r="A310" s="93"/>
      <c r="B310" s="94"/>
      <c r="C310" s="12" t="s">
        <v>780</v>
      </c>
      <c r="D310" s="50" t="s">
        <v>782</v>
      </c>
      <c r="E310" s="2">
        <v>46168</v>
      </c>
      <c r="F310" s="3">
        <v>0.375</v>
      </c>
      <c r="G310" s="3">
        <v>0.40625</v>
      </c>
      <c r="H310" s="122">
        <f t="shared" si="12"/>
        <v>3.125E-2</v>
      </c>
      <c r="I310" s="1"/>
      <c r="J310" s="50" t="s">
        <v>804</v>
      </c>
      <c r="K310" s="120">
        <v>0</v>
      </c>
      <c r="L310" s="12"/>
      <c r="M310" s="12"/>
      <c r="N310" s="120">
        <f t="shared" si="13"/>
        <v>1440</v>
      </c>
      <c r="O310" s="121">
        <f t="shared" si="14"/>
        <v>1440</v>
      </c>
    </row>
    <row r="311" spans="1:15" ht="17.25" x14ac:dyDescent="0.3">
      <c r="A311" s="93"/>
      <c r="B311" s="94"/>
      <c r="C311" s="12" t="s">
        <v>528</v>
      </c>
      <c r="D311" s="50" t="s">
        <v>805</v>
      </c>
      <c r="E311" s="2">
        <v>46168</v>
      </c>
      <c r="F311" s="3">
        <v>0.33333333333333331</v>
      </c>
      <c r="G311" s="3">
        <v>0.36458333333333331</v>
      </c>
      <c r="H311" s="122">
        <f t="shared" si="12"/>
        <v>3.125E-2</v>
      </c>
      <c r="I311" s="1"/>
      <c r="J311" s="50" t="s">
        <v>806</v>
      </c>
      <c r="K311" s="120">
        <v>0</v>
      </c>
      <c r="L311" s="12"/>
      <c r="M311" s="12"/>
      <c r="N311" s="120">
        <f t="shared" si="13"/>
        <v>1440</v>
      </c>
      <c r="O311" s="121">
        <f t="shared" si="14"/>
        <v>1440</v>
      </c>
    </row>
    <row r="312" spans="1:15" ht="34.5" x14ac:dyDescent="0.3">
      <c r="A312" s="93"/>
      <c r="B312" s="94"/>
      <c r="C312" s="12" t="s">
        <v>514</v>
      </c>
      <c r="D312" s="50" t="s">
        <v>568</v>
      </c>
      <c r="E312" s="231">
        <v>46168</v>
      </c>
      <c r="F312" s="234">
        <v>0.64583333333333337</v>
      </c>
      <c r="G312" s="3">
        <v>0.65625</v>
      </c>
      <c r="H312" s="122">
        <f>IF(AND(F312&lt;&gt;"",G312&lt;&gt;""),G312-F312,0)</f>
        <v>1.041666666666663E-2</v>
      </c>
      <c r="I312" s="1"/>
      <c r="J312" s="50" t="s">
        <v>807</v>
      </c>
      <c r="K312" s="120">
        <v>0</v>
      </c>
      <c r="L312" s="12"/>
      <c r="M312" s="12"/>
      <c r="N312" s="120">
        <f t="shared" si="13"/>
        <v>479.99999999999829</v>
      </c>
      <c r="O312" s="121">
        <f t="shared" si="14"/>
        <v>480</v>
      </c>
    </row>
    <row r="313" spans="1:15" ht="51.75" x14ac:dyDescent="0.3">
      <c r="A313" s="93"/>
      <c r="B313" s="94"/>
      <c r="C313" s="12" t="s">
        <v>423</v>
      </c>
      <c r="D313" s="50" t="s">
        <v>674</v>
      </c>
      <c r="E313" s="2">
        <v>46168</v>
      </c>
      <c r="F313" s="3">
        <v>0.66666666666666663</v>
      </c>
      <c r="G313" s="3">
        <v>0.68055555555555558</v>
      </c>
      <c r="H313" s="122">
        <f t="shared" si="12"/>
        <v>1.3888888888888951E-2</v>
      </c>
      <c r="I313" s="1"/>
      <c r="J313" s="50" t="s">
        <v>732</v>
      </c>
      <c r="K313" s="120">
        <v>0</v>
      </c>
      <c r="L313" s="12"/>
      <c r="M313" s="12"/>
      <c r="N313" s="120">
        <f t="shared" si="13"/>
        <v>640.00000000000284</v>
      </c>
      <c r="O313" s="121">
        <f t="shared" si="14"/>
        <v>960</v>
      </c>
    </row>
    <row r="314" spans="1:15" ht="34.5" x14ac:dyDescent="0.3">
      <c r="A314" s="93"/>
      <c r="B314" s="94"/>
      <c r="C314" s="12" t="s">
        <v>457</v>
      </c>
      <c r="D314" s="50" t="s">
        <v>673</v>
      </c>
      <c r="E314" s="2">
        <v>46168</v>
      </c>
      <c r="F314" s="3">
        <v>0.68055555555555558</v>
      </c>
      <c r="G314" s="3">
        <v>0.70138888888888884</v>
      </c>
      <c r="H314" s="122">
        <f t="shared" si="12"/>
        <v>2.0833333333333259E-2</v>
      </c>
      <c r="I314" s="1"/>
      <c r="J314" s="50" t="s">
        <v>808</v>
      </c>
      <c r="K314" s="120">
        <v>0</v>
      </c>
      <c r="L314" s="12"/>
      <c r="M314" s="12"/>
      <c r="N314" s="120">
        <f t="shared" si="13"/>
        <v>959.99999999999659</v>
      </c>
      <c r="O314" s="121">
        <f t="shared" si="14"/>
        <v>960</v>
      </c>
    </row>
    <row r="315" spans="1:15" ht="34.5" x14ac:dyDescent="0.3">
      <c r="A315" s="93"/>
      <c r="B315" s="94"/>
      <c r="C315" s="12" t="s">
        <v>51</v>
      </c>
      <c r="D315" s="50" t="s">
        <v>53</v>
      </c>
      <c r="E315" s="2">
        <v>46168</v>
      </c>
      <c r="F315" s="3">
        <v>0.625</v>
      </c>
      <c r="G315" s="3">
        <v>0.63888888888888884</v>
      </c>
      <c r="H315" s="122">
        <f t="shared" si="12"/>
        <v>1.388888888888884E-2</v>
      </c>
      <c r="I315" s="1"/>
      <c r="J315" s="50" t="s">
        <v>809</v>
      </c>
      <c r="K315" s="120">
        <v>0</v>
      </c>
      <c r="L315" s="12"/>
      <c r="M315" s="12"/>
      <c r="N315" s="120">
        <f t="shared" si="13"/>
        <v>639.99999999999773</v>
      </c>
      <c r="O315" s="121">
        <f t="shared" si="14"/>
        <v>960</v>
      </c>
    </row>
    <row r="316" spans="1:15" ht="51.75" x14ac:dyDescent="0.3">
      <c r="A316" s="93"/>
      <c r="B316" s="94"/>
      <c r="C316" s="12" t="s">
        <v>51</v>
      </c>
      <c r="D316" s="50" t="s">
        <v>53</v>
      </c>
      <c r="E316" s="2">
        <v>46168</v>
      </c>
      <c r="F316" s="3">
        <v>0.63888888888888884</v>
      </c>
      <c r="G316" s="3">
        <v>0.65972222222222221</v>
      </c>
      <c r="H316" s="122">
        <f t="shared" si="12"/>
        <v>2.083333333333337E-2</v>
      </c>
      <c r="I316" s="1"/>
      <c r="J316" s="50" t="s">
        <v>810</v>
      </c>
      <c r="K316" s="120">
        <v>2340</v>
      </c>
      <c r="L316" s="12"/>
      <c r="M316" s="12"/>
      <c r="N316" s="120">
        <f t="shared" si="13"/>
        <v>960.00000000000171</v>
      </c>
      <c r="O316" s="121">
        <f t="shared" si="14"/>
        <v>960</v>
      </c>
    </row>
    <row r="317" spans="1:15" ht="86.25" x14ac:dyDescent="0.3">
      <c r="A317" s="93"/>
      <c r="B317" s="94"/>
      <c r="C317" s="12" t="s">
        <v>163</v>
      </c>
      <c r="D317" s="50" t="s">
        <v>165</v>
      </c>
      <c r="E317" s="2">
        <v>46168</v>
      </c>
      <c r="F317" s="3">
        <v>0.65972222222222221</v>
      </c>
      <c r="G317" s="3">
        <v>0.6875</v>
      </c>
      <c r="H317" s="122">
        <f t="shared" si="12"/>
        <v>2.777777777777779E-2</v>
      </c>
      <c r="I317" s="1"/>
      <c r="J317" s="50" t="s">
        <v>811</v>
      </c>
      <c r="K317" s="120">
        <v>0</v>
      </c>
      <c r="L317" s="12"/>
      <c r="M317" s="12"/>
      <c r="N317" s="120">
        <f t="shared" si="13"/>
        <v>1280.0000000000005</v>
      </c>
      <c r="O317" s="121">
        <f t="shared" si="14"/>
        <v>1440</v>
      </c>
    </row>
    <row r="318" spans="1:15" ht="17.25" x14ac:dyDescent="0.3">
      <c r="A318" s="93"/>
      <c r="B318" s="94"/>
      <c r="C318" s="212"/>
      <c r="D318" s="217"/>
      <c r="E318" s="214"/>
      <c r="F318" s="215"/>
      <c r="G318" s="215"/>
      <c r="H318" s="216">
        <f t="shared" si="12"/>
        <v>0</v>
      </c>
      <c r="I318" s="213"/>
      <c r="J318" s="217"/>
      <c r="K318" s="218">
        <v>0</v>
      </c>
      <c r="L318" s="212"/>
      <c r="M318" s="212"/>
      <c r="N318" s="218">
        <f t="shared" si="13"/>
        <v>0</v>
      </c>
      <c r="O318" s="218">
        <f t="shared" si="14"/>
        <v>0</v>
      </c>
    </row>
    <row r="319" spans="1:15" ht="34.5" x14ac:dyDescent="0.3">
      <c r="A319" s="93"/>
      <c r="B319" s="94"/>
      <c r="C319" s="12" t="s">
        <v>528</v>
      </c>
      <c r="D319" s="50"/>
      <c r="E319" s="2">
        <v>46169</v>
      </c>
      <c r="F319" s="3">
        <v>0.3125</v>
      </c>
      <c r="G319" s="3">
        <v>0.35416666666666669</v>
      </c>
      <c r="H319" s="122">
        <f t="shared" si="12"/>
        <v>4.1666666666666685E-2</v>
      </c>
      <c r="I319" s="1"/>
      <c r="J319" s="50" t="s">
        <v>812</v>
      </c>
      <c r="K319" s="120">
        <v>0</v>
      </c>
      <c r="L319" s="12"/>
      <c r="M319" s="12"/>
      <c r="N319" s="120">
        <f t="shared" si="13"/>
        <v>1920.0000000000009</v>
      </c>
      <c r="O319" s="121">
        <f t="shared" si="14"/>
        <v>1920</v>
      </c>
    </row>
    <row r="320" spans="1:15" ht="51.75" x14ac:dyDescent="0.3">
      <c r="A320" s="93"/>
      <c r="B320" s="94"/>
      <c r="C320" s="12" t="s">
        <v>83</v>
      </c>
      <c r="D320" s="50" t="s">
        <v>85</v>
      </c>
      <c r="E320" s="2">
        <v>46169</v>
      </c>
      <c r="F320" s="3">
        <v>0.35416666666666669</v>
      </c>
      <c r="G320" s="3">
        <v>0.39583333333333331</v>
      </c>
      <c r="H320" s="122">
        <f t="shared" si="12"/>
        <v>4.166666666666663E-2</v>
      </c>
      <c r="I320" s="1"/>
      <c r="J320" s="50" t="s">
        <v>813</v>
      </c>
      <c r="K320" s="120">
        <v>0</v>
      </c>
      <c r="L320" s="12"/>
      <c r="M320" s="12"/>
      <c r="N320" s="120">
        <f t="shared" si="13"/>
        <v>1919.9999999999982</v>
      </c>
      <c r="O320" s="121">
        <f t="shared" si="14"/>
        <v>1920</v>
      </c>
    </row>
    <row r="321" spans="1:15" ht="34.5" x14ac:dyDescent="0.3">
      <c r="A321" s="93"/>
      <c r="B321" s="94"/>
      <c r="C321" s="12" t="s">
        <v>425</v>
      </c>
      <c r="D321" s="50" t="s">
        <v>147</v>
      </c>
      <c r="E321" s="2">
        <v>46169</v>
      </c>
      <c r="F321" s="3">
        <v>0.39583333333333331</v>
      </c>
      <c r="G321" s="3">
        <v>0.41666666666666669</v>
      </c>
      <c r="H321" s="122">
        <f t="shared" si="12"/>
        <v>2.083333333333337E-2</v>
      </c>
      <c r="I321" s="1"/>
      <c r="J321" s="50" t="s">
        <v>814</v>
      </c>
      <c r="K321" s="120">
        <v>0</v>
      </c>
      <c r="L321" s="12"/>
      <c r="M321" s="12"/>
      <c r="N321" s="120">
        <f t="shared" si="13"/>
        <v>960.00000000000171</v>
      </c>
      <c r="O321" s="121">
        <f t="shared" si="14"/>
        <v>960</v>
      </c>
    </row>
    <row r="322" spans="1:15" ht="34.5" x14ac:dyDescent="0.3">
      <c r="A322" s="93"/>
      <c r="B322" s="94"/>
      <c r="C322" s="12" t="s">
        <v>177</v>
      </c>
      <c r="D322" s="50" t="s">
        <v>179</v>
      </c>
      <c r="E322" s="2">
        <v>46169</v>
      </c>
      <c r="F322" s="3">
        <v>0.41666666666666669</v>
      </c>
      <c r="G322" s="3">
        <v>0.45833333333333331</v>
      </c>
      <c r="H322" s="122">
        <f t="shared" si="12"/>
        <v>4.166666666666663E-2</v>
      </c>
      <c r="I322" s="1"/>
      <c r="J322" s="50" t="s">
        <v>815</v>
      </c>
      <c r="K322" s="120">
        <v>0</v>
      </c>
      <c r="L322" s="12"/>
      <c r="M322" s="12"/>
      <c r="N322" s="120">
        <f t="shared" si="13"/>
        <v>1919.9999999999982</v>
      </c>
      <c r="O322" s="121">
        <f t="shared" si="14"/>
        <v>1920</v>
      </c>
    </row>
    <row r="323" spans="1:15" ht="103.5" x14ac:dyDescent="0.3">
      <c r="A323" s="93"/>
      <c r="B323" s="94"/>
      <c r="C323" s="12" t="s">
        <v>159</v>
      </c>
      <c r="D323" s="50" t="s">
        <v>161</v>
      </c>
      <c r="E323" s="2">
        <v>46169</v>
      </c>
      <c r="F323" s="3">
        <v>0.45833333333333331</v>
      </c>
      <c r="G323" s="3">
        <v>0.52083333333333337</v>
      </c>
      <c r="H323" s="122">
        <f t="shared" ref="H323:H386" si="15">IF(AND(F323&lt;&gt;"",G323&lt;&gt;""),G323-F323,0)</f>
        <v>6.2500000000000056E-2</v>
      </c>
      <c r="I323" s="1"/>
      <c r="J323" s="50" t="s">
        <v>816</v>
      </c>
      <c r="K323" s="120">
        <v>0</v>
      </c>
      <c r="L323" s="12"/>
      <c r="M323" s="12"/>
      <c r="N323" s="120">
        <f t="shared" ref="N323:N386" si="16">IF(ROUND(H323*1440,0)=0,0,H323*1440*32)</f>
        <v>2880.0000000000027</v>
      </c>
      <c r="O323" s="121">
        <f t="shared" ref="O323:O386" si="17">IF(ROUND(H323*1440,0)=0,0,
IF(ROUND(H323*1440,0)&lt;=15,480,
IF(ROUND(H323*1440,0)&lt;=30,960,
IF(ROUND(H323*1440,0)&lt;=45,1440,
IF(ROUND(H323*1440,0)&lt;=60,1920,
1920*INT(ROUND(H323*1440,0)/60)+
IF(MOD(ROUND(H323*1440,0),60)&lt;=15,480,
IF(MOD(ROUND(H323*1440,0),60)&lt;=30,960,
IF(MOD(ROUND(H323*1440,0),60)&lt;=45,1440,1920)))
)))))</f>
        <v>2880</v>
      </c>
    </row>
    <row r="324" spans="1:15" ht="51.75" x14ac:dyDescent="0.3">
      <c r="A324" s="93"/>
      <c r="B324" s="94"/>
      <c r="C324" s="12" t="s">
        <v>79</v>
      </c>
      <c r="D324" s="50" t="s">
        <v>81</v>
      </c>
      <c r="E324" s="2">
        <v>46169</v>
      </c>
      <c r="F324" s="3">
        <v>0.58333333333333337</v>
      </c>
      <c r="G324" s="3">
        <v>0.75</v>
      </c>
      <c r="H324" s="122">
        <f t="shared" si="15"/>
        <v>0.16666666666666663</v>
      </c>
      <c r="I324" s="1"/>
      <c r="J324" s="50" t="s">
        <v>817</v>
      </c>
      <c r="K324" s="120">
        <v>0</v>
      </c>
      <c r="L324" s="12"/>
      <c r="M324" s="12"/>
      <c r="N324" s="120">
        <f t="shared" si="16"/>
        <v>7679.9999999999982</v>
      </c>
      <c r="O324" s="121">
        <f t="shared" si="17"/>
        <v>8160</v>
      </c>
    </row>
    <row r="325" spans="1:15" ht="69" x14ac:dyDescent="0.3">
      <c r="A325" s="93"/>
      <c r="B325" s="94"/>
      <c r="C325" s="12" t="s">
        <v>119</v>
      </c>
      <c r="D325" s="50" t="s">
        <v>120</v>
      </c>
      <c r="E325" s="2">
        <v>46169</v>
      </c>
      <c r="F325" s="3">
        <v>0.75</v>
      </c>
      <c r="G325" s="3">
        <v>0.77083333333333337</v>
      </c>
      <c r="H325" s="122">
        <f t="shared" si="15"/>
        <v>2.083333333333337E-2</v>
      </c>
      <c r="I325" s="1"/>
      <c r="J325" s="50" t="s">
        <v>818</v>
      </c>
      <c r="K325" s="120">
        <v>0</v>
      </c>
      <c r="L325" s="12"/>
      <c r="M325" s="12"/>
      <c r="N325" s="120">
        <f t="shared" si="16"/>
        <v>960.00000000000171</v>
      </c>
      <c r="O325" s="121">
        <f t="shared" si="17"/>
        <v>960</v>
      </c>
    </row>
    <row r="326" spans="1:15" ht="69" x14ac:dyDescent="0.3">
      <c r="A326" s="93"/>
      <c r="B326" s="94"/>
      <c r="C326" s="12" t="s">
        <v>119</v>
      </c>
      <c r="D326" s="50" t="s">
        <v>120</v>
      </c>
      <c r="E326" s="2">
        <v>46169</v>
      </c>
      <c r="F326" s="3">
        <v>0.77083333333333337</v>
      </c>
      <c r="G326" s="3">
        <v>0.78125</v>
      </c>
      <c r="H326" s="122">
        <f t="shared" si="15"/>
        <v>1.041666666666663E-2</v>
      </c>
      <c r="I326" s="1"/>
      <c r="J326" s="50" t="s">
        <v>819</v>
      </c>
      <c r="K326" s="120">
        <v>0</v>
      </c>
      <c r="L326" s="12"/>
      <c r="M326" s="12"/>
      <c r="N326" s="120">
        <f t="shared" si="16"/>
        <v>479.99999999999829</v>
      </c>
      <c r="O326" s="121">
        <f t="shared" si="17"/>
        <v>480</v>
      </c>
    </row>
    <row r="327" spans="1:15" ht="17.25" x14ac:dyDescent="0.3">
      <c r="A327" s="93"/>
      <c r="B327" s="94"/>
      <c r="C327" s="212"/>
      <c r="D327" s="217"/>
      <c r="E327" s="214"/>
      <c r="F327" s="215"/>
      <c r="G327" s="215"/>
      <c r="H327" s="216">
        <f t="shared" si="15"/>
        <v>0</v>
      </c>
      <c r="I327" s="213"/>
      <c r="J327" s="217"/>
      <c r="K327" s="218">
        <v>0</v>
      </c>
      <c r="L327" s="212"/>
      <c r="M327" s="212"/>
      <c r="N327" s="218">
        <f t="shared" si="16"/>
        <v>0</v>
      </c>
      <c r="O327" s="218">
        <f t="shared" si="17"/>
        <v>0</v>
      </c>
    </row>
    <row r="328" spans="1:15" ht="17.25" x14ac:dyDescent="0.3">
      <c r="A328" s="93"/>
      <c r="B328" s="94"/>
      <c r="C328" s="66" t="s">
        <v>83</v>
      </c>
      <c r="D328" s="50" t="s">
        <v>85</v>
      </c>
      <c r="E328" s="2">
        <v>46170</v>
      </c>
      <c r="F328" s="3">
        <v>0.29166666666666669</v>
      </c>
      <c r="G328" s="3">
        <v>0.35416666666666669</v>
      </c>
      <c r="H328" s="122">
        <f t="shared" si="15"/>
        <v>6.25E-2</v>
      </c>
      <c r="I328" s="1"/>
      <c r="J328" s="50" t="s">
        <v>820</v>
      </c>
      <c r="K328" s="120">
        <v>0</v>
      </c>
      <c r="L328" s="12"/>
      <c r="M328" s="12"/>
      <c r="N328" s="120">
        <f t="shared" si="16"/>
        <v>2880</v>
      </c>
      <c r="O328" s="121">
        <f t="shared" si="17"/>
        <v>2880</v>
      </c>
    </row>
    <row r="329" spans="1:15" ht="17.25" x14ac:dyDescent="0.3">
      <c r="A329" s="93"/>
      <c r="B329" s="94"/>
      <c r="C329" s="12" t="s">
        <v>425</v>
      </c>
      <c r="D329" s="50" t="s">
        <v>147</v>
      </c>
      <c r="E329" s="2">
        <v>46170</v>
      </c>
      <c r="F329" s="3">
        <v>0.375</v>
      </c>
      <c r="G329" s="3">
        <v>0.4375</v>
      </c>
      <c r="H329" s="122">
        <f t="shared" si="15"/>
        <v>6.25E-2</v>
      </c>
      <c r="I329" s="1"/>
      <c r="J329" s="50" t="s">
        <v>821</v>
      </c>
      <c r="K329" s="120">
        <v>0</v>
      </c>
      <c r="L329" s="12"/>
      <c r="M329" s="12"/>
      <c r="N329" s="120">
        <f t="shared" si="16"/>
        <v>2880</v>
      </c>
      <c r="O329" s="121">
        <f t="shared" si="17"/>
        <v>2880</v>
      </c>
    </row>
    <row r="330" spans="1:15" ht="17.25" x14ac:dyDescent="0.3">
      <c r="A330" s="93"/>
      <c r="B330" s="94"/>
      <c r="C330" s="12" t="s">
        <v>425</v>
      </c>
      <c r="D330" s="50" t="s">
        <v>147</v>
      </c>
      <c r="E330" s="2">
        <v>46170</v>
      </c>
      <c r="F330" s="3">
        <v>0.58333333333333337</v>
      </c>
      <c r="G330" s="3">
        <v>0.6875</v>
      </c>
      <c r="H330" s="122">
        <f t="shared" si="15"/>
        <v>0.10416666666666663</v>
      </c>
      <c r="I330" s="1"/>
      <c r="J330" s="50" t="s">
        <v>822</v>
      </c>
      <c r="K330" s="120">
        <v>0</v>
      </c>
      <c r="L330" s="12"/>
      <c r="M330" s="12"/>
      <c r="N330" s="120">
        <f t="shared" si="16"/>
        <v>4799.9999999999982</v>
      </c>
      <c r="O330" s="121">
        <f t="shared" si="17"/>
        <v>4800</v>
      </c>
    </row>
    <row r="331" spans="1:15" ht="34.5" x14ac:dyDescent="0.3">
      <c r="A331" s="93"/>
      <c r="B331" s="94"/>
      <c r="C331" s="12"/>
      <c r="D331" s="50"/>
      <c r="E331" s="2">
        <v>46170</v>
      </c>
      <c r="F331" s="3">
        <v>0.45833333333333331</v>
      </c>
      <c r="G331" s="3">
        <v>0.52083333333333337</v>
      </c>
      <c r="H331" s="122">
        <f t="shared" si="15"/>
        <v>6.2500000000000056E-2</v>
      </c>
      <c r="I331" s="1"/>
      <c r="J331" s="50" t="s">
        <v>823</v>
      </c>
      <c r="K331" s="120">
        <v>0</v>
      </c>
      <c r="L331" s="12"/>
      <c r="M331" s="12"/>
      <c r="N331" s="120">
        <f t="shared" si="16"/>
        <v>2880.0000000000027</v>
      </c>
      <c r="O331" s="121">
        <f t="shared" si="17"/>
        <v>2880</v>
      </c>
    </row>
    <row r="332" spans="1:15" ht="34.5" x14ac:dyDescent="0.3">
      <c r="A332" s="93"/>
      <c r="B332" s="94"/>
      <c r="C332" s="12" t="s">
        <v>83</v>
      </c>
      <c r="D332" s="50" t="s">
        <v>85</v>
      </c>
      <c r="E332" s="2">
        <v>46170</v>
      </c>
      <c r="F332" s="3">
        <v>0.70833333333333337</v>
      </c>
      <c r="G332" s="3">
        <v>0.72916666666666663</v>
      </c>
      <c r="H332" s="122">
        <f t="shared" si="15"/>
        <v>2.0833333333333259E-2</v>
      </c>
      <c r="I332" s="1"/>
      <c r="J332" s="50" t="s">
        <v>824</v>
      </c>
      <c r="K332" s="120">
        <v>0</v>
      </c>
      <c r="L332" s="12"/>
      <c r="M332" s="12"/>
      <c r="N332" s="120">
        <f t="shared" si="16"/>
        <v>959.99999999999659</v>
      </c>
      <c r="O332" s="121">
        <f t="shared" si="17"/>
        <v>960</v>
      </c>
    </row>
    <row r="333" spans="1:15" ht="34.5" x14ac:dyDescent="0.3">
      <c r="A333" s="93"/>
      <c r="B333" s="94"/>
      <c r="C333" s="12" t="s">
        <v>159</v>
      </c>
      <c r="D333" s="50" t="s">
        <v>161</v>
      </c>
      <c r="E333" s="2">
        <v>46170</v>
      </c>
      <c r="F333" s="3">
        <v>0.60416666666666663</v>
      </c>
      <c r="G333" s="3">
        <v>0.625</v>
      </c>
      <c r="H333" s="122">
        <f t="shared" si="15"/>
        <v>2.083333333333337E-2</v>
      </c>
      <c r="I333" s="1"/>
      <c r="J333" s="50" t="s">
        <v>825</v>
      </c>
      <c r="K333" s="120">
        <v>0</v>
      </c>
      <c r="L333" s="12"/>
      <c r="M333" s="12"/>
      <c r="N333" s="120">
        <f t="shared" si="16"/>
        <v>960.00000000000171</v>
      </c>
      <c r="O333" s="121">
        <f t="shared" si="17"/>
        <v>960</v>
      </c>
    </row>
    <row r="334" spans="1:15" ht="17.25" x14ac:dyDescent="0.3">
      <c r="A334" s="93"/>
      <c r="B334" s="94"/>
      <c r="C334" s="212"/>
      <c r="D334" s="217"/>
      <c r="E334" s="214"/>
      <c r="F334" s="215"/>
      <c r="G334" s="215"/>
      <c r="H334" s="216">
        <f t="shared" si="15"/>
        <v>0</v>
      </c>
      <c r="I334" s="213"/>
      <c r="J334" s="217"/>
      <c r="K334" s="218">
        <v>0</v>
      </c>
      <c r="L334" s="212"/>
      <c r="M334" s="212"/>
      <c r="N334" s="218">
        <f t="shared" si="16"/>
        <v>0</v>
      </c>
      <c r="O334" s="218">
        <f t="shared" si="17"/>
        <v>0</v>
      </c>
    </row>
    <row r="335" spans="1:15" ht="17.25" x14ac:dyDescent="0.3">
      <c r="A335" s="93"/>
      <c r="B335" s="94"/>
      <c r="C335" s="12" t="s">
        <v>528</v>
      </c>
      <c r="D335" s="50" t="s">
        <v>832</v>
      </c>
      <c r="E335" s="2">
        <v>46174</v>
      </c>
      <c r="F335" s="3">
        <v>0.33333333333333331</v>
      </c>
      <c r="G335" s="3">
        <v>0.375</v>
      </c>
      <c r="H335" s="122">
        <f t="shared" si="15"/>
        <v>4.1666666666666685E-2</v>
      </c>
      <c r="I335" s="1"/>
      <c r="J335" s="50"/>
      <c r="K335" s="120">
        <v>0</v>
      </c>
      <c r="L335" s="12"/>
      <c r="M335" s="12"/>
      <c r="N335" s="120">
        <f t="shared" si="16"/>
        <v>1920.0000000000009</v>
      </c>
      <c r="O335" s="121">
        <f t="shared" si="17"/>
        <v>1920</v>
      </c>
    </row>
    <row r="336" spans="1:15" ht="34.5" x14ac:dyDescent="0.3">
      <c r="A336" s="93"/>
      <c r="B336" s="94"/>
      <c r="C336" s="12" t="s">
        <v>79</v>
      </c>
      <c r="D336" s="50" t="s">
        <v>81</v>
      </c>
      <c r="E336" s="2">
        <v>46174</v>
      </c>
      <c r="F336" s="3">
        <v>0.375</v>
      </c>
      <c r="G336" s="3">
        <v>0.52083333333333337</v>
      </c>
      <c r="H336" s="122">
        <f t="shared" si="15"/>
        <v>0.14583333333333337</v>
      </c>
      <c r="I336" s="1"/>
      <c r="J336" s="50" t="s">
        <v>833</v>
      </c>
      <c r="K336" s="120">
        <v>0</v>
      </c>
      <c r="L336" s="12"/>
      <c r="M336" s="12"/>
      <c r="N336" s="120">
        <f t="shared" si="16"/>
        <v>6720.0000000000018</v>
      </c>
      <c r="O336" s="121">
        <f t="shared" si="17"/>
        <v>6720</v>
      </c>
    </row>
    <row r="337" spans="1:15" ht="17.25" x14ac:dyDescent="0.3">
      <c r="A337" s="93"/>
      <c r="B337" s="94"/>
      <c r="C337" s="12" t="s">
        <v>83</v>
      </c>
      <c r="D337" s="50" t="s">
        <v>85</v>
      </c>
      <c r="E337" s="2">
        <v>46174</v>
      </c>
      <c r="F337" s="3">
        <v>0.53472222222222221</v>
      </c>
      <c r="G337" s="3">
        <v>0.57638888888888884</v>
      </c>
      <c r="H337" s="122">
        <f t="shared" si="15"/>
        <v>4.166666666666663E-2</v>
      </c>
      <c r="I337" s="1"/>
      <c r="J337" s="50" t="s">
        <v>834</v>
      </c>
      <c r="K337" s="120">
        <v>0</v>
      </c>
      <c r="L337" s="12"/>
      <c r="M337" s="12"/>
      <c r="N337" s="120">
        <f t="shared" si="16"/>
        <v>1919.9999999999982</v>
      </c>
      <c r="O337" s="121">
        <f t="shared" si="17"/>
        <v>1920</v>
      </c>
    </row>
    <row r="338" spans="1:15" ht="17.25" x14ac:dyDescent="0.3">
      <c r="A338" s="93"/>
      <c r="B338" s="94"/>
      <c r="C338" s="12" t="s">
        <v>425</v>
      </c>
      <c r="D338" s="50" t="s">
        <v>147</v>
      </c>
      <c r="E338" s="2">
        <v>46174</v>
      </c>
      <c r="F338" s="3">
        <v>0.5</v>
      </c>
      <c r="G338" s="3">
        <v>0.50694444444444442</v>
      </c>
      <c r="H338" s="122">
        <f t="shared" si="15"/>
        <v>6.9444444444444198E-3</v>
      </c>
      <c r="I338" s="1"/>
      <c r="J338" s="50" t="s">
        <v>835</v>
      </c>
      <c r="K338" s="120">
        <v>0</v>
      </c>
      <c r="L338" s="12"/>
      <c r="M338" s="12"/>
      <c r="N338" s="120">
        <f t="shared" si="16"/>
        <v>319.99999999999886</v>
      </c>
      <c r="O338" s="121">
        <f t="shared" si="17"/>
        <v>480</v>
      </c>
    </row>
    <row r="339" spans="1:15" ht="34.5" x14ac:dyDescent="0.3">
      <c r="A339" s="93"/>
      <c r="B339" s="94"/>
      <c r="C339" s="12" t="s">
        <v>159</v>
      </c>
      <c r="D339" s="50" t="s">
        <v>161</v>
      </c>
      <c r="E339" s="2">
        <v>46174</v>
      </c>
      <c r="F339" s="3">
        <v>0.50694444444444442</v>
      </c>
      <c r="G339" s="3">
        <v>0.54166666666666663</v>
      </c>
      <c r="H339" s="122">
        <f t="shared" si="15"/>
        <v>3.472222222222221E-2</v>
      </c>
      <c r="I339" s="1"/>
      <c r="J339" s="50" t="s">
        <v>836</v>
      </c>
      <c r="K339" s="120">
        <v>0</v>
      </c>
      <c r="L339" s="12"/>
      <c r="M339" s="12"/>
      <c r="N339" s="120">
        <f t="shared" si="16"/>
        <v>1599.9999999999995</v>
      </c>
      <c r="O339" s="121">
        <f t="shared" si="17"/>
        <v>1920</v>
      </c>
    </row>
    <row r="340" spans="1:15" ht="34.5" x14ac:dyDescent="0.3">
      <c r="A340" s="93"/>
      <c r="B340" s="94"/>
      <c r="C340" s="12" t="s">
        <v>837</v>
      </c>
      <c r="D340" s="50" t="s">
        <v>838</v>
      </c>
      <c r="E340" s="2">
        <v>46174</v>
      </c>
      <c r="F340" s="3">
        <v>0.625</v>
      </c>
      <c r="G340" s="3">
        <v>0.6875</v>
      </c>
      <c r="H340" s="122">
        <f t="shared" si="15"/>
        <v>6.25E-2</v>
      </c>
      <c r="I340" s="1"/>
      <c r="J340" s="50" t="s">
        <v>841</v>
      </c>
      <c r="K340" s="120">
        <v>0</v>
      </c>
      <c r="L340" s="12"/>
      <c r="M340" s="12"/>
      <c r="N340" s="120">
        <f t="shared" si="16"/>
        <v>2880</v>
      </c>
      <c r="O340" s="121">
        <f t="shared" si="17"/>
        <v>2880</v>
      </c>
    </row>
    <row r="341" spans="1:15" ht="51.75" x14ac:dyDescent="0.3">
      <c r="A341" s="93"/>
      <c r="B341" s="94"/>
      <c r="C341" s="12" t="s">
        <v>83</v>
      </c>
      <c r="D341" s="50" t="s">
        <v>85</v>
      </c>
      <c r="E341" s="2">
        <v>46174</v>
      </c>
      <c r="F341" s="3">
        <v>0.69791666666666663</v>
      </c>
      <c r="G341" s="3">
        <v>0.74861111111111112</v>
      </c>
      <c r="H341" s="122">
        <f t="shared" si="15"/>
        <v>5.0694444444444486E-2</v>
      </c>
      <c r="I341" s="1"/>
      <c r="J341" s="50" t="s">
        <v>842</v>
      </c>
      <c r="K341" s="120">
        <v>0</v>
      </c>
      <c r="L341" s="12"/>
      <c r="M341" s="12"/>
      <c r="N341" s="120">
        <f t="shared" si="16"/>
        <v>2336.0000000000018</v>
      </c>
      <c r="O341" s="121">
        <f t="shared" si="17"/>
        <v>2400</v>
      </c>
    </row>
    <row r="342" spans="1:15" ht="17.25" x14ac:dyDescent="0.3">
      <c r="A342" s="93"/>
      <c r="B342" s="94"/>
      <c r="C342" s="212"/>
      <c r="D342" s="217"/>
      <c r="E342" s="214"/>
      <c r="F342" s="215"/>
      <c r="G342" s="215"/>
      <c r="H342" s="216">
        <f t="shared" si="15"/>
        <v>0</v>
      </c>
      <c r="I342" s="213"/>
      <c r="J342" s="217"/>
      <c r="K342" s="218">
        <v>0</v>
      </c>
      <c r="L342" s="212"/>
      <c r="M342" s="212"/>
      <c r="N342" s="218">
        <f t="shared" si="16"/>
        <v>0</v>
      </c>
      <c r="O342" s="218">
        <f t="shared" si="17"/>
        <v>0</v>
      </c>
    </row>
    <row r="343" spans="1:15" ht="34.5" x14ac:dyDescent="0.3">
      <c r="A343" s="93"/>
      <c r="B343" s="94"/>
      <c r="C343" s="12" t="s">
        <v>79</v>
      </c>
      <c r="D343" s="50" t="s">
        <v>81</v>
      </c>
      <c r="E343" s="2">
        <v>46179</v>
      </c>
      <c r="F343" s="3">
        <v>0.45833333333333331</v>
      </c>
      <c r="G343" s="3">
        <v>0.54166666666666663</v>
      </c>
      <c r="H343" s="122">
        <f t="shared" si="15"/>
        <v>8.3333333333333315E-2</v>
      </c>
      <c r="I343" s="1"/>
      <c r="J343" s="50" t="s">
        <v>845</v>
      </c>
      <c r="K343" s="120">
        <v>0</v>
      </c>
      <c r="L343" s="12"/>
      <c r="M343" s="12"/>
      <c r="N343" s="120">
        <f t="shared" si="16"/>
        <v>3839.9999999999991</v>
      </c>
      <c r="O343" s="121">
        <f t="shared" si="17"/>
        <v>4320</v>
      </c>
    </row>
    <row r="344" spans="1:15" ht="17.25" x14ac:dyDescent="0.3">
      <c r="A344" s="93"/>
      <c r="B344" s="94"/>
      <c r="C344" s="12" t="s">
        <v>528</v>
      </c>
      <c r="D344" s="50" t="s">
        <v>846</v>
      </c>
      <c r="E344" s="2">
        <v>46179</v>
      </c>
      <c r="F344" s="3">
        <v>0.35416666666666669</v>
      </c>
      <c r="G344" s="3">
        <v>0.4375</v>
      </c>
      <c r="H344" s="122">
        <f t="shared" si="15"/>
        <v>8.3333333333333315E-2</v>
      </c>
      <c r="I344" s="1"/>
      <c r="J344" s="50" t="s">
        <v>847</v>
      </c>
      <c r="K344" s="120">
        <v>0</v>
      </c>
      <c r="L344" s="12"/>
      <c r="M344" s="12"/>
      <c r="N344" s="120">
        <f t="shared" si="16"/>
        <v>3839.9999999999991</v>
      </c>
      <c r="O344" s="121">
        <f t="shared" si="17"/>
        <v>4320</v>
      </c>
    </row>
    <row r="345" spans="1:15" ht="34.5" x14ac:dyDescent="0.3">
      <c r="A345" s="93"/>
      <c r="B345" s="94"/>
      <c r="C345" s="12" t="s">
        <v>528</v>
      </c>
      <c r="D345" s="50" t="s">
        <v>395</v>
      </c>
      <c r="E345" s="2">
        <v>46179</v>
      </c>
      <c r="F345" s="3">
        <v>0.45833333333333331</v>
      </c>
      <c r="G345" s="3">
        <v>0.5</v>
      </c>
      <c r="H345" s="122">
        <f t="shared" si="15"/>
        <v>4.1666666666666685E-2</v>
      </c>
      <c r="I345" s="1"/>
      <c r="J345" s="50" t="s">
        <v>848</v>
      </c>
      <c r="K345" s="120">
        <v>0</v>
      </c>
      <c r="L345" s="12"/>
      <c r="M345" s="12"/>
      <c r="N345" s="120">
        <f t="shared" si="16"/>
        <v>1920.0000000000009</v>
      </c>
      <c r="O345" s="121">
        <f t="shared" si="17"/>
        <v>1920</v>
      </c>
    </row>
    <row r="346" spans="1:15" ht="34.5" x14ac:dyDescent="0.3">
      <c r="A346" s="93"/>
      <c r="B346" s="94"/>
      <c r="C346" s="12" t="s">
        <v>528</v>
      </c>
      <c r="D346" s="50" t="s">
        <v>849</v>
      </c>
      <c r="E346" s="2">
        <v>46181</v>
      </c>
      <c r="F346" s="3">
        <v>0.41666666666666669</v>
      </c>
      <c r="G346" s="3">
        <v>0.45833333333333331</v>
      </c>
      <c r="H346" s="122">
        <f t="shared" si="15"/>
        <v>4.166666666666663E-2</v>
      </c>
      <c r="I346" s="1"/>
      <c r="J346" s="50" t="s">
        <v>850</v>
      </c>
      <c r="K346" s="120">
        <v>0</v>
      </c>
      <c r="L346" s="12"/>
      <c r="M346" s="12"/>
      <c r="N346" s="120">
        <f t="shared" si="16"/>
        <v>1919.9999999999982</v>
      </c>
      <c r="O346" s="121">
        <f t="shared" si="17"/>
        <v>1920</v>
      </c>
    </row>
    <row r="347" spans="1:15" ht="34.5" x14ac:dyDescent="0.3">
      <c r="A347" s="93"/>
      <c r="B347" s="94"/>
      <c r="C347" s="12" t="s">
        <v>528</v>
      </c>
      <c r="D347" s="50" t="s">
        <v>852</v>
      </c>
      <c r="E347" s="2">
        <v>46181</v>
      </c>
      <c r="F347" s="3">
        <v>0.45833333333333331</v>
      </c>
      <c r="G347" s="3">
        <v>0.47916666666666669</v>
      </c>
      <c r="H347" s="122">
        <f t="shared" si="15"/>
        <v>2.083333333333337E-2</v>
      </c>
      <c r="I347" s="1"/>
      <c r="J347" s="50" t="s">
        <v>851</v>
      </c>
      <c r="K347" s="120">
        <v>0</v>
      </c>
      <c r="L347" s="12"/>
      <c r="M347" s="12"/>
      <c r="N347" s="120">
        <f t="shared" si="16"/>
        <v>960.00000000000171</v>
      </c>
      <c r="O347" s="121">
        <f t="shared" si="17"/>
        <v>960</v>
      </c>
    </row>
    <row r="348" spans="1:15" ht="17.25" x14ac:dyDescent="0.3">
      <c r="A348" s="93"/>
      <c r="B348" s="94"/>
      <c r="C348" s="212"/>
      <c r="D348" s="217"/>
      <c r="E348" s="214"/>
      <c r="F348" s="215"/>
      <c r="G348" s="215"/>
      <c r="H348" s="216">
        <f t="shared" si="15"/>
        <v>0</v>
      </c>
      <c r="I348" s="213"/>
      <c r="J348" s="217"/>
      <c r="K348" s="218">
        <v>0</v>
      </c>
      <c r="L348" s="212"/>
      <c r="M348" s="212"/>
      <c r="N348" s="218">
        <f t="shared" si="16"/>
        <v>0</v>
      </c>
      <c r="O348" s="218">
        <f t="shared" si="17"/>
        <v>0</v>
      </c>
    </row>
    <row r="349" spans="1:15" ht="51.75" x14ac:dyDescent="0.3">
      <c r="A349" s="93"/>
      <c r="B349" s="94"/>
      <c r="C349" s="12" t="s">
        <v>163</v>
      </c>
      <c r="D349" s="50" t="s">
        <v>165</v>
      </c>
      <c r="E349" s="2">
        <v>46182</v>
      </c>
      <c r="F349" s="3">
        <v>0.41666666666666669</v>
      </c>
      <c r="G349" s="3">
        <v>0.4375</v>
      </c>
      <c r="H349" s="122">
        <f t="shared" si="15"/>
        <v>2.0833333333333315E-2</v>
      </c>
      <c r="I349" s="1"/>
      <c r="J349" s="50" t="s">
        <v>853</v>
      </c>
      <c r="K349" s="120">
        <v>0</v>
      </c>
      <c r="L349" s="12"/>
      <c r="M349" s="12"/>
      <c r="N349" s="120">
        <f t="shared" si="16"/>
        <v>959.99999999999909</v>
      </c>
      <c r="O349" s="121">
        <f t="shared" si="17"/>
        <v>960</v>
      </c>
    </row>
    <row r="350" spans="1:15" ht="34.5" x14ac:dyDescent="0.3">
      <c r="A350" s="93"/>
      <c r="B350" s="94"/>
      <c r="C350" s="12" t="s">
        <v>528</v>
      </c>
      <c r="D350" s="50" t="s">
        <v>854</v>
      </c>
      <c r="E350" s="2">
        <v>46182</v>
      </c>
      <c r="F350" s="3">
        <v>0.36458333333333331</v>
      </c>
      <c r="G350" s="3">
        <v>0.40625</v>
      </c>
      <c r="H350" s="122">
        <f t="shared" si="15"/>
        <v>4.1666666666666685E-2</v>
      </c>
      <c r="I350" s="1"/>
      <c r="J350" s="50" t="s">
        <v>855</v>
      </c>
      <c r="K350" s="120">
        <v>0</v>
      </c>
      <c r="L350" s="12"/>
      <c r="M350" s="12"/>
      <c r="N350" s="120">
        <f t="shared" si="16"/>
        <v>1920.0000000000009</v>
      </c>
      <c r="O350" s="121">
        <f t="shared" si="17"/>
        <v>1920</v>
      </c>
    </row>
    <row r="351" spans="1:15" ht="51.75" x14ac:dyDescent="0.3">
      <c r="A351" s="93"/>
      <c r="B351" s="94"/>
      <c r="C351" s="12" t="s">
        <v>51</v>
      </c>
      <c r="D351" s="50" t="s">
        <v>53</v>
      </c>
      <c r="E351" s="2">
        <v>46181</v>
      </c>
      <c r="F351" s="3">
        <v>0.33333333333333331</v>
      </c>
      <c r="G351" s="3">
        <v>0.4375</v>
      </c>
      <c r="H351" s="122">
        <f t="shared" si="15"/>
        <v>0.10416666666666669</v>
      </c>
      <c r="I351" s="1"/>
      <c r="J351" s="50" t="s">
        <v>856</v>
      </c>
      <c r="K351" s="120">
        <v>0</v>
      </c>
      <c r="L351" s="12"/>
      <c r="M351" s="12"/>
      <c r="N351" s="120">
        <f t="shared" si="16"/>
        <v>4800.0000000000009</v>
      </c>
      <c r="O351" s="121">
        <f t="shared" si="17"/>
        <v>4800</v>
      </c>
    </row>
    <row r="352" spans="1:15" ht="34.5" x14ac:dyDescent="0.3">
      <c r="A352" s="93"/>
      <c r="B352" s="94"/>
      <c r="C352" s="12" t="s">
        <v>693</v>
      </c>
      <c r="D352" s="50" t="s">
        <v>858</v>
      </c>
      <c r="E352" s="2">
        <v>46182</v>
      </c>
      <c r="F352" s="3">
        <v>0.45624999999999999</v>
      </c>
      <c r="G352" s="3">
        <v>0.58611111111111114</v>
      </c>
      <c r="H352" s="122">
        <f t="shared" si="15"/>
        <v>0.12986111111111115</v>
      </c>
      <c r="I352" s="1"/>
      <c r="J352" s="50" t="s">
        <v>857</v>
      </c>
      <c r="K352" s="120">
        <v>0</v>
      </c>
      <c r="L352" s="12"/>
      <c r="M352" s="12"/>
      <c r="N352" s="120">
        <f t="shared" si="16"/>
        <v>5984.0000000000018</v>
      </c>
      <c r="O352" s="121">
        <f t="shared" si="17"/>
        <v>6240</v>
      </c>
    </row>
    <row r="353" spans="1:15" ht="17.25" x14ac:dyDescent="0.3">
      <c r="A353" s="93"/>
      <c r="B353" s="94"/>
      <c r="C353" s="12" t="s">
        <v>514</v>
      </c>
      <c r="D353" s="50" t="s">
        <v>568</v>
      </c>
      <c r="E353" s="2">
        <v>46182</v>
      </c>
      <c r="F353" s="3">
        <v>0.625</v>
      </c>
      <c r="G353" s="3">
        <v>0.63888888888888884</v>
      </c>
      <c r="H353" s="122">
        <f t="shared" si="15"/>
        <v>1.388888888888884E-2</v>
      </c>
      <c r="I353" s="1"/>
      <c r="J353" s="50" t="s">
        <v>859</v>
      </c>
      <c r="K353" s="120">
        <v>0</v>
      </c>
      <c r="L353" s="12"/>
      <c r="M353" s="12"/>
      <c r="N353" s="120">
        <f t="shared" si="16"/>
        <v>639.99999999999773</v>
      </c>
      <c r="O353" s="121">
        <f t="shared" si="17"/>
        <v>960</v>
      </c>
    </row>
    <row r="354" spans="1:15" ht="51.75" x14ac:dyDescent="0.3">
      <c r="A354" s="93"/>
      <c r="B354" s="94"/>
      <c r="C354" s="12" t="s">
        <v>780</v>
      </c>
      <c r="D354" s="50" t="s">
        <v>782</v>
      </c>
      <c r="E354" s="2">
        <v>46182</v>
      </c>
      <c r="F354" s="3">
        <v>0.63888888888888884</v>
      </c>
      <c r="G354" s="3">
        <v>0.68055555555555558</v>
      </c>
      <c r="H354" s="122">
        <f t="shared" si="15"/>
        <v>4.1666666666666741E-2</v>
      </c>
      <c r="I354" s="1"/>
      <c r="J354" s="50" t="s">
        <v>860</v>
      </c>
      <c r="K354" s="120">
        <v>0</v>
      </c>
      <c r="L354" s="12"/>
      <c r="M354" s="12"/>
      <c r="N354" s="120">
        <f t="shared" si="16"/>
        <v>1920.0000000000034</v>
      </c>
      <c r="O354" s="121">
        <f t="shared" si="17"/>
        <v>1920</v>
      </c>
    </row>
    <row r="355" spans="1:15" ht="17.25" x14ac:dyDescent="0.3">
      <c r="A355" s="93"/>
      <c r="B355" s="94"/>
      <c r="C355" s="212"/>
      <c r="D355" s="217"/>
      <c r="E355" s="214"/>
      <c r="F355" s="215"/>
      <c r="G355" s="215"/>
      <c r="H355" s="216">
        <f t="shared" si="15"/>
        <v>0</v>
      </c>
      <c r="I355" s="213"/>
      <c r="J355" s="217"/>
      <c r="K355" s="218">
        <v>0</v>
      </c>
      <c r="L355" s="212"/>
      <c r="M355" s="212"/>
      <c r="N355" s="218">
        <f t="shared" si="16"/>
        <v>0</v>
      </c>
      <c r="O355" s="218">
        <f t="shared" si="17"/>
        <v>0</v>
      </c>
    </row>
    <row r="356" spans="1:15" ht="51.75" x14ac:dyDescent="0.3">
      <c r="A356" s="93"/>
      <c r="B356" s="94"/>
      <c r="C356" s="12" t="s">
        <v>693</v>
      </c>
      <c r="D356" s="50" t="s">
        <v>695</v>
      </c>
      <c r="E356" s="2">
        <v>46183</v>
      </c>
      <c r="F356" s="3">
        <v>0.28125</v>
      </c>
      <c r="G356" s="3">
        <v>0.43125000000000002</v>
      </c>
      <c r="H356" s="122">
        <f t="shared" si="15"/>
        <v>0.15000000000000002</v>
      </c>
      <c r="I356" s="1"/>
      <c r="J356" s="50" t="s">
        <v>872</v>
      </c>
      <c r="K356" s="120">
        <v>0</v>
      </c>
      <c r="L356" s="12"/>
      <c r="M356" s="12"/>
      <c r="N356" s="120">
        <f t="shared" si="16"/>
        <v>6912.0000000000009</v>
      </c>
      <c r="O356" s="121">
        <f t="shared" si="17"/>
        <v>7200</v>
      </c>
    </row>
    <row r="357" spans="1:15" ht="34.5" x14ac:dyDescent="0.3">
      <c r="A357" s="93"/>
      <c r="B357" s="94"/>
      <c r="C357" s="12" t="s">
        <v>119</v>
      </c>
      <c r="D357" s="50" t="s">
        <v>120</v>
      </c>
      <c r="E357" s="2">
        <v>46183</v>
      </c>
      <c r="F357" s="3">
        <v>0.375</v>
      </c>
      <c r="G357" s="3">
        <v>0.38541666666666669</v>
      </c>
      <c r="H357" s="122">
        <f t="shared" si="15"/>
        <v>1.0416666666666685E-2</v>
      </c>
      <c r="I357" s="1"/>
      <c r="J357" s="50" t="s">
        <v>873</v>
      </c>
      <c r="K357" s="120">
        <v>0</v>
      </c>
      <c r="L357" s="12"/>
      <c r="M357" s="12"/>
      <c r="N357" s="120">
        <f t="shared" si="16"/>
        <v>480.00000000000085</v>
      </c>
      <c r="O357" s="121">
        <f t="shared" si="17"/>
        <v>480</v>
      </c>
    </row>
    <row r="358" spans="1:15" ht="51.75" x14ac:dyDescent="0.3">
      <c r="A358" s="93"/>
      <c r="B358" s="94"/>
      <c r="C358" s="12" t="s">
        <v>693</v>
      </c>
      <c r="D358" s="50" t="s">
        <v>695</v>
      </c>
      <c r="E358" s="2">
        <v>46183</v>
      </c>
      <c r="F358" s="3">
        <v>0.5</v>
      </c>
      <c r="G358" s="3">
        <v>0.59722222222222221</v>
      </c>
      <c r="H358" s="122">
        <f t="shared" si="15"/>
        <v>9.722222222222221E-2</v>
      </c>
      <c r="I358" s="1"/>
      <c r="J358" s="50" t="s">
        <v>874</v>
      </c>
      <c r="K358" s="120">
        <v>0</v>
      </c>
      <c r="L358" s="12"/>
      <c r="M358" s="12"/>
      <c r="N358" s="120">
        <f t="shared" si="16"/>
        <v>4479.9999999999991</v>
      </c>
      <c r="O358" s="121">
        <f t="shared" si="17"/>
        <v>4800</v>
      </c>
    </row>
    <row r="359" spans="1:15" ht="34.5" x14ac:dyDescent="0.3">
      <c r="A359" s="93"/>
      <c r="B359" s="94"/>
      <c r="C359" s="12" t="s">
        <v>163</v>
      </c>
      <c r="D359" s="50" t="s">
        <v>165</v>
      </c>
      <c r="E359" s="2">
        <v>46183</v>
      </c>
      <c r="F359" s="3">
        <v>0.64583333333333337</v>
      </c>
      <c r="G359" s="3">
        <v>0.6875</v>
      </c>
      <c r="H359" s="122">
        <f t="shared" si="15"/>
        <v>4.166666666666663E-2</v>
      </c>
      <c r="I359" s="1"/>
      <c r="J359" s="50" t="s">
        <v>875</v>
      </c>
      <c r="K359" s="120">
        <v>0</v>
      </c>
      <c r="L359" s="12"/>
      <c r="M359" s="12"/>
      <c r="N359" s="120">
        <f t="shared" si="16"/>
        <v>1919.9999999999982</v>
      </c>
      <c r="O359" s="121">
        <f t="shared" si="17"/>
        <v>1920</v>
      </c>
    </row>
    <row r="360" spans="1:15" ht="17.25" x14ac:dyDescent="0.3">
      <c r="A360" s="93"/>
      <c r="B360" s="94"/>
      <c r="C360" s="12" t="s">
        <v>163</v>
      </c>
      <c r="D360" s="50" t="s">
        <v>165</v>
      </c>
      <c r="E360" s="2">
        <v>46183</v>
      </c>
      <c r="F360" s="3">
        <v>0.72916666666666663</v>
      </c>
      <c r="G360" s="3">
        <v>0.75</v>
      </c>
      <c r="H360" s="122">
        <f t="shared" si="15"/>
        <v>2.083333333333337E-2</v>
      </c>
      <c r="I360" s="1"/>
      <c r="J360" s="50" t="s">
        <v>876</v>
      </c>
      <c r="K360" s="120">
        <v>0</v>
      </c>
      <c r="L360" s="12"/>
      <c r="M360" s="12"/>
      <c r="N360" s="120">
        <f t="shared" si="16"/>
        <v>960.00000000000171</v>
      </c>
      <c r="O360" s="121">
        <f t="shared" si="17"/>
        <v>960</v>
      </c>
    </row>
    <row r="361" spans="1:15" ht="34.5" x14ac:dyDescent="0.3">
      <c r="A361" s="93"/>
      <c r="B361" s="94"/>
      <c r="C361" s="12" t="s">
        <v>335</v>
      </c>
      <c r="D361" s="50" t="s">
        <v>337</v>
      </c>
      <c r="E361" s="2">
        <v>46183</v>
      </c>
      <c r="F361" s="3">
        <v>0.72916666666666663</v>
      </c>
      <c r="G361" s="3">
        <v>0.75</v>
      </c>
      <c r="H361" s="122">
        <f t="shared" si="15"/>
        <v>2.083333333333337E-2</v>
      </c>
      <c r="I361" s="1"/>
      <c r="J361" s="50" t="s">
        <v>877</v>
      </c>
      <c r="K361" s="120">
        <v>0</v>
      </c>
      <c r="L361" s="12"/>
      <c r="M361" s="12"/>
      <c r="N361" s="120">
        <f t="shared" si="16"/>
        <v>960.00000000000171</v>
      </c>
      <c r="O361" s="121">
        <f t="shared" si="17"/>
        <v>960</v>
      </c>
    </row>
    <row r="362" spans="1:15" ht="69" x14ac:dyDescent="0.3">
      <c r="A362" s="93"/>
      <c r="B362" s="94"/>
      <c r="C362" s="12" t="s">
        <v>335</v>
      </c>
      <c r="D362" s="50" t="s">
        <v>337</v>
      </c>
      <c r="E362" s="2">
        <v>46183</v>
      </c>
      <c r="F362" s="3">
        <v>0.70833333333333337</v>
      </c>
      <c r="G362" s="3">
        <v>0.75</v>
      </c>
      <c r="H362" s="122">
        <f t="shared" si="15"/>
        <v>4.166666666666663E-2</v>
      </c>
      <c r="I362" s="1"/>
      <c r="J362" s="50" t="s">
        <v>878</v>
      </c>
      <c r="K362" s="120">
        <v>0</v>
      </c>
      <c r="L362" s="12"/>
      <c r="M362" s="12"/>
      <c r="N362" s="120">
        <f t="shared" si="16"/>
        <v>1919.9999999999982</v>
      </c>
      <c r="O362" s="121">
        <f t="shared" si="17"/>
        <v>1920</v>
      </c>
    </row>
    <row r="363" spans="1:15" ht="17.25" x14ac:dyDescent="0.3">
      <c r="A363" s="93"/>
      <c r="B363" s="94"/>
      <c r="C363" s="212"/>
      <c r="D363" s="217"/>
      <c r="E363" s="214"/>
      <c r="F363" s="215"/>
      <c r="G363" s="215"/>
      <c r="H363" s="216">
        <f t="shared" si="15"/>
        <v>0</v>
      </c>
      <c r="I363" s="213"/>
      <c r="J363" s="217"/>
      <c r="K363" s="218">
        <v>0</v>
      </c>
      <c r="L363" s="212"/>
      <c r="M363" s="212"/>
      <c r="N363" s="218">
        <f t="shared" si="16"/>
        <v>0</v>
      </c>
      <c r="O363" s="218">
        <f t="shared" si="17"/>
        <v>0</v>
      </c>
    </row>
    <row r="364" spans="1:15" ht="17.25" x14ac:dyDescent="0.3">
      <c r="A364" s="93"/>
      <c r="B364" s="94"/>
      <c r="C364" s="12" t="s">
        <v>528</v>
      </c>
      <c r="D364" s="50" t="s">
        <v>885</v>
      </c>
      <c r="E364" s="2">
        <v>46184</v>
      </c>
      <c r="F364" s="3">
        <v>0.33333333333333331</v>
      </c>
      <c r="G364" s="3">
        <v>0.35416666666666669</v>
      </c>
      <c r="H364" s="122">
        <f t="shared" si="15"/>
        <v>2.083333333333337E-2</v>
      </c>
      <c r="I364" s="1"/>
      <c r="J364" s="50" t="s">
        <v>886</v>
      </c>
      <c r="K364" s="120">
        <v>0</v>
      </c>
      <c r="L364" s="12"/>
      <c r="M364" s="12"/>
      <c r="N364" s="120">
        <f t="shared" si="16"/>
        <v>960.00000000000171</v>
      </c>
      <c r="O364" s="121">
        <f t="shared" si="17"/>
        <v>960</v>
      </c>
    </row>
    <row r="365" spans="1:15" ht="51.75" x14ac:dyDescent="0.3">
      <c r="A365" s="93"/>
      <c r="B365" s="94"/>
      <c r="C365" s="12" t="s">
        <v>518</v>
      </c>
      <c r="D365" s="50" t="s">
        <v>268</v>
      </c>
      <c r="E365" s="2">
        <v>46184</v>
      </c>
      <c r="F365" s="3">
        <v>0.35416666666666669</v>
      </c>
      <c r="G365" s="3">
        <v>0.375</v>
      </c>
      <c r="H365" s="122">
        <f t="shared" si="15"/>
        <v>2.0833333333333315E-2</v>
      </c>
      <c r="I365" s="1"/>
      <c r="J365" s="50" t="s">
        <v>887</v>
      </c>
      <c r="K365" s="120">
        <v>0</v>
      </c>
      <c r="L365" s="12"/>
      <c r="M365" s="12"/>
      <c r="N365" s="120">
        <f t="shared" si="16"/>
        <v>959.99999999999909</v>
      </c>
      <c r="O365" s="121">
        <f t="shared" si="17"/>
        <v>960</v>
      </c>
    </row>
    <row r="366" spans="1:15" ht="17.25" x14ac:dyDescent="0.3">
      <c r="A366" s="93"/>
      <c r="B366" s="94"/>
      <c r="C366" s="12" t="s">
        <v>51</v>
      </c>
      <c r="D366" s="50" t="s">
        <v>53</v>
      </c>
      <c r="E366" s="2">
        <v>46184</v>
      </c>
      <c r="F366" s="3">
        <v>0.30208333333333331</v>
      </c>
      <c r="G366" s="3">
        <v>0.33333333333333331</v>
      </c>
      <c r="H366" s="122">
        <f t="shared" si="15"/>
        <v>3.125E-2</v>
      </c>
      <c r="I366" s="1"/>
      <c r="J366" s="50" t="s">
        <v>937</v>
      </c>
      <c r="K366" s="120">
        <v>0</v>
      </c>
      <c r="L366" s="12"/>
      <c r="M366" s="12"/>
      <c r="N366" s="120">
        <f t="shared" si="16"/>
        <v>1440</v>
      </c>
      <c r="O366" s="121">
        <f t="shared" si="17"/>
        <v>1440</v>
      </c>
    </row>
    <row r="367" spans="1:15" ht="17.25" x14ac:dyDescent="0.3">
      <c r="A367" s="93"/>
      <c r="B367" s="94"/>
      <c r="C367" s="212"/>
      <c r="D367" s="217"/>
      <c r="E367" s="214"/>
      <c r="F367" s="215"/>
      <c r="G367" s="215"/>
      <c r="H367" s="216">
        <f t="shared" si="15"/>
        <v>0</v>
      </c>
      <c r="I367" s="213"/>
      <c r="J367" s="217"/>
      <c r="K367" s="218">
        <v>0</v>
      </c>
      <c r="L367" s="212"/>
      <c r="M367" s="212"/>
      <c r="N367" s="218">
        <f t="shared" si="16"/>
        <v>0</v>
      </c>
      <c r="O367" s="218">
        <f t="shared" si="17"/>
        <v>0</v>
      </c>
    </row>
    <row r="368" spans="1:15" ht="34.5" x14ac:dyDescent="0.3">
      <c r="A368" s="93"/>
      <c r="B368" s="94"/>
      <c r="C368" s="12" t="s">
        <v>119</v>
      </c>
      <c r="D368" s="50" t="s">
        <v>120</v>
      </c>
      <c r="E368" s="2">
        <v>46185</v>
      </c>
      <c r="F368" s="3">
        <v>0.36805555555555558</v>
      </c>
      <c r="G368" s="3">
        <v>0.375</v>
      </c>
      <c r="H368" s="122">
        <f t="shared" si="15"/>
        <v>6.9444444444444198E-3</v>
      </c>
      <c r="I368" s="1"/>
      <c r="J368" s="50" t="s">
        <v>888</v>
      </c>
      <c r="K368" s="120">
        <v>0</v>
      </c>
      <c r="L368" s="12"/>
      <c r="M368" s="12"/>
      <c r="N368" s="120">
        <f t="shared" si="16"/>
        <v>319.99999999999886</v>
      </c>
      <c r="O368" s="121">
        <f t="shared" si="17"/>
        <v>480</v>
      </c>
    </row>
    <row r="369" spans="1:15" ht="17.25" x14ac:dyDescent="0.3">
      <c r="A369" s="93"/>
      <c r="B369" s="94"/>
      <c r="C369" s="12" t="s">
        <v>528</v>
      </c>
      <c r="D369" s="50" t="s">
        <v>889</v>
      </c>
      <c r="E369" s="2">
        <v>46185</v>
      </c>
      <c r="F369" s="3">
        <v>0.27083333333333331</v>
      </c>
      <c r="G369" s="3">
        <v>0.29166666666666669</v>
      </c>
      <c r="H369" s="122">
        <f t="shared" si="15"/>
        <v>2.083333333333337E-2</v>
      </c>
      <c r="I369" s="1"/>
      <c r="J369" s="50" t="s">
        <v>890</v>
      </c>
      <c r="K369" s="120">
        <v>0</v>
      </c>
      <c r="L369" s="12"/>
      <c r="M369" s="12"/>
      <c r="N369" s="120">
        <f t="shared" si="16"/>
        <v>960.00000000000171</v>
      </c>
      <c r="O369" s="121">
        <f t="shared" si="17"/>
        <v>960</v>
      </c>
    </row>
    <row r="370" spans="1:15" ht="17.25" x14ac:dyDescent="0.3">
      <c r="A370" s="93"/>
      <c r="B370" s="94"/>
      <c r="C370" s="12" t="s">
        <v>879</v>
      </c>
      <c r="D370" s="50" t="s">
        <v>881</v>
      </c>
      <c r="E370" s="2">
        <v>46185</v>
      </c>
      <c r="F370" s="3">
        <v>0.45833333333333331</v>
      </c>
      <c r="G370" s="3">
        <v>0.5</v>
      </c>
      <c r="H370" s="122">
        <f t="shared" si="15"/>
        <v>4.1666666666666685E-2</v>
      </c>
      <c r="I370" s="1"/>
      <c r="J370" s="50" t="s">
        <v>891</v>
      </c>
      <c r="K370" s="120">
        <v>0</v>
      </c>
      <c r="L370" s="12"/>
      <c r="M370" s="12"/>
      <c r="N370" s="120">
        <f t="shared" si="16"/>
        <v>1920.0000000000009</v>
      </c>
      <c r="O370" s="121">
        <f t="shared" si="17"/>
        <v>1920</v>
      </c>
    </row>
    <row r="371" spans="1:15" ht="17.25" x14ac:dyDescent="0.3">
      <c r="A371" s="93"/>
      <c r="B371" s="94"/>
      <c r="C371" s="12" t="s">
        <v>879</v>
      </c>
      <c r="D371" s="50" t="s">
        <v>881</v>
      </c>
      <c r="E371" s="2">
        <v>46185</v>
      </c>
      <c r="F371" s="3">
        <v>0.5</v>
      </c>
      <c r="G371" s="3">
        <v>0.52083333333333337</v>
      </c>
      <c r="H371" s="122">
        <f t="shared" si="15"/>
        <v>2.083333333333337E-2</v>
      </c>
      <c r="I371" s="1"/>
      <c r="J371" s="50" t="s">
        <v>892</v>
      </c>
      <c r="K371" s="120">
        <v>0</v>
      </c>
      <c r="L371" s="12"/>
      <c r="M371" s="12"/>
      <c r="N371" s="120">
        <f t="shared" si="16"/>
        <v>960.00000000000171</v>
      </c>
      <c r="O371" s="121">
        <f t="shared" si="17"/>
        <v>960</v>
      </c>
    </row>
    <row r="372" spans="1:15" ht="34.5" x14ac:dyDescent="0.3">
      <c r="A372" s="93"/>
      <c r="B372" s="94"/>
      <c r="C372" s="12" t="s">
        <v>780</v>
      </c>
      <c r="D372" s="50" t="s">
        <v>782</v>
      </c>
      <c r="E372" s="2">
        <v>46185</v>
      </c>
      <c r="F372" s="3">
        <v>0.59375</v>
      </c>
      <c r="G372" s="3">
        <v>0.61458333333333337</v>
      </c>
      <c r="H372" s="122">
        <f t="shared" si="15"/>
        <v>2.083333333333337E-2</v>
      </c>
      <c r="I372" s="1"/>
      <c r="J372" s="50" t="s">
        <v>893</v>
      </c>
      <c r="K372" s="120">
        <v>0</v>
      </c>
      <c r="L372" s="12"/>
      <c r="M372" s="12"/>
      <c r="N372" s="120">
        <f t="shared" si="16"/>
        <v>960.00000000000171</v>
      </c>
      <c r="O372" s="121">
        <f t="shared" si="17"/>
        <v>960</v>
      </c>
    </row>
    <row r="373" spans="1:15" ht="17.25" x14ac:dyDescent="0.3">
      <c r="A373" s="93"/>
      <c r="B373" s="94"/>
      <c r="C373" s="212"/>
      <c r="D373" s="217"/>
      <c r="E373" s="214"/>
      <c r="F373" s="215"/>
      <c r="G373" s="215"/>
      <c r="H373" s="216">
        <f t="shared" si="15"/>
        <v>0</v>
      </c>
      <c r="I373" s="213"/>
      <c r="J373" s="217"/>
      <c r="K373" s="218">
        <v>0</v>
      </c>
      <c r="L373" s="212"/>
      <c r="M373" s="212"/>
      <c r="N373" s="218">
        <f t="shared" si="16"/>
        <v>0</v>
      </c>
      <c r="O373" s="218">
        <f t="shared" si="17"/>
        <v>0</v>
      </c>
    </row>
    <row r="374" spans="1:15" ht="51.75" x14ac:dyDescent="0.3">
      <c r="A374" s="93"/>
      <c r="B374" s="94"/>
      <c r="C374" s="12" t="s">
        <v>335</v>
      </c>
      <c r="D374" s="50" t="s">
        <v>337</v>
      </c>
      <c r="E374" s="2">
        <v>46188</v>
      </c>
      <c r="F374" s="3">
        <v>0.30486111111111114</v>
      </c>
      <c r="G374" s="3">
        <v>0.3263888888888889</v>
      </c>
      <c r="H374" s="122">
        <f t="shared" si="15"/>
        <v>2.1527777777777757E-2</v>
      </c>
      <c r="I374" s="1"/>
      <c r="J374" s="50" t="s">
        <v>894</v>
      </c>
      <c r="K374" s="120">
        <v>0</v>
      </c>
      <c r="L374" s="12"/>
      <c r="M374" s="12"/>
      <c r="N374" s="120">
        <f t="shared" si="16"/>
        <v>991.99999999999909</v>
      </c>
      <c r="O374" s="121">
        <f t="shared" si="17"/>
        <v>1440</v>
      </c>
    </row>
    <row r="375" spans="1:15" ht="34.5" x14ac:dyDescent="0.3">
      <c r="A375" s="93"/>
      <c r="B375" s="94"/>
      <c r="C375" s="12" t="s">
        <v>163</v>
      </c>
      <c r="D375" s="50" t="s">
        <v>165</v>
      </c>
      <c r="E375" s="2">
        <v>46188</v>
      </c>
      <c r="F375" s="3">
        <v>0.3263888888888889</v>
      </c>
      <c r="G375" s="3">
        <v>0.41666666666666669</v>
      </c>
      <c r="H375" s="122">
        <f t="shared" si="15"/>
        <v>9.027777777777779E-2</v>
      </c>
      <c r="I375" s="1"/>
      <c r="J375" s="50" t="s">
        <v>895</v>
      </c>
      <c r="K375" s="120">
        <v>0</v>
      </c>
      <c r="L375" s="12"/>
      <c r="M375" s="12"/>
      <c r="N375" s="120">
        <f t="shared" si="16"/>
        <v>4160.0000000000009</v>
      </c>
      <c r="O375" s="121">
        <f t="shared" si="17"/>
        <v>4320</v>
      </c>
    </row>
    <row r="376" spans="1:15" ht="34.5" x14ac:dyDescent="0.3">
      <c r="A376" s="93"/>
      <c r="B376" s="94"/>
      <c r="C376" s="12"/>
      <c r="D376" s="50"/>
      <c r="E376" s="2">
        <v>46188</v>
      </c>
      <c r="F376" s="3">
        <v>0.65625</v>
      </c>
      <c r="G376" s="3">
        <v>0.69791666666666663</v>
      </c>
      <c r="H376" s="122">
        <f t="shared" si="15"/>
        <v>4.166666666666663E-2</v>
      </c>
      <c r="I376" s="1"/>
      <c r="J376" s="50" t="s">
        <v>896</v>
      </c>
      <c r="K376" s="120">
        <v>0</v>
      </c>
      <c r="L376" s="12"/>
      <c r="M376" s="12"/>
      <c r="N376" s="120">
        <f t="shared" si="16"/>
        <v>1919.9999999999982</v>
      </c>
      <c r="O376" s="121">
        <f t="shared" si="17"/>
        <v>1920</v>
      </c>
    </row>
    <row r="377" spans="1:15" ht="17.25" x14ac:dyDescent="0.3">
      <c r="A377" s="93"/>
      <c r="B377" s="94"/>
      <c r="C377" s="13"/>
      <c r="D377" s="50"/>
      <c r="E377" s="2"/>
      <c r="F377" s="3"/>
      <c r="G377" s="3"/>
      <c r="H377" s="122">
        <f t="shared" si="15"/>
        <v>0</v>
      </c>
      <c r="I377" s="1"/>
      <c r="J377" s="50"/>
      <c r="K377" s="120">
        <v>0</v>
      </c>
      <c r="L377" s="12"/>
      <c r="M377" s="12"/>
      <c r="N377" s="120">
        <f t="shared" si="16"/>
        <v>0</v>
      </c>
      <c r="O377" s="121">
        <f t="shared" si="17"/>
        <v>0</v>
      </c>
    </row>
    <row r="378" spans="1:15" ht="17.25" x14ac:dyDescent="0.3">
      <c r="A378" s="93"/>
      <c r="B378" s="94"/>
      <c r="C378" s="12" t="s">
        <v>897</v>
      </c>
      <c r="D378" s="50" t="s">
        <v>898</v>
      </c>
      <c r="E378" s="2">
        <v>46188</v>
      </c>
      <c r="F378" s="3">
        <v>0.60416666666666663</v>
      </c>
      <c r="G378" s="3">
        <v>0.63541666666666663</v>
      </c>
      <c r="H378" s="122">
        <f t="shared" si="15"/>
        <v>3.125E-2</v>
      </c>
      <c r="I378" s="1"/>
      <c r="J378" s="50" t="s">
        <v>899</v>
      </c>
      <c r="K378" s="120">
        <v>0</v>
      </c>
      <c r="L378" s="12"/>
      <c r="M378" s="12"/>
      <c r="N378" s="120">
        <f t="shared" si="16"/>
        <v>1440</v>
      </c>
      <c r="O378" s="121">
        <f t="shared" si="17"/>
        <v>1440</v>
      </c>
    </row>
    <row r="379" spans="1:15" ht="34.5" x14ac:dyDescent="0.3">
      <c r="A379" s="93"/>
      <c r="B379" s="94"/>
      <c r="C379" s="12" t="s">
        <v>350</v>
      </c>
      <c r="D379" s="50"/>
      <c r="E379" s="2">
        <v>46188</v>
      </c>
      <c r="F379" s="3">
        <v>0.70833333333333337</v>
      </c>
      <c r="G379" s="3">
        <v>0.72916666666666663</v>
      </c>
      <c r="H379" s="122">
        <f t="shared" si="15"/>
        <v>2.0833333333333259E-2</v>
      </c>
      <c r="I379" s="1"/>
      <c r="J379" s="50" t="s">
        <v>900</v>
      </c>
      <c r="K379" s="120">
        <v>0</v>
      </c>
      <c r="L379" s="12"/>
      <c r="M379" s="12"/>
      <c r="N379" s="120">
        <f t="shared" si="16"/>
        <v>959.99999999999659</v>
      </c>
      <c r="O379" s="121">
        <f t="shared" si="17"/>
        <v>960</v>
      </c>
    </row>
    <row r="380" spans="1:15" ht="17.25" x14ac:dyDescent="0.3">
      <c r="A380" s="93"/>
      <c r="B380" s="94"/>
      <c r="C380" s="212"/>
      <c r="D380" s="217"/>
      <c r="E380" s="214"/>
      <c r="F380" s="215"/>
      <c r="G380" s="215"/>
      <c r="H380" s="216">
        <f t="shared" si="15"/>
        <v>0</v>
      </c>
      <c r="I380" s="213"/>
      <c r="J380" s="217"/>
      <c r="K380" s="218">
        <v>0</v>
      </c>
      <c r="L380" s="212"/>
      <c r="M380" s="212"/>
      <c r="N380" s="218">
        <f t="shared" si="16"/>
        <v>0</v>
      </c>
      <c r="O380" s="218">
        <f t="shared" si="17"/>
        <v>0</v>
      </c>
    </row>
    <row r="381" spans="1:15" ht="17.25" x14ac:dyDescent="0.3">
      <c r="A381" s="93"/>
      <c r="B381" s="94"/>
      <c r="C381" s="12"/>
      <c r="D381" s="50"/>
      <c r="E381" s="2"/>
      <c r="F381" s="3"/>
      <c r="G381" s="3"/>
      <c r="H381" s="122">
        <f t="shared" si="15"/>
        <v>0</v>
      </c>
      <c r="I381" s="1"/>
      <c r="J381" s="50"/>
      <c r="K381" s="120">
        <v>0</v>
      </c>
      <c r="L381" s="12"/>
      <c r="M381" s="12"/>
      <c r="N381" s="120">
        <f t="shared" si="16"/>
        <v>0</v>
      </c>
      <c r="O381" s="121">
        <f t="shared" si="17"/>
        <v>0</v>
      </c>
    </row>
    <row r="382" spans="1:15" ht="34.5" x14ac:dyDescent="0.3">
      <c r="A382" s="93"/>
      <c r="B382" s="94"/>
      <c r="C382" s="12" t="s">
        <v>79</v>
      </c>
      <c r="D382" s="50" t="s">
        <v>81</v>
      </c>
      <c r="E382" s="2">
        <v>46190</v>
      </c>
      <c r="F382" s="3">
        <v>0.27638888888888891</v>
      </c>
      <c r="G382" s="3">
        <v>0.54166666666666663</v>
      </c>
      <c r="H382" s="122">
        <f t="shared" si="15"/>
        <v>0.26527777777777772</v>
      </c>
      <c r="I382" s="1"/>
      <c r="J382" s="50" t="s">
        <v>901</v>
      </c>
      <c r="K382" s="120">
        <v>0</v>
      </c>
      <c r="L382" s="12"/>
      <c r="M382" s="12"/>
      <c r="N382" s="120">
        <f t="shared" si="16"/>
        <v>12223.999999999998</v>
      </c>
      <c r="O382" s="121">
        <f t="shared" si="17"/>
        <v>12480</v>
      </c>
    </row>
    <row r="383" spans="1:15" ht="17.25" x14ac:dyDescent="0.3">
      <c r="A383" s="93"/>
      <c r="B383" s="94"/>
      <c r="C383" s="12" t="s">
        <v>528</v>
      </c>
      <c r="D383" s="50" t="s">
        <v>902</v>
      </c>
      <c r="E383" s="2">
        <v>46190</v>
      </c>
      <c r="F383" s="3">
        <v>0.33333333333333331</v>
      </c>
      <c r="G383" s="3">
        <v>0.375</v>
      </c>
      <c r="H383" s="122">
        <f t="shared" si="15"/>
        <v>4.1666666666666685E-2</v>
      </c>
      <c r="I383" s="1"/>
      <c r="J383" s="50" t="s">
        <v>903</v>
      </c>
      <c r="K383" s="120">
        <v>0</v>
      </c>
      <c r="L383" s="12"/>
      <c r="M383" s="12"/>
      <c r="N383" s="120">
        <f t="shared" si="16"/>
        <v>1920.0000000000009</v>
      </c>
      <c r="O383" s="121">
        <f t="shared" si="17"/>
        <v>1920</v>
      </c>
    </row>
    <row r="384" spans="1:15" ht="69" x14ac:dyDescent="0.3">
      <c r="A384" s="93"/>
      <c r="B384" s="94"/>
      <c r="C384" s="12" t="s">
        <v>163</v>
      </c>
      <c r="D384" s="50" t="s">
        <v>165</v>
      </c>
      <c r="E384" s="2">
        <v>46190</v>
      </c>
      <c r="F384" s="3">
        <v>0.375</v>
      </c>
      <c r="G384" s="3">
        <v>0.38194444444444442</v>
      </c>
      <c r="H384" s="122">
        <f t="shared" si="15"/>
        <v>6.9444444444444198E-3</v>
      </c>
      <c r="I384" s="1"/>
      <c r="J384" s="50" t="s">
        <v>904</v>
      </c>
      <c r="K384" s="120">
        <v>0</v>
      </c>
      <c r="L384" s="12"/>
      <c r="M384" s="12"/>
      <c r="N384" s="120">
        <f t="shared" si="16"/>
        <v>319.99999999999886</v>
      </c>
      <c r="O384" s="121">
        <f t="shared" si="17"/>
        <v>480</v>
      </c>
    </row>
    <row r="385" spans="1:15" ht="17.25" x14ac:dyDescent="0.3">
      <c r="A385" s="93"/>
      <c r="B385" s="94"/>
      <c r="C385" s="212"/>
      <c r="D385" s="217"/>
      <c r="E385" s="214"/>
      <c r="F385" s="215"/>
      <c r="G385" s="215"/>
      <c r="H385" s="216">
        <f t="shared" si="15"/>
        <v>0</v>
      </c>
      <c r="I385" s="213"/>
      <c r="J385" s="217"/>
      <c r="K385" s="218">
        <v>0</v>
      </c>
      <c r="L385" s="212"/>
      <c r="M385" s="212"/>
      <c r="N385" s="218">
        <f t="shared" si="16"/>
        <v>0</v>
      </c>
      <c r="O385" s="218">
        <f t="shared" si="17"/>
        <v>0</v>
      </c>
    </row>
    <row r="386" spans="1:15" ht="34.5" x14ac:dyDescent="0.3">
      <c r="A386" s="93"/>
      <c r="B386" s="94"/>
      <c r="C386" s="12" t="s">
        <v>780</v>
      </c>
      <c r="D386" s="50" t="s">
        <v>782</v>
      </c>
      <c r="E386" s="2">
        <v>46191</v>
      </c>
      <c r="F386" s="3">
        <v>0.3298611111111111</v>
      </c>
      <c r="G386" s="3">
        <v>0.33333333333333331</v>
      </c>
      <c r="H386" s="122">
        <f t="shared" si="15"/>
        <v>3.4722222222222099E-3</v>
      </c>
      <c r="I386" s="1"/>
      <c r="J386" s="50" t="s">
        <v>905</v>
      </c>
      <c r="K386" s="120">
        <v>0</v>
      </c>
      <c r="L386" s="12"/>
      <c r="M386" s="12"/>
      <c r="N386" s="120">
        <f t="shared" si="16"/>
        <v>159.99999999999943</v>
      </c>
      <c r="O386" s="121">
        <f t="shared" si="17"/>
        <v>480</v>
      </c>
    </row>
    <row r="387" spans="1:15" ht="51.75" x14ac:dyDescent="0.3">
      <c r="A387" s="93"/>
      <c r="B387" s="94"/>
      <c r="C387" s="12" t="s">
        <v>60</v>
      </c>
      <c r="D387" s="50" t="s">
        <v>53</v>
      </c>
      <c r="E387" s="2">
        <v>46191</v>
      </c>
      <c r="F387" s="3">
        <v>0.33333333333333331</v>
      </c>
      <c r="G387" s="3">
        <v>0.35416666666666669</v>
      </c>
      <c r="H387" s="122">
        <f t="shared" ref="H387:H450" si="18">IF(AND(F387&lt;&gt;"",G387&lt;&gt;""),G387-F387,0)</f>
        <v>2.083333333333337E-2</v>
      </c>
      <c r="I387" s="1"/>
      <c r="J387" s="50" t="s">
        <v>906</v>
      </c>
      <c r="K387" s="120">
        <v>0</v>
      </c>
      <c r="L387" s="12"/>
      <c r="M387" s="12"/>
      <c r="N387" s="120">
        <f t="shared" ref="N387:N450" si="19">IF(ROUND(H387*1440,0)=0,0,H387*1440*32)</f>
        <v>960.00000000000171</v>
      </c>
      <c r="O387" s="121">
        <f t="shared" ref="O387:O450" si="20">IF(ROUND(H387*1440,0)=0,0,
IF(ROUND(H387*1440,0)&lt;=15,480,
IF(ROUND(H387*1440,0)&lt;=30,960,
IF(ROUND(H387*1440,0)&lt;=45,1440,
IF(ROUND(H387*1440,0)&lt;=60,1920,
1920*INT(ROUND(H387*1440,0)/60)+
IF(MOD(ROUND(H387*1440,0),60)&lt;=15,480,
IF(MOD(ROUND(H387*1440,0),60)&lt;=30,960,
IF(MOD(ROUND(H387*1440,0),60)&lt;=45,1440,1920)))
)))))</f>
        <v>960</v>
      </c>
    </row>
    <row r="388" spans="1:15" ht="34.5" x14ac:dyDescent="0.3">
      <c r="A388" s="93"/>
      <c r="B388" s="94"/>
      <c r="C388" s="12" t="s">
        <v>159</v>
      </c>
      <c r="D388" s="50" t="s">
        <v>161</v>
      </c>
      <c r="E388" s="2">
        <v>46191</v>
      </c>
      <c r="F388" s="3">
        <v>0.35416666666666669</v>
      </c>
      <c r="G388" s="3">
        <v>0.64583333333333337</v>
      </c>
      <c r="H388" s="122">
        <f t="shared" si="18"/>
        <v>0.29166666666666669</v>
      </c>
      <c r="I388" s="1"/>
      <c r="J388" s="50" t="s">
        <v>907</v>
      </c>
      <c r="K388" s="120">
        <v>0</v>
      </c>
      <c r="L388" s="12"/>
      <c r="M388" s="12"/>
      <c r="N388" s="120">
        <f t="shared" si="19"/>
        <v>13440</v>
      </c>
      <c r="O388" s="121">
        <f t="shared" si="20"/>
        <v>13920</v>
      </c>
    </row>
    <row r="389" spans="1:15" ht="51.75" x14ac:dyDescent="0.3">
      <c r="A389" s="93"/>
      <c r="B389" s="94"/>
      <c r="C389" s="12" t="s">
        <v>693</v>
      </c>
      <c r="D389" s="50" t="s">
        <v>695</v>
      </c>
      <c r="E389" s="2">
        <v>46191</v>
      </c>
      <c r="F389" s="3">
        <v>0.64583333333333337</v>
      </c>
      <c r="G389" s="3">
        <v>0.69791666666666663</v>
      </c>
      <c r="H389" s="122">
        <f t="shared" si="18"/>
        <v>5.2083333333333259E-2</v>
      </c>
      <c r="I389" s="1"/>
      <c r="J389" s="50" t="s">
        <v>908</v>
      </c>
      <c r="K389" s="120">
        <v>0</v>
      </c>
      <c r="L389" s="12"/>
      <c r="M389" s="12"/>
      <c r="N389" s="120">
        <f t="shared" si="19"/>
        <v>2399.9999999999964</v>
      </c>
      <c r="O389" s="121">
        <f t="shared" si="20"/>
        <v>2400</v>
      </c>
    </row>
    <row r="390" spans="1:15" ht="51.75" x14ac:dyDescent="0.3">
      <c r="A390" s="93"/>
      <c r="B390" s="94"/>
      <c r="C390" s="12" t="s">
        <v>7</v>
      </c>
      <c r="D390" s="50" t="s">
        <v>136</v>
      </c>
      <c r="E390" s="2">
        <v>46191</v>
      </c>
      <c r="F390" s="3">
        <v>0.6875</v>
      </c>
      <c r="G390" s="3">
        <v>0.72916666666666663</v>
      </c>
      <c r="H390" s="122">
        <f t="shared" si="18"/>
        <v>4.166666666666663E-2</v>
      </c>
      <c r="I390" s="1"/>
      <c r="J390" s="50" t="s">
        <v>909</v>
      </c>
      <c r="K390" s="120">
        <v>0</v>
      </c>
      <c r="L390" s="12"/>
      <c r="M390" s="12"/>
      <c r="N390" s="120">
        <f t="shared" si="19"/>
        <v>1919.9999999999982</v>
      </c>
      <c r="O390" s="121">
        <f t="shared" si="20"/>
        <v>1920</v>
      </c>
    </row>
    <row r="391" spans="1:15" ht="17.25" x14ac:dyDescent="0.3">
      <c r="A391" s="93"/>
      <c r="B391" s="94"/>
      <c r="C391" s="212"/>
      <c r="D391" s="217"/>
      <c r="E391" s="214"/>
      <c r="F391" s="215"/>
      <c r="G391" s="215"/>
      <c r="H391" s="216">
        <f t="shared" si="18"/>
        <v>0</v>
      </c>
      <c r="I391" s="213"/>
      <c r="J391" s="217"/>
      <c r="K391" s="218">
        <v>0</v>
      </c>
      <c r="L391" s="212"/>
      <c r="M391" s="212"/>
      <c r="N391" s="218">
        <f t="shared" si="19"/>
        <v>0</v>
      </c>
      <c r="O391" s="218">
        <f t="shared" si="20"/>
        <v>0</v>
      </c>
    </row>
    <row r="392" spans="1:15" ht="17.25" x14ac:dyDescent="0.3">
      <c r="A392" s="93"/>
      <c r="B392" s="94"/>
      <c r="C392" s="12" t="s">
        <v>528</v>
      </c>
      <c r="D392" s="50" t="s">
        <v>593</v>
      </c>
      <c r="E392" s="2">
        <v>46192</v>
      </c>
      <c r="F392" s="3">
        <v>0.29166666666666669</v>
      </c>
      <c r="G392" s="3">
        <v>0.45833333333333331</v>
      </c>
      <c r="H392" s="122">
        <f t="shared" si="18"/>
        <v>0.16666666666666663</v>
      </c>
      <c r="I392" s="1"/>
      <c r="J392" s="50" t="s">
        <v>593</v>
      </c>
      <c r="K392" s="120">
        <v>0</v>
      </c>
      <c r="L392" s="12"/>
      <c r="M392" s="12"/>
      <c r="N392" s="120">
        <f t="shared" si="19"/>
        <v>7679.9999999999982</v>
      </c>
      <c r="O392" s="121">
        <f t="shared" si="20"/>
        <v>8160</v>
      </c>
    </row>
    <row r="393" spans="1:15" ht="17.25" x14ac:dyDescent="0.3">
      <c r="A393" s="93"/>
      <c r="B393" s="94"/>
      <c r="C393" s="12" t="s">
        <v>79</v>
      </c>
      <c r="D393" s="50" t="s">
        <v>81</v>
      </c>
      <c r="E393" s="2">
        <v>46192</v>
      </c>
      <c r="F393" s="3">
        <v>0.45833333333333331</v>
      </c>
      <c r="G393" s="3">
        <v>0.625</v>
      </c>
      <c r="H393" s="122">
        <f t="shared" si="18"/>
        <v>0.16666666666666669</v>
      </c>
      <c r="I393" s="1"/>
      <c r="J393" s="50" t="s">
        <v>910</v>
      </c>
      <c r="K393" s="120">
        <v>0</v>
      </c>
      <c r="L393" s="12"/>
      <c r="M393" s="12"/>
      <c r="N393" s="120">
        <f t="shared" si="19"/>
        <v>7680.0000000000009</v>
      </c>
      <c r="O393" s="121">
        <f t="shared" si="20"/>
        <v>8160</v>
      </c>
    </row>
    <row r="394" spans="1:15" ht="51.75" x14ac:dyDescent="0.3">
      <c r="A394" s="93"/>
      <c r="B394" s="94"/>
      <c r="C394" s="12" t="s">
        <v>79</v>
      </c>
      <c r="D394" s="50" t="s">
        <v>81</v>
      </c>
      <c r="E394" s="2">
        <v>46192</v>
      </c>
      <c r="F394" s="3">
        <v>0.625</v>
      </c>
      <c r="G394" s="3">
        <v>0.66666666666666663</v>
      </c>
      <c r="H394" s="122">
        <f t="shared" si="18"/>
        <v>4.166666666666663E-2</v>
      </c>
      <c r="I394" s="1"/>
      <c r="J394" s="50" t="s">
        <v>911</v>
      </c>
      <c r="K394" s="120">
        <v>0</v>
      </c>
      <c r="L394" s="12"/>
      <c r="M394" s="12"/>
      <c r="N394" s="120">
        <f t="shared" si="19"/>
        <v>1919.9999999999982</v>
      </c>
      <c r="O394" s="121">
        <f t="shared" si="20"/>
        <v>1920</v>
      </c>
    </row>
    <row r="395" spans="1:15" ht="34.5" x14ac:dyDescent="0.3">
      <c r="A395" s="93"/>
      <c r="B395" s="94"/>
      <c r="C395" s="12" t="s">
        <v>693</v>
      </c>
      <c r="D395" s="50" t="s">
        <v>695</v>
      </c>
      <c r="E395" s="2">
        <v>46192</v>
      </c>
      <c r="F395" s="3">
        <v>0.625</v>
      </c>
      <c r="G395" s="3">
        <v>0.67708333333333337</v>
      </c>
      <c r="H395" s="122">
        <f t="shared" si="18"/>
        <v>5.208333333333337E-2</v>
      </c>
      <c r="I395" s="1"/>
      <c r="J395" s="50" t="s">
        <v>912</v>
      </c>
      <c r="K395" s="120">
        <v>0</v>
      </c>
      <c r="L395" s="12"/>
      <c r="M395" s="12"/>
      <c r="N395" s="120">
        <f t="shared" si="19"/>
        <v>2400.0000000000018</v>
      </c>
      <c r="O395" s="121">
        <f t="shared" si="20"/>
        <v>2400</v>
      </c>
    </row>
    <row r="396" spans="1:15" ht="17.25" x14ac:dyDescent="0.3">
      <c r="A396" s="93"/>
      <c r="B396" s="94"/>
      <c r="C396" s="212"/>
      <c r="D396" s="217"/>
      <c r="E396" s="214"/>
      <c r="F396" s="215"/>
      <c r="G396" s="215"/>
      <c r="H396" s="216">
        <f t="shared" si="18"/>
        <v>0</v>
      </c>
      <c r="I396" s="213"/>
      <c r="J396" s="217"/>
      <c r="K396" s="218">
        <v>0</v>
      </c>
      <c r="L396" s="212"/>
      <c r="M396" s="212"/>
      <c r="N396" s="218">
        <f t="shared" si="19"/>
        <v>0</v>
      </c>
      <c r="O396" s="218">
        <f t="shared" si="20"/>
        <v>0</v>
      </c>
    </row>
    <row r="397" spans="1:15" ht="17.25" x14ac:dyDescent="0.3">
      <c r="A397" s="93"/>
      <c r="B397" s="94"/>
      <c r="C397" s="66" t="s">
        <v>83</v>
      </c>
      <c r="D397" s="50" t="s">
        <v>85</v>
      </c>
      <c r="E397" s="2">
        <v>46195</v>
      </c>
      <c r="F397" s="3">
        <v>0.44374999999999998</v>
      </c>
      <c r="G397" s="3">
        <v>0.47222222222222221</v>
      </c>
      <c r="H397" s="122">
        <f t="shared" si="18"/>
        <v>2.8472222222222232E-2</v>
      </c>
      <c r="I397" s="1"/>
      <c r="J397" s="50" t="s">
        <v>913</v>
      </c>
      <c r="K397" s="120">
        <v>0</v>
      </c>
      <c r="L397" s="12"/>
      <c r="M397" s="12"/>
      <c r="N397" s="120">
        <f t="shared" si="19"/>
        <v>1312.0000000000005</v>
      </c>
      <c r="O397" s="121">
        <f t="shared" si="20"/>
        <v>1440</v>
      </c>
    </row>
    <row r="398" spans="1:15" ht="34.5" x14ac:dyDescent="0.3">
      <c r="A398" s="93"/>
      <c r="B398" s="94"/>
      <c r="C398" s="12" t="s">
        <v>83</v>
      </c>
      <c r="D398" s="50" t="s">
        <v>85</v>
      </c>
      <c r="E398" s="2">
        <v>46195</v>
      </c>
      <c r="F398" s="3">
        <v>0.5</v>
      </c>
      <c r="G398" s="3">
        <v>0.51041666666666663</v>
      </c>
      <c r="H398" s="122">
        <f t="shared" si="18"/>
        <v>1.041666666666663E-2</v>
      </c>
      <c r="I398" s="1"/>
      <c r="J398" s="50" t="s">
        <v>914</v>
      </c>
      <c r="K398" s="120">
        <v>0</v>
      </c>
      <c r="L398" s="12"/>
      <c r="M398" s="12"/>
      <c r="N398" s="120">
        <f t="shared" si="19"/>
        <v>479.99999999999829</v>
      </c>
      <c r="O398" s="121">
        <f t="shared" si="20"/>
        <v>480</v>
      </c>
    </row>
    <row r="399" spans="1:15" ht="34.5" x14ac:dyDescent="0.3">
      <c r="A399" s="93"/>
      <c r="B399" s="94"/>
      <c r="C399" s="12" t="s">
        <v>119</v>
      </c>
      <c r="D399" s="50" t="s">
        <v>120</v>
      </c>
      <c r="E399" s="2">
        <v>46195</v>
      </c>
      <c r="F399" s="3">
        <v>0.48958333333333331</v>
      </c>
      <c r="G399" s="3">
        <v>0.49652777777777779</v>
      </c>
      <c r="H399" s="122">
        <f t="shared" si="18"/>
        <v>6.9444444444444753E-3</v>
      </c>
      <c r="I399" s="1"/>
      <c r="J399" s="50" t="s">
        <v>915</v>
      </c>
      <c r="K399" s="120">
        <v>0</v>
      </c>
      <c r="L399" s="12"/>
      <c r="M399" s="12"/>
      <c r="N399" s="120">
        <f t="shared" si="19"/>
        <v>320.00000000000142</v>
      </c>
      <c r="O399" s="121">
        <f t="shared" si="20"/>
        <v>480</v>
      </c>
    </row>
    <row r="400" spans="1:15" ht="34.5" x14ac:dyDescent="0.3">
      <c r="A400" s="93"/>
      <c r="B400" s="94"/>
      <c r="C400" s="12" t="s">
        <v>119</v>
      </c>
      <c r="D400" s="50" t="s">
        <v>120</v>
      </c>
      <c r="E400" s="2">
        <v>46195</v>
      </c>
      <c r="F400" s="3">
        <v>0.45833333333333331</v>
      </c>
      <c r="G400" s="3">
        <v>0.47916666666666669</v>
      </c>
      <c r="H400" s="122">
        <f t="shared" si="18"/>
        <v>2.083333333333337E-2</v>
      </c>
      <c r="I400" s="1"/>
      <c r="J400" s="50" t="s">
        <v>916</v>
      </c>
      <c r="K400" s="120">
        <v>0</v>
      </c>
      <c r="L400" s="12"/>
      <c r="M400" s="12"/>
      <c r="N400" s="120">
        <f t="shared" si="19"/>
        <v>960.00000000000171</v>
      </c>
      <c r="O400" s="121">
        <f t="shared" si="20"/>
        <v>960</v>
      </c>
    </row>
    <row r="401" spans="1:15" ht="34.5" x14ac:dyDescent="0.3">
      <c r="A401" s="93"/>
      <c r="B401" s="94"/>
      <c r="C401" s="12" t="s">
        <v>528</v>
      </c>
      <c r="D401" s="50" t="s">
        <v>240</v>
      </c>
      <c r="E401" s="2">
        <v>46195</v>
      </c>
      <c r="F401" s="3">
        <v>0.29166666666666669</v>
      </c>
      <c r="G401" s="3">
        <v>0.41666666666666669</v>
      </c>
      <c r="H401" s="122">
        <f t="shared" si="18"/>
        <v>0.125</v>
      </c>
      <c r="I401" s="1"/>
      <c r="J401" s="50" t="s">
        <v>917</v>
      </c>
      <c r="K401" s="120">
        <v>0</v>
      </c>
      <c r="L401" s="12"/>
      <c r="M401" s="12"/>
      <c r="N401" s="120">
        <f t="shared" si="19"/>
        <v>5760</v>
      </c>
      <c r="O401" s="121">
        <f t="shared" si="20"/>
        <v>6240</v>
      </c>
    </row>
    <row r="402" spans="1:15" ht="69" x14ac:dyDescent="0.3">
      <c r="A402" s="93"/>
      <c r="B402" s="94"/>
      <c r="C402" s="12" t="s">
        <v>79</v>
      </c>
      <c r="D402" s="50" t="s">
        <v>81</v>
      </c>
      <c r="E402" s="2">
        <v>46195</v>
      </c>
      <c r="F402" s="3">
        <v>0.69791666666666663</v>
      </c>
      <c r="G402" s="3">
        <v>0.72916666666666663</v>
      </c>
      <c r="H402" s="122">
        <f t="shared" si="18"/>
        <v>3.125E-2</v>
      </c>
      <c r="I402" s="1"/>
      <c r="J402" s="50" t="s">
        <v>918</v>
      </c>
      <c r="K402" s="120">
        <v>0</v>
      </c>
      <c r="L402" s="12"/>
      <c r="M402" s="12"/>
      <c r="N402" s="120">
        <f t="shared" si="19"/>
        <v>1440</v>
      </c>
      <c r="O402" s="121">
        <f t="shared" si="20"/>
        <v>1440</v>
      </c>
    </row>
    <row r="403" spans="1:15" ht="17.25" x14ac:dyDescent="0.3">
      <c r="A403" s="93"/>
      <c r="B403" s="94"/>
      <c r="C403" s="12" t="s">
        <v>528</v>
      </c>
      <c r="D403" s="50" t="s">
        <v>919</v>
      </c>
      <c r="E403" s="2">
        <v>46195</v>
      </c>
      <c r="F403" s="3">
        <v>0.70833333333333337</v>
      </c>
      <c r="G403" s="3">
        <v>0.72916666666666663</v>
      </c>
      <c r="H403" s="122">
        <f t="shared" si="18"/>
        <v>2.0833333333333259E-2</v>
      </c>
      <c r="I403" s="1"/>
      <c r="J403" s="50" t="s">
        <v>920</v>
      </c>
      <c r="K403" s="120">
        <v>0</v>
      </c>
      <c r="L403" s="12"/>
      <c r="M403" s="12"/>
      <c r="N403" s="120">
        <f t="shared" si="19"/>
        <v>959.99999999999659</v>
      </c>
      <c r="O403" s="121">
        <f t="shared" si="20"/>
        <v>960</v>
      </c>
    </row>
    <row r="404" spans="1:15" ht="17.25" x14ac:dyDescent="0.3">
      <c r="A404" s="93"/>
      <c r="B404" s="94"/>
      <c r="C404" s="212"/>
      <c r="D404" s="217"/>
      <c r="E404" s="214"/>
      <c r="F404" s="215"/>
      <c r="G404" s="215"/>
      <c r="H404" s="216">
        <f t="shared" si="18"/>
        <v>0</v>
      </c>
      <c r="I404" s="213"/>
      <c r="J404" s="217"/>
      <c r="K404" s="218">
        <v>0</v>
      </c>
      <c r="L404" s="212"/>
      <c r="M404" s="212"/>
      <c r="N404" s="218">
        <f t="shared" si="19"/>
        <v>0</v>
      </c>
      <c r="O404" s="218">
        <f t="shared" si="20"/>
        <v>0</v>
      </c>
    </row>
    <row r="405" spans="1:15" ht="51.75" x14ac:dyDescent="0.3">
      <c r="A405" s="93"/>
      <c r="B405" s="94"/>
      <c r="C405" s="12" t="s">
        <v>83</v>
      </c>
      <c r="D405" s="50" t="s">
        <v>85</v>
      </c>
      <c r="E405" s="2">
        <v>46196</v>
      </c>
      <c r="F405" s="3">
        <v>0.28125</v>
      </c>
      <c r="G405" s="3">
        <v>0.34166666666666667</v>
      </c>
      <c r="H405" s="122">
        <f t="shared" si="18"/>
        <v>6.0416666666666674E-2</v>
      </c>
      <c r="I405" s="1"/>
      <c r="J405" s="50" t="s">
        <v>921</v>
      </c>
      <c r="K405" s="120">
        <v>0</v>
      </c>
      <c r="L405" s="12"/>
      <c r="M405" s="12"/>
      <c r="N405" s="120">
        <f t="shared" si="19"/>
        <v>2784.0000000000005</v>
      </c>
      <c r="O405" s="121">
        <f t="shared" si="20"/>
        <v>2880</v>
      </c>
    </row>
    <row r="406" spans="1:15" ht="51.75" x14ac:dyDescent="0.3">
      <c r="A406" s="93"/>
      <c r="B406" s="94"/>
      <c r="C406" s="12" t="s">
        <v>8</v>
      </c>
      <c r="D406" s="50" t="s">
        <v>16</v>
      </c>
      <c r="E406" s="2">
        <v>46196</v>
      </c>
      <c r="F406" s="3">
        <v>0.33680555555555558</v>
      </c>
      <c r="G406" s="3">
        <v>0.35</v>
      </c>
      <c r="H406" s="122">
        <f t="shared" si="18"/>
        <v>1.3194444444444398E-2</v>
      </c>
      <c r="I406" s="1"/>
      <c r="J406" s="50" t="s">
        <v>922</v>
      </c>
      <c r="K406" s="120">
        <v>0</v>
      </c>
      <c r="L406" s="12"/>
      <c r="M406" s="12"/>
      <c r="N406" s="120">
        <f t="shared" si="19"/>
        <v>607.99999999999784</v>
      </c>
      <c r="O406" s="121">
        <f t="shared" si="20"/>
        <v>960</v>
      </c>
    </row>
    <row r="407" spans="1:15" ht="17.25" x14ac:dyDescent="0.3">
      <c r="A407" s="93"/>
      <c r="B407" s="94"/>
      <c r="C407" s="12" t="s">
        <v>83</v>
      </c>
      <c r="D407" s="50" t="s">
        <v>85</v>
      </c>
      <c r="E407" s="2">
        <v>46196</v>
      </c>
      <c r="F407" s="3">
        <v>0.35</v>
      </c>
      <c r="G407" s="3">
        <v>0.3611111111111111</v>
      </c>
      <c r="H407" s="122">
        <f t="shared" si="18"/>
        <v>1.1111111111111127E-2</v>
      </c>
      <c r="I407" s="1"/>
      <c r="J407" s="50" t="s">
        <v>923</v>
      </c>
      <c r="K407" s="120">
        <v>0</v>
      </c>
      <c r="L407" s="12"/>
      <c r="M407" s="12"/>
      <c r="N407" s="120">
        <f t="shared" si="19"/>
        <v>512.00000000000068</v>
      </c>
      <c r="O407" s="121">
        <f t="shared" si="20"/>
        <v>960</v>
      </c>
    </row>
    <row r="408" spans="1:15" ht="34.5" x14ac:dyDescent="0.3">
      <c r="A408" s="93"/>
      <c r="B408" s="94"/>
      <c r="C408" s="12" t="s">
        <v>83</v>
      </c>
      <c r="D408" s="50" t="s">
        <v>85</v>
      </c>
      <c r="E408" s="2">
        <v>46196</v>
      </c>
      <c r="F408" s="3">
        <v>0.3611111111111111</v>
      </c>
      <c r="G408" s="3">
        <v>0.36527777777777776</v>
      </c>
      <c r="H408" s="122">
        <f t="shared" si="18"/>
        <v>4.1666666666666519E-3</v>
      </c>
      <c r="I408" s="1"/>
      <c r="J408" s="50" t="s">
        <v>924</v>
      </c>
      <c r="K408" s="120">
        <v>0</v>
      </c>
      <c r="L408" s="12"/>
      <c r="M408" s="12"/>
      <c r="N408" s="120">
        <f t="shared" si="19"/>
        <v>191.99999999999932</v>
      </c>
      <c r="O408" s="121">
        <f t="shared" si="20"/>
        <v>480</v>
      </c>
    </row>
    <row r="409" spans="1:15" ht="86.25" x14ac:dyDescent="0.3">
      <c r="A409" s="93"/>
      <c r="B409" s="94"/>
      <c r="C409" s="12" t="s">
        <v>51</v>
      </c>
      <c r="D409" s="50" t="s">
        <v>53</v>
      </c>
      <c r="E409" s="2">
        <v>46196</v>
      </c>
      <c r="F409" s="3">
        <v>0.44791666666666669</v>
      </c>
      <c r="G409" s="3">
        <v>0.46666666666666667</v>
      </c>
      <c r="H409" s="122">
        <f t="shared" si="18"/>
        <v>1.8749999999999989E-2</v>
      </c>
      <c r="I409" s="1"/>
      <c r="J409" s="50" t="s">
        <v>925</v>
      </c>
      <c r="K409" s="120">
        <v>0</v>
      </c>
      <c r="L409" s="12"/>
      <c r="M409" s="12"/>
      <c r="N409" s="120">
        <f t="shared" si="19"/>
        <v>863.99999999999955</v>
      </c>
      <c r="O409" s="121">
        <f t="shared" si="20"/>
        <v>960</v>
      </c>
    </row>
    <row r="410" spans="1:15" ht="17.25" x14ac:dyDescent="0.3">
      <c r="A410" s="93"/>
      <c r="B410" s="94"/>
      <c r="C410" s="212"/>
      <c r="D410" s="217"/>
      <c r="E410" s="214"/>
      <c r="F410" s="215"/>
      <c r="G410" s="215"/>
      <c r="H410" s="216">
        <f t="shared" si="18"/>
        <v>0</v>
      </c>
      <c r="I410" s="213"/>
      <c r="J410" s="217"/>
      <c r="K410" s="218">
        <v>0</v>
      </c>
      <c r="L410" s="212"/>
      <c r="M410" s="212"/>
      <c r="N410" s="218">
        <f t="shared" si="19"/>
        <v>0</v>
      </c>
      <c r="O410" s="218">
        <f t="shared" si="20"/>
        <v>0</v>
      </c>
    </row>
    <row r="411" spans="1:15" ht="34.5" x14ac:dyDescent="0.3">
      <c r="A411" s="93"/>
      <c r="B411" s="94"/>
      <c r="C411" s="12" t="s">
        <v>119</v>
      </c>
      <c r="D411" s="50" t="s">
        <v>120</v>
      </c>
      <c r="E411" s="2">
        <v>46197</v>
      </c>
      <c r="F411" s="3">
        <v>0.29166666666666669</v>
      </c>
      <c r="G411" s="3">
        <v>0.34861111111111109</v>
      </c>
      <c r="H411" s="122">
        <f t="shared" si="18"/>
        <v>5.6944444444444409E-2</v>
      </c>
      <c r="I411" s="1"/>
      <c r="J411" s="50" t="s">
        <v>962</v>
      </c>
      <c r="K411" s="120">
        <v>0</v>
      </c>
      <c r="L411" s="12"/>
      <c r="M411" s="12"/>
      <c r="N411" s="120">
        <f t="shared" si="19"/>
        <v>2623.9999999999982</v>
      </c>
      <c r="O411" s="121">
        <f t="shared" si="20"/>
        <v>2880</v>
      </c>
    </row>
    <row r="412" spans="1:15" ht="51.75" x14ac:dyDescent="0.3">
      <c r="A412" s="93"/>
      <c r="B412" s="94"/>
      <c r="C412" s="12" t="s">
        <v>528</v>
      </c>
      <c r="D412" s="50" t="s">
        <v>963</v>
      </c>
      <c r="E412" s="2">
        <v>46197</v>
      </c>
      <c r="F412" s="3">
        <v>0.58333333333333337</v>
      </c>
      <c r="G412" s="3">
        <v>0.66666666666666663</v>
      </c>
      <c r="H412" s="122">
        <f t="shared" si="18"/>
        <v>8.3333333333333259E-2</v>
      </c>
      <c r="I412" s="1"/>
      <c r="J412" s="50" t="s">
        <v>964</v>
      </c>
      <c r="K412" s="120">
        <v>0</v>
      </c>
      <c r="L412" s="12"/>
      <c r="M412" s="12"/>
      <c r="N412" s="120">
        <f t="shared" si="19"/>
        <v>3839.9999999999964</v>
      </c>
      <c r="O412" s="121">
        <f t="shared" si="20"/>
        <v>4320</v>
      </c>
    </row>
    <row r="413" spans="1:15" ht="34.5" x14ac:dyDescent="0.3">
      <c r="A413" s="93"/>
      <c r="B413" s="94"/>
      <c r="C413" s="212" t="s">
        <v>7</v>
      </c>
      <c r="D413" s="217" t="s">
        <v>136</v>
      </c>
      <c r="E413" s="214">
        <v>46197</v>
      </c>
      <c r="F413" s="215">
        <v>0.58333333333333337</v>
      </c>
      <c r="G413" s="215">
        <v>0.70833333333333337</v>
      </c>
      <c r="H413" s="216">
        <f t="shared" si="18"/>
        <v>0.125</v>
      </c>
      <c r="I413" s="213"/>
      <c r="J413" s="217" t="s">
        <v>966</v>
      </c>
      <c r="K413" s="218">
        <v>0</v>
      </c>
      <c r="L413" s="212"/>
      <c r="M413" s="212"/>
      <c r="N413" s="218">
        <f t="shared" si="19"/>
        <v>5760</v>
      </c>
      <c r="O413" s="218">
        <f t="shared" si="20"/>
        <v>6240</v>
      </c>
    </row>
    <row r="414" spans="1:15" ht="34.5" x14ac:dyDescent="0.3">
      <c r="A414" s="93"/>
      <c r="B414" s="94"/>
      <c r="C414" s="12" t="s">
        <v>528</v>
      </c>
      <c r="D414" s="50" t="s">
        <v>240</v>
      </c>
      <c r="E414" s="2">
        <v>46198</v>
      </c>
      <c r="F414" s="3"/>
      <c r="G414" s="3"/>
      <c r="H414" s="122">
        <f t="shared" si="18"/>
        <v>0</v>
      </c>
      <c r="I414" s="1"/>
      <c r="J414" s="50" t="s">
        <v>965</v>
      </c>
      <c r="K414" s="120">
        <v>0</v>
      </c>
      <c r="L414" s="12"/>
      <c r="M414" s="12"/>
      <c r="N414" s="120">
        <f t="shared" si="19"/>
        <v>0</v>
      </c>
      <c r="O414" s="121">
        <f t="shared" si="20"/>
        <v>0</v>
      </c>
    </row>
    <row r="415" spans="1:15" ht="34.5" x14ac:dyDescent="0.3">
      <c r="A415" s="93"/>
      <c r="B415" s="94"/>
      <c r="C415" s="12" t="s">
        <v>7</v>
      </c>
      <c r="D415" s="50" t="s">
        <v>136</v>
      </c>
      <c r="E415" s="2">
        <v>46198</v>
      </c>
      <c r="F415" s="3">
        <v>0.33333333333333331</v>
      </c>
      <c r="G415" s="3">
        <v>0.39583333333333331</v>
      </c>
      <c r="H415" s="122">
        <f t="shared" si="18"/>
        <v>6.25E-2</v>
      </c>
      <c r="I415" s="1"/>
      <c r="J415" s="50" t="s">
        <v>967</v>
      </c>
      <c r="K415" s="120">
        <v>0</v>
      </c>
      <c r="L415" s="12"/>
      <c r="M415" s="12"/>
      <c r="N415" s="120">
        <f t="shared" si="19"/>
        <v>2880</v>
      </c>
      <c r="O415" s="121">
        <f t="shared" si="20"/>
        <v>2880</v>
      </c>
    </row>
    <row r="416" spans="1:15" ht="17.25" x14ac:dyDescent="0.3">
      <c r="A416" s="93"/>
      <c r="B416" s="94"/>
      <c r="C416" s="12" t="s">
        <v>119</v>
      </c>
      <c r="D416" s="50" t="s">
        <v>120</v>
      </c>
      <c r="E416" s="2">
        <v>46198</v>
      </c>
      <c r="F416" s="3">
        <v>0.33333333333333331</v>
      </c>
      <c r="G416" s="3">
        <v>0.375</v>
      </c>
      <c r="H416" s="122">
        <f t="shared" si="18"/>
        <v>4.1666666666666685E-2</v>
      </c>
      <c r="I416" s="1"/>
      <c r="J416" s="50" t="s">
        <v>968</v>
      </c>
      <c r="K416" s="120">
        <v>0</v>
      </c>
      <c r="L416" s="12"/>
      <c r="M416" s="12"/>
      <c r="N416" s="120">
        <f t="shared" si="19"/>
        <v>1920.0000000000009</v>
      </c>
      <c r="O416" s="121">
        <f t="shared" si="20"/>
        <v>1920</v>
      </c>
    </row>
    <row r="417" spans="1:15" ht="17.25" x14ac:dyDescent="0.3">
      <c r="A417" s="93"/>
      <c r="B417" s="94"/>
      <c r="C417" s="212"/>
      <c r="D417" s="217"/>
      <c r="E417" s="214"/>
      <c r="F417" s="215"/>
      <c r="G417" s="215"/>
      <c r="H417" s="216">
        <f t="shared" si="18"/>
        <v>0</v>
      </c>
      <c r="I417" s="213"/>
      <c r="J417" s="217"/>
      <c r="K417" s="218">
        <v>0</v>
      </c>
      <c r="L417" s="212"/>
      <c r="M417" s="212"/>
      <c r="N417" s="218">
        <f t="shared" si="19"/>
        <v>0</v>
      </c>
      <c r="O417" s="218">
        <f t="shared" si="20"/>
        <v>0</v>
      </c>
    </row>
    <row r="418" spans="1:15" ht="34.5" x14ac:dyDescent="0.3">
      <c r="A418" s="93"/>
      <c r="B418" s="94"/>
      <c r="C418" s="12" t="s">
        <v>425</v>
      </c>
      <c r="D418" s="50" t="s">
        <v>147</v>
      </c>
      <c r="E418" s="2">
        <v>46202</v>
      </c>
      <c r="F418" s="3">
        <v>0.32291666666666669</v>
      </c>
      <c r="G418" s="3"/>
      <c r="H418" s="122">
        <f t="shared" si="18"/>
        <v>0</v>
      </c>
      <c r="I418" s="1"/>
      <c r="J418" s="50" t="s">
        <v>974</v>
      </c>
      <c r="K418" s="120">
        <v>0</v>
      </c>
      <c r="L418" s="12"/>
      <c r="M418" s="12"/>
      <c r="N418" s="120">
        <f t="shared" si="19"/>
        <v>0</v>
      </c>
      <c r="O418" s="121">
        <f t="shared" si="20"/>
        <v>0</v>
      </c>
    </row>
    <row r="419" spans="1:15" ht="17.25" x14ac:dyDescent="0.3">
      <c r="A419" s="93"/>
      <c r="B419" s="94"/>
      <c r="C419" s="12" t="s">
        <v>83</v>
      </c>
      <c r="D419" s="50" t="s">
        <v>85</v>
      </c>
      <c r="E419" s="2">
        <v>46199</v>
      </c>
      <c r="F419" s="3">
        <v>0.5</v>
      </c>
      <c r="G419" s="3">
        <v>0.54166666666666663</v>
      </c>
      <c r="H419" s="122">
        <f t="shared" si="18"/>
        <v>4.166666666666663E-2</v>
      </c>
      <c r="I419" s="1"/>
      <c r="J419" s="50" t="s">
        <v>976</v>
      </c>
      <c r="K419" s="120">
        <v>0</v>
      </c>
      <c r="L419" s="12"/>
      <c r="M419" s="12"/>
      <c r="N419" s="120">
        <f t="shared" si="19"/>
        <v>1919.9999999999982</v>
      </c>
      <c r="O419" s="121">
        <f t="shared" si="20"/>
        <v>1920</v>
      </c>
    </row>
    <row r="420" spans="1:15" ht="34.5" x14ac:dyDescent="0.3">
      <c r="A420" s="93"/>
      <c r="B420" s="94"/>
      <c r="C420" s="12" t="s">
        <v>83</v>
      </c>
      <c r="D420" s="50" t="s">
        <v>85</v>
      </c>
      <c r="E420" s="2">
        <v>46202</v>
      </c>
      <c r="F420" s="3">
        <v>0.41666666666666669</v>
      </c>
      <c r="G420" s="3">
        <v>0.44791666666666669</v>
      </c>
      <c r="H420" s="122">
        <f t="shared" si="18"/>
        <v>3.125E-2</v>
      </c>
      <c r="I420" s="1"/>
      <c r="J420" s="50" t="s">
        <v>975</v>
      </c>
      <c r="K420" s="120">
        <v>0</v>
      </c>
      <c r="L420" s="12"/>
      <c r="M420" s="12"/>
      <c r="N420" s="120">
        <f t="shared" si="19"/>
        <v>1440</v>
      </c>
      <c r="O420" s="121">
        <f t="shared" si="20"/>
        <v>1440</v>
      </c>
    </row>
    <row r="421" spans="1:15" ht="51.75" x14ac:dyDescent="0.3">
      <c r="A421" s="93"/>
      <c r="B421" s="94"/>
      <c r="C421" s="12" t="s">
        <v>83</v>
      </c>
      <c r="D421" s="50" t="s">
        <v>85</v>
      </c>
      <c r="E421" s="2">
        <v>46202</v>
      </c>
      <c r="F421" s="3">
        <v>0.58125000000000004</v>
      </c>
      <c r="G421" s="3">
        <v>0.58333333333333337</v>
      </c>
      <c r="H421" s="122">
        <f t="shared" si="18"/>
        <v>2.0833333333333259E-3</v>
      </c>
      <c r="I421" s="1"/>
      <c r="J421" s="50" t="s">
        <v>977</v>
      </c>
      <c r="K421" s="120">
        <v>0</v>
      </c>
      <c r="L421" s="12"/>
      <c r="M421" s="12"/>
      <c r="N421" s="120">
        <f t="shared" si="19"/>
        <v>95.999999999999659</v>
      </c>
      <c r="O421" s="121">
        <f t="shared" si="20"/>
        <v>480</v>
      </c>
    </row>
    <row r="422" spans="1:15" ht="51.75" x14ac:dyDescent="0.3">
      <c r="A422" s="93"/>
      <c r="B422" s="94"/>
      <c r="C422" s="12" t="s">
        <v>83</v>
      </c>
      <c r="D422" s="50" t="s">
        <v>85</v>
      </c>
      <c r="E422" s="2">
        <v>46202</v>
      </c>
      <c r="F422" s="3">
        <v>0.625</v>
      </c>
      <c r="G422" s="3">
        <v>0.65277777777777779</v>
      </c>
      <c r="H422" s="122">
        <f t="shared" si="18"/>
        <v>2.777777777777779E-2</v>
      </c>
      <c r="I422" s="1"/>
      <c r="J422" s="50" t="s">
        <v>978</v>
      </c>
      <c r="K422" s="120">
        <v>0</v>
      </c>
      <c r="L422" s="12"/>
      <c r="M422" s="12"/>
      <c r="N422" s="120">
        <f t="shared" si="19"/>
        <v>1280.0000000000005</v>
      </c>
      <c r="O422" s="121">
        <f t="shared" si="20"/>
        <v>1440</v>
      </c>
    </row>
    <row r="423" spans="1:15" ht="51.75" x14ac:dyDescent="0.3">
      <c r="A423" s="93"/>
      <c r="B423" s="94"/>
      <c r="C423" s="12" t="s">
        <v>51</v>
      </c>
      <c r="D423" s="50" t="s">
        <v>53</v>
      </c>
      <c r="E423" s="2">
        <v>46202</v>
      </c>
      <c r="F423" s="3">
        <v>0.625</v>
      </c>
      <c r="G423" s="3">
        <v>0.63888888888888884</v>
      </c>
      <c r="H423" s="122">
        <f t="shared" si="18"/>
        <v>1.388888888888884E-2</v>
      </c>
      <c r="I423" s="1"/>
      <c r="J423" s="50" t="s">
        <v>979</v>
      </c>
      <c r="K423" s="120">
        <v>0</v>
      </c>
      <c r="L423" s="12"/>
      <c r="M423" s="12"/>
      <c r="N423" s="120">
        <f t="shared" si="19"/>
        <v>639.99999999999773</v>
      </c>
      <c r="O423" s="121">
        <f t="shared" si="20"/>
        <v>960</v>
      </c>
    </row>
    <row r="424" spans="1:15" ht="69" x14ac:dyDescent="0.3">
      <c r="A424" s="93"/>
      <c r="B424" s="94"/>
      <c r="C424" s="12" t="s">
        <v>724</v>
      </c>
      <c r="D424" s="50" t="s">
        <v>980</v>
      </c>
      <c r="E424" s="2">
        <v>46202</v>
      </c>
      <c r="F424" s="3">
        <v>0.64583333333333337</v>
      </c>
      <c r="G424" s="3">
        <v>0.69791666666666663</v>
      </c>
      <c r="H424" s="122">
        <f t="shared" si="18"/>
        <v>5.2083333333333259E-2</v>
      </c>
      <c r="I424" s="1"/>
      <c r="J424" s="50" t="s">
        <v>981</v>
      </c>
      <c r="K424" s="120">
        <v>0</v>
      </c>
      <c r="L424" s="12"/>
      <c r="M424" s="12"/>
      <c r="N424" s="120">
        <f t="shared" si="19"/>
        <v>2399.9999999999964</v>
      </c>
      <c r="O424" s="121">
        <f t="shared" si="20"/>
        <v>2400</v>
      </c>
    </row>
    <row r="425" spans="1:15" ht="17.25" x14ac:dyDescent="0.3">
      <c r="A425" s="93"/>
      <c r="B425" s="94"/>
      <c r="C425" s="212"/>
      <c r="D425" s="217"/>
      <c r="E425" s="214"/>
      <c r="F425" s="215"/>
      <c r="G425" s="215"/>
      <c r="H425" s="216">
        <f t="shared" si="18"/>
        <v>0</v>
      </c>
      <c r="I425" s="213"/>
      <c r="J425" s="217"/>
      <c r="K425" s="218">
        <v>0</v>
      </c>
      <c r="L425" s="212"/>
      <c r="M425" s="212"/>
      <c r="N425" s="218">
        <f t="shared" si="19"/>
        <v>0</v>
      </c>
      <c r="O425" s="218">
        <f t="shared" si="20"/>
        <v>0</v>
      </c>
    </row>
    <row r="426" spans="1:15" ht="34.5" x14ac:dyDescent="0.3">
      <c r="A426" s="93"/>
      <c r="B426" s="94"/>
      <c r="C426" s="12" t="s">
        <v>522</v>
      </c>
      <c r="D426" s="50" t="s">
        <v>524</v>
      </c>
      <c r="E426" s="2">
        <v>46203</v>
      </c>
      <c r="F426" s="3">
        <v>0.29166666666666669</v>
      </c>
      <c r="G426" s="3">
        <v>0.33194444444444443</v>
      </c>
      <c r="H426" s="122">
        <f t="shared" si="18"/>
        <v>4.0277777777777746E-2</v>
      </c>
      <c r="I426" s="1"/>
      <c r="J426" s="50" t="s">
        <v>982</v>
      </c>
      <c r="K426" s="120">
        <v>0</v>
      </c>
      <c r="L426" s="12"/>
      <c r="M426" s="12"/>
      <c r="N426" s="120">
        <f t="shared" si="19"/>
        <v>1855.9999999999986</v>
      </c>
      <c r="O426" s="121">
        <f t="shared" si="20"/>
        <v>1920</v>
      </c>
    </row>
    <row r="427" spans="1:15" ht="17.25" x14ac:dyDescent="0.3">
      <c r="A427" s="93"/>
      <c r="B427" s="94"/>
      <c r="C427" s="12" t="s">
        <v>335</v>
      </c>
      <c r="D427" s="50" t="s">
        <v>337</v>
      </c>
      <c r="E427" s="2">
        <v>46203</v>
      </c>
      <c r="F427" s="3">
        <v>0.375</v>
      </c>
      <c r="G427" s="3">
        <v>0.41666666666666669</v>
      </c>
      <c r="H427" s="122">
        <f t="shared" si="18"/>
        <v>4.1666666666666685E-2</v>
      </c>
      <c r="I427" s="1"/>
      <c r="J427" s="50" t="s">
        <v>983</v>
      </c>
      <c r="K427" s="120">
        <v>0</v>
      </c>
      <c r="L427" s="12"/>
      <c r="M427" s="12"/>
      <c r="N427" s="120">
        <f t="shared" si="19"/>
        <v>1920.0000000000009</v>
      </c>
      <c r="O427" s="121">
        <f t="shared" si="20"/>
        <v>1920</v>
      </c>
    </row>
    <row r="428" spans="1:15" ht="17.25" x14ac:dyDescent="0.3">
      <c r="A428" s="93"/>
      <c r="B428" s="94"/>
      <c r="C428" s="212"/>
      <c r="D428" s="217"/>
      <c r="E428" s="214"/>
      <c r="F428" s="215"/>
      <c r="G428" s="215"/>
      <c r="H428" s="216">
        <f t="shared" si="18"/>
        <v>0</v>
      </c>
      <c r="I428" s="213"/>
      <c r="J428" s="217"/>
      <c r="K428" s="218">
        <v>0</v>
      </c>
      <c r="L428" s="212"/>
      <c r="M428" s="212"/>
      <c r="N428" s="218">
        <f t="shared" si="19"/>
        <v>0</v>
      </c>
      <c r="O428" s="218">
        <f t="shared" si="20"/>
        <v>0</v>
      </c>
    </row>
    <row r="429" spans="1:15" ht="34.5" x14ac:dyDescent="0.3">
      <c r="A429" s="93"/>
      <c r="B429" s="94"/>
      <c r="C429" s="12" t="s">
        <v>119</v>
      </c>
      <c r="D429" s="50" t="s">
        <v>120</v>
      </c>
      <c r="E429" s="2">
        <v>46204</v>
      </c>
      <c r="F429" s="3">
        <v>0.41666666666666669</v>
      </c>
      <c r="G429" s="3">
        <v>0.4375</v>
      </c>
      <c r="H429" s="122">
        <f t="shared" si="18"/>
        <v>2.0833333333333315E-2</v>
      </c>
      <c r="I429" s="1"/>
      <c r="J429" s="50" t="s">
        <v>984</v>
      </c>
      <c r="K429" s="120">
        <v>0</v>
      </c>
      <c r="L429" s="12"/>
      <c r="M429" s="12"/>
      <c r="N429" s="120">
        <f t="shared" si="19"/>
        <v>959.99999999999909</v>
      </c>
      <c r="O429" s="121">
        <f t="shared" si="20"/>
        <v>960</v>
      </c>
    </row>
    <row r="430" spans="1:15" ht="17.25" x14ac:dyDescent="0.3">
      <c r="A430" s="93"/>
      <c r="B430" s="94"/>
      <c r="C430" s="12" t="s">
        <v>514</v>
      </c>
      <c r="D430" s="50" t="s">
        <v>568</v>
      </c>
      <c r="E430" s="2">
        <v>46204</v>
      </c>
      <c r="F430" s="3">
        <v>0.52083333333333337</v>
      </c>
      <c r="G430" s="3">
        <v>0.54166666666666663</v>
      </c>
      <c r="H430" s="122">
        <f t="shared" si="18"/>
        <v>2.0833333333333259E-2</v>
      </c>
      <c r="I430" s="1"/>
      <c r="J430" s="50" t="s">
        <v>985</v>
      </c>
      <c r="K430" s="120">
        <v>0</v>
      </c>
      <c r="L430" s="12"/>
      <c r="M430" s="12"/>
      <c r="N430" s="120">
        <f t="shared" si="19"/>
        <v>959.99999999999659</v>
      </c>
      <c r="O430" s="121">
        <f t="shared" si="20"/>
        <v>960</v>
      </c>
    </row>
    <row r="431" spans="1:15" ht="17.25" x14ac:dyDescent="0.3">
      <c r="A431" s="93"/>
      <c r="B431" s="94"/>
      <c r="C431" s="12" t="s">
        <v>252</v>
      </c>
      <c r="D431" s="50" t="s">
        <v>254</v>
      </c>
      <c r="E431" s="2">
        <v>46204</v>
      </c>
      <c r="F431" s="3">
        <v>0.5625</v>
      </c>
      <c r="G431" s="3">
        <v>0.625</v>
      </c>
      <c r="H431" s="122">
        <f t="shared" si="18"/>
        <v>6.25E-2</v>
      </c>
      <c r="I431" s="1"/>
      <c r="J431" s="50" t="s">
        <v>986</v>
      </c>
      <c r="K431" s="120">
        <v>0</v>
      </c>
      <c r="L431" s="12"/>
      <c r="M431" s="12"/>
      <c r="N431" s="120">
        <f t="shared" si="19"/>
        <v>2880</v>
      </c>
      <c r="O431" s="121">
        <f t="shared" si="20"/>
        <v>2880</v>
      </c>
    </row>
    <row r="432" spans="1:15" ht="17.25" x14ac:dyDescent="0.3">
      <c r="A432" s="93"/>
      <c r="B432" s="94"/>
      <c r="C432" s="12"/>
      <c r="D432" s="50"/>
      <c r="E432" s="2"/>
      <c r="F432" s="3"/>
      <c r="G432" s="3"/>
      <c r="H432" s="122">
        <f t="shared" si="18"/>
        <v>0</v>
      </c>
      <c r="I432" s="1"/>
      <c r="J432" s="50"/>
      <c r="K432" s="120">
        <v>0</v>
      </c>
      <c r="L432" s="12"/>
      <c r="M432" s="12"/>
      <c r="N432" s="120">
        <f t="shared" si="19"/>
        <v>0</v>
      </c>
      <c r="O432" s="121">
        <f t="shared" si="20"/>
        <v>0</v>
      </c>
    </row>
    <row r="433" spans="1:15" ht="34.5" x14ac:dyDescent="0.3">
      <c r="A433" s="93"/>
      <c r="B433" s="94"/>
      <c r="C433" s="12" t="s">
        <v>119</v>
      </c>
      <c r="D433" s="50" t="s">
        <v>120</v>
      </c>
      <c r="E433" s="2">
        <v>46206</v>
      </c>
      <c r="F433" s="3">
        <v>0.33333333333333331</v>
      </c>
      <c r="G433" s="3">
        <v>0.375</v>
      </c>
      <c r="H433" s="122">
        <f t="shared" si="18"/>
        <v>4.1666666666666685E-2</v>
      </c>
      <c r="I433" s="1"/>
      <c r="J433" s="50" t="s">
        <v>993</v>
      </c>
      <c r="K433" s="120">
        <v>0</v>
      </c>
      <c r="L433" s="12"/>
      <c r="M433" s="12"/>
      <c r="N433" s="120">
        <f t="shared" si="19"/>
        <v>1920.0000000000009</v>
      </c>
      <c r="O433" s="121">
        <f t="shared" si="20"/>
        <v>1920</v>
      </c>
    </row>
    <row r="434" spans="1:15" ht="34.5" x14ac:dyDescent="0.3">
      <c r="A434" s="93"/>
      <c r="B434" s="94"/>
      <c r="C434" s="12" t="s">
        <v>119</v>
      </c>
      <c r="D434" s="50" t="s">
        <v>120</v>
      </c>
      <c r="E434" s="2">
        <v>46206</v>
      </c>
      <c r="F434" s="3">
        <v>0.375</v>
      </c>
      <c r="G434" s="3">
        <v>0.4375</v>
      </c>
      <c r="H434" s="122">
        <f t="shared" si="18"/>
        <v>6.25E-2</v>
      </c>
      <c r="I434" s="1"/>
      <c r="J434" s="50" t="s">
        <v>994</v>
      </c>
      <c r="K434" s="120">
        <v>0</v>
      </c>
      <c r="L434" s="12"/>
      <c r="M434" s="12"/>
      <c r="N434" s="120">
        <f t="shared" si="19"/>
        <v>2880</v>
      </c>
      <c r="O434" s="121">
        <f t="shared" si="20"/>
        <v>2880</v>
      </c>
    </row>
    <row r="435" spans="1:15" ht="34.5" x14ac:dyDescent="0.3">
      <c r="A435" s="93"/>
      <c r="B435" s="94"/>
      <c r="C435" s="12" t="s">
        <v>119</v>
      </c>
      <c r="D435" s="50" t="s">
        <v>120</v>
      </c>
      <c r="E435" s="2">
        <v>46205</v>
      </c>
      <c r="F435" s="3">
        <v>0.625</v>
      </c>
      <c r="G435" s="3">
        <v>0.64583333333333337</v>
      </c>
      <c r="H435" s="122">
        <f t="shared" si="18"/>
        <v>2.083333333333337E-2</v>
      </c>
      <c r="I435" s="1"/>
      <c r="J435" s="50" t="s">
        <v>995</v>
      </c>
      <c r="K435" s="120">
        <v>0</v>
      </c>
      <c r="L435" s="12"/>
      <c r="M435" s="12"/>
      <c r="N435" s="120">
        <f t="shared" si="19"/>
        <v>960.00000000000171</v>
      </c>
      <c r="O435" s="121">
        <f t="shared" si="20"/>
        <v>960</v>
      </c>
    </row>
    <row r="436" spans="1:15" ht="51.75" x14ac:dyDescent="0.3">
      <c r="A436" s="93"/>
      <c r="B436" s="94"/>
      <c r="C436" s="12" t="s">
        <v>119</v>
      </c>
      <c r="D436" s="50" t="s">
        <v>120</v>
      </c>
      <c r="E436" s="2">
        <v>46206</v>
      </c>
      <c r="F436" s="3">
        <v>0.52083333333333337</v>
      </c>
      <c r="G436" s="3">
        <v>0.5625</v>
      </c>
      <c r="H436" s="122">
        <f t="shared" si="18"/>
        <v>4.166666666666663E-2</v>
      </c>
      <c r="I436" s="1"/>
      <c r="J436" s="50" t="s">
        <v>996</v>
      </c>
      <c r="K436" s="120">
        <v>0</v>
      </c>
      <c r="L436" s="12"/>
      <c r="M436" s="12"/>
      <c r="N436" s="120">
        <f t="shared" si="19"/>
        <v>1919.9999999999982</v>
      </c>
      <c r="O436" s="121">
        <f t="shared" si="20"/>
        <v>1920</v>
      </c>
    </row>
    <row r="437" spans="1:15" ht="17.25" x14ac:dyDescent="0.3">
      <c r="A437" s="93"/>
      <c r="B437" s="94"/>
      <c r="C437" s="12" t="s">
        <v>997</v>
      </c>
      <c r="D437" s="50" t="s">
        <v>998</v>
      </c>
      <c r="E437" s="2">
        <v>46205</v>
      </c>
      <c r="F437" s="3">
        <v>0.60416666666666663</v>
      </c>
      <c r="G437" s="3">
        <v>0.66666666666666663</v>
      </c>
      <c r="H437" s="122">
        <f t="shared" si="18"/>
        <v>6.25E-2</v>
      </c>
      <c r="I437" s="1"/>
      <c r="J437" s="50" t="s">
        <v>999</v>
      </c>
      <c r="K437" s="120">
        <v>0</v>
      </c>
      <c r="L437" s="12">
        <v>45</v>
      </c>
      <c r="M437" s="12"/>
      <c r="N437" s="120">
        <f t="shared" si="19"/>
        <v>2880</v>
      </c>
      <c r="O437" s="121">
        <f t="shared" si="20"/>
        <v>2880</v>
      </c>
    </row>
    <row r="438" spans="1:15" ht="34.5" x14ac:dyDescent="0.3">
      <c r="A438" s="93"/>
      <c r="B438" s="94"/>
      <c r="C438" s="12" t="s">
        <v>997</v>
      </c>
      <c r="D438" s="50" t="s">
        <v>998</v>
      </c>
      <c r="E438" s="2">
        <v>46206</v>
      </c>
      <c r="F438" s="3">
        <v>0.41666666666666669</v>
      </c>
      <c r="G438" s="3">
        <v>0.45833333333333331</v>
      </c>
      <c r="H438" s="122">
        <f t="shared" si="18"/>
        <v>4.166666666666663E-2</v>
      </c>
      <c r="I438" s="1"/>
      <c r="J438" s="50" t="s">
        <v>1000</v>
      </c>
      <c r="K438" s="120">
        <v>0</v>
      </c>
      <c r="L438" s="12">
        <v>25</v>
      </c>
      <c r="M438" s="12"/>
      <c r="N438" s="120">
        <f t="shared" si="19"/>
        <v>1919.9999999999982</v>
      </c>
      <c r="O438" s="121">
        <f t="shared" si="20"/>
        <v>1920</v>
      </c>
    </row>
    <row r="439" spans="1:15" ht="86.25" x14ac:dyDescent="0.3">
      <c r="A439" s="93"/>
      <c r="B439" s="94"/>
      <c r="C439" s="12" t="s">
        <v>997</v>
      </c>
      <c r="D439" s="50" t="s">
        <v>998</v>
      </c>
      <c r="E439" s="2">
        <v>46206</v>
      </c>
      <c r="F439" s="3">
        <v>0.41666666666666669</v>
      </c>
      <c r="G439" s="3">
        <v>0.47916666666666669</v>
      </c>
      <c r="H439" s="122">
        <f t="shared" si="18"/>
        <v>6.25E-2</v>
      </c>
      <c r="I439" s="1"/>
      <c r="J439" s="50" t="s">
        <v>1001</v>
      </c>
      <c r="K439" s="120">
        <v>0</v>
      </c>
      <c r="L439" s="12"/>
      <c r="M439" s="12"/>
      <c r="N439" s="120">
        <f t="shared" si="19"/>
        <v>2880</v>
      </c>
      <c r="O439" s="121">
        <f t="shared" si="20"/>
        <v>2880</v>
      </c>
    </row>
    <row r="440" spans="1:15" ht="69" x14ac:dyDescent="0.3">
      <c r="A440" s="93"/>
      <c r="B440" s="94"/>
      <c r="C440" s="12" t="s">
        <v>997</v>
      </c>
      <c r="D440" s="50" t="s">
        <v>998</v>
      </c>
      <c r="E440" s="2">
        <v>46206</v>
      </c>
      <c r="F440" s="3">
        <v>0.41666666666666669</v>
      </c>
      <c r="G440" s="3">
        <v>0.47916666666666669</v>
      </c>
      <c r="H440" s="122">
        <f t="shared" si="18"/>
        <v>6.25E-2</v>
      </c>
      <c r="I440" s="1"/>
      <c r="J440" s="50" t="s">
        <v>1002</v>
      </c>
      <c r="K440" s="120">
        <v>0</v>
      </c>
      <c r="L440" s="12">
        <v>33</v>
      </c>
      <c r="M440" s="12"/>
      <c r="N440" s="120">
        <f t="shared" si="19"/>
        <v>2880</v>
      </c>
      <c r="O440" s="121">
        <f t="shared" si="20"/>
        <v>2880</v>
      </c>
    </row>
    <row r="441" spans="1:15" ht="17.25" x14ac:dyDescent="0.3">
      <c r="A441" s="93"/>
      <c r="B441" s="94"/>
      <c r="C441" s="212"/>
      <c r="D441" s="217"/>
      <c r="E441" s="214"/>
      <c r="F441" s="215"/>
      <c r="G441" s="215"/>
      <c r="H441" s="216">
        <f t="shared" si="18"/>
        <v>0</v>
      </c>
      <c r="I441" s="213"/>
      <c r="J441" s="217"/>
      <c r="K441" s="218">
        <v>0</v>
      </c>
      <c r="L441" s="212"/>
      <c r="M441" s="212"/>
      <c r="N441" s="218">
        <f t="shared" si="19"/>
        <v>0</v>
      </c>
      <c r="O441" s="218">
        <f t="shared" si="20"/>
        <v>0</v>
      </c>
    </row>
    <row r="442" spans="1:15" ht="34.5" x14ac:dyDescent="0.3">
      <c r="A442" s="93"/>
      <c r="B442" s="94"/>
      <c r="C442" s="12" t="s">
        <v>1003</v>
      </c>
      <c r="D442" s="50" t="s">
        <v>1004</v>
      </c>
      <c r="E442" s="2">
        <v>46209</v>
      </c>
      <c r="F442" s="3">
        <v>0.29166666666666669</v>
      </c>
      <c r="G442" s="3">
        <v>0.39583333333333331</v>
      </c>
      <c r="H442" s="122">
        <f t="shared" si="18"/>
        <v>0.10416666666666663</v>
      </c>
      <c r="I442" s="1"/>
      <c r="J442" s="50" t="s">
        <v>1011</v>
      </c>
      <c r="K442" s="120">
        <v>0</v>
      </c>
      <c r="L442" s="12"/>
      <c r="M442" s="12"/>
      <c r="N442" s="120">
        <f t="shared" si="19"/>
        <v>4799.9999999999982</v>
      </c>
      <c r="O442" s="121">
        <f t="shared" si="20"/>
        <v>4800</v>
      </c>
    </row>
    <row r="443" spans="1:15" ht="17.25" x14ac:dyDescent="0.3">
      <c r="A443" s="93"/>
      <c r="B443" s="94"/>
      <c r="C443" s="12" t="s">
        <v>522</v>
      </c>
      <c r="D443" s="50" t="s">
        <v>524</v>
      </c>
      <c r="E443" s="2">
        <v>46209</v>
      </c>
      <c r="F443" s="3">
        <v>0.45833333333333331</v>
      </c>
      <c r="G443" s="3">
        <v>0.47916666666666669</v>
      </c>
      <c r="H443" s="122">
        <f t="shared" si="18"/>
        <v>2.083333333333337E-2</v>
      </c>
      <c r="I443" s="1"/>
      <c r="J443" s="50" t="s">
        <v>1012</v>
      </c>
      <c r="K443" s="120">
        <v>0</v>
      </c>
      <c r="L443" s="12"/>
      <c r="M443" s="12"/>
      <c r="N443" s="120">
        <f t="shared" si="19"/>
        <v>960.00000000000171</v>
      </c>
      <c r="O443" s="121">
        <f t="shared" si="20"/>
        <v>960</v>
      </c>
    </row>
    <row r="444" spans="1:15" ht="34.5" x14ac:dyDescent="0.3">
      <c r="A444" s="93"/>
      <c r="B444" s="94"/>
      <c r="C444" s="12" t="s">
        <v>119</v>
      </c>
      <c r="D444" s="50" t="s">
        <v>120</v>
      </c>
      <c r="E444" s="2">
        <v>46209</v>
      </c>
      <c r="F444" s="3">
        <v>0.47916666666666669</v>
      </c>
      <c r="G444" s="3">
        <v>0.5</v>
      </c>
      <c r="H444" s="122">
        <f t="shared" si="18"/>
        <v>2.0833333333333315E-2</v>
      </c>
      <c r="I444" s="1"/>
      <c r="J444" s="50" t="s">
        <v>1013</v>
      </c>
      <c r="K444" s="120">
        <v>0</v>
      </c>
      <c r="L444" s="12"/>
      <c r="M444" s="12"/>
      <c r="N444" s="120">
        <f t="shared" si="19"/>
        <v>959.99999999999909</v>
      </c>
      <c r="O444" s="121">
        <f t="shared" si="20"/>
        <v>960</v>
      </c>
    </row>
    <row r="445" spans="1:15" ht="34.5" x14ac:dyDescent="0.3">
      <c r="A445" s="93"/>
      <c r="B445" s="94"/>
      <c r="C445" s="12" t="s">
        <v>1003</v>
      </c>
      <c r="D445" s="50" t="s">
        <v>1004</v>
      </c>
      <c r="E445" s="2">
        <v>46210</v>
      </c>
      <c r="F445" s="3">
        <v>0.31666666666666665</v>
      </c>
      <c r="G445" s="3">
        <v>0.38472222222222224</v>
      </c>
      <c r="H445" s="122">
        <f t="shared" si="18"/>
        <v>6.8055555555555591E-2</v>
      </c>
      <c r="I445" s="1"/>
      <c r="J445" s="50" t="s">
        <v>1014</v>
      </c>
      <c r="K445" s="120">
        <v>0</v>
      </c>
      <c r="L445" s="12"/>
      <c r="M445" s="12"/>
      <c r="N445" s="120">
        <f t="shared" si="19"/>
        <v>3136.0000000000018</v>
      </c>
      <c r="O445" s="121">
        <f t="shared" si="20"/>
        <v>3360</v>
      </c>
    </row>
    <row r="446" spans="1:15" ht="17.25" x14ac:dyDescent="0.3">
      <c r="A446" s="93"/>
      <c r="B446" s="94"/>
      <c r="C446" s="212"/>
      <c r="D446" s="217"/>
      <c r="E446" s="214"/>
      <c r="F446" s="215"/>
      <c r="G446" s="215"/>
      <c r="H446" s="216">
        <f t="shared" si="18"/>
        <v>0</v>
      </c>
      <c r="I446" s="213"/>
      <c r="J446" s="217"/>
      <c r="K446" s="218">
        <v>0</v>
      </c>
      <c r="L446" s="212"/>
      <c r="M446" s="212"/>
      <c r="N446" s="218">
        <f t="shared" si="19"/>
        <v>0</v>
      </c>
      <c r="O446" s="218">
        <f t="shared" si="20"/>
        <v>0</v>
      </c>
    </row>
    <row r="447" spans="1:15" ht="17.25" x14ac:dyDescent="0.3">
      <c r="A447" s="93"/>
      <c r="B447" s="94"/>
      <c r="C447" s="12" t="s">
        <v>163</v>
      </c>
      <c r="D447" s="50" t="s">
        <v>165</v>
      </c>
      <c r="E447" s="2">
        <v>46210</v>
      </c>
      <c r="F447" s="3">
        <v>0.28749999999999998</v>
      </c>
      <c r="G447" s="3">
        <v>0.31597222222222221</v>
      </c>
      <c r="H447" s="122">
        <f t="shared" si="18"/>
        <v>2.8472222222222232E-2</v>
      </c>
      <c r="I447" s="1"/>
      <c r="J447" s="50" t="s">
        <v>1017</v>
      </c>
      <c r="K447" s="120">
        <v>0</v>
      </c>
      <c r="L447" s="12"/>
      <c r="M447" s="12"/>
      <c r="N447" s="120">
        <f t="shared" si="19"/>
        <v>1312.0000000000005</v>
      </c>
      <c r="O447" s="121">
        <f t="shared" si="20"/>
        <v>1440</v>
      </c>
    </row>
    <row r="448" spans="1:15" ht="34.5" x14ac:dyDescent="0.3">
      <c r="A448" s="93"/>
      <c r="B448" s="94"/>
      <c r="C448" s="12" t="s">
        <v>693</v>
      </c>
      <c r="D448" s="50" t="s">
        <v>695</v>
      </c>
      <c r="E448" s="2">
        <v>46210</v>
      </c>
      <c r="F448" s="3">
        <v>0.29166666666666669</v>
      </c>
      <c r="G448" s="3">
        <v>0.31944444444444442</v>
      </c>
      <c r="H448" s="122">
        <f t="shared" si="18"/>
        <v>2.7777777777777735E-2</v>
      </c>
      <c r="I448" s="1"/>
      <c r="J448" s="50" t="s">
        <v>1018</v>
      </c>
      <c r="K448" s="120">
        <v>0</v>
      </c>
      <c r="L448" s="12"/>
      <c r="M448" s="12"/>
      <c r="N448" s="120">
        <f t="shared" si="19"/>
        <v>1279.999999999998</v>
      </c>
      <c r="O448" s="121">
        <f t="shared" si="20"/>
        <v>1440</v>
      </c>
    </row>
    <row r="449" spans="1:15" ht="34.5" x14ac:dyDescent="0.3">
      <c r="A449" s="93"/>
      <c r="B449" s="94"/>
      <c r="C449" s="12" t="s">
        <v>79</v>
      </c>
      <c r="D449" s="50" t="s">
        <v>81</v>
      </c>
      <c r="E449" s="2">
        <v>46210</v>
      </c>
      <c r="F449" s="3">
        <v>0.41666666666666669</v>
      </c>
      <c r="G449" s="3">
        <v>0.5</v>
      </c>
      <c r="H449" s="122">
        <f t="shared" si="18"/>
        <v>8.3333333333333315E-2</v>
      </c>
      <c r="I449" s="1"/>
      <c r="J449" s="50" t="s">
        <v>1019</v>
      </c>
      <c r="K449" s="120">
        <v>0</v>
      </c>
      <c r="L449" s="12"/>
      <c r="M449" s="12"/>
      <c r="N449" s="120">
        <f t="shared" si="19"/>
        <v>3839.9999999999991</v>
      </c>
      <c r="O449" s="121">
        <f t="shared" si="20"/>
        <v>4320</v>
      </c>
    </row>
    <row r="450" spans="1:15" ht="51.75" x14ac:dyDescent="0.3">
      <c r="A450" s="93"/>
      <c r="B450" s="94"/>
      <c r="C450" s="12" t="s">
        <v>997</v>
      </c>
      <c r="D450" s="50" t="s">
        <v>998</v>
      </c>
      <c r="E450" s="2">
        <v>46210</v>
      </c>
      <c r="F450" s="3">
        <v>0.375</v>
      </c>
      <c r="G450" s="3">
        <v>0.38541666666666669</v>
      </c>
      <c r="H450" s="122">
        <f t="shared" si="18"/>
        <v>1.0416666666666685E-2</v>
      </c>
      <c r="I450" s="1"/>
      <c r="J450" s="50" t="s">
        <v>1020</v>
      </c>
      <c r="K450" s="120">
        <v>0</v>
      </c>
      <c r="L450" s="12"/>
      <c r="M450" s="12"/>
      <c r="N450" s="120">
        <f t="shared" si="19"/>
        <v>480.00000000000085</v>
      </c>
      <c r="O450" s="121">
        <f t="shared" si="20"/>
        <v>480</v>
      </c>
    </row>
    <row r="451" spans="1:15" ht="17.25" x14ac:dyDescent="0.3">
      <c r="A451" s="93"/>
      <c r="B451" s="94"/>
      <c r="C451" s="12" t="s">
        <v>658</v>
      </c>
      <c r="D451" s="50" t="s">
        <v>659</v>
      </c>
      <c r="E451" s="2">
        <v>46210</v>
      </c>
      <c r="F451" s="3">
        <v>0.38541666666666669</v>
      </c>
      <c r="G451" s="3">
        <v>0.41666666666666669</v>
      </c>
      <c r="H451" s="122">
        <f t="shared" ref="H451:H514" si="21">IF(AND(F451&lt;&gt;"",G451&lt;&gt;""),G451-F451,0)</f>
        <v>3.125E-2</v>
      </c>
      <c r="I451" s="1"/>
      <c r="J451" s="50" t="s">
        <v>1021</v>
      </c>
      <c r="K451" s="120">
        <v>0</v>
      </c>
      <c r="L451" s="12"/>
      <c r="M451" s="12"/>
      <c r="N451" s="120">
        <f t="shared" ref="N451:N514" si="22">IF(ROUND(H451*1440,0)=0,0,H451*1440*32)</f>
        <v>1440</v>
      </c>
      <c r="O451" s="121">
        <f t="shared" ref="O451:O514" si="23">IF(ROUND(H451*1440,0)=0,0,
IF(ROUND(H451*1440,0)&lt;=15,480,
IF(ROUND(H451*1440,0)&lt;=30,960,
IF(ROUND(H451*1440,0)&lt;=45,1440,
IF(ROUND(H451*1440,0)&lt;=60,1920,
1920*INT(ROUND(H451*1440,0)/60)+
IF(MOD(ROUND(H451*1440,0),60)&lt;=15,480,
IF(MOD(ROUND(H451*1440,0),60)&lt;=30,960,
IF(MOD(ROUND(H451*1440,0),60)&lt;=45,1440,1920)))
)))))</f>
        <v>1440</v>
      </c>
    </row>
    <row r="452" spans="1:15" ht="17.25" x14ac:dyDescent="0.3">
      <c r="A452" s="93"/>
      <c r="B452" s="94"/>
      <c r="C452" s="12" t="s">
        <v>1015</v>
      </c>
      <c r="D452" s="50" t="s">
        <v>1016</v>
      </c>
      <c r="E452" s="2">
        <v>46210</v>
      </c>
      <c r="F452" s="3"/>
      <c r="G452" s="3"/>
      <c r="H452" s="122">
        <f t="shared" si="21"/>
        <v>0</v>
      </c>
      <c r="I452" s="1"/>
      <c r="J452" s="50"/>
      <c r="K452" s="120">
        <v>0</v>
      </c>
      <c r="L452" s="12"/>
      <c r="M452" s="12"/>
      <c r="N452" s="120">
        <f t="shared" si="22"/>
        <v>0</v>
      </c>
      <c r="O452" s="121">
        <f t="shared" si="23"/>
        <v>0</v>
      </c>
    </row>
    <row r="453" spans="1:15" ht="34.5" x14ac:dyDescent="0.3">
      <c r="A453" s="93"/>
      <c r="B453" s="94"/>
      <c r="C453" s="12" t="s">
        <v>163</v>
      </c>
      <c r="D453" s="50" t="s">
        <v>165</v>
      </c>
      <c r="E453" s="2">
        <v>46210</v>
      </c>
      <c r="F453" s="3">
        <v>0.5</v>
      </c>
      <c r="G453" s="3">
        <v>0.51736111111111116</v>
      </c>
      <c r="H453" s="122">
        <f t="shared" si="21"/>
        <v>1.736111111111116E-2</v>
      </c>
      <c r="I453" s="1"/>
      <c r="J453" s="50" t="s">
        <v>1022</v>
      </c>
      <c r="K453" s="120">
        <v>0</v>
      </c>
      <c r="L453" s="12"/>
      <c r="M453" s="12"/>
      <c r="N453" s="120">
        <f t="shared" si="22"/>
        <v>800.00000000000227</v>
      </c>
      <c r="O453" s="121">
        <f t="shared" si="23"/>
        <v>960</v>
      </c>
    </row>
    <row r="454" spans="1:15" ht="51.75" x14ac:dyDescent="0.3">
      <c r="A454" s="93"/>
      <c r="B454" s="94"/>
      <c r="C454" s="12" t="s">
        <v>163</v>
      </c>
      <c r="D454" s="50" t="s">
        <v>165</v>
      </c>
      <c r="E454" s="2">
        <v>46210</v>
      </c>
      <c r="F454" s="3">
        <v>0.54166666666666663</v>
      </c>
      <c r="G454" s="3">
        <v>0.5708333333333333</v>
      </c>
      <c r="H454" s="122">
        <f t="shared" si="21"/>
        <v>2.9166666666666674E-2</v>
      </c>
      <c r="I454" s="1"/>
      <c r="J454" s="50" t="s">
        <v>1023</v>
      </c>
      <c r="K454" s="120">
        <v>0</v>
      </c>
      <c r="L454" s="12"/>
      <c r="M454" s="12"/>
      <c r="N454" s="120">
        <f t="shared" si="22"/>
        <v>1344.0000000000005</v>
      </c>
      <c r="O454" s="121">
        <f t="shared" si="23"/>
        <v>1440</v>
      </c>
    </row>
    <row r="455" spans="1:15" ht="17.25" x14ac:dyDescent="0.3">
      <c r="A455" s="93"/>
      <c r="B455" s="94"/>
      <c r="C455" s="12"/>
      <c r="D455" s="50"/>
      <c r="E455" s="2"/>
      <c r="F455" s="3"/>
      <c r="G455" s="3"/>
      <c r="H455" s="122">
        <f t="shared" si="21"/>
        <v>0</v>
      </c>
      <c r="I455" s="1"/>
      <c r="J455" s="50"/>
      <c r="K455" s="120">
        <v>0</v>
      </c>
      <c r="L455" s="12"/>
      <c r="M455" s="12"/>
      <c r="N455" s="120">
        <f t="shared" si="22"/>
        <v>0</v>
      </c>
      <c r="O455" s="121">
        <f t="shared" si="23"/>
        <v>0</v>
      </c>
    </row>
    <row r="456" spans="1:15" ht="17.25" x14ac:dyDescent="0.3">
      <c r="A456" s="93"/>
      <c r="B456" s="94"/>
      <c r="C456" s="12"/>
      <c r="D456" s="50"/>
      <c r="E456" s="2"/>
      <c r="F456" s="3"/>
      <c r="G456" s="3"/>
      <c r="H456" s="122">
        <f t="shared" si="21"/>
        <v>0</v>
      </c>
      <c r="I456" s="1"/>
      <c r="J456" s="50"/>
      <c r="K456" s="120">
        <v>0</v>
      </c>
      <c r="L456" s="12"/>
      <c r="M456" s="12"/>
      <c r="N456" s="120">
        <f t="shared" si="22"/>
        <v>0</v>
      </c>
      <c r="O456" s="121">
        <f t="shared" si="23"/>
        <v>0</v>
      </c>
    </row>
    <row r="457" spans="1:15" ht="17.25" x14ac:dyDescent="0.3">
      <c r="A457" s="93"/>
      <c r="B457" s="94"/>
      <c r="C457" s="12"/>
      <c r="D457" s="50"/>
      <c r="E457" s="2"/>
      <c r="F457" s="3"/>
      <c r="G457" s="3"/>
      <c r="H457" s="122">
        <f t="shared" si="21"/>
        <v>0</v>
      </c>
      <c r="I457" s="1"/>
      <c r="J457" s="50"/>
      <c r="K457" s="120">
        <v>0</v>
      </c>
      <c r="L457" s="12"/>
      <c r="M457" s="12"/>
      <c r="N457" s="120">
        <f t="shared" si="22"/>
        <v>0</v>
      </c>
      <c r="O457" s="121">
        <f t="shared" si="23"/>
        <v>0</v>
      </c>
    </row>
    <row r="458" spans="1:15" ht="17.25" x14ac:dyDescent="0.3">
      <c r="A458" s="93"/>
      <c r="B458" s="94"/>
      <c r="C458" s="12"/>
      <c r="D458" s="50"/>
      <c r="E458" s="2"/>
      <c r="F458" s="3"/>
      <c r="G458" s="3"/>
      <c r="H458" s="122">
        <f t="shared" si="21"/>
        <v>0</v>
      </c>
      <c r="I458" s="1"/>
      <c r="J458" s="50"/>
      <c r="K458" s="120">
        <v>0</v>
      </c>
      <c r="L458" s="12"/>
      <c r="M458" s="12"/>
      <c r="N458" s="120">
        <f t="shared" si="22"/>
        <v>0</v>
      </c>
      <c r="O458" s="121">
        <f t="shared" si="23"/>
        <v>0</v>
      </c>
    </row>
    <row r="459" spans="1:15" ht="17.25" x14ac:dyDescent="0.3">
      <c r="A459" s="93"/>
      <c r="B459" s="94"/>
      <c r="C459" s="12"/>
      <c r="D459" s="50"/>
      <c r="E459" s="2"/>
      <c r="F459" s="3"/>
      <c r="G459" s="3"/>
      <c r="H459" s="122">
        <f t="shared" si="21"/>
        <v>0</v>
      </c>
      <c r="I459" s="1"/>
      <c r="J459" s="50"/>
      <c r="K459" s="120">
        <v>0</v>
      </c>
      <c r="L459" s="12"/>
      <c r="M459" s="12"/>
      <c r="N459" s="120">
        <f t="shared" si="22"/>
        <v>0</v>
      </c>
      <c r="O459" s="121">
        <f t="shared" si="23"/>
        <v>0</v>
      </c>
    </row>
    <row r="460" spans="1:15" ht="17.25" x14ac:dyDescent="0.3">
      <c r="A460" s="93"/>
      <c r="B460" s="94"/>
      <c r="C460" s="212"/>
      <c r="D460" s="217"/>
      <c r="E460" s="214"/>
      <c r="F460" s="215"/>
      <c r="G460" s="215"/>
      <c r="H460" s="216">
        <f t="shared" si="21"/>
        <v>0</v>
      </c>
      <c r="I460" s="213"/>
      <c r="J460" s="217"/>
      <c r="K460" s="218">
        <v>0</v>
      </c>
      <c r="L460" s="212"/>
      <c r="M460" s="212"/>
      <c r="N460" s="218">
        <f t="shared" si="22"/>
        <v>0</v>
      </c>
      <c r="O460" s="218">
        <f t="shared" si="23"/>
        <v>0</v>
      </c>
    </row>
    <row r="461" spans="1:15" ht="34.5" x14ac:dyDescent="0.3">
      <c r="A461" s="93"/>
      <c r="B461" s="94"/>
      <c r="C461" s="12" t="s">
        <v>163</v>
      </c>
      <c r="D461" s="50" t="s">
        <v>165</v>
      </c>
      <c r="E461" s="2">
        <v>46212</v>
      </c>
      <c r="F461" s="3">
        <v>0.33333333333333331</v>
      </c>
      <c r="G461" s="3">
        <v>4.09375</v>
      </c>
      <c r="H461" s="122">
        <f t="shared" si="21"/>
        <v>3.7604166666666665</v>
      </c>
      <c r="I461" s="1"/>
      <c r="J461" s="50" t="s">
        <v>1024</v>
      </c>
      <c r="K461" s="120">
        <v>0</v>
      </c>
      <c r="L461" s="12"/>
      <c r="M461" s="12"/>
      <c r="N461" s="120">
        <f t="shared" si="22"/>
        <v>173280</v>
      </c>
      <c r="O461" s="121">
        <f t="shared" si="23"/>
        <v>173280</v>
      </c>
    </row>
    <row r="462" spans="1:15" ht="51.75" x14ac:dyDescent="0.3">
      <c r="A462" s="93"/>
      <c r="B462" s="94"/>
      <c r="C462" s="12" t="s">
        <v>997</v>
      </c>
      <c r="D462" s="50" t="s">
        <v>998</v>
      </c>
      <c r="E462" s="2">
        <v>46212</v>
      </c>
      <c r="F462" s="3">
        <v>0.57638888888888884</v>
      </c>
      <c r="G462" s="3">
        <v>0.60902777777777772</v>
      </c>
      <c r="H462" s="122">
        <f t="shared" si="21"/>
        <v>3.2638888888888884E-2</v>
      </c>
      <c r="I462" s="1"/>
      <c r="J462" s="50" t="s">
        <v>1025</v>
      </c>
      <c r="K462" s="120">
        <v>0</v>
      </c>
      <c r="L462" s="12">
        <v>6</v>
      </c>
      <c r="M462" s="12"/>
      <c r="N462" s="120">
        <f t="shared" si="22"/>
        <v>1503.9999999999998</v>
      </c>
      <c r="O462" s="121">
        <f t="shared" si="23"/>
        <v>1920</v>
      </c>
    </row>
    <row r="463" spans="1:15" ht="34.5" x14ac:dyDescent="0.3">
      <c r="A463" s="93"/>
      <c r="B463" s="94"/>
      <c r="C463" s="12" t="s">
        <v>79</v>
      </c>
      <c r="D463" s="50" t="s">
        <v>81</v>
      </c>
      <c r="E463" s="2">
        <v>46212</v>
      </c>
      <c r="F463" s="3">
        <v>0.625</v>
      </c>
      <c r="G463" s="3">
        <v>0.66666666666666663</v>
      </c>
      <c r="H463" s="122">
        <f t="shared" si="21"/>
        <v>4.166666666666663E-2</v>
      </c>
      <c r="I463" s="1"/>
      <c r="J463" s="50" t="s">
        <v>1026</v>
      </c>
      <c r="K463" s="120">
        <v>0</v>
      </c>
      <c r="L463" s="12"/>
      <c r="M463" s="12"/>
      <c r="N463" s="120">
        <f t="shared" si="22"/>
        <v>1919.9999999999982</v>
      </c>
      <c r="O463" s="121">
        <f t="shared" si="23"/>
        <v>1920</v>
      </c>
    </row>
    <row r="464" spans="1:15" ht="17.25" x14ac:dyDescent="0.3">
      <c r="A464" s="93"/>
      <c r="B464" s="94"/>
      <c r="C464" s="12" t="s">
        <v>572</v>
      </c>
      <c r="D464" s="50" t="s">
        <v>577</v>
      </c>
      <c r="E464" s="2">
        <v>46213</v>
      </c>
      <c r="F464" s="3">
        <v>0.33333333333333331</v>
      </c>
      <c r="G464" s="3">
        <v>0.375</v>
      </c>
      <c r="H464" s="122">
        <f t="shared" si="21"/>
        <v>4.1666666666666685E-2</v>
      </c>
      <c r="I464" s="1"/>
      <c r="J464" s="50" t="s">
        <v>1039</v>
      </c>
      <c r="K464" s="120">
        <v>0</v>
      </c>
      <c r="L464" s="12"/>
      <c r="M464" s="12"/>
      <c r="N464" s="120">
        <f t="shared" si="22"/>
        <v>1920.0000000000009</v>
      </c>
      <c r="O464" s="121">
        <f t="shared" si="23"/>
        <v>1920</v>
      </c>
    </row>
    <row r="465" spans="1:15" ht="51.75" x14ac:dyDescent="0.3">
      <c r="A465" s="93"/>
      <c r="B465" s="94"/>
      <c r="C465" s="12" t="s">
        <v>1036</v>
      </c>
      <c r="D465" s="50" t="s">
        <v>1038</v>
      </c>
      <c r="E465" s="2">
        <v>46213</v>
      </c>
      <c r="F465" s="3">
        <v>0.4375</v>
      </c>
      <c r="G465" s="3">
        <v>0.5</v>
      </c>
      <c r="H465" s="122">
        <f t="shared" si="21"/>
        <v>6.25E-2</v>
      </c>
      <c r="I465" s="1"/>
      <c r="J465" s="50" t="s">
        <v>1040</v>
      </c>
      <c r="K465" s="120">
        <v>0</v>
      </c>
      <c r="L465" s="12"/>
      <c r="M465" s="12"/>
      <c r="N465" s="120">
        <f t="shared" si="22"/>
        <v>2880</v>
      </c>
      <c r="O465" s="121">
        <f t="shared" si="23"/>
        <v>2880</v>
      </c>
    </row>
    <row r="466" spans="1:15" ht="34.5" x14ac:dyDescent="0.3">
      <c r="A466" s="93"/>
      <c r="B466" s="94"/>
      <c r="C466" s="12" t="s">
        <v>1036</v>
      </c>
      <c r="D466" s="50" t="s">
        <v>1038</v>
      </c>
      <c r="E466" s="2">
        <v>46213</v>
      </c>
      <c r="F466" s="3">
        <v>0.5</v>
      </c>
      <c r="G466" s="3">
        <v>0.52083333333333337</v>
      </c>
      <c r="H466" s="122">
        <f t="shared" si="21"/>
        <v>2.083333333333337E-2</v>
      </c>
      <c r="I466" s="1"/>
      <c r="J466" s="50" t="s">
        <v>1041</v>
      </c>
      <c r="K466" s="120">
        <v>0</v>
      </c>
      <c r="L466" s="12">
        <v>54.45</v>
      </c>
      <c r="M466" s="12"/>
      <c r="N466" s="120">
        <f t="shared" si="22"/>
        <v>960.00000000000171</v>
      </c>
      <c r="O466" s="121">
        <f t="shared" si="23"/>
        <v>960</v>
      </c>
    </row>
    <row r="467" spans="1:15" ht="17.25" x14ac:dyDescent="0.3">
      <c r="A467" s="93"/>
      <c r="B467" s="94"/>
      <c r="C467" s="12"/>
      <c r="D467" s="50"/>
      <c r="E467" s="2"/>
      <c r="F467" s="3"/>
      <c r="G467" s="3"/>
      <c r="H467" s="122">
        <f t="shared" si="21"/>
        <v>0</v>
      </c>
      <c r="I467" s="1"/>
      <c r="J467" s="50"/>
      <c r="K467" s="120">
        <v>0</v>
      </c>
      <c r="L467" s="12"/>
      <c r="M467" s="12"/>
      <c r="N467" s="120">
        <f t="shared" si="22"/>
        <v>0</v>
      </c>
      <c r="O467" s="121">
        <f t="shared" si="23"/>
        <v>0</v>
      </c>
    </row>
    <row r="468" spans="1:15" ht="51.75" x14ac:dyDescent="0.3">
      <c r="A468" s="93"/>
      <c r="B468" s="94"/>
      <c r="C468" s="12" t="s">
        <v>83</v>
      </c>
      <c r="D468" s="50" t="s">
        <v>85</v>
      </c>
      <c r="E468" s="2">
        <v>46216</v>
      </c>
      <c r="F468" s="3">
        <v>0.47916666666666669</v>
      </c>
      <c r="G468" s="3">
        <v>0.49027777777777776</v>
      </c>
      <c r="H468" s="122">
        <f t="shared" si="21"/>
        <v>1.1111111111111072E-2</v>
      </c>
      <c r="I468" s="1"/>
      <c r="J468" s="50" t="s">
        <v>1042</v>
      </c>
      <c r="K468" s="120">
        <v>0</v>
      </c>
      <c r="L468" s="12">
        <v>20</v>
      </c>
      <c r="M468" s="12"/>
      <c r="N468" s="120">
        <f t="shared" si="22"/>
        <v>511.99999999999818</v>
      </c>
      <c r="O468" s="121">
        <f t="shared" si="23"/>
        <v>960</v>
      </c>
    </row>
    <row r="469" spans="1:15" ht="34.5" x14ac:dyDescent="0.3">
      <c r="A469" s="93"/>
      <c r="B469" s="94"/>
      <c r="C469" s="12" t="s">
        <v>83</v>
      </c>
      <c r="D469" s="50" t="s">
        <v>85</v>
      </c>
      <c r="E469" s="2">
        <v>46216</v>
      </c>
      <c r="F469" s="3">
        <v>0.48958333333333331</v>
      </c>
      <c r="G469" s="3">
        <v>0.49722222222222223</v>
      </c>
      <c r="H469" s="122">
        <f t="shared" si="21"/>
        <v>7.6388888888889173E-3</v>
      </c>
      <c r="I469" s="1"/>
      <c r="J469" s="50" t="s">
        <v>1043</v>
      </c>
      <c r="K469" s="120">
        <v>0</v>
      </c>
      <c r="L469" s="12">
        <v>1</v>
      </c>
      <c r="M469" s="12"/>
      <c r="N469" s="120">
        <f t="shared" si="22"/>
        <v>352.00000000000131</v>
      </c>
      <c r="O469" s="121">
        <f t="shared" si="23"/>
        <v>480</v>
      </c>
    </row>
    <row r="470" spans="1:15" ht="51.75" x14ac:dyDescent="0.3">
      <c r="A470" s="93"/>
      <c r="B470" s="94"/>
      <c r="C470" s="12" t="s">
        <v>119</v>
      </c>
      <c r="D470" s="50" t="s">
        <v>120</v>
      </c>
      <c r="E470" s="2">
        <v>46216</v>
      </c>
      <c r="F470" s="3">
        <v>0.41666666666666669</v>
      </c>
      <c r="G470" s="3">
        <v>0.45833333333333331</v>
      </c>
      <c r="H470" s="122">
        <f t="shared" si="21"/>
        <v>4.166666666666663E-2</v>
      </c>
      <c r="I470" s="1"/>
      <c r="J470" s="50" t="s">
        <v>1044</v>
      </c>
      <c r="K470" s="120">
        <v>0</v>
      </c>
      <c r="L470" s="12"/>
      <c r="M470" s="12"/>
      <c r="N470" s="120">
        <f t="shared" si="22"/>
        <v>1919.9999999999982</v>
      </c>
      <c r="O470" s="121">
        <f t="shared" si="23"/>
        <v>1920</v>
      </c>
    </row>
    <row r="471" spans="1:15" ht="34.5" x14ac:dyDescent="0.3">
      <c r="A471" s="93"/>
      <c r="B471" s="94"/>
      <c r="C471" s="12" t="s">
        <v>79</v>
      </c>
      <c r="D471" s="50" t="s">
        <v>81</v>
      </c>
      <c r="E471" s="2">
        <v>46216</v>
      </c>
      <c r="F471" s="3">
        <v>0.54166666666666663</v>
      </c>
      <c r="G471" s="3">
        <v>0.57291666666666663</v>
      </c>
      <c r="H471" s="122">
        <f t="shared" si="21"/>
        <v>3.125E-2</v>
      </c>
      <c r="I471" s="1"/>
      <c r="J471" s="50" t="s">
        <v>1045</v>
      </c>
      <c r="K471" s="120">
        <v>0</v>
      </c>
      <c r="L471" s="12"/>
      <c r="M471" s="12"/>
      <c r="N471" s="120">
        <f t="shared" si="22"/>
        <v>1440</v>
      </c>
      <c r="O471" s="121">
        <f t="shared" si="23"/>
        <v>1440</v>
      </c>
    </row>
    <row r="472" spans="1:15" ht="17.25" x14ac:dyDescent="0.3">
      <c r="A472" s="93"/>
      <c r="B472" s="94"/>
      <c r="C472" s="12"/>
      <c r="D472" s="50"/>
      <c r="E472" s="2"/>
      <c r="F472" s="3"/>
      <c r="G472" s="3"/>
      <c r="H472" s="122">
        <f t="shared" si="21"/>
        <v>0</v>
      </c>
      <c r="I472" s="1"/>
      <c r="J472" s="50"/>
      <c r="K472" s="120">
        <v>0</v>
      </c>
      <c r="L472" s="12"/>
      <c r="M472" s="12"/>
      <c r="N472" s="120">
        <f t="shared" si="22"/>
        <v>0</v>
      </c>
      <c r="O472" s="121">
        <f t="shared" si="23"/>
        <v>0</v>
      </c>
    </row>
    <row r="473" spans="1:15" ht="34.5" x14ac:dyDescent="0.3">
      <c r="A473" s="93"/>
      <c r="B473" s="94"/>
      <c r="C473" s="66" t="s">
        <v>79</v>
      </c>
      <c r="D473" s="50" t="s">
        <v>81</v>
      </c>
      <c r="E473" s="2">
        <v>46216</v>
      </c>
      <c r="F473" s="3">
        <v>0.65625</v>
      </c>
      <c r="G473" s="3">
        <v>0.72916666666666663</v>
      </c>
      <c r="H473" s="122">
        <f t="shared" si="21"/>
        <v>7.291666666666663E-2</v>
      </c>
      <c r="I473" s="1"/>
      <c r="J473" s="50" t="s">
        <v>1058</v>
      </c>
      <c r="K473" s="120">
        <v>0</v>
      </c>
      <c r="L473" s="12"/>
      <c r="M473" s="12"/>
      <c r="N473" s="120">
        <f t="shared" si="22"/>
        <v>3359.9999999999982</v>
      </c>
      <c r="O473" s="121">
        <f t="shared" si="23"/>
        <v>3360</v>
      </c>
    </row>
    <row r="474" spans="1:15" ht="34.5" x14ac:dyDescent="0.3">
      <c r="A474" s="93"/>
      <c r="B474" s="94"/>
      <c r="C474" s="12" t="s">
        <v>119</v>
      </c>
      <c r="D474" s="50" t="s">
        <v>120</v>
      </c>
      <c r="E474" s="2">
        <v>46217</v>
      </c>
      <c r="F474" s="3">
        <v>0.3298611111111111</v>
      </c>
      <c r="G474" s="3">
        <v>0.41666666666666669</v>
      </c>
      <c r="H474" s="122">
        <f t="shared" si="21"/>
        <v>8.680555555555558E-2</v>
      </c>
      <c r="I474" s="1"/>
      <c r="J474" s="50" t="s">
        <v>1059</v>
      </c>
      <c r="K474" s="120">
        <v>0</v>
      </c>
      <c r="L474" s="12"/>
      <c r="M474" s="12"/>
      <c r="N474" s="120">
        <f t="shared" si="22"/>
        <v>4000.0000000000009</v>
      </c>
      <c r="O474" s="121">
        <f t="shared" si="23"/>
        <v>4320</v>
      </c>
    </row>
    <row r="475" spans="1:15" ht="34.5" x14ac:dyDescent="0.3">
      <c r="A475" s="93"/>
      <c r="B475" s="94"/>
      <c r="C475" s="12" t="s">
        <v>159</v>
      </c>
      <c r="D475" s="50" t="s">
        <v>161</v>
      </c>
      <c r="E475" s="2">
        <v>46217</v>
      </c>
      <c r="F475" s="3">
        <v>0.41666666666666669</v>
      </c>
      <c r="G475" s="3">
        <v>0.5</v>
      </c>
      <c r="H475" s="122">
        <f t="shared" si="21"/>
        <v>8.3333333333333315E-2</v>
      </c>
      <c r="I475" s="1"/>
      <c r="J475" s="50" t="s">
        <v>1060</v>
      </c>
      <c r="K475" s="120">
        <v>0</v>
      </c>
      <c r="L475" s="12"/>
      <c r="M475" s="12"/>
      <c r="N475" s="120">
        <f t="shared" si="22"/>
        <v>3839.9999999999991</v>
      </c>
      <c r="O475" s="121">
        <f t="shared" si="23"/>
        <v>4320</v>
      </c>
    </row>
    <row r="476" spans="1:15" ht="17.25" x14ac:dyDescent="0.3">
      <c r="A476" s="93"/>
      <c r="B476" s="94"/>
      <c r="C476" s="12" t="s">
        <v>528</v>
      </c>
      <c r="D476" s="50" t="s">
        <v>1062</v>
      </c>
      <c r="E476" s="2">
        <v>46216</v>
      </c>
      <c r="F476" s="3">
        <v>0.60416666666666663</v>
      </c>
      <c r="G476" s="3">
        <v>0.70833333333333337</v>
      </c>
      <c r="H476" s="122">
        <f t="shared" si="21"/>
        <v>0.10416666666666674</v>
      </c>
      <c r="I476" s="1"/>
      <c r="J476" s="50" t="s">
        <v>1061</v>
      </c>
      <c r="K476" s="120">
        <v>0</v>
      </c>
      <c r="L476" s="12"/>
      <c r="M476" s="12"/>
      <c r="N476" s="120">
        <f t="shared" si="22"/>
        <v>4800.0000000000036</v>
      </c>
      <c r="O476" s="121">
        <f t="shared" si="23"/>
        <v>4800</v>
      </c>
    </row>
    <row r="477" spans="1:15" ht="17.25" x14ac:dyDescent="0.3">
      <c r="A477" s="93"/>
      <c r="B477" s="94"/>
      <c r="C477" s="212"/>
      <c r="D477" s="217"/>
      <c r="E477" s="214"/>
      <c r="F477" s="215"/>
      <c r="G477" s="215"/>
      <c r="H477" s="216">
        <f t="shared" si="21"/>
        <v>0</v>
      </c>
      <c r="I477" s="213"/>
      <c r="J477" s="217"/>
      <c r="K477" s="218">
        <v>0</v>
      </c>
      <c r="L477" s="212"/>
      <c r="M477" s="212"/>
      <c r="N477" s="218">
        <f t="shared" si="22"/>
        <v>0</v>
      </c>
      <c r="O477" s="218">
        <f t="shared" si="23"/>
        <v>0</v>
      </c>
    </row>
    <row r="478" spans="1:15" ht="34.5" x14ac:dyDescent="0.3">
      <c r="A478" s="93"/>
      <c r="B478" s="94"/>
      <c r="C478" s="12" t="s">
        <v>335</v>
      </c>
      <c r="D478" s="50" t="s">
        <v>337</v>
      </c>
      <c r="E478" s="2">
        <v>46218</v>
      </c>
      <c r="F478" s="3">
        <v>0.28125</v>
      </c>
      <c r="G478" s="3">
        <v>0.30486111111111114</v>
      </c>
      <c r="H478" s="122">
        <f t="shared" si="21"/>
        <v>2.3611111111111138E-2</v>
      </c>
      <c r="I478" s="1"/>
      <c r="J478" s="50" t="s">
        <v>1063</v>
      </c>
      <c r="K478" s="120">
        <v>0</v>
      </c>
      <c r="L478" s="12"/>
      <c r="M478" s="12"/>
      <c r="N478" s="120">
        <f t="shared" si="22"/>
        <v>1088.0000000000014</v>
      </c>
      <c r="O478" s="121">
        <f t="shared" si="23"/>
        <v>1440</v>
      </c>
    </row>
    <row r="479" spans="1:15" ht="34.5" x14ac:dyDescent="0.3">
      <c r="A479" s="93"/>
      <c r="B479" s="94"/>
      <c r="C479" s="12" t="s">
        <v>159</v>
      </c>
      <c r="D479" s="50" t="s">
        <v>161</v>
      </c>
      <c r="E479" s="2">
        <v>46217</v>
      </c>
      <c r="F479" s="3">
        <v>0.54166666666666663</v>
      </c>
      <c r="G479" s="3">
        <v>0.60416666666666663</v>
      </c>
      <c r="H479" s="122">
        <f t="shared" si="21"/>
        <v>6.25E-2</v>
      </c>
      <c r="I479" s="1"/>
      <c r="J479" s="50" t="s">
        <v>1064</v>
      </c>
      <c r="K479" s="120">
        <v>0</v>
      </c>
      <c r="L479" s="12"/>
      <c r="M479" s="12"/>
      <c r="N479" s="120">
        <f t="shared" si="22"/>
        <v>2880</v>
      </c>
      <c r="O479" s="121">
        <f t="shared" si="23"/>
        <v>2880</v>
      </c>
    </row>
    <row r="480" spans="1:15" ht="17.25" x14ac:dyDescent="0.3">
      <c r="A480" s="93"/>
      <c r="B480" s="94"/>
      <c r="C480" s="12" t="s">
        <v>1065</v>
      </c>
      <c r="D480" s="50" t="s">
        <v>1067</v>
      </c>
      <c r="E480" s="2">
        <v>46218</v>
      </c>
      <c r="F480" s="3">
        <v>0.30694444444444446</v>
      </c>
      <c r="G480" s="3">
        <v>0.36944444444444446</v>
      </c>
      <c r="H480" s="122">
        <f t="shared" si="21"/>
        <v>6.25E-2</v>
      </c>
      <c r="I480" s="1"/>
      <c r="J480" s="50" t="s">
        <v>1068</v>
      </c>
      <c r="K480" s="120">
        <v>0</v>
      </c>
      <c r="L480" s="12">
        <v>26</v>
      </c>
      <c r="M480" s="12"/>
      <c r="N480" s="120">
        <f t="shared" si="22"/>
        <v>2880</v>
      </c>
      <c r="O480" s="121">
        <f t="shared" si="23"/>
        <v>2880</v>
      </c>
    </row>
    <row r="481" spans="1:15" ht="17.25" x14ac:dyDescent="0.3">
      <c r="A481" s="93"/>
      <c r="B481" s="94"/>
      <c r="C481" s="12"/>
      <c r="D481" s="50"/>
      <c r="E481" s="2"/>
      <c r="F481" s="3"/>
      <c r="G481" s="3"/>
      <c r="H481" s="122">
        <f t="shared" si="21"/>
        <v>0</v>
      </c>
      <c r="I481" s="1"/>
      <c r="J481" s="50"/>
      <c r="K481" s="120">
        <v>0</v>
      </c>
      <c r="L481" s="12"/>
      <c r="M481" s="12"/>
      <c r="N481" s="120">
        <f t="shared" si="22"/>
        <v>0</v>
      </c>
      <c r="O481" s="121">
        <f t="shared" si="23"/>
        <v>0</v>
      </c>
    </row>
    <row r="482" spans="1:15" ht="34.5" x14ac:dyDescent="0.3">
      <c r="A482" s="93"/>
      <c r="B482" s="94"/>
      <c r="C482" s="249" t="s">
        <v>1076</v>
      </c>
      <c r="D482" s="50" t="s">
        <v>1075</v>
      </c>
      <c r="E482" s="2">
        <v>46220</v>
      </c>
      <c r="F482" s="3">
        <v>0.375</v>
      </c>
      <c r="G482" s="3">
        <v>0.42708333333333331</v>
      </c>
      <c r="H482" s="122">
        <f t="shared" si="21"/>
        <v>5.2083333333333315E-2</v>
      </c>
      <c r="I482" s="1"/>
      <c r="J482" s="50" t="s">
        <v>1077</v>
      </c>
      <c r="K482" s="120">
        <v>0</v>
      </c>
      <c r="L482" s="12"/>
      <c r="M482" s="12"/>
      <c r="N482" s="120">
        <f t="shared" si="22"/>
        <v>2399.9999999999991</v>
      </c>
      <c r="O482" s="121">
        <f t="shared" si="23"/>
        <v>2400</v>
      </c>
    </row>
    <row r="483" spans="1:15" ht="69" x14ac:dyDescent="0.3">
      <c r="A483" s="93"/>
      <c r="B483" s="94"/>
      <c r="C483" s="12" t="s">
        <v>457</v>
      </c>
      <c r="D483" s="50" t="s">
        <v>673</v>
      </c>
      <c r="E483" s="2">
        <v>46220</v>
      </c>
      <c r="F483" s="3">
        <v>0.375</v>
      </c>
      <c r="G483" s="3">
        <v>0.41666666666666669</v>
      </c>
      <c r="H483" s="122">
        <f t="shared" si="21"/>
        <v>4.1666666666666685E-2</v>
      </c>
      <c r="I483" s="1"/>
      <c r="J483" s="50" t="s">
        <v>1078</v>
      </c>
      <c r="K483" s="120">
        <v>0</v>
      </c>
      <c r="L483" s="12"/>
      <c r="M483" s="12"/>
      <c r="N483" s="120">
        <f t="shared" si="22"/>
        <v>1920.0000000000009</v>
      </c>
      <c r="O483" s="121">
        <f t="shared" si="23"/>
        <v>1920</v>
      </c>
    </row>
    <row r="484" spans="1:15" ht="34.5" x14ac:dyDescent="0.3">
      <c r="A484" s="93"/>
      <c r="B484" s="94"/>
      <c r="C484" s="12" t="s">
        <v>457</v>
      </c>
      <c r="D484" s="240" t="s">
        <v>673</v>
      </c>
      <c r="E484" s="2">
        <v>46220</v>
      </c>
      <c r="F484" s="3">
        <v>0.54166666666666663</v>
      </c>
      <c r="G484" s="3">
        <v>0.5625</v>
      </c>
      <c r="H484" s="122">
        <f t="shared" si="21"/>
        <v>2.083333333333337E-2</v>
      </c>
      <c r="I484" s="1"/>
      <c r="J484" s="50" t="s">
        <v>916</v>
      </c>
      <c r="K484" s="120">
        <v>0</v>
      </c>
      <c r="L484" s="12">
        <v>6</v>
      </c>
      <c r="M484" s="12"/>
      <c r="N484" s="120">
        <f t="shared" si="22"/>
        <v>960.00000000000171</v>
      </c>
      <c r="O484" s="121">
        <f t="shared" si="23"/>
        <v>960</v>
      </c>
    </row>
    <row r="485" spans="1:15" ht="34.5" x14ac:dyDescent="0.3">
      <c r="A485" s="93"/>
      <c r="B485" s="94"/>
      <c r="C485" s="12" t="s">
        <v>457</v>
      </c>
      <c r="D485" s="50" t="s">
        <v>673</v>
      </c>
      <c r="E485" s="2">
        <v>46220</v>
      </c>
      <c r="F485" s="3">
        <v>0.58333333333333337</v>
      </c>
      <c r="G485" s="3">
        <v>0.66319444444444442</v>
      </c>
      <c r="H485" s="122">
        <f t="shared" si="21"/>
        <v>7.9861111111111049E-2</v>
      </c>
      <c r="I485" s="1"/>
      <c r="J485" s="50" t="s">
        <v>1079</v>
      </c>
      <c r="K485" s="120">
        <v>0</v>
      </c>
      <c r="L485" s="12">
        <v>8</v>
      </c>
      <c r="M485" s="12"/>
      <c r="N485" s="120">
        <f t="shared" si="22"/>
        <v>3679.9999999999973</v>
      </c>
      <c r="O485" s="121">
        <f t="shared" si="23"/>
        <v>3840</v>
      </c>
    </row>
    <row r="486" spans="1:15" ht="34.5" x14ac:dyDescent="0.3">
      <c r="A486" s="93"/>
      <c r="B486" s="94"/>
      <c r="C486" s="12" t="s">
        <v>528</v>
      </c>
      <c r="D486" s="50" t="s">
        <v>1080</v>
      </c>
      <c r="E486" s="2">
        <v>46220</v>
      </c>
      <c r="F486" s="3">
        <v>0.70833333333333337</v>
      </c>
      <c r="G486" s="3">
        <v>0.7368055555555556</v>
      </c>
      <c r="H486" s="122">
        <f t="shared" si="21"/>
        <v>2.8472222222222232E-2</v>
      </c>
      <c r="I486" s="1"/>
      <c r="J486" s="50" t="s">
        <v>1081</v>
      </c>
      <c r="K486" s="120">
        <v>0</v>
      </c>
      <c r="L486" s="12"/>
      <c r="M486" s="12"/>
      <c r="N486" s="120">
        <f t="shared" si="22"/>
        <v>1312.0000000000005</v>
      </c>
      <c r="O486" s="121">
        <f t="shared" si="23"/>
        <v>1440</v>
      </c>
    </row>
    <row r="487" spans="1:15" ht="17.25" x14ac:dyDescent="0.3">
      <c r="A487" s="93"/>
      <c r="B487" s="94"/>
      <c r="C487" s="212"/>
      <c r="D487" s="217"/>
      <c r="E487" s="214"/>
      <c r="F487" s="215"/>
      <c r="G487" s="215"/>
      <c r="H487" s="216">
        <f t="shared" si="21"/>
        <v>0</v>
      </c>
      <c r="I487" s="213"/>
      <c r="J487" s="217"/>
      <c r="K487" s="218">
        <v>0</v>
      </c>
      <c r="L487" s="212"/>
      <c r="M487" s="212"/>
      <c r="N487" s="218">
        <f t="shared" si="22"/>
        <v>0</v>
      </c>
      <c r="O487" s="218">
        <f t="shared" si="23"/>
        <v>0</v>
      </c>
    </row>
    <row r="488" spans="1:15" ht="51.75" x14ac:dyDescent="0.3">
      <c r="A488" s="93"/>
      <c r="B488" s="94"/>
      <c r="C488" s="12" t="s">
        <v>1015</v>
      </c>
      <c r="D488" s="50" t="s">
        <v>1031</v>
      </c>
      <c r="E488" s="2">
        <v>46223</v>
      </c>
      <c r="F488" s="3">
        <v>0.29722222222222222</v>
      </c>
      <c r="G488" s="3">
        <v>0.375</v>
      </c>
      <c r="H488" s="122">
        <f t="shared" si="21"/>
        <v>7.7777777777777779E-2</v>
      </c>
      <c r="I488" s="1"/>
      <c r="J488" s="50" t="s">
        <v>1082</v>
      </c>
      <c r="K488" s="120">
        <v>0</v>
      </c>
      <c r="L488" s="12">
        <v>18</v>
      </c>
      <c r="M488" s="12"/>
      <c r="N488" s="120">
        <f t="shared" si="22"/>
        <v>3584</v>
      </c>
      <c r="O488" s="121">
        <f t="shared" si="23"/>
        <v>3840</v>
      </c>
    </row>
    <row r="489" spans="1:15" ht="34.5" x14ac:dyDescent="0.3">
      <c r="A489" s="93"/>
      <c r="B489" s="94"/>
      <c r="C489" s="12" t="s">
        <v>1083</v>
      </c>
      <c r="D489" s="50" t="s">
        <v>1084</v>
      </c>
      <c r="E489" s="2">
        <v>46223</v>
      </c>
      <c r="F489" s="3">
        <v>0.375</v>
      </c>
      <c r="G489" s="3">
        <v>0.5</v>
      </c>
      <c r="H489" s="122">
        <f t="shared" si="21"/>
        <v>0.125</v>
      </c>
      <c r="I489" s="1"/>
      <c r="J489" s="50" t="s">
        <v>1085</v>
      </c>
      <c r="K489" s="120">
        <v>0</v>
      </c>
      <c r="L489" s="12">
        <v>16</v>
      </c>
      <c r="M489" s="12"/>
      <c r="N489" s="120">
        <f t="shared" si="22"/>
        <v>5760</v>
      </c>
      <c r="O489" s="121">
        <f t="shared" si="23"/>
        <v>6240</v>
      </c>
    </row>
    <row r="490" spans="1:15" ht="17.25" x14ac:dyDescent="0.3">
      <c r="A490" s="93"/>
      <c r="B490" s="94"/>
      <c r="C490" s="12" t="s">
        <v>1086</v>
      </c>
      <c r="D490" s="50" t="s">
        <v>1087</v>
      </c>
      <c r="E490" s="2">
        <v>46223</v>
      </c>
      <c r="F490" s="3">
        <v>0.5</v>
      </c>
      <c r="G490" s="3">
        <v>0.52083333333333337</v>
      </c>
      <c r="H490" s="122">
        <f t="shared" si="21"/>
        <v>2.083333333333337E-2</v>
      </c>
      <c r="I490" s="1"/>
      <c r="J490" s="50" t="s">
        <v>1088</v>
      </c>
      <c r="K490" s="120">
        <v>0</v>
      </c>
      <c r="L490" s="12"/>
      <c r="M490" s="12"/>
      <c r="N490" s="120">
        <f t="shared" si="22"/>
        <v>960.00000000000171</v>
      </c>
      <c r="O490" s="121">
        <f t="shared" si="23"/>
        <v>960</v>
      </c>
    </row>
    <row r="491" spans="1:15" ht="17.25" x14ac:dyDescent="0.3">
      <c r="A491" s="93"/>
      <c r="B491" s="94"/>
      <c r="C491" s="12" t="s">
        <v>1086</v>
      </c>
      <c r="D491" s="50" t="s">
        <v>1087</v>
      </c>
      <c r="E491" s="2">
        <v>46223</v>
      </c>
      <c r="F491" s="3">
        <v>0.625</v>
      </c>
      <c r="G491" s="3">
        <v>0.6875</v>
      </c>
      <c r="H491" s="122">
        <f t="shared" si="21"/>
        <v>6.25E-2</v>
      </c>
      <c r="I491" s="1"/>
      <c r="J491" s="50" t="s">
        <v>1089</v>
      </c>
      <c r="K491" s="120">
        <v>0</v>
      </c>
      <c r="L491" s="12"/>
      <c r="M491" s="12"/>
      <c r="N491" s="120">
        <f t="shared" si="22"/>
        <v>2880</v>
      </c>
      <c r="O491" s="121">
        <f t="shared" si="23"/>
        <v>2880</v>
      </c>
    </row>
    <row r="492" spans="1:15" ht="34.5" x14ac:dyDescent="0.3">
      <c r="A492" s="93"/>
      <c r="B492" s="94"/>
      <c r="C492" s="12" t="s">
        <v>1083</v>
      </c>
      <c r="D492" s="50" t="s">
        <v>1084</v>
      </c>
      <c r="E492" s="2">
        <v>46223</v>
      </c>
      <c r="F492" s="3">
        <v>0.52083333333333337</v>
      </c>
      <c r="G492" s="3">
        <v>0.58333333333333337</v>
      </c>
      <c r="H492" s="122">
        <f t="shared" si="21"/>
        <v>6.25E-2</v>
      </c>
      <c r="I492" s="1"/>
      <c r="J492" s="50" t="s">
        <v>1090</v>
      </c>
      <c r="K492" s="120">
        <v>0</v>
      </c>
      <c r="L492" s="12"/>
      <c r="M492" s="12"/>
      <c r="N492" s="120">
        <f t="shared" si="22"/>
        <v>2880</v>
      </c>
      <c r="O492" s="121">
        <f t="shared" si="23"/>
        <v>2880</v>
      </c>
    </row>
    <row r="493" spans="1:15" ht="17.25" x14ac:dyDescent="0.3">
      <c r="A493" s="93"/>
      <c r="B493" s="94"/>
      <c r="C493" s="212"/>
      <c r="D493" s="217"/>
      <c r="E493" s="214"/>
      <c r="F493" s="215"/>
      <c r="G493" s="215"/>
      <c r="H493" s="216">
        <f t="shared" si="21"/>
        <v>0</v>
      </c>
      <c r="I493" s="213"/>
      <c r="J493" s="217"/>
      <c r="K493" s="218">
        <v>0</v>
      </c>
      <c r="L493" s="12"/>
      <c r="M493" s="12"/>
      <c r="N493" s="120">
        <f t="shared" si="22"/>
        <v>0</v>
      </c>
      <c r="O493" s="121">
        <f t="shared" si="23"/>
        <v>0</v>
      </c>
    </row>
    <row r="494" spans="1:15" ht="17.25" x14ac:dyDescent="0.3">
      <c r="A494" s="93"/>
      <c r="B494" s="94"/>
      <c r="C494" s="66" t="s">
        <v>528</v>
      </c>
      <c r="D494" s="50" t="s">
        <v>1091</v>
      </c>
      <c r="E494" s="2">
        <v>46224</v>
      </c>
      <c r="F494" s="3">
        <v>0.33333333333333331</v>
      </c>
      <c r="G494" s="3">
        <v>0.39583333333333331</v>
      </c>
      <c r="H494" s="122">
        <f t="shared" si="21"/>
        <v>6.25E-2</v>
      </c>
      <c r="I494" s="1"/>
      <c r="J494" s="50"/>
      <c r="K494" s="120">
        <v>0</v>
      </c>
      <c r="L494" s="12"/>
      <c r="M494" s="12"/>
      <c r="N494" s="120">
        <f t="shared" si="22"/>
        <v>2880</v>
      </c>
      <c r="O494" s="121">
        <f t="shared" si="23"/>
        <v>2880</v>
      </c>
    </row>
    <row r="495" spans="1:15" ht="34.5" x14ac:dyDescent="0.3">
      <c r="A495" s="93"/>
      <c r="B495" s="94"/>
      <c r="C495" s="12" t="s">
        <v>1015</v>
      </c>
      <c r="D495" s="50" t="s">
        <v>1031</v>
      </c>
      <c r="E495" s="2">
        <v>46224</v>
      </c>
      <c r="F495" s="3">
        <v>0.375</v>
      </c>
      <c r="G495" s="3">
        <v>0.3923611111111111</v>
      </c>
      <c r="H495" s="122">
        <f t="shared" si="21"/>
        <v>1.7361111111111105E-2</v>
      </c>
      <c r="I495" s="1"/>
      <c r="J495" s="50" t="s">
        <v>1092</v>
      </c>
      <c r="K495" s="120">
        <v>0</v>
      </c>
      <c r="L495" s="12"/>
      <c r="M495" s="12"/>
      <c r="N495" s="120">
        <f t="shared" si="22"/>
        <v>799.99999999999977</v>
      </c>
      <c r="O495" s="121">
        <f t="shared" si="23"/>
        <v>960</v>
      </c>
    </row>
    <row r="496" spans="1:15" ht="34.5" x14ac:dyDescent="0.3">
      <c r="A496" s="93"/>
      <c r="B496" s="94"/>
      <c r="C496" s="12" t="s">
        <v>1083</v>
      </c>
      <c r="D496" s="50" t="s">
        <v>1084</v>
      </c>
      <c r="E496" s="2">
        <v>46224</v>
      </c>
      <c r="F496" s="3">
        <v>0.3923611111111111</v>
      </c>
      <c r="G496" s="3">
        <v>0.40625</v>
      </c>
      <c r="H496" s="122">
        <f t="shared" si="21"/>
        <v>1.3888888888888895E-2</v>
      </c>
      <c r="I496" s="1"/>
      <c r="J496" s="50" t="s">
        <v>1093</v>
      </c>
      <c r="K496" s="120">
        <v>0</v>
      </c>
      <c r="L496" s="12"/>
      <c r="M496" s="12"/>
      <c r="N496" s="120">
        <f t="shared" si="22"/>
        <v>640.00000000000023</v>
      </c>
      <c r="O496" s="121">
        <f t="shared" si="23"/>
        <v>960</v>
      </c>
    </row>
    <row r="497" spans="1:15" ht="34.5" x14ac:dyDescent="0.3">
      <c r="A497" s="93"/>
      <c r="B497" s="94"/>
      <c r="C497" s="12" t="s">
        <v>1094</v>
      </c>
      <c r="D497" s="50" t="s">
        <v>1095</v>
      </c>
      <c r="E497" s="2">
        <v>46224</v>
      </c>
      <c r="F497" s="3">
        <v>0.41666666666666669</v>
      </c>
      <c r="G497" s="3">
        <v>0.5</v>
      </c>
      <c r="H497" s="122">
        <f t="shared" si="21"/>
        <v>8.3333333333333315E-2</v>
      </c>
      <c r="I497" s="1"/>
      <c r="J497" s="50" t="s">
        <v>1096</v>
      </c>
      <c r="K497" s="120">
        <v>0</v>
      </c>
      <c r="L497" s="12"/>
      <c r="M497" s="12"/>
      <c r="N497" s="120">
        <f t="shared" si="22"/>
        <v>3839.9999999999991</v>
      </c>
      <c r="O497" s="121">
        <f t="shared" si="23"/>
        <v>4320</v>
      </c>
    </row>
    <row r="498" spans="1:15" ht="17.25" x14ac:dyDescent="0.3">
      <c r="A498" s="93"/>
      <c r="B498" s="94"/>
      <c r="C498" s="212"/>
      <c r="D498" s="217"/>
      <c r="E498" s="214"/>
      <c r="F498" s="215"/>
      <c r="G498" s="215"/>
      <c r="H498" s="216">
        <f t="shared" si="21"/>
        <v>0</v>
      </c>
      <c r="I498" s="213"/>
      <c r="J498" s="217"/>
      <c r="K498" s="218">
        <v>0</v>
      </c>
      <c r="L498" s="12"/>
      <c r="M498" s="12"/>
      <c r="N498" s="120">
        <f t="shared" si="22"/>
        <v>0</v>
      </c>
      <c r="O498" s="121">
        <f t="shared" si="23"/>
        <v>0</v>
      </c>
    </row>
    <row r="499" spans="1:15" ht="17.25" x14ac:dyDescent="0.3">
      <c r="A499" s="93"/>
      <c r="B499" s="94"/>
      <c r="C499" s="12" t="s">
        <v>1054</v>
      </c>
      <c r="D499" s="50" t="s">
        <v>717</v>
      </c>
      <c r="E499" s="2">
        <v>46225</v>
      </c>
      <c r="F499" s="3">
        <v>0.30208333333333331</v>
      </c>
      <c r="G499" s="3">
        <v>0.375</v>
      </c>
      <c r="H499" s="122">
        <f t="shared" si="21"/>
        <v>7.2916666666666685E-2</v>
      </c>
      <c r="I499" s="1"/>
      <c r="J499" s="50" t="s">
        <v>1097</v>
      </c>
      <c r="K499" s="120">
        <v>0</v>
      </c>
      <c r="L499" s="12"/>
      <c r="M499" s="12"/>
      <c r="N499" s="120">
        <f t="shared" si="22"/>
        <v>3360.0000000000009</v>
      </c>
      <c r="O499" s="121">
        <f t="shared" si="23"/>
        <v>3360</v>
      </c>
    </row>
    <row r="500" spans="1:15" ht="17.25" x14ac:dyDescent="0.3">
      <c r="A500" s="93"/>
      <c r="B500" s="94"/>
      <c r="C500" s="12" t="s">
        <v>1086</v>
      </c>
      <c r="D500" s="50" t="s">
        <v>1087</v>
      </c>
      <c r="E500" s="2">
        <v>46225</v>
      </c>
      <c r="F500" s="3">
        <v>0.3125</v>
      </c>
      <c r="G500" s="3">
        <v>0.32291666666666669</v>
      </c>
      <c r="H500" s="122">
        <f t="shared" si="21"/>
        <v>1.0416666666666685E-2</v>
      </c>
      <c r="I500" s="1"/>
      <c r="J500" s="50" t="s">
        <v>1098</v>
      </c>
      <c r="K500" s="120">
        <v>0</v>
      </c>
      <c r="L500" s="12"/>
      <c r="M500" s="12"/>
      <c r="N500" s="120">
        <f t="shared" si="22"/>
        <v>480.00000000000085</v>
      </c>
      <c r="O500" s="121">
        <f t="shared" si="23"/>
        <v>480</v>
      </c>
    </row>
    <row r="501" spans="1:15" ht="17.25" x14ac:dyDescent="0.3">
      <c r="A501" s="93"/>
      <c r="B501" s="94"/>
      <c r="C501" s="12"/>
      <c r="D501" s="50" t="s">
        <v>1099</v>
      </c>
      <c r="E501" s="2">
        <v>46225</v>
      </c>
      <c r="F501" s="3">
        <v>3.4222222222222221</v>
      </c>
      <c r="G501" s="3"/>
      <c r="H501" s="122">
        <f t="shared" si="21"/>
        <v>0</v>
      </c>
      <c r="I501" s="1"/>
      <c r="J501" s="50" t="s">
        <v>1100</v>
      </c>
      <c r="K501" s="120">
        <v>0</v>
      </c>
      <c r="L501" s="12"/>
      <c r="M501" s="12"/>
      <c r="N501" s="120">
        <f t="shared" si="22"/>
        <v>0</v>
      </c>
      <c r="O501" s="121">
        <f t="shared" si="23"/>
        <v>0</v>
      </c>
    </row>
    <row r="502" spans="1:15" ht="34.5" x14ac:dyDescent="0.3">
      <c r="A502" s="93"/>
      <c r="B502" s="94"/>
      <c r="C502" s="12" t="s">
        <v>990</v>
      </c>
      <c r="D502" s="50" t="s">
        <v>881</v>
      </c>
      <c r="E502" s="2">
        <v>46225</v>
      </c>
      <c r="F502" s="3">
        <v>0.41666666666666669</v>
      </c>
      <c r="G502" s="3">
        <v>0.45833333333333331</v>
      </c>
      <c r="H502" s="122">
        <f t="shared" si="21"/>
        <v>4.166666666666663E-2</v>
      </c>
      <c r="I502" s="1"/>
      <c r="J502" s="50" t="s">
        <v>1101</v>
      </c>
      <c r="K502" s="120">
        <v>0</v>
      </c>
      <c r="L502" s="12"/>
      <c r="M502" s="12"/>
      <c r="N502" s="120">
        <f t="shared" si="22"/>
        <v>1919.9999999999982</v>
      </c>
      <c r="O502" s="121">
        <f t="shared" si="23"/>
        <v>1920</v>
      </c>
    </row>
    <row r="503" spans="1:15" ht="69" x14ac:dyDescent="0.3">
      <c r="A503" s="93"/>
      <c r="B503" s="94"/>
      <c r="C503" s="12" t="s">
        <v>879</v>
      </c>
      <c r="D503" s="50" t="s">
        <v>881</v>
      </c>
      <c r="E503" s="2">
        <v>46225</v>
      </c>
      <c r="F503" s="3">
        <v>0.45833333333333331</v>
      </c>
      <c r="G503" s="3">
        <v>0.52083333333333337</v>
      </c>
      <c r="H503" s="122">
        <f t="shared" si="21"/>
        <v>6.2500000000000056E-2</v>
      </c>
      <c r="I503" s="1"/>
      <c r="J503" s="50" t="s">
        <v>1102</v>
      </c>
      <c r="K503" s="120">
        <v>0</v>
      </c>
      <c r="L503" s="12"/>
      <c r="M503" s="12"/>
      <c r="N503" s="120">
        <f t="shared" si="22"/>
        <v>2880.0000000000027</v>
      </c>
      <c r="O503" s="121">
        <f t="shared" si="23"/>
        <v>2880</v>
      </c>
    </row>
    <row r="504" spans="1:15" ht="34.5" x14ac:dyDescent="0.3">
      <c r="A504" s="93"/>
      <c r="B504" s="94"/>
      <c r="C504" s="12" t="s">
        <v>1015</v>
      </c>
      <c r="D504" s="50" t="s">
        <v>1031</v>
      </c>
      <c r="E504" s="2">
        <v>46225</v>
      </c>
      <c r="F504" s="3">
        <v>0.625</v>
      </c>
      <c r="G504" s="3">
        <v>0.66666666666666663</v>
      </c>
      <c r="H504" s="122">
        <f t="shared" si="21"/>
        <v>4.166666666666663E-2</v>
      </c>
      <c r="I504" s="1"/>
      <c r="J504" s="50" t="s">
        <v>1103</v>
      </c>
      <c r="K504" s="120">
        <v>0</v>
      </c>
      <c r="L504" s="12"/>
      <c r="M504" s="12"/>
      <c r="N504" s="120">
        <f t="shared" si="22"/>
        <v>1919.9999999999982</v>
      </c>
      <c r="O504" s="121">
        <f t="shared" si="23"/>
        <v>1920</v>
      </c>
    </row>
    <row r="505" spans="1:15" ht="17.25" x14ac:dyDescent="0.3">
      <c r="A505" s="93"/>
      <c r="B505" s="94"/>
      <c r="C505" s="12" t="s">
        <v>879</v>
      </c>
      <c r="D505" s="50" t="s">
        <v>881</v>
      </c>
      <c r="E505" s="2">
        <v>46225</v>
      </c>
      <c r="F505" s="3">
        <v>0.66666666666666663</v>
      </c>
      <c r="G505" s="3">
        <v>0.6875</v>
      </c>
      <c r="H505" s="122">
        <f t="shared" si="21"/>
        <v>2.083333333333337E-2</v>
      </c>
      <c r="I505" s="1"/>
      <c r="J505" s="50" t="s">
        <v>1104</v>
      </c>
      <c r="K505" s="120">
        <v>0</v>
      </c>
      <c r="L505" s="12"/>
      <c r="M505" s="12"/>
      <c r="N505" s="120">
        <f t="shared" si="22"/>
        <v>960.00000000000171</v>
      </c>
      <c r="O505" s="121">
        <f t="shared" si="23"/>
        <v>960</v>
      </c>
    </row>
    <row r="506" spans="1:15" ht="69" x14ac:dyDescent="0.3">
      <c r="A506" s="93"/>
      <c r="B506" s="94"/>
      <c r="C506" s="12" t="s">
        <v>1076</v>
      </c>
      <c r="D506" s="50" t="s">
        <v>1075</v>
      </c>
      <c r="E506" s="2">
        <v>46225</v>
      </c>
      <c r="F506" s="3">
        <v>0.625</v>
      </c>
      <c r="G506" s="3">
        <v>0.66666666666666663</v>
      </c>
      <c r="H506" s="122">
        <f t="shared" si="21"/>
        <v>4.166666666666663E-2</v>
      </c>
      <c r="I506" s="1"/>
      <c r="J506" s="50" t="s">
        <v>1105</v>
      </c>
      <c r="K506" s="120">
        <v>0</v>
      </c>
      <c r="L506" s="12"/>
      <c r="M506" s="12"/>
      <c r="N506" s="120">
        <f t="shared" si="22"/>
        <v>1919.9999999999982</v>
      </c>
      <c r="O506" s="121">
        <f t="shared" si="23"/>
        <v>1920</v>
      </c>
    </row>
    <row r="507" spans="1:15" ht="17.25" x14ac:dyDescent="0.3">
      <c r="A507" s="93"/>
      <c r="B507" s="94"/>
      <c r="C507" s="12"/>
      <c r="D507" s="50"/>
      <c r="E507" s="2"/>
      <c r="F507" s="3"/>
      <c r="G507" s="3"/>
      <c r="H507" s="122">
        <f t="shared" si="21"/>
        <v>0</v>
      </c>
      <c r="I507" s="1"/>
      <c r="J507" s="50"/>
      <c r="K507" s="120">
        <v>0</v>
      </c>
      <c r="L507" s="12"/>
      <c r="M507" s="12"/>
      <c r="N507" s="120">
        <f t="shared" si="22"/>
        <v>0</v>
      </c>
      <c r="O507" s="121">
        <f t="shared" si="23"/>
        <v>0</v>
      </c>
    </row>
    <row r="508" spans="1:15" ht="17.25" x14ac:dyDescent="0.3">
      <c r="A508" s="93"/>
      <c r="B508" s="94"/>
      <c r="C508" s="66" t="s">
        <v>1083</v>
      </c>
      <c r="D508" s="50" t="s">
        <v>1113</v>
      </c>
      <c r="E508" s="2">
        <v>46226</v>
      </c>
      <c r="F508" s="3">
        <v>0.5</v>
      </c>
      <c r="G508" s="3">
        <v>0.54166666666666663</v>
      </c>
      <c r="H508" s="122">
        <f t="shared" si="21"/>
        <v>4.166666666666663E-2</v>
      </c>
      <c r="I508" s="1"/>
      <c r="J508" s="50" t="s">
        <v>1118</v>
      </c>
      <c r="K508" s="120">
        <v>0</v>
      </c>
      <c r="L508" s="12"/>
      <c r="M508" s="12"/>
      <c r="N508" s="120">
        <f t="shared" si="22"/>
        <v>1919.9999999999982</v>
      </c>
      <c r="O508" s="121">
        <f t="shared" si="23"/>
        <v>1920</v>
      </c>
    </row>
    <row r="509" spans="1:15" ht="17.25" x14ac:dyDescent="0.3">
      <c r="A509" s="93"/>
      <c r="B509" s="94"/>
      <c r="C509" s="12" t="s">
        <v>1083</v>
      </c>
      <c r="D509" s="50" t="s">
        <v>1113</v>
      </c>
      <c r="E509" s="2">
        <v>46226</v>
      </c>
      <c r="F509" s="3">
        <v>0.375</v>
      </c>
      <c r="G509" s="3">
        <v>0.45833333333333331</v>
      </c>
      <c r="H509" s="122">
        <f t="shared" si="21"/>
        <v>8.3333333333333315E-2</v>
      </c>
      <c r="I509" s="1"/>
      <c r="J509" s="50" t="s">
        <v>1119</v>
      </c>
      <c r="K509" s="120">
        <v>0</v>
      </c>
      <c r="L509" s="12"/>
      <c r="M509" s="12"/>
      <c r="N509" s="120">
        <f t="shared" si="22"/>
        <v>3839.9999999999991</v>
      </c>
      <c r="O509" s="121">
        <f t="shared" si="23"/>
        <v>4320</v>
      </c>
    </row>
    <row r="510" spans="1:15" ht="17.25" x14ac:dyDescent="0.3">
      <c r="A510" s="93"/>
      <c r="B510" s="94"/>
      <c r="C510" s="12" t="s">
        <v>879</v>
      </c>
      <c r="D510" s="50" t="s">
        <v>881</v>
      </c>
      <c r="E510" s="2">
        <v>46226</v>
      </c>
      <c r="F510" s="3">
        <v>0.58333333333333337</v>
      </c>
      <c r="G510" s="3">
        <v>0.60416666666666663</v>
      </c>
      <c r="H510" s="122">
        <f t="shared" si="21"/>
        <v>2.0833333333333259E-2</v>
      </c>
      <c r="I510" s="1"/>
      <c r="J510" s="50" t="s">
        <v>1120</v>
      </c>
      <c r="K510" s="120">
        <v>0</v>
      </c>
      <c r="L510" s="12"/>
      <c r="M510" s="12"/>
      <c r="N510" s="120">
        <f t="shared" si="22"/>
        <v>959.99999999999659</v>
      </c>
      <c r="O510" s="121">
        <f t="shared" si="23"/>
        <v>960</v>
      </c>
    </row>
    <row r="511" spans="1:15" ht="69" x14ac:dyDescent="0.3">
      <c r="A511" s="93"/>
      <c r="B511" s="94"/>
      <c r="C511" s="12" t="s">
        <v>528</v>
      </c>
      <c r="D511" s="50" t="s">
        <v>1121</v>
      </c>
      <c r="E511" s="2"/>
      <c r="F511" s="3"/>
      <c r="G511" s="3"/>
      <c r="H511" s="122">
        <f t="shared" si="21"/>
        <v>0</v>
      </c>
      <c r="I511" s="1"/>
      <c r="J511" s="50" t="s">
        <v>1122</v>
      </c>
      <c r="K511" s="120">
        <v>0</v>
      </c>
      <c r="L511" s="12"/>
      <c r="M511" s="12"/>
      <c r="N511" s="120">
        <f t="shared" si="22"/>
        <v>0</v>
      </c>
      <c r="O511" s="121">
        <f t="shared" si="23"/>
        <v>0</v>
      </c>
    </row>
    <row r="512" spans="1:15" ht="17.25" x14ac:dyDescent="0.3">
      <c r="A512" s="93"/>
      <c r="B512" s="94"/>
      <c r="C512" s="212"/>
      <c r="D512" s="217"/>
      <c r="E512" s="214"/>
      <c r="F512" s="215"/>
      <c r="G512" s="215"/>
      <c r="H512" s="216">
        <f t="shared" si="21"/>
        <v>0</v>
      </c>
      <c r="I512" s="213"/>
      <c r="J512" s="217"/>
      <c r="K512" s="218">
        <v>0</v>
      </c>
      <c r="L512" s="212"/>
      <c r="M512" s="212"/>
      <c r="N512" s="218">
        <f t="shared" si="22"/>
        <v>0</v>
      </c>
      <c r="O512" s="218">
        <f t="shared" si="23"/>
        <v>0</v>
      </c>
    </row>
    <row r="513" spans="1:15" ht="34.5" x14ac:dyDescent="0.3">
      <c r="A513" s="93"/>
      <c r="B513" s="94"/>
      <c r="C513" s="12" t="s">
        <v>693</v>
      </c>
      <c r="D513" s="50" t="s">
        <v>695</v>
      </c>
      <c r="E513" s="2">
        <v>46227</v>
      </c>
      <c r="F513" s="3">
        <v>0.34791666666666665</v>
      </c>
      <c r="G513" s="3">
        <v>0.375</v>
      </c>
      <c r="H513" s="122">
        <f t="shared" si="21"/>
        <v>2.7083333333333348E-2</v>
      </c>
      <c r="I513" s="1"/>
      <c r="J513" s="50" t="s">
        <v>1125</v>
      </c>
      <c r="K513" s="120">
        <v>0</v>
      </c>
      <c r="L513" s="12"/>
      <c r="M513" s="12"/>
      <c r="N513" s="120">
        <f t="shared" si="22"/>
        <v>1248.0000000000007</v>
      </c>
      <c r="O513" s="121">
        <f t="shared" si="23"/>
        <v>1440</v>
      </c>
    </row>
    <row r="514" spans="1:15" ht="69" x14ac:dyDescent="0.3">
      <c r="A514" s="93"/>
      <c r="B514" s="94"/>
      <c r="C514" s="12" t="s">
        <v>693</v>
      </c>
      <c r="D514" s="50" t="s">
        <v>695</v>
      </c>
      <c r="E514" s="2">
        <v>46227</v>
      </c>
      <c r="F514" s="3">
        <v>0.375</v>
      </c>
      <c r="G514" s="3">
        <v>0.40625</v>
      </c>
      <c r="H514" s="122">
        <f t="shared" si="21"/>
        <v>3.125E-2</v>
      </c>
      <c r="I514" s="1"/>
      <c r="J514" s="50" t="s">
        <v>1126</v>
      </c>
      <c r="K514" s="120">
        <v>0</v>
      </c>
      <c r="L514" s="12"/>
      <c r="M514" s="12"/>
      <c r="N514" s="120">
        <f t="shared" si="22"/>
        <v>1440</v>
      </c>
      <c r="O514" s="121">
        <f t="shared" si="23"/>
        <v>1440</v>
      </c>
    </row>
    <row r="515" spans="1:15" ht="17.25" x14ac:dyDescent="0.3">
      <c r="A515" s="93"/>
      <c r="B515" s="94"/>
      <c r="C515" s="12"/>
      <c r="D515" s="50"/>
      <c r="E515" s="2"/>
      <c r="F515" s="3">
        <v>0.375</v>
      </c>
      <c r="G515" s="3"/>
      <c r="H515" s="122">
        <f t="shared" ref="H515:H578" si="24">IF(AND(F515&lt;&gt;"",G515&lt;&gt;""),G515-F515,0)</f>
        <v>0</v>
      </c>
      <c r="I515" s="1"/>
      <c r="J515" s="50"/>
      <c r="K515" s="120">
        <v>0</v>
      </c>
      <c r="L515" s="12"/>
      <c r="M515" s="12"/>
      <c r="N515" s="120">
        <f t="shared" ref="N515:N578" si="25">IF(ROUND(H515*1440,0)=0,0,H515*1440*32)</f>
        <v>0</v>
      </c>
      <c r="O515" s="121">
        <f t="shared" ref="O515:O578" si="26">IF(ROUND(H515*1440,0)=0,0,
IF(ROUND(H515*1440,0)&lt;=15,480,
IF(ROUND(H515*1440,0)&lt;=30,960,
IF(ROUND(H515*1440,0)&lt;=45,1440,
IF(ROUND(H515*1440,0)&lt;=60,1920,
1920*INT(ROUND(H515*1440,0)/60)+
IF(MOD(ROUND(H515*1440,0),60)&lt;=15,480,
IF(MOD(ROUND(H515*1440,0),60)&lt;=30,960,
IF(MOD(ROUND(H515*1440,0),60)&lt;=45,1440,1920)))
)))))</f>
        <v>0</v>
      </c>
    </row>
    <row r="516" spans="1:15" ht="34.5" x14ac:dyDescent="0.3">
      <c r="A516" s="93"/>
      <c r="B516" s="94"/>
      <c r="C516" s="12" t="s">
        <v>83</v>
      </c>
      <c r="D516" s="50" t="s">
        <v>85</v>
      </c>
      <c r="E516" s="2">
        <v>46232</v>
      </c>
      <c r="F516" s="3">
        <v>0.29166666666666669</v>
      </c>
      <c r="G516" s="3">
        <v>0.30208333333333331</v>
      </c>
      <c r="H516" s="122">
        <f t="shared" si="24"/>
        <v>1.041666666666663E-2</v>
      </c>
      <c r="I516" s="1"/>
      <c r="J516" s="50" t="s">
        <v>1144</v>
      </c>
      <c r="K516" s="120">
        <v>0</v>
      </c>
      <c r="L516" s="12"/>
      <c r="M516" s="12"/>
      <c r="N516" s="120">
        <f t="shared" si="25"/>
        <v>479.99999999999829</v>
      </c>
      <c r="O516" s="121">
        <f t="shared" si="26"/>
        <v>480</v>
      </c>
    </row>
    <row r="517" spans="1:15" ht="51.75" x14ac:dyDescent="0.3">
      <c r="A517" s="93"/>
      <c r="B517" s="94"/>
      <c r="C517" s="249">
        <v>39</v>
      </c>
      <c r="D517" s="50"/>
      <c r="E517" s="2">
        <v>46232</v>
      </c>
      <c r="F517" s="3">
        <v>0.57291666666666663</v>
      </c>
      <c r="G517" s="3">
        <v>0.58333333333333337</v>
      </c>
      <c r="H517" s="122">
        <f t="shared" si="24"/>
        <v>1.0416666666666741E-2</v>
      </c>
      <c r="I517" s="1"/>
      <c r="J517" s="50" t="s">
        <v>1145</v>
      </c>
      <c r="K517" s="120">
        <v>0</v>
      </c>
      <c r="L517" s="12"/>
      <c r="M517" s="12"/>
      <c r="N517" s="120">
        <f t="shared" si="25"/>
        <v>480.00000000000341</v>
      </c>
      <c r="O517" s="121">
        <f t="shared" si="26"/>
        <v>480</v>
      </c>
    </row>
    <row r="518" spans="1:15" ht="86.25" x14ac:dyDescent="0.3">
      <c r="A518" s="93"/>
      <c r="B518" s="94"/>
      <c r="C518" s="12" t="s">
        <v>119</v>
      </c>
      <c r="D518" s="50" t="s">
        <v>120</v>
      </c>
      <c r="E518" s="2">
        <v>46232</v>
      </c>
      <c r="F518" s="3">
        <v>0.60416666666666663</v>
      </c>
      <c r="G518" s="3">
        <v>0.74513888888888891</v>
      </c>
      <c r="H518" s="122">
        <f t="shared" si="24"/>
        <v>0.14097222222222228</v>
      </c>
      <c r="I518" s="1"/>
      <c r="J518" s="50" t="s">
        <v>1146</v>
      </c>
      <c r="K518" s="120">
        <v>0</v>
      </c>
      <c r="L518" s="12">
        <v>49</v>
      </c>
      <c r="M518" s="12"/>
      <c r="N518" s="120">
        <f t="shared" si="25"/>
        <v>6496.0000000000027</v>
      </c>
      <c r="O518" s="121">
        <f t="shared" si="26"/>
        <v>6720</v>
      </c>
    </row>
    <row r="519" spans="1:15" ht="17.25" x14ac:dyDescent="0.3">
      <c r="A519" s="93"/>
      <c r="B519" s="94"/>
      <c r="C519" s="12"/>
      <c r="D519" s="50"/>
      <c r="E519" s="2"/>
      <c r="F519" s="3"/>
      <c r="G519" s="3"/>
      <c r="H519" s="122">
        <f t="shared" si="24"/>
        <v>0</v>
      </c>
      <c r="I519" s="1"/>
      <c r="J519" s="50"/>
      <c r="K519" s="120">
        <v>0</v>
      </c>
      <c r="L519" s="12"/>
      <c r="M519" s="12"/>
      <c r="N519" s="120">
        <f t="shared" si="25"/>
        <v>0</v>
      </c>
      <c r="O519" s="121">
        <f t="shared" si="26"/>
        <v>0</v>
      </c>
    </row>
    <row r="520" spans="1:15" ht="51.75" x14ac:dyDescent="0.3">
      <c r="A520" s="93"/>
      <c r="B520" s="94"/>
      <c r="C520" s="12" t="s">
        <v>693</v>
      </c>
      <c r="D520" s="50" t="s">
        <v>695</v>
      </c>
      <c r="E520" s="2">
        <v>46233</v>
      </c>
      <c r="F520" s="3">
        <v>0.30208333333333331</v>
      </c>
      <c r="G520" s="3">
        <v>0.33958333333333335</v>
      </c>
      <c r="H520" s="122">
        <f t="shared" si="24"/>
        <v>3.7500000000000033E-2</v>
      </c>
      <c r="I520" s="1"/>
      <c r="J520" s="50" t="s">
        <v>1169</v>
      </c>
      <c r="K520" s="120">
        <v>0</v>
      </c>
      <c r="L520" s="12"/>
      <c r="M520" s="12"/>
      <c r="N520" s="120">
        <f t="shared" si="25"/>
        <v>1728.0000000000016</v>
      </c>
      <c r="O520" s="121">
        <f t="shared" si="26"/>
        <v>1920</v>
      </c>
    </row>
    <row r="521" spans="1:15" ht="34.5" x14ac:dyDescent="0.3">
      <c r="A521" s="93"/>
      <c r="B521" s="94"/>
      <c r="C521" s="12" t="s">
        <v>119</v>
      </c>
      <c r="D521" s="50" t="s">
        <v>120</v>
      </c>
      <c r="E521" s="2">
        <v>46233</v>
      </c>
      <c r="F521" s="3">
        <v>0.33333333333333331</v>
      </c>
      <c r="G521" s="3">
        <v>0.53125</v>
      </c>
      <c r="H521" s="122">
        <f t="shared" si="24"/>
        <v>0.19791666666666669</v>
      </c>
      <c r="I521" s="1"/>
      <c r="J521" s="50" t="s">
        <v>1170</v>
      </c>
      <c r="K521" s="120">
        <v>0</v>
      </c>
      <c r="L521" s="12">
        <v>65</v>
      </c>
      <c r="M521" s="12"/>
      <c r="N521" s="120">
        <f t="shared" si="25"/>
        <v>9120</v>
      </c>
      <c r="O521" s="121">
        <f t="shared" si="26"/>
        <v>9120</v>
      </c>
    </row>
    <row r="522" spans="1:15" ht="51.75" x14ac:dyDescent="0.3">
      <c r="A522" s="93"/>
      <c r="B522" s="94"/>
      <c r="C522" s="12">
        <v>39</v>
      </c>
      <c r="D522" s="50" t="s">
        <v>1075</v>
      </c>
      <c r="E522" s="2">
        <v>46233</v>
      </c>
      <c r="F522" s="3">
        <v>0.54166666666666663</v>
      </c>
      <c r="G522" s="3">
        <v>13.45</v>
      </c>
      <c r="H522" s="122">
        <f t="shared" si="24"/>
        <v>12.908333333333333</v>
      </c>
      <c r="I522" s="1"/>
      <c r="J522" s="50" t="s">
        <v>1171</v>
      </c>
      <c r="K522" s="120">
        <v>0</v>
      </c>
      <c r="L522" s="12"/>
      <c r="M522" s="12"/>
      <c r="N522" s="120">
        <f t="shared" si="25"/>
        <v>594816</v>
      </c>
      <c r="O522" s="121">
        <f t="shared" si="26"/>
        <v>595200</v>
      </c>
    </row>
    <row r="523" spans="1:15" ht="51.75" x14ac:dyDescent="0.3">
      <c r="A523" s="93"/>
      <c r="B523" s="94"/>
      <c r="C523" s="12" t="s">
        <v>1086</v>
      </c>
      <c r="D523" s="50" t="s">
        <v>1172</v>
      </c>
      <c r="E523" s="2">
        <v>46233</v>
      </c>
      <c r="F523" s="3">
        <v>0.58333333333333337</v>
      </c>
      <c r="G523" s="3">
        <v>0.625</v>
      </c>
      <c r="H523" s="122">
        <f t="shared" si="24"/>
        <v>4.166666666666663E-2</v>
      </c>
      <c r="I523" s="1"/>
      <c r="J523" s="50" t="s">
        <v>1173</v>
      </c>
      <c r="K523" s="120">
        <v>0</v>
      </c>
      <c r="L523" s="12"/>
      <c r="M523" s="12"/>
      <c r="N523" s="120">
        <f t="shared" si="25"/>
        <v>1919.9999999999982</v>
      </c>
      <c r="O523" s="121">
        <f t="shared" si="26"/>
        <v>1920</v>
      </c>
    </row>
    <row r="524" spans="1:15" ht="17.25" x14ac:dyDescent="0.3">
      <c r="A524" s="93"/>
      <c r="B524" s="94"/>
      <c r="C524" s="12" t="s">
        <v>1086</v>
      </c>
      <c r="D524" s="50" t="s">
        <v>1172</v>
      </c>
      <c r="E524" s="2">
        <v>46233</v>
      </c>
      <c r="F524" s="3">
        <v>0.64583333333333337</v>
      </c>
      <c r="G524" s="3">
        <v>0.67708333333333337</v>
      </c>
      <c r="H524" s="122">
        <f t="shared" si="24"/>
        <v>3.125E-2</v>
      </c>
      <c r="I524" s="1"/>
      <c r="J524" s="50" t="s">
        <v>1174</v>
      </c>
      <c r="K524" s="120">
        <v>0</v>
      </c>
      <c r="L524" s="12"/>
      <c r="M524" s="12"/>
      <c r="N524" s="120">
        <f t="shared" si="25"/>
        <v>1440</v>
      </c>
      <c r="O524" s="121">
        <f t="shared" si="26"/>
        <v>1440</v>
      </c>
    </row>
    <row r="525" spans="1:15" ht="17.25" x14ac:dyDescent="0.3">
      <c r="A525" s="93"/>
      <c r="B525" s="94"/>
      <c r="C525" s="212"/>
      <c r="D525" s="217"/>
      <c r="E525" s="214"/>
      <c r="F525" s="215"/>
      <c r="G525" s="215"/>
      <c r="H525" s="216">
        <f t="shared" si="24"/>
        <v>0</v>
      </c>
      <c r="I525" s="213"/>
      <c r="J525" s="217"/>
      <c r="K525" s="218">
        <v>0</v>
      </c>
      <c r="L525" s="212"/>
      <c r="M525" s="212"/>
      <c r="N525" s="218">
        <f t="shared" si="25"/>
        <v>0</v>
      </c>
      <c r="O525" s="218">
        <f t="shared" si="26"/>
        <v>0</v>
      </c>
    </row>
    <row r="526" spans="1:15" ht="34.5" x14ac:dyDescent="0.3">
      <c r="A526" s="93"/>
      <c r="B526" s="94"/>
      <c r="C526" s="12">
        <v>39</v>
      </c>
      <c r="D526" s="50" t="s">
        <v>1075</v>
      </c>
      <c r="E526" s="2">
        <v>46234</v>
      </c>
      <c r="F526" s="3">
        <v>0.32291666666666669</v>
      </c>
      <c r="G526" s="3">
        <v>0.32847222222222222</v>
      </c>
      <c r="H526" s="122">
        <f t="shared" si="24"/>
        <v>5.5555555555555358E-3</v>
      </c>
      <c r="I526" s="1"/>
      <c r="J526" s="50" t="s">
        <v>1175</v>
      </c>
      <c r="K526" s="120">
        <v>0</v>
      </c>
      <c r="L526" s="12"/>
      <c r="M526" s="12"/>
      <c r="N526" s="120">
        <f t="shared" si="25"/>
        <v>255.99999999999909</v>
      </c>
      <c r="O526" s="121">
        <f t="shared" si="26"/>
        <v>480</v>
      </c>
    </row>
    <row r="527" spans="1:15" ht="51.75" x14ac:dyDescent="0.3">
      <c r="A527" s="93"/>
      <c r="B527" s="94"/>
      <c r="C527" s="12">
        <v>39</v>
      </c>
      <c r="D527" s="50" t="s">
        <v>1075</v>
      </c>
      <c r="E527" s="2">
        <v>46233</v>
      </c>
      <c r="F527" s="3">
        <v>0.65277777777777779</v>
      </c>
      <c r="G527" s="3">
        <v>0.65972222222222221</v>
      </c>
      <c r="H527" s="122">
        <f t="shared" si="24"/>
        <v>6.9444444444444198E-3</v>
      </c>
      <c r="I527" s="1"/>
      <c r="J527" s="50" t="s">
        <v>1176</v>
      </c>
      <c r="K527" s="120">
        <v>0</v>
      </c>
      <c r="L527" s="12"/>
      <c r="M527" s="12"/>
      <c r="N527" s="120">
        <f t="shared" si="25"/>
        <v>319.99999999999886</v>
      </c>
      <c r="O527" s="121">
        <f t="shared" si="26"/>
        <v>480</v>
      </c>
    </row>
    <row r="528" spans="1:15" ht="17.25" x14ac:dyDescent="0.3">
      <c r="A528" s="93"/>
      <c r="B528" s="94"/>
      <c r="C528" s="212"/>
      <c r="D528" s="217"/>
      <c r="E528" s="214"/>
      <c r="F528" s="215"/>
      <c r="G528" s="215"/>
      <c r="H528" s="216">
        <f t="shared" si="24"/>
        <v>0</v>
      </c>
      <c r="I528" s="213"/>
      <c r="J528" s="217"/>
      <c r="K528" s="218">
        <v>0</v>
      </c>
      <c r="L528" s="212"/>
      <c r="M528" s="212"/>
      <c r="N528" s="218">
        <f t="shared" si="25"/>
        <v>0</v>
      </c>
      <c r="O528" s="218">
        <f t="shared" si="26"/>
        <v>0</v>
      </c>
    </row>
    <row r="529" spans="1:15" ht="34.5" x14ac:dyDescent="0.3">
      <c r="A529" s="93"/>
      <c r="B529" s="94"/>
      <c r="C529" s="12">
        <v>39</v>
      </c>
      <c r="D529" s="50" t="s">
        <v>1075</v>
      </c>
      <c r="E529" s="2">
        <v>46266</v>
      </c>
      <c r="F529" s="3">
        <v>0.375</v>
      </c>
      <c r="G529" s="3">
        <v>0.52083333333333337</v>
      </c>
      <c r="H529" s="122">
        <f t="shared" si="24"/>
        <v>0.14583333333333337</v>
      </c>
      <c r="I529" s="1"/>
      <c r="J529" s="50" t="s">
        <v>1177</v>
      </c>
      <c r="K529" s="120">
        <v>0</v>
      </c>
      <c r="L529" s="12">
        <v>57</v>
      </c>
      <c r="M529" s="12"/>
      <c r="N529" s="120">
        <f t="shared" si="25"/>
        <v>6720.0000000000018</v>
      </c>
      <c r="O529" s="121">
        <f t="shared" si="26"/>
        <v>6720</v>
      </c>
    </row>
    <row r="530" spans="1:15" ht="17.25" x14ac:dyDescent="0.3">
      <c r="A530" s="93"/>
      <c r="B530" s="94"/>
      <c r="C530" s="12" t="s">
        <v>528</v>
      </c>
      <c r="D530" s="50" t="s">
        <v>1178</v>
      </c>
      <c r="E530" s="2">
        <v>46266</v>
      </c>
      <c r="F530" s="3">
        <v>0.3125</v>
      </c>
      <c r="G530" s="3">
        <v>0.375</v>
      </c>
      <c r="H530" s="122">
        <f t="shared" si="24"/>
        <v>6.25E-2</v>
      </c>
      <c r="I530" s="1"/>
      <c r="J530" s="50" t="s">
        <v>1179</v>
      </c>
      <c r="K530" s="120">
        <v>0</v>
      </c>
      <c r="L530" s="12"/>
      <c r="M530" s="12"/>
      <c r="N530" s="120">
        <f t="shared" si="25"/>
        <v>2880</v>
      </c>
      <c r="O530" s="121">
        <f t="shared" si="26"/>
        <v>2880</v>
      </c>
    </row>
    <row r="531" spans="1:15" ht="69" x14ac:dyDescent="0.3">
      <c r="A531" s="93"/>
      <c r="B531" s="94"/>
      <c r="C531" s="12" t="s">
        <v>693</v>
      </c>
      <c r="D531" s="50" t="s">
        <v>695</v>
      </c>
      <c r="E531" s="2">
        <v>46266</v>
      </c>
      <c r="F531" s="3">
        <v>0.4375</v>
      </c>
      <c r="G531" s="3">
        <v>0.45833333333333331</v>
      </c>
      <c r="H531" s="122">
        <f t="shared" si="24"/>
        <v>2.0833333333333315E-2</v>
      </c>
      <c r="I531" s="1"/>
      <c r="J531" s="50" t="s">
        <v>1180</v>
      </c>
      <c r="K531" s="120">
        <v>6</v>
      </c>
      <c r="L531" s="12">
        <v>6</v>
      </c>
      <c r="M531" s="12"/>
      <c r="N531" s="120">
        <f t="shared" si="25"/>
        <v>959.99999999999909</v>
      </c>
      <c r="O531" s="121">
        <f t="shared" si="26"/>
        <v>960</v>
      </c>
    </row>
    <row r="532" spans="1:15" ht="51.75" x14ac:dyDescent="0.3">
      <c r="A532" s="93"/>
      <c r="B532" s="94"/>
      <c r="C532" s="12" t="s">
        <v>693</v>
      </c>
      <c r="D532" s="50" t="s">
        <v>695</v>
      </c>
      <c r="E532" s="2">
        <v>46266</v>
      </c>
      <c r="F532" s="3">
        <v>0.625</v>
      </c>
      <c r="G532" s="3">
        <v>0.65972222222222221</v>
      </c>
      <c r="H532" s="122">
        <f t="shared" si="24"/>
        <v>3.472222222222221E-2</v>
      </c>
      <c r="I532" s="1"/>
      <c r="J532" s="50" t="s">
        <v>1181</v>
      </c>
      <c r="K532" s="120">
        <v>0</v>
      </c>
      <c r="L532" s="12">
        <v>8</v>
      </c>
      <c r="M532" s="12"/>
      <c r="N532" s="120">
        <f t="shared" si="25"/>
        <v>1599.9999999999995</v>
      </c>
      <c r="O532" s="121">
        <f t="shared" si="26"/>
        <v>1920</v>
      </c>
    </row>
    <row r="533" spans="1:15" ht="17.25" x14ac:dyDescent="0.3">
      <c r="A533" s="93">
        <v>46266</v>
      </c>
      <c r="B533" s="94"/>
      <c r="C533" s="12">
        <v>39</v>
      </c>
      <c r="D533" s="50" t="s">
        <v>1075</v>
      </c>
      <c r="E533" s="2">
        <v>46266</v>
      </c>
      <c r="F533" s="3">
        <v>0.66666666666666663</v>
      </c>
      <c r="G533" s="3">
        <v>0.67708333333333337</v>
      </c>
      <c r="H533" s="122">
        <f t="shared" si="24"/>
        <v>1.0416666666666741E-2</v>
      </c>
      <c r="I533" s="1"/>
      <c r="J533" s="50" t="s">
        <v>1182</v>
      </c>
      <c r="K533" s="120">
        <v>0</v>
      </c>
      <c r="L533" s="12"/>
      <c r="M533" s="12"/>
      <c r="N533" s="120">
        <f t="shared" si="25"/>
        <v>480.00000000000341</v>
      </c>
      <c r="O533" s="121">
        <f t="shared" si="26"/>
        <v>480</v>
      </c>
    </row>
    <row r="534" spans="1:15" ht="34.5" x14ac:dyDescent="0.3">
      <c r="A534" s="93"/>
      <c r="B534" s="94"/>
      <c r="C534" s="12" t="s">
        <v>1135</v>
      </c>
      <c r="D534" s="50" t="s">
        <v>1152</v>
      </c>
      <c r="E534" s="2">
        <v>46266</v>
      </c>
      <c r="F534" s="3">
        <v>0.67708333333333337</v>
      </c>
      <c r="G534" s="3">
        <v>0.77083333333333337</v>
      </c>
      <c r="H534" s="122">
        <f t="shared" si="24"/>
        <v>9.375E-2</v>
      </c>
      <c r="I534" s="1"/>
      <c r="J534" s="50" t="s">
        <v>1183</v>
      </c>
      <c r="K534" s="120">
        <v>0</v>
      </c>
      <c r="L534" s="12">
        <v>18</v>
      </c>
      <c r="M534" s="12"/>
      <c r="N534" s="120">
        <f t="shared" si="25"/>
        <v>4320</v>
      </c>
      <c r="O534" s="121">
        <f t="shared" si="26"/>
        <v>4320</v>
      </c>
    </row>
    <row r="535" spans="1:15" ht="17.25" x14ac:dyDescent="0.3">
      <c r="A535" s="93"/>
      <c r="B535" s="94"/>
      <c r="C535" s="212"/>
      <c r="D535" s="217"/>
      <c r="E535" s="214"/>
      <c r="F535" s="215"/>
      <c r="G535" s="215"/>
      <c r="H535" s="216">
        <f t="shared" si="24"/>
        <v>0</v>
      </c>
      <c r="I535" s="213"/>
      <c r="J535" s="217"/>
      <c r="K535" s="218">
        <v>0</v>
      </c>
      <c r="L535" s="212"/>
      <c r="M535" s="212"/>
      <c r="N535" s="218">
        <f t="shared" si="25"/>
        <v>0</v>
      </c>
      <c r="O535" s="218">
        <f t="shared" si="26"/>
        <v>0</v>
      </c>
    </row>
    <row r="536" spans="1:15" ht="51.75" x14ac:dyDescent="0.3">
      <c r="A536" s="93"/>
      <c r="B536" s="94"/>
      <c r="C536" s="12" t="s">
        <v>119</v>
      </c>
      <c r="D536" s="50" t="s">
        <v>120</v>
      </c>
      <c r="E536" s="2">
        <v>46238</v>
      </c>
      <c r="F536" s="3">
        <v>0.33333333333333331</v>
      </c>
      <c r="G536" s="3">
        <v>0.38541666666666669</v>
      </c>
      <c r="H536" s="122">
        <f t="shared" si="24"/>
        <v>5.208333333333337E-2</v>
      </c>
      <c r="I536" s="1"/>
      <c r="J536" s="50" t="s">
        <v>1184</v>
      </c>
      <c r="K536" s="120">
        <v>0</v>
      </c>
      <c r="L536" s="12"/>
      <c r="M536" s="12"/>
      <c r="N536" s="120">
        <f t="shared" si="25"/>
        <v>2400.0000000000018</v>
      </c>
      <c r="O536" s="121">
        <f t="shared" si="26"/>
        <v>2400</v>
      </c>
    </row>
    <row r="537" spans="1:15" ht="17.25" x14ac:dyDescent="0.3">
      <c r="A537" s="93"/>
      <c r="B537" s="94"/>
      <c r="C537" s="12"/>
      <c r="D537" s="50" t="s">
        <v>1185</v>
      </c>
      <c r="E537" s="2">
        <v>46238</v>
      </c>
      <c r="F537" s="3">
        <v>0.45833333333333331</v>
      </c>
      <c r="G537" s="3">
        <v>0.52083333333333337</v>
      </c>
      <c r="H537" s="122">
        <f t="shared" si="24"/>
        <v>6.2500000000000056E-2</v>
      </c>
      <c r="I537" s="1"/>
      <c r="J537" s="50" t="s">
        <v>1186</v>
      </c>
      <c r="K537" s="120">
        <v>0</v>
      </c>
      <c r="L537" s="12"/>
      <c r="M537" s="12"/>
      <c r="N537" s="120">
        <f t="shared" si="25"/>
        <v>2880.0000000000027</v>
      </c>
      <c r="O537" s="121">
        <f t="shared" si="26"/>
        <v>2880</v>
      </c>
    </row>
    <row r="538" spans="1:15" ht="69" x14ac:dyDescent="0.3">
      <c r="A538" s="93"/>
      <c r="B538" s="94"/>
      <c r="C538" s="12" t="s">
        <v>693</v>
      </c>
      <c r="D538" s="50" t="s">
        <v>695</v>
      </c>
      <c r="E538" s="2">
        <v>46238</v>
      </c>
      <c r="F538" s="3">
        <v>0.47916666666666669</v>
      </c>
      <c r="G538" s="3">
        <v>0.54166666666666663</v>
      </c>
      <c r="H538" s="122">
        <f t="shared" si="24"/>
        <v>6.2499999999999944E-2</v>
      </c>
      <c r="I538" s="1"/>
      <c r="J538" s="50" t="s">
        <v>1187</v>
      </c>
      <c r="K538" s="120">
        <v>0</v>
      </c>
      <c r="L538" s="12"/>
      <c r="M538" s="12"/>
      <c r="N538" s="120">
        <f t="shared" si="25"/>
        <v>2879.9999999999973</v>
      </c>
      <c r="O538" s="121">
        <f t="shared" si="26"/>
        <v>2880</v>
      </c>
    </row>
    <row r="539" spans="1:15" ht="17.25" x14ac:dyDescent="0.3">
      <c r="A539" s="93"/>
      <c r="B539" s="94"/>
      <c r="C539" s="12">
        <v>39</v>
      </c>
      <c r="D539" s="50" t="s">
        <v>1075</v>
      </c>
      <c r="E539" s="2">
        <v>46238</v>
      </c>
      <c r="F539" s="3">
        <v>0.64583333333333337</v>
      </c>
      <c r="G539" s="3">
        <v>0.66666666666666663</v>
      </c>
      <c r="H539" s="122">
        <f t="shared" si="24"/>
        <v>2.0833333333333259E-2</v>
      </c>
      <c r="I539" s="1"/>
      <c r="J539" s="50" t="s">
        <v>1188</v>
      </c>
      <c r="K539" s="120">
        <v>0</v>
      </c>
      <c r="L539" s="12"/>
      <c r="M539" s="12"/>
      <c r="N539" s="120">
        <f t="shared" si="25"/>
        <v>959.99999999999659</v>
      </c>
      <c r="O539" s="121">
        <f t="shared" si="26"/>
        <v>960</v>
      </c>
    </row>
    <row r="540" spans="1:15" ht="69" x14ac:dyDescent="0.3">
      <c r="A540" s="93"/>
      <c r="B540" s="94"/>
      <c r="C540" s="12" t="s">
        <v>879</v>
      </c>
      <c r="D540" s="50" t="s">
        <v>881</v>
      </c>
      <c r="E540" s="2">
        <v>46238</v>
      </c>
      <c r="F540" s="3">
        <v>0.58333333333333337</v>
      </c>
      <c r="G540" s="3">
        <v>0.64583333333333337</v>
      </c>
      <c r="H540" s="122">
        <f t="shared" si="24"/>
        <v>6.25E-2</v>
      </c>
      <c r="I540" s="1"/>
      <c r="J540" s="50" t="s">
        <v>1189</v>
      </c>
      <c r="K540" s="120">
        <v>0</v>
      </c>
      <c r="L540" s="12"/>
      <c r="M540" s="12"/>
      <c r="N540" s="120">
        <f t="shared" si="25"/>
        <v>2880</v>
      </c>
      <c r="O540" s="121">
        <f t="shared" si="26"/>
        <v>2880</v>
      </c>
    </row>
    <row r="541" spans="1:15" ht="17.25" x14ac:dyDescent="0.3">
      <c r="A541" s="93"/>
      <c r="B541" s="94"/>
      <c r="C541" s="12" t="s">
        <v>79</v>
      </c>
      <c r="D541" s="50" t="s">
        <v>81</v>
      </c>
      <c r="E541" s="2">
        <v>46238</v>
      </c>
      <c r="F541" s="3">
        <v>0.66666666666666663</v>
      </c>
      <c r="G541" s="3">
        <v>0.79166666666666663</v>
      </c>
      <c r="H541" s="122">
        <f t="shared" si="24"/>
        <v>0.125</v>
      </c>
      <c r="I541" s="1"/>
      <c r="J541" s="50" t="s">
        <v>1190</v>
      </c>
      <c r="K541" s="120">
        <v>0</v>
      </c>
      <c r="L541" s="12"/>
      <c r="M541" s="12"/>
      <c r="N541" s="120">
        <f t="shared" si="25"/>
        <v>5760</v>
      </c>
      <c r="O541" s="121">
        <f t="shared" si="26"/>
        <v>6240</v>
      </c>
    </row>
    <row r="542" spans="1:15" ht="17.25" x14ac:dyDescent="0.3">
      <c r="A542" s="93"/>
      <c r="B542" s="94"/>
      <c r="C542" s="212"/>
      <c r="D542" s="217"/>
      <c r="E542" s="214"/>
      <c r="F542" s="215"/>
      <c r="G542" s="215"/>
      <c r="H542" s="216">
        <f t="shared" si="24"/>
        <v>0</v>
      </c>
      <c r="I542" s="213"/>
      <c r="J542" s="217"/>
      <c r="K542" s="218">
        <v>0</v>
      </c>
      <c r="L542" s="212"/>
      <c r="M542" s="212"/>
      <c r="N542" s="218">
        <f t="shared" si="25"/>
        <v>0</v>
      </c>
      <c r="O542" s="218">
        <f t="shared" si="26"/>
        <v>0</v>
      </c>
    </row>
    <row r="543" spans="1:15" ht="51.75" x14ac:dyDescent="0.3">
      <c r="A543" s="93"/>
      <c r="B543" s="94"/>
      <c r="C543" s="12" t="s">
        <v>423</v>
      </c>
      <c r="D543" s="50" t="s">
        <v>674</v>
      </c>
      <c r="E543" s="2">
        <v>46239</v>
      </c>
      <c r="F543" s="3">
        <v>0.3125</v>
      </c>
      <c r="G543" s="3">
        <v>0.36319444444444443</v>
      </c>
      <c r="H543" s="122">
        <f t="shared" si="24"/>
        <v>5.0694444444444431E-2</v>
      </c>
      <c r="I543" s="1"/>
      <c r="J543" s="50" t="s">
        <v>1191</v>
      </c>
      <c r="K543" s="120">
        <v>0</v>
      </c>
      <c r="L543" s="12"/>
      <c r="M543" s="12"/>
      <c r="N543" s="120">
        <f t="shared" si="25"/>
        <v>2335.9999999999995</v>
      </c>
      <c r="O543" s="121">
        <f t="shared" si="26"/>
        <v>2400</v>
      </c>
    </row>
    <row r="544" spans="1:15" ht="34.5" x14ac:dyDescent="0.3">
      <c r="A544" s="93"/>
      <c r="B544" s="94"/>
      <c r="C544" s="12" t="s">
        <v>1094</v>
      </c>
      <c r="D544" s="50" t="s">
        <v>1107</v>
      </c>
      <c r="E544" s="2">
        <v>46239</v>
      </c>
      <c r="F544" s="3">
        <v>0.36388888888888887</v>
      </c>
      <c r="G544" s="3">
        <v>0.41666666666666669</v>
      </c>
      <c r="H544" s="122">
        <f t="shared" si="24"/>
        <v>5.2777777777777812E-2</v>
      </c>
      <c r="I544" s="1"/>
      <c r="J544" s="50" t="s">
        <v>1192</v>
      </c>
      <c r="K544" s="120">
        <v>0</v>
      </c>
      <c r="L544" s="12"/>
      <c r="M544" s="12"/>
      <c r="N544" s="120">
        <f t="shared" si="25"/>
        <v>2432.0000000000018</v>
      </c>
      <c r="O544" s="121">
        <f t="shared" si="26"/>
        <v>2880</v>
      </c>
    </row>
    <row r="545" spans="1:15" ht="17.25" x14ac:dyDescent="0.3">
      <c r="A545" s="93"/>
      <c r="B545" s="94"/>
      <c r="C545" s="12" t="s">
        <v>1193</v>
      </c>
      <c r="D545" s="50" t="s">
        <v>1194</v>
      </c>
      <c r="E545" s="2">
        <v>46239</v>
      </c>
      <c r="F545" s="3">
        <v>0.625</v>
      </c>
      <c r="G545" s="3">
        <v>0.70833333333333337</v>
      </c>
      <c r="H545" s="122">
        <f t="shared" si="24"/>
        <v>8.333333333333337E-2</v>
      </c>
      <c r="I545" s="1"/>
      <c r="J545" s="50" t="s">
        <v>1195</v>
      </c>
      <c r="K545" s="120">
        <v>0</v>
      </c>
      <c r="L545" s="12"/>
      <c r="M545" s="12"/>
      <c r="N545" s="120">
        <f t="shared" si="25"/>
        <v>3840.0000000000018</v>
      </c>
      <c r="O545" s="121">
        <f t="shared" si="26"/>
        <v>4320</v>
      </c>
    </row>
    <row r="546" spans="1:15" ht="51.75" x14ac:dyDescent="0.3">
      <c r="A546" s="93"/>
      <c r="B546" s="94"/>
      <c r="C546" s="12" t="s">
        <v>7</v>
      </c>
      <c r="D546" s="50" t="s">
        <v>136</v>
      </c>
      <c r="E546" s="2">
        <v>46239</v>
      </c>
      <c r="F546" s="3">
        <v>0.58333333333333337</v>
      </c>
      <c r="G546" s="3">
        <v>0.625</v>
      </c>
      <c r="H546" s="122">
        <f t="shared" si="24"/>
        <v>4.166666666666663E-2</v>
      </c>
      <c r="I546" s="1"/>
      <c r="J546" s="50" t="s">
        <v>1196</v>
      </c>
      <c r="K546" s="120">
        <v>0</v>
      </c>
      <c r="L546" s="12"/>
      <c r="M546" s="12"/>
      <c r="N546" s="120">
        <f t="shared" si="25"/>
        <v>1919.9999999999982</v>
      </c>
      <c r="O546" s="121">
        <f t="shared" si="26"/>
        <v>1920</v>
      </c>
    </row>
    <row r="547" spans="1:15" ht="69" x14ac:dyDescent="0.3">
      <c r="A547" s="93"/>
      <c r="B547" s="94"/>
      <c r="C547" s="12" t="s">
        <v>1141</v>
      </c>
      <c r="D547" s="50" t="s">
        <v>1142</v>
      </c>
      <c r="E547" s="2">
        <v>46239</v>
      </c>
      <c r="F547" s="3">
        <v>0.5</v>
      </c>
      <c r="G547" s="3">
        <v>0.55555555555555558</v>
      </c>
      <c r="H547" s="122">
        <f t="shared" si="24"/>
        <v>5.555555555555558E-2</v>
      </c>
      <c r="I547" s="1"/>
      <c r="J547" s="50" t="s">
        <v>1197</v>
      </c>
      <c r="K547" s="120">
        <v>0</v>
      </c>
      <c r="L547" s="12"/>
      <c r="M547" s="12"/>
      <c r="N547" s="120">
        <f t="shared" si="25"/>
        <v>2560.0000000000009</v>
      </c>
      <c r="O547" s="121">
        <f t="shared" si="26"/>
        <v>2880</v>
      </c>
    </row>
    <row r="548" spans="1:15" ht="34.5" x14ac:dyDescent="0.3">
      <c r="A548" s="93"/>
      <c r="B548" s="94"/>
      <c r="C548" s="12" t="s">
        <v>1141</v>
      </c>
      <c r="D548" s="50" t="s">
        <v>1142</v>
      </c>
      <c r="E548" s="2">
        <v>46239</v>
      </c>
      <c r="F548" s="3">
        <v>0.58333333333333337</v>
      </c>
      <c r="G548" s="3">
        <v>0.60416666666666663</v>
      </c>
      <c r="H548" s="122">
        <f t="shared" si="24"/>
        <v>2.0833333333333259E-2</v>
      </c>
      <c r="I548" s="1"/>
      <c r="J548" s="50" t="s">
        <v>1198</v>
      </c>
      <c r="K548" s="120">
        <v>0</v>
      </c>
      <c r="L548" s="12"/>
      <c r="M548" s="12"/>
      <c r="N548" s="120">
        <f t="shared" si="25"/>
        <v>959.99999999999659</v>
      </c>
      <c r="O548" s="121">
        <f t="shared" si="26"/>
        <v>960</v>
      </c>
    </row>
    <row r="549" spans="1:15" ht="17.25" x14ac:dyDescent="0.3">
      <c r="A549" s="93"/>
      <c r="B549" s="94"/>
      <c r="C549" s="12" t="s">
        <v>1036</v>
      </c>
      <c r="D549" s="50" t="s">
        <v>120</v>
      </c>
      <c r="E549" s="2">
        <v>46239</v>
      </c>
      <c r="F549" s="3">
        <v>0.54166666666666663</v>
      </c>
      <c r="G549" s="3">
        <v>0.91388888888888886</v>
      </c>
      <c r="H549" s="122">
        <f t="shared" si="24"/>
        <v>0.37222222222222223</v>
      </c>
      <c r="I549" s="1"/>
      <c r="J549" s="50" t="s">
        <v>1210</v>
      </c>
      <c r="K549" s="120">
        <v>0</v>
      </c>
      <c r="L549" s="12"/>
      <c r="M549" s="12"/>
      <c r="N549" s="120">
        <f t="shared" si="25"/>
        <v>17152</v>
      </c>
      <c r="O549" s="121">
        <f t="shared" si="26"/>
        <v>17280</v>
      </c>
    </row>
    <row r="550" spans="1:15" ht="34.5" x14ac:dyDescent="0.3">
      <c r="A550" s="93"/>
      <c r="B550" s="94"/>
      <c r="C550" s="212"/>
      <c r="D550" s="217"/>
      <c r="E550" s="214"/>
      <c r="F550" s="215"/>
      <c r="G550" s="215"/>
      <c r="H550" s="216">
        <f t="shared" si="24"/>
        <v>0</v>
      </c>
      <c r="I550" s="213"/>
      <c r="J550" s="217" t="s">
        <v>1213</v>
      </c>
      <c r="K550" s="218">
        <v>0</v>
      </c>
      <c r="L550" s="212"/>
      <c r="M550" s="212"/>
      <c r="N550" s="218">
        <f t="shared" si="25"/>
        <v>0</v>
      </c>
      <c r="O550" s="218">
        <f t="shared" si="26"/>
        <v>0</v>
      </c>
    </row>
    <row r="551" spans="1:15" ht="17.25" x14ac:dyDescent="0.3">
      <c r="A551" s="93"/>
      <c r="B551" s="94"/>
      <c r="C551" s="12"/>
      <c r="D551" s="50"/>
      <c r="E551" s="2"/>
      <c r="F551" s="3"/>
      <c r="G551" s="3"/>
      <c r="H551" s="122">
        <f t="shared" si="24"/>
        <v>0</v>
      </c>
      <c r="I551" s="1"/>
      <c r="J551" s="50" t="s">
        <v>1214</v>
      </c>
      <c r="K551" s="120">
        <v>0</v>
      </c>
      <c r="L551" s="12"/>
      <c r="M551" s="12"/>
      <c r="N551" s="120">
        <f t="shared" si="25"/>
        <v>0</v>
      </c>
      <c r="O551" s="121">
        <f t="shared" si="26"/>
        <v>0</v>
      </c>
    </row>
    <row r="552" spans="1:15" ht="34.5" x14ac:dyDescent="0.3">
      <c r="A552" s="93"/>
      <c r="B552" s="94"/>
      <c r="C552" s="12" t="s">
        <v>79</v>
      </c>
      <c r="D552" s="50" t="s">
        <v>81</v>
      </c>
      <c r="E552" s="2">
        <v>46241</v>
      </c>
      <c r="F552" s="3">
        <v>0.375</v>
      </c>
      <c r="G552" s="3">
        <v>0.47916666666666669</v>
      </c>
      <c r="H552" s="122">
        <f t="shared" si="24"/>
        <v>0.10416666666666669</v>
      </c>
      <c r="I552" s="1"/>
      <c r="J552" s="50" t="s">
        <v>1215</v>
      </c>
      <c r="K552" s="120">
        <v>0</v>
      </c>
      <c r="L552" s="12"/>
      <c r="M552" s="12"/>
      <c r="N552" s="120">
        <f t="shared" si="25"/>
        <v>4800.0000000000009</v>
      </c>
      <c r="O552" s="121">
        <f t="shared" si="26"/>
        <v>4800</v>
      </c>
    </row>
    <row r="553" spans="1:15" ht="34.5" x14ac:dyDescent="0.3">
      <c r="A553" s="93"/>
      <c r="B553" s="94"/>
      <c r="C553" s="12" t="s">
        <v>1141</v>
      </c>
      <c r="D553" s="50" t="s">
        <v>1142</v>
      </c>
      <c r="E553" s="2">
        <v>46241</v>
      </c>
      <c r="F553" s="3">
        <v>0.58333333333333337</v>
      </c>
      <c r="G553" s="3">
        <v>0.60416666666666663</v>
      </c>
      <c r="H553" s="375">
        <f t="shared" si="24"/>
        <v>2.0833333333333259E-2</v>
      </c>
      <c r="I553" s="1" t="s">
        <v>249</v>
      </c>
      <c r="J553" s="50" t="s">
        <v>1216</v>
      </c>
      <c r="K553" s="374">
        <v>0</v>
      </c>
      <c r="L553" s="12"/>
      <c r="M553" s="12"/>
      <c r="N553" s="374">
        <f t="shared" si="25"/>
        <v>959.99999999999659</v>
      </c>
      <c r="O553" s="376">
        <f t="shared" si="26"/>
        <v>960</v>
      </c>
    </row>
    <row r="554" spans="1:15" ht="34.5" x14ac:dyDescent="0.3">
      <c r="A554" s="93"/>
      <c r="B554" s="94"/>
      <c r="C554" s="12" t="s">
        <v>79</v>
      </c>
      <c r="D554" s="50" t="s">
        <v>81</v>
      </c>
      <c r="E554" s="2">
        <v>46241</v>
      </c>
      <c r="F554" s="3">
        <v>0.66666666666666663</v>
      </c>
      <c r="G554" s="3">
        <v>0.6875</v>
      </c>
      <c r="H554" s="122">
        <f t="shared" si="24"/>
        <v>2.083333333333337E-2</v>
      </c>
      <c r="I554" s="1"/>
      <c r="J554" s="50" t="s">
        <v>1217</v>
      </c>
      <c r="K554" s="120">
        <v>0</v>
      </c>
      <c r="L554" s="12"/>
      <c r="M554" s="12"/>
      <c r="N554" s="120">
        <f t="shared" si="25"/>
        <v>960.00000000000171</v>
      </c>
      <c r="O554" s="121">
        <f t="shared" si="26"/>
        <v>960</v>
      </c>
    </row>
    <row r="555" spans="1:15" ht="17.25" x14ac:dyDescent="0.3">
      <c r="A555" s="93"/>
      <c r="B555" s="94"/>
      <c r="C555" s="212"/>
      <c r="D555" s="217"/>
      <c r="E555" s="214"/>
      <c r="F555" s="215"/>
      <c r="G555" s="215"/>
      <c r="H555" s="216">
        <f t="shared" si="24"/>
        <v>0</v>
      </c>
      <c r="I555" s="213"/>
      <c r="J555" s="217"/>
      <c r="K555" s="218">
        <v>0</v>
      </c>
      <c r="L555" s="212"/>
      <c r="M555" s="212"/>
      <c r="N555" s="218">
        <f t="shared" si="25"/>
        <v>0</v>
      </c>
      <c r="O555" s="218">
        <f t="shared" si="26"/>
        <v>0</v>
      </c>
    </row>
    <row r="556" spans="1:15" ht="34.5" x14ac:dyDescent="0.3">
      <c r="A556" s="93"/>
      <c r="B556" s="94"/>
      <c r="C556" s="12" t="s">
        <v>119</v>
      </c>
      <c r="D556" s="50" t="s">
        <v>120</v>
      </c>
      <c r="E556" s="2">
        <v>46242</v>
      </c>
      <c r="F556" s="3">
        <v>0.4826388888888889</v>
      </c>
      <c r="G556" s="3">
        <v>0.51041666666666663</v>
      </c>
      <c r="H556" s="122">
        <f t="shared" si="24"/>
        <v>2.7777777777777735E-2</v>
      </c>
      <c r="I556" s="1"/>
      <c r="J556" s="50" t="s">
        <v>1220</v>
      </c>
      <c r="K556" s="120">
        <v>0</v>
      </c>
      <c r="L556" s="12">
        <v>60</v>
      </c>
      <c r="M556" s="12"/>
      <c r="N556" s="120">
        <f t="shared" si="25"/>
        <v>1279.999999999998</v>
      </c>
      <c r="O556" s="121">
        <f t="shared" si="26"/>
        <v>1440</v>
      </c>
    </row>
    <row r="557" spans="1:15" ht="51.75" x14ac:dyDescent="0.3">
      <c r="A557" s="93"/>
      <c r="B557" s="94"/>
      <c r="C557" s="12" t="s">
        <v>423</v>
      </c>
      <c r="D557" s="50" t="s">
        <v>674</v>
      </c>
      <c r="E557" s="2">
        <v>46242</v>
      </c>
      <c r="F557" s="3">
        <v>0.52083333333333337</v>
      </c>
      <c r="G557" s="3">
        <v>0.57638888888888884</v>
      </c>
      <c r="H557" s="122">
        <f t="shared" si="24"/>
        <v>5.5555555555555469E-2</v>
      </c>
      <c r="I557" s="1"/>
      <c r="J557" s="50" t="s">
        <v>1221</v>
      </c>
      <c r="K557" s="120">
        <v>0</v>
      </c>
      <c r="L557" s="12">
        <v>25</v>
      </c>
      <c r="M557" s="12"/>
      <c r="N557" s="120">
        <f t="shared" si="25"/>
        <v>2559.9999999999959</v>
      </c>
      <c r="O557" s="121">
        <f t="shared" si="26"/>
        <v>2880</v>
      </c>
    </row>
    <row r="558" spans="1:15" ht="34.5" x14ac:dyDescent="0.3">
      <c r="A558" s="93"/>
      <c r="B558" s="94"/>
      <c r="C558" s="12" t="s">
        <v>7</v>
      </c>
      <c r="D558" s="50" t="s">
        <v>136</v>
      </c>
      <c r="E558" s="2">
        <v>46242</v>
      </c>
      <c r="F558" s="3">
        <v>0.58333333333333337</v>
      </c>
      <c r="G558" s="3">
        <v>0.60902777777777772</v>
      </c>
      <c r="H558" s="122">
        <f t="shared" si="24"/>
        <v>2.5694444444444353E-2</v>
      </c>
      <c r="I558" s="1"/>
      <c r="J558" s="50" t="s">
        <v>1222</v>
      </c>
      <c r="K558" s="120">
        <v>0</v>
      </c>
      <c r="L558" s="12">
        <v>6</v>
      </c>
      <c r="M558" s="12"/>
      <c r="N558" s="120">
        <f t="shared" si="25"/>
        <v>1183.9999999999959</v>
      </c>
      <c r="O558" s="121">
        <f t="shared" si="26"/>
        <v>1440</v>
      </c>
    </row>
    <row r="559" spans="1:15" ht="17.25" x14ac:dyDescent="0.3">
      <c r="A559" s="93"/>
      <c r="B559" s="94"/>
      <c r="C559" s="12" t="s">
        <v>1193</v>
      </c>
      <c r="D559" s="50" t="s">
        <v>1194</v>
      </c>
      <c r="E559" s="2">
        <v>46242</v>
      </c>
      <c r="F559" s="3">
        <v>0.625</v>
      </c>
      <c r="G559" s="3">
        <v>0.70833333333333337</v>
      </c>
      <c r="H559" s="122">
        <f t="shared" si="24"/>
        <v>8.333333333333337E-2</v>
      </c>
      <c r="I559" s="1"/>
      <c r="J559" s="50" t="s">
        <v>1223</v>
      </c>
      <c r="K559" s="120">
        <v>0</v>
      </c>
      <c r="L559" s="12">
        <v>120</v>
      </c>
      <c r="M559" s="12"/>
      <c r="N559" s="120">
        <f t="shared" si="25"/>
        <v>3840.0000000000018</v>
      </c>
      <c r="O559" s="121">
        <f t="shared" si="26"/>
        <v>4320</v>
      </c>
    </row>
    <row r="560" spans="1:15" ht="17.25" x14ac:dyDescent="0.3">
      <c r="A560" s="93"/>
      <c r="B560" s="94"/>
      <c r="C560" s="212"/>
      <c r="D560" s="217"/>
      <c r="E560" s="214"/>
      <c r="F560" s="215"/>
      <c r="G560" s="215"/>
      <c r="H560" s="216">
        <f t="shared" si="24"/>
        <v>0</v>
      </c>
      <c r="I560" s="213"/>
      <c r="J560" s="217"/>
      <c r="K560" s="218">
        <v>0</v>
      </c>
      <c r="L560" s="212"/>
      <c r="M560" s="212"/>
      <c r="N560" s="218">
        <f t="shared" si="25"/>
        <v>0</v>
      </c>
      <c r="O560" s="218">
        <f t="shared" si="26"/>
        <v>0</v>
      </c>
    </row>
    <row r="561" spans="1:15" ht="34.5" x14ac:dyDescent="0.3">
      <c r="A561" s="93"/>
      <c r="B561" s="94"/>
      <c r="C561" s="12" t="s">
        <v>1083</v>
      </c>
      <c r="D561" s="50" t="s">
        <v>1113</v>
      </c>
      <c r="E561" s="2" t="s">
        <v>1224</v>
      </c>
      <c r="F561" s="3" t="s">
        <v>1225</v>
      </c>
      <c r="G561" s="3"/>
      <c r="H561" s="122">
        <f t="shared" si="24"/>
        <v>0</v>
      </c>
      <c r="I561" s="1"/>
      <c r="J561" s="50" t="s">
        <v>1226</v>
      </c>
      <c r="K561" s="120">
        <v>0</v>
      </c>
      <c r="L561" s="12"/>
      <c r="M561" s="12"/>
      <c r="N561" s="120">
        <f t="shared" si="25"/>
        <v>0</v>
      </c>
      <c r="O561" s="121">
        <f t="shared" si="26"/>
        <v>0</v>
      </c>
    </row>
    <row r="562" spans="1:15" ht="17.25" x14ac:dyDescent="0.3">
      <c r="A562" s="93"/>
      <c r="B562" s="94"/>
      <c r="C562" s="12"/>
      <c r="D562" s="50"/>
      <c r="E562" s="2"/>
      <c r="F562" s="3"/>
      <c r="G562" s="3"/>
      <c r="H562" s="122">
        <f t="shared" si="24"/>
        <v>0</v>
      </c>
      <c r="I562" s="1"/>
      <c r="J562" s="50"/>
      <c r="K562" s="120">
        <v>0</v>
      </c>
      <c r="L562" s="12"/>
      <c r="M562" s="12"/>
      <c r="N562" s="120">
        <f t="shared" si="25"/>
        <v>0</v>
      </c>
      <c r="O562" s="121">
        <f t="shared" si="26"/>
        <v>0</v>
      </c>
    </row>
    <row r="563" spans="1:15" ht="34.5" x14ac:dyDescent="0.3">
      <c r="A563" s="93"/>
      <c r="B563" s="94"/>
      <c r="C563" s="12" t="s">
        <v>79</v>
      </c>
      <c r="D563" s="50" t="s">
        <v>81</v>
      </c>
      <c r="E563" s="2">
        <v>46247</v>
      </c>
      <c r="F563" s="3">
        <v>0.41666666666666669</v>
      </c>
      <c r="G563" s="3">
        <v>0.5</v>
      </c>
      <c r="H563" s="122">
        <f t="shared" si="24"/>
        <v>8.3333333333333315E-2</v>
      </c>
      <c r="I563" s="1"/>
      <c r="J563" s="50" t="s">
        <v>1227</v>
      </c>
      <c r="K563" s="120">
        <v>0</v>
      </c>
      <c r="L563" s="12"/>
      <c r="M563" s="12"/>
      <c r="N563" s="120">
        <f t="shared" si="25"/>
        <v>3839.9999999999991</v>
      </c>
      <c r="O563" s="121">
        <f t="shared" si="26"/>
        <v>4320</v>
      </c>
    </row>
    <row r="564" spans="1:15" ht="34.5" x14ac:dyDescent="0.3">
      <c r="A564" s="93"/>
      <c r="B564" s="94"/>
      <c r="C564" s="12" t="s">
        <v>693</v>
      </c>
      <c r="D564" s="50" t="s">
        <v>695</v>
      </c>
      <c r="E564" s="2">
        <v>46247</v>
      </c>
      <c r="F564" s="3">
        <v>0.58333333333333337</v>
      </c>
      <c r="G564" s="3">
        <v>0.625</v>
      </c>
      <c r="H564" s="122">
        <f t="shared" si="24"/>
        <v>4.166666666666663E-2</v>
      </c>
      <c r="I564" s="1"/>
      <c r="J564" s="50" t="s">
        <v>1228</v>
      </c>
      <c r="K564" s="120">
        <v>0</v>
      </c>
      <c r="L564" s="12"/>
      <c r="M564" s="12"/>
      <c r="N564" s="120">
        <f t="shared" si="25"/>
        <v>1919.9999999999982</v>
      </c>
      <c r="O564" s="121">
        <f t="shared" si="26"/>
        <v>1920</v>
      </c>
    </row>
    <row r="565" spans="1:15" ht="34.5" x14ac:dyDescent="0.3">
      <c r="A565" s="93"/>
      <c r="B565" s="94"/>
      <c r="C565" s="12" t="s">
        <v>528</v>
      </c>
      <c r="D565" s="50" t="s">
        <v>1229</v>
      </c>
      <c r="E565" s="2">
        <v>46247</v>
      </c>
      <c r="F565" s="3">
        <v>0.625</v>
      </c>
      <c r="G565" s="3">
        <v>0.6875</v>
      </c>
      <c r="H565" s="122">
        <f t="shared" si="24"/>
        <v>6.25E-2</v>
      </c>
      <c r="I565" s="1"/>
      <c r="J565" s="50" t="s">
        <v>1230</v>
      </c>
      <c r="K565" s="120">
        <v>0</v>
      </c>
      <c r="L565" s="12"/>
      <c r="M565" s="12"/>
      <c r="N565" s="120">
        <f t="shared" si="25"/>
        <v>2880</v>
      </c>
      <c r="O565" s="121">
        <f t="shared" si="26"/>
        <v>2880</v>
      </c>
    </row>
    <row r="566" spans="1:15" ht="34.5" x14ac:dyDescent="0.3">
      <c r="A566" s="93"/>
      <c r="B566" s="94"/>
      <c r="C566" s="12" t="s">
        <v>693</v>
      </c>
      <c r="D566" s="50" t="s">
        <v>695</v>
      </c>
      <c r="E566" s="2">
        <v>46247</v>
      </c>
      <c r="F566" s="3">
        <v>0.29166666666666669</v>
      </c>
      <c r="G566" s="3">
        <v>0.35416666666666669</v>
      </c>
      <c r="H566" s="122">
        <f t="shared" si="24"/>
        <v>6.25E-2</v>
      </c>
      <c r="I566" s="1"/>
      <c r="J566" s="50" t="s">
        <v>1231</v>
      </c>
      <c r="K566" s="120">
        <v>0</v>
      </c>
      <c r="L566" s="12"/>
      <c r="M566" s="12"/>
      <c r="N566" s="120">
        <f t="shared" si="25"/>
        <v>2880</v>
      </c>
      <c r="O566" s="121">
        <f t="shared" si="26"/>
        <v>2880</v>
      </c>
    </row>
    <row r="567" spans="1:15" ht="17.25" x14ac:dyDescent="0.3">
      <c r="A567" s="93"/>
      <c r="B567" s="94"/>
      <c r="C567" s="212"/>
      <c r="D567" s="217"/>
      <c r="E567" s="214"/>
      <c r="F567" s="215"/>
      <c r="G567" s="215"/>
      <c r="H567" s="216">
        <f t="shared" si="24"/>
        <v>0</v>
      </c>
      <c r="I567" s="213"/>
      <c r="J567" s="217"/>
      <c r="K567" s="218">
        <v>0</v>
      </c>
      <c r="L567" s="212"/>
      <c r="M567" s="212"/>
      <c r="N567" s="218">
        <f t="shared" si="25"/>
        <v>0</v>
      </c>
      <c r="O567" s="218">
        <f t="shared" si="26"/>
        <v>0</v>
      </c>
    </row>
    <row r="568" spans="1:15" ht="34.5" x14ac:dyDescent="0.3">
      <c r="A568" s="93"/>
      <c r="B568" s="94"/>
      <c r="C568" s="12" t="s">
        <v>693</v>
      </c>
      <c r="D568" s="50" t="s">
        <v>695</v>
      </c>
      <c r="E568" s="2">
        <v>46250</v>
      </c>
      <c r="F568" s="3">
        <v>0.33333333333333331</v>
      </c>
      <c r="G568" s="3">
        <v>0.45833333333333331</v>
      </c>
      <c r="H568" s="122">
        <f t="shared" si="24"/>
        <v>0.125</v>
      </c>
      <c r="I568" s="1"/>
      <c r="J568" s="50" t="s">
        <v>1278</v>
      </c>
      <c r="K568" s="120">
        <v>0</v>
      </c>
      <c r="L568" s="12"/>
      <c r="M568" s="12"/>
      <c r="N568" s="120">
        <f t="shared" si="25"/>
        <v>5760</v>
      </c>
      <c r="O568" s="121">
        <f t="shared" si="26"/>
        <v>6240</v>
      </c>
    </row>
    <row r="569" spans="1:15" ht="34.5" x14ac:dyDescent="0.3">
      <c r="A569" s="93"/>
      <c r="B569" s="94"/>
      <c r="C569" s="12" t="s">
        <v>693</v>
      </c>
      <c r="D569" s="50" t="s">
        <v>695</v>
      </c>
      <c r="E569" s="2">
        <v>46251</v>
      </c>
      <c r="F569" s="3">
        <v>0.33333333333333331</v>
      </c>
      <c r="G569" s="3">
        <v>0.39583333333333331</v>
      </c>
      <c r="H569" s="122">
        <f t="shared" si="24"/>
        <v>6.25E-2</v>
      </c>
      <c r="I569" s="1"/>
      <c r="J569" s="50" t="s">
        <v>1279</v>
      </c>
      <c r="K569" s="120">
        <v>0</v>
      </c>
      <c r="L569" s="12"/>
      <c r="M569" s="12"/>
      <c r="N569" s="120">
        <f t="shared" si="25"/>
        <v>2880</v>
      </c>
      <c r="O569" s="121">
        <f t="shared" si="26"/>
        <v>2880</v>
      </c>
    </row>
    <row r="570" spans="1:15" ht="69" x14ac:dyDescent="0.3">
      <c r="A570" s="93"/>
      <c r="B570" s="94"/>
      <c r="C570" s="12" t="s">
        <v>693</v>
      </c>
      <c r="D570" s="50" t="s">
        <v>695</v>
      </c>
      <c r="E570" s="2">
        <v>46251</v>
      </c>
      <c r="F570" s="3"/>
      <c r="G570" s="3"/>
      <c r="H570" s="122">
        <f t="shared" si="24"/>
        <v>0</v>
      </c>
      <c r="I570" s="1"/>
      <c r="J570" s="50" t="s">
        <v>1280</v>
      </c>
      <c r="K570" s="120">
        <v>0</v>
      </c>
      <c r="L570" s="12"/>
      <c r="M570" s="12"/>
      <c r="N570" s="120">
        <f t="shared" si="25"/>
        <v>0</v>
      </c>
      <c r="O570" s="121">
        <f t="shared" si="26"/>
        <v>0</v>
      </c>
    </row>
    <row r="571" spans="1:15" ht="17.25" x14ac:dyDescent="0.3">
      <c r="A571" s="93"/>
      <c r="B571" s="94"/>
      <c r="C571" s="212"/>
      <c r="D571" s="217"/>
      <c r="E571" s="214"/>
      <c r="F571" s="215"/>
      <c r="G571" s="215"/>
      <c r="H571" s="216">
        <f t="shared" si="24"/>
        <v>0</v>
      </c>
      <c r="I571" s="213"/>
      <c r="J571" s="217"/>
      <c r="K571" s="218">
        <v>0</v>
      </c>
      <c r="L571" s="212"/>
      <c r="M571" s="212"/>
      <c r="N571" s="218">
        <f t="shared" si="25"/>
        <v>0</v>
      </c>
      <c r="O571" s="218">
        <f t="shared" si="26"/>
        <v>0</v>
      </c>
    </row>
    <row r="572" spans="1:15" ht="17.25" x14ac:dyDescent="0.3">
      <c r="A572" s="93"/>
      <c r="B572" s="94"/>
      <c r="C572" s="66" t="s">
        <v>528</v>
      </c>
      <c r="D572" s="50" t="s">
        <v>1295</v>
      </c>
      <c r="E572" s="2">
        <v>46286</v>
      </c>
      <c r="F572" s="3">
        <v>0.3125</v>
      </c>
      <c r="G572" s="3">
        <v>0.38750000000000001</v>
      </c>
      <c r="H572" s="375">
        <f t="shared" si="24"/>
        <v>7.5000000000000011E-2</v>
      </c>
      <c r="I572" s="1"/>
      <c r="J572" s="50" t="s">
        <v>1296</v>
      </c>
      <c r="K572" s="374">
        <v>0</v>
      </c>
      <c r="L572" s="12"/>
      <c r="M572" s="12"/>
      <c r="N572" s="374">
        <f t="shared" si="25"/>
        <v>3456.0000000000005</v>
      </c>
      <c r="O572" s="376">
        <f t="shared" si="26"/>
        <v>3840</v>
      </c>
    </row>
    <row r="573" spans="1:15" ht="17.25" x14ac:dyDescent="0.3">
      <c r="A573" s="93"/>
      <c r="B573" s="94"/>
      <c r="C573" s="12"/>
      <c r="D573" s="50"/>
      <c r="E573" s="2"/>
      <c r="F573" s="3"/>
      <c r="G573" s="3"/>
      <c r="H573" s="122">
        <f t="shared" si="24"/>
        <v>0</v>
      </c>
      <c r="I573" s="1"/>
      <c r="J573" s="50"/>
      <c r="K573" s="120">
        <v>0</v>
      </c>
      <c r="L573" s="12"/>
      <c r="M573" s="12"/>
      <c r="N573" s="120">
        <f t="shared" si="25"/>
        <v>0</v>
      </c>
      <c r="O573" s="121">
        <f t="shared" si="26"/>
        <v>0</v>
      </c>
    </row>
    <row r="574" spans="1:15" ht="17.25" x14ac:dyDescent="0.3">
      <c r="A574" s="93"/>
      <c r="B574" s="94"/>
      <c r="C574" s="12"/>
      <c r="D574" s="50"/>
      <c r="E574" s="2"/>
      <c r="F574" s="3"/>
      <c r="G574" s="3"/>
      <c r="H574" s="122">
        <f t="shared" si="24"/>
        <v>0</v>
      </c>
      <c r="I574" s="1"/>
      <c r="J574" s="50"/>
      <c r="K574" s="120">
        <v>0</v>
      </c>
      <c r="L574" s="12"/>
      <c r="M574" s="12"/>
      <c r="N574" s="120">
        <f t="shared" si="25"/>
        <v>0</v>
      </c>
      <c r="O574" s="121">
        <f t="shared" si="26"/>
        <v>0</v>
      </c>
    </row>
    <row r="575" spans="1:15" ht="17.25" x14ac:dyDescent="0.3">
      <c r="A575" s="93"/>
      <c r="B575" s="94"/>
      <c r="C575" s="12"/>
      <c r="D575" s="50"/>
      <c r="E575" s="2"/>
      <c r="F575" s="3"/>
      <c r="G575" s="3"/>
      <c r="H575" s="122">
        <f t="shared" si="24"/>
        <v>0</v>
      </c>
      <c r="I575" s="1"/>
      <c r="J575" s="50"/>
      <c r="K575" s="120">
        <v>0</v>
      </c>
      <c r="L575" s="12"/>
      <c r="M575" s="12"/>
      <c r="N575" s="120">
        <f t="shared" si="25"/>
        <v>0</v>
      </c>
      <c r="O575" s="121">
        <f t="shared" si="26"/>
        <v>0</v>
      </c>
    </row>
    <row r="576" spans="1:15" ht="17.25" x14ac:dyDescent="0.3">
      <c r="A576" s="93"/>
      <c r="B576" s="94"/>
      <c r="C576" s="12"/>
      <c r="D576" s="50"/>
      <c r="E576" s="2"/>
      <c r="F576" s="3"/>
      <c r="G576" s="3"/>
      <c r="H576" s="122">
        <f t="shared" si="24"/>
        <v>0</v>
      </c>
      <c r="I576" s="1"/>
      <c r="J576" s="50"/>
      <c r="K576" s="120">
        <v>0</v>
      </c>
      <c r="L576" s="12"/>
      <c r="M576" s="12"/>
      <c r="N576" s="120">
        <f t="shared" si="25"/>
        <v>0</v>
      </c>
      <c r="O576" s="121">
        <f t="shared" si="26"/>
        <v>0</v>
      </c>
    </row>
    <row r="577" spans="1:15" ht="17.25" x14ac:dyDescent="0.3">
      <c r="A577" s="93"/>
      <c r="B577" s="94"/>
      <c r="C577" s="12"/>
      <c r="D577" s="50"/>
      <c r="E577" s="2"/>
      <c r="F577" s="3"/>
      <c r="G577" s="3"/>
      <c r="H577" s="122">
        <f t="shared" si="24"/>
        <v>0</v>
      </c>
      <c r="I577" s="1"/>
      <c r="J577" s="50"/>
      <c r="K577" s="120">
        <v>0</v>
      </c>
      <c r="L577" s="12"/>
      <c r="M577" s="12"/>
      <c r="N577" s="120">
        <f t="shared" si="25"/>
        <v>0</v>
      </c>
      <c r="O577" s="121">
        <f t="shared" si="26"/>
        <v>0</v>
      </c>
    </row>
    <row r="578" spans="1:15" ht="17.25" x14ac:dyDescent="0.3">
      <c r="A578" s="93"/>
      <c r="B578" s="94"/>
      <c r="C578" s="12"/>
      <c r="D578" s="50"/>
      <c r="E578" s="2"/>
      <c r="F578" s="3"/>
      <c r="G578" s="3"/>
      <c r="H578" s="122">
        <f t="shared" si="24"/>
        <v>0</v>
      </c>
      <c r="I578" s="1"/>
      <c r="J578" s="50"/>
      <c r="K578" s="120">
        <v>0</v>
      </c>
      <c r="L578" s="12"/>
      <c r="M578" s="12"/>
      <c r="N578" s="120">
        <f t="shared" si="25"/>
        <v>0</v>
      </c>
      <c r="O578" s="121">
        <f t="shared" si="26"/>
        <v>0</v>
      </c>
    </row>
    <row r="579" spans="1:15" ht="17.25" x14ac:dyDescent="0.3">
      <c r="A579" s="93"/>
      <c r="B579" s="94"/>
      <c r="C579" s="12"/>
      <c r="D579" s="50"/>
      <c r="E579" s="2"/>
      <c r="F579" s="3"/>
      <c r="G579" s="3"/>
      <c r="H579" s="122">
        <f t="shared" ref="H579:H642" si="27">IF(AND(F579&lt;&gt;"",G579&lt;&gt;""),G579-F579,0)</f>
        <v>0</v>
      </c>
      <c r="I579" s="1"/>
      <c r="J579" s="50"/>
      <c r="K579" s="120">
        <v>0</v>
      </c>
      <c r="L579" s="12"/>
      <c r="M579" s="12"/>
      <c r="N579" s="120">
        <f t="shared" ref="N579:N642" si="28">IF(ROUND(H579*1440,0)=0,0,H579*1440*32)</f>
        <v>0</v>
      </c>
      <c r="O579" s="121">
        <f t="shared" ref="O579:O642" si="29">IF(ROUND(H579*1440,0)=0,0,
IF(ROUND(H579*1440,0)&lt;=15,480,
IF(ROUND(H579*1440,0)&lt;=30,960,
IF(ROUND(H579*1440,0)&lt;=45,1440,
IF(ROUND(H579*1440,0)&lt;=60,1920,
1920*INT(ROUND(H579*1440,0)/60)+
IF(MOD(ROUND(H579*1440,0),60)&lt;=15,480,
IF(MOD(ROUND(H579*1440,0),60)&lt;=30,960,
IF(MOD(ROUND(H579*1440,0),60)&lt;=45,1440,1920)))
)))))</f>
        <v>0</v>
      </c>
    </row>
    <row r="580" spans="1:15" ht="17.25" x14ac:dyDescent="0.3">
      <c r="A580" s="93"/>
      <c r="B580" s="94"/>
      <c r="C580" s="12"/>
      <c r="D580" s="50"/>
      <c r="E580" s="2"/>
      <c r="F580" s="3"/>
      <c r="G580" s="3"/>
      <c r="H580" s="122">
        <f t="shared" si="27"/>
        <v>0</v>
      </c>
      <c r="I580" s="1"/>
      <c r="J580" s="50"/>
      <c r="K580" s="120">
        <v>0</v>
      </c>
      <c r="L580" s="12"/>
      <c r="M580" s="12"/>
      <c r="N580" s="120">
        <f t="shared" si="28"/>
        <v>0</v>
      </c>
      <c r="O580" s="121">
        <f t="shared" si="29"/>
        <v>0</v>
      </c>
    </row>
    <row r="581" spans="1:15" ht="17.25" x14ac:dyDescent="0.3">
      <c r="A581" s="93"/>
      <c r="B581" s="94"/>
      <c r="C581" s="12"/>
      <c r="D581" s="50"/>
      <c r="E581" s="2"/>
      <c r="F581" s="3"/>
      <c r="G581" s="3"/>
      <c r="H581" s="122">
        <f t="shared" si="27"/>
        <v>0</v>
      </c>
      <c r="I581" s="1"/>
      <c r="J581" s="50"/>
      <c r="K581" s="120">
        <v>0</v>
      </c>
      <c r="L581" s="12"/>
      <c r="M581" s="12"/>
      <c r="N581" s="120">
        <f t="shared" si="28"/>
        <v>0</v>
      </c>
      <c r="O581" s="121">
        <f t="shared" si="29"/>
        <v>0</v>
      </c>
    </row>
    <row r="582" spans="1:15" ht="17.25" x14ac:dyDescent="0.3">
      <c r="A582" s="93"/>
      <c r="B582" s="94"/>
      <c r="C582" s="12"/>
      <c r="D582" s="50"/>
      <c r="E582" s="2"/>
      <c r="F582" s="3"/>
      <c r="G582" s="3"/>
      <c r="H582" s="122">
        <f t="shared" si="27"/>
        <v>0</v>
      </c>
      <c r="I582" s="1"/>
      <c r="J582" s="50"/>
      <c r="K582" s="120">
        <v>0</v>
      </c>
      <c r="L582" s="12"/>
      <c r="M582" s="12"/>
      <c r="N582" s="120">
        <f t="shared" si="28"/>
        <v>0</v>
      </c>
      <c r="O582" s="121">
        <f t="shared" si="29"/>
        <v>0</v>
      </c>
    </row>
    <row r="583" spans="1:15" ht="17.25" x14ac:dyDescent="0.3">
      <c r="A583" s="93"/>
      <c r="B583" s="94"/>
      <c r="C583" s="12"/>
      <c r="D583" s="50"/>
      <c r="E583" s="2"/>
      <c r="F583" s="3"/>
      <c r="G583" s="3"/>
      <c r="H583" s="122">
        <f t="shared" si="27"/>
        <v>0</v>
      </c>
      <c r="I583" s="1"/>
      <c r="J583" s="50"/>
      <c r="K583" s="120">
        <v>0</v>
      </c>
      <c r="L583" s="12"/>
      <c r="M583" s="12"/>
      <c r="N583" s="120">
        <f t="shared" si="28"/>
        <v>0</v>
      </c>
      <c r="O583" s="121">
        <f t="shared" si="29"/>
        <v>0</v>
      </c>
    </row>
    <row r="584" spans="1:15" ht="17.25" x14ac:dyDescent="0.3">
      <c r="A584" s="93"/>
      <c r="B584" s="94"/>
      <c r="C584" s="12"/>
      <c r="D584" s="50"/>
      <c r="E584" s="2"/>
      <c r="F584" s="3"/>
      <c r="G584" s="3"/>
      <c r="H584" s="122">
        <f t="shared" si="27"/>
        <v>0</v>
      </c>
      <c r="I584" s="1"/>
      <c r="J584" s="50"/>
      <c r="K584" s="120">
        <v>0</v>
      </c>
      <c r="L584" s="12"/>
      <c r="M584" s="12"/>
      <c r="N584" s="120">
        <f t="shared" si="28"/>
        <v>0</v>
      </c>
      <c r="O584" s="121">
        <f t="shared" si="29"/>
        <v>0</v>
      </c>
    </row>
    <row r="585" spans="1:15" ht="17.25" x14ac:dyDescent="0.3">
      <c r="A585" s="93"/>
      <c r="B585" s="94"/>
      <c r="C585" s="12"/>
      <c r="D585" s="50"/>
      <c r="E585" s="2"/>
      <c r="F585" s="3"/>
      <c r="G585" s="3"/>
      <c r="H585" s="122">
        <f t="shared" si="27"/>
        <v>0</v>
      </c>
      <c r="I585" s="1"/>
      <c r="J585" s="50"/>
      <c r="K585" s="120">
        <v>0</v>
      </c>
      <c r="L585" s="12"/>
      <c r="M585" s="12"/>
      <c r="N585" s="120">
        <f t="shared" si="28"/>
        <v>0</v>
      </c>
      <c r="O585" s="121">
        <f t="shared" si="29"/>
        <v>0</v>
      </c>
    </row>
    <row r="586" spans="1:15" ht="17.25" x14ac:dyDescent="0.3">
      <c r="A586" s="93"/>
      <c r="B586" s="94"/>
      <c r="C586" s="12"/>
      <c r="D586" s="50"/>
      <c r="E586" s="2"/>
      <c r="F586" s="3"/>
      <c r="G586" s="3"/>
      <c r="H586" s="122">
        <f t="shared" si="27"/>
        <v>0</v>
      </c>
      <c r="I586" s="1"/>
      <c r="J586" s="50"/>
      <c r="K586" s="120">
        <v>0</v>
      </c>
      <c r="L586" s="12"/>
      <c r="M586" s="12"/>
      <c r="N586" s="120">
        <f t="shared" si="28"/>
        <v>0</v>
      </c>
      <c r="O586" s="121">
        <f t="shared" si="29"/>
        <v>0</v>
      </c>
    </row>
    <row r="587" spans="1:15" ht="17.25" x14ac:dyDescent="0.3">
      <c r="A587" s="93"/>
      <c r="B587" s="94"/>
      <c r="C587" s="12"/>
      <c r="D587" s="50"/>
      <c r="E587" s="2"/>
      <c r="F587" s="3"/>
      <c r="G587" s="3"/>
      <c r="H587" s="122">
        <f t="shared" si="27"/>
        <v>0</v>
      </c>
      <c r="I587" s="1"/>
      <c r="J587" s="50"/>
      <c r="K587" s="120">
        <v>0</v>
      </c>
      <c r="L587" s="12"/>
      <c r="M587" s="12"/>
      <c r="N587" s="120">
        <f t="shared" si="28"/>
        <v>0</v>
      </c>
      <c r="O587" s="121">
        <f t="shared" si="29"/>
        <v>0</v>
      </c>
    </row>
    <row r="588" spans="1:15" ht="17.25" x14ac:dyDescent="0.3">
      <c r="A588" s="93"/>
      <c r="B588" s="94"/>
      <c r="C588" s="12"/>
      <c r="D588" s="50"/>
      <c r="E588" s="2"/>
      <c r="F588" s="3"/>
      <c r="G588" s="3"/>
      <c r="H588" s="122">
        <f t="shared" si="27"/>
        <v>0</v>
      </c>
      <c r="I588" s="1"/>
      <c r="J588" s="50"/>
      <c r="K588" s="120">
        <v>0</v>
      </c>
      <c r="L588" s="12"/>
      <c r="M588" s="12"/>
      <c r="N588" s="120">
        <f t="shared" si="28"/>
        <v>0</v>
      </c>
      <c r="O588" s="121">
        <f t="shared" si="29"/>
        <v>0</v>
      </c>
    </row>
    <row r="589" spans="1:15" ht="17.25" x14ac:dyDescent="0.3">
      <c r="A589" s="93"/>
      <c r="B589" s="94"/>
      <c r="C589" s="12"/>
      <c r="D589" s="50"/>
      <c r="E589" s="2"/>
      <c r="F589" s="3"/>
      <c r="G589" s="3"/>
      <c r="H589" s="122">
        <f t="shared" si="27"/>
        <v>0</v>
      </c>
      <c r="I589" s="1"/>
      <c r="J589" s="50"/>
      <c r="K589" s="120">
        <v>0</v>
      </c>
      <c r="L589" s="12"/>
      <c r="M589" s="12"/>
      <c r="N589" s="120">
        <f t="shared" si="28"/>
        <v>0</v>
      </c>
      <c r="O589" s="121">
        <f t="shared" si="29"/>
        <v>0</v>
      </c>
    </row>
    <row r="590" spans="1:15" ht="17.25" x14ac:dyDescent="0.3">
      <c r="A590" s="93"/>
      <c r="B590" s="94"/>
      <c r="C590" s="12"/>
      <c r="D590" s="50"/>
      <c r="E590" s="2"/>
      <c r="F590" s="3"/>
      <c r="G590" s="3"/>
      <c r="H590" s="122">
        <f t="shared" si="27"/>
        <v>0</v>
      </c>
      <c r="I590" s="1"/>
      <c r="J590" s="50"/>
      <c r="K590" s="120">
        <v>0</v>
      </c>
      <c r="L590" s="12"/>
      <c r="M590" s="12"/>
      <c r="N590" s="120">
        <f t="shared" si="28"/>
        <v>0</v>
      </c>
      <c r="O590" s="121">
        <f t="shared" si="29"/>
        <v>0</v>
      </c>
    </row>
    <row r="591" spans="1:15" ht="17.25" x14ac:dyDescent="0.3">
      <c r="A591" s="93"/>
      <c r="B591" s="94"/>
      <c r="C591" s="12"/>
      <c r="D591" s="50"/>
      <c r="E591" s="2"/>
      <c r="F591" s="3"/>
      <c r="G591" s="3"/>
      <c r="H591" s="122">
        <f t="shared" si="27"/>
        <v>0</v>
      </c>
      <c r="I591" s="1"/>
      <c r="J591" s="50"/>
      <c r="K591" s="120">
        <v>0</v>
      </c>
      <c r="L591" s="12"/>
      <c r="M591" s="12"/>
      <c r="N591" s="120">
        <f t="shared" si="28"/>
        <v>0</v>
      </c>
      <c r="O591" s="121">
        <f t="shared" si="29"/>
        <v>0</v>
      </c>
    </row>
    <row r="592" spans="1:15" ht="17.25" x14ac:dyDescent="0.3">
      <c r="A592" s="93"/>
      <c r="B592" s="94"/>
      <c r="C592" s="12"/>
      <c r="D592" s="50"/>
      <c r="E592" s="2"/>
      <c r="F592" s="3"/>
      <c r="G592" s="3"/>
      <c r="H592" s="122">
        <f t="shared" si="27"/>
        <v>0</v>
      </c>
      <c r="I592" s="1"/>
      <c r="J592" s="50"/>
      <c r="K592" s="120">
        <v>0</v>
      </c>
      <c r="L592" s="12"/>
      <c r="M592" s="12"/>
      <c r="N592" s="120">
        <f t="shared" si="28"/>
        <v>0</v>
      </c>
      <c r="O592" s="121">
        <f t="shared" si="29"/>
        <v>0</v>
      </c>
    </row>
    <row r="593" spans="1:15" ht="17.25" x14ac:dyDescent="0.3">
      <c r="A593" s="93"/>
      <c r="B593" s="94"/>
      <c r="C593" s="12"/>
      <c r="D593" s="50"/>
      <c r="E593" s="2"/>
      <c r="F593" s="3"/>
      <c r="G593" s="3"/>
      <c r="H593" s="122">
        <f t="shared" si="27"/>
        <v>0</v>
      </c>
      <c r="I593" s="1"/>
      <c r="J593" s="50"/>
      <c r="K593" s="120">
        <v>0</v>
      </c>
      <c r="L593" s="12"/>
      <c r="M593" s="12"/>
      <c r="N593" s="120">
        <f t="shared" si="28"/>
        <v>0</v>
      </c>
      <c r="O593" s="121">
        <f t="shared" si="29"/>
        <v>0</v>
      </c>
    </row>
    <row r="594" spans="1:15" ht="17.25" x14ac:dyDescent="0.3">
      <c r="A594" s="93"/>
      <c r="B594" s="94"/>
      <c r="C594" s="12"/>
      <c r="D594" s="50"/>
      <c r="E594" s="2"/>
      <c r="F594" s="3"/>
      <c r="G594" s="3"/>
      <c r="H594" s="122">
        <f t="shared" si="27"/>
        <v>0</v>
      </c>
      <c r="I594" s="1"/>
      <c r="J594" s="50"/>
      <c r="K594" s="120">
        <v>0</v>
      </c>
      <c r="L594" s="12"/>
      <c r="M594" s="12"/>
      <c r="N594" s="120">
        <f t="shared" si="28"/>
        <v>0</v>
      </c>
      <c r="O594" s="121">
        <f t="shared" si="29"/>
        <v>0</v>
      </c>
    </row>
    <row r="595" spans="1:15" ht="17.25" x14ac:dyDescent="0.3">
      <c r="A595" s="93"/>
      <c r="B595" s="94"/>
      <c r="C595" s="12"/>
      <c r="D595" s="50"/>
      <c r="E595" s="2"/>
      <c r="F595" s="3"/>
      <c r="G595" s="3"/>
      <c r="H595" s="122">
        <f t="shared" si="27"/>
        <v>0</v>
      </c>
      <c r="I595" s="1"/>
      <c r="J595" s="50"/>
      <c r="K595" s="120">
        <v>0</v>
      </c>
      <c r="L595" s="12"/>
      <c r="M595" s="12"/>
      <c r="N595" s="120">
        <f t="shared" si="28"/>
        <v>0</v>
      </c>
      <c r="O595" s="121">
        <f t="shared" si="29"/>
        <v>0</v>
      </c>
    </row>
    <row r="596" spans="1:15" ht="17.25" x14ac:dyDescent="0.3">
      <c r="A596" s="93"/>
      <c r="B596" s="94"/>
      <c r="C596" s="12"/>
      <c r="D596" s="50"/>
      <c r="E596" s="2"/>
      <c r="F596" s="3"/>
      <c r="G596" s="3"/>
      <c r="H596" s="122">
        <f t="shared" si="27"/>
        <v>0</v>
      </c>
      <c r="I596" s="1"/>
      <c r="J596" s="50"/>
      <c r="K596" s="120">
        <v>0</v>
      </c>
      <c r="L596" s="12"/>
      <c r="M596" s="12"/>
      <c r="N596" s="120">
        <f t="shared" si="28"/>
        <v>0</v>
      </c>
      <c r="O596" s="121">
        <f t="shared" si="29"/>
        <v>0</v>
      </c>
    </row>
    <row r="597" spans="1:15" ht="17.25" x14ac:dyDescent="0.3">
      <c r="A597" s="93"/>
      <c r="B597" s="94"/>
      <c r="C597" s="12"/>
      <c r="D597" s="50"/>
      <c r="E597" s="2"/>
      <c r="F597" s="3"/>
      <c r="G597" s="3"/>
      <c r="H597" s="122">
        <f t="shared" si="27"/>
        <v>0</v>
      </c>
      <c r="I597" s="1"/>
      <c r="J597" s="50"/>
      <c r="K597" s="120">
        <v>0</v>
      </c>
      <c r="L597" s="12"/>
      <c r="M597" s="12"/>
      <c r="N597" s="120">
        <f t="shared" si="28"/>
        <v>0</v>
      </c>
      <c r="O597" s="121">
        <f t="shared" si="29"/>
        <v>0</v>
      </c>
    </row>
    <row r="598" spans="1:15" ht="17.25" x14ac:dyDescent="0.3">
      <c r="A598" s="93"/>
      <c r="B598" s="94"/>
      <c r="C598" s="12"/>
      <c r="D598" s="50"/>
      <c r="E598" s="2"/>
      <c r="F598" s="3"/>
      <c r="G598" s="3"/>
      <c r="H598" s="122">
        <f t="shared" si="27"/>
        <v>0</v>
      </c>
      <c r="I598" s="1"/>
      <c r="J598" s="50"/>
      <c r="K598" s="120">
        <v>0</v>
      </c>
      <c r="L598" s="12"/>
      <c r="M598" s="12"/>
      <c r="N598" s="120">
        <f t="shared" si="28"/>
        <v>0</v>
      </c>
      <c r="O598" s="121">
        <f t="shared" si="29"/>
        <v>0</v>
      </c>
    </row>
    <row r="599" spans="1:15" ht="17.25" x14ac:dyDescent="0.3">
      <c r="A599" s="93"/>
      <c r="B599" s="94"/>
      <c r="C599" s="12"/>
      <c r="D599" s="50"/>
      <c r="E599" s="2"/>
      <c r="F599" s="3"/>
      <c r="G599" s="3"/>
      <c r="H599" s="122">
        <f t="shared" si="27"/>
        <v>0</v>
      </c>
      <c r="I599" s="1"/>
      <c r="J599" s="50"/>
      <c r="K599" s="120">
        <v>0</v>
      </c>
      <c r="L599" s="12"/>
      <c r="M599" s="12"/>
      <c r="N599" s="120">
        <f t="shared" si="28"/>
        <v>0</v>
      </c>
      <c r="O599" s="121">
        <f t="shared" si="29"/>
        <v>0</v>
      </c>
    </row>
    <row r="600" spans="1:15" ht="17.25" x14ac:dyDescent="0.3">
      <c r="A600" s="93"/>
      <c r="B600" s="94"/>
      <c r="C600" s="12"/>
      <c r="D600" s="50"/>
      <c r="E600" s="2"/>
      <c r="F600" s="3"/>
      <c r="G600" s="3"/>
      <c r="H600" s="122">
        <f t="shared" si="27"/>
        <v>0</v>
      </c>
      <c r="I600" s="1"/>
      <c r="J600" s="50"/>
      <c r="K600" s="120">
        <v>0</v>
      </c>
      <c r="L600" s="12"/>
      <c r="M600" s="12"/>
      <c r="N600" s="120">
        <f t="shared" si="28"/>
        <v>0</v>
      </c>
      <c r="O600" s="121">
        <f t="shared" si="29"/>
        <v>0</v>
      </c>
    </row>
    <row r="601" spans="1:15" ht="17.25" x14ac:dyDescent="0.3">
      <c r="A601" s="93"/>
      <c r="B601" s="94"/>
      <c r="C601" s="12"/>
      <c r="D601" s="50"/>
      <c r="E601" s="2"/>
      <c r="F601" s="3"/>
      <c r="G601" s="3"/>
      <c r="H601" s="122">
        <f t="shared" si="27"/>
        <v>0</v>
      </c>
      <c r="I601" s="1"/>
      <c r="J601" s="50"/>
      <c r="K601" s="120">
        <v>0</v>
      </c>
      <c r="L601" s="12"/>
      <c r="M601" s="12"/>
      <c r="N601" s="120">
        <f t="shared" si="28"/>
        <v>0</v>
      </c>
      <c r="O601" s="121">
        <f t="shared" si="29"/>
        <v>0</v>
      </c>
    </row>
    <row r="602" spans="1:15" ht="17.25" x14ac:dyDescent="0.3">
      <c r="A602" s="93"/>
      <c r="B602" s="94"/>
      <c r="C602" s="12"/>
      <c r="D602" s="50"/>
      <c r="E602" s="2"/>
      <c r="F602" s="3"/>
      <c r="G602" s="3"/>
      <c r="H602" s="122">
        <f t="shared" si="27"/>
        <v>0</v>
      </c>
      <c r="I602" s="1"/>
      <c r="J602" s="50"/>
      <c r="K602" s="120">
        <v>0</v>
      </c>
      <c r="L602" s="12"/>
      <c r="M602" s="12"/>
      <c r="N602" s="120">
        <f t="shared" si="28"/>
        <v>0</v>
      </c>
      <c r="O602" s="121">
        <f t="shared" si="29"/>
        <v>0</v>
      </c>
    </row>
    <row r="603" spans="1:15" ht="17.25" x14ac:dyDescent="0.3">
      <c r="A603" s="93"/>
      <c r="B603" s="94"/>
      <c r="C603" s="12"/>
      <c r="D603" s="50"/>
      <c r="E603" s="2"/>
      <c r="F603" s="3"/>
      <c r="G603" s="3"/>
      <c r="H603" s="122">
        <f t="shared" si="27"/>
        <v>0</v>
      </c>
      <c r="I603" s="1"/>
      <c r="J603" s="50"/>
      <c r="K603" s="120">
        <v>0</v>
      </c>
      <c r="L603" s="12"/>
      <c r="M603" s="12"/>
      <c r="N603" s="120">
        <f t="shared" si="28"/>
        <v>0</v>
      </c>
      <c r="O603" s="121">
        <f t="shared" si="29"/>
        <v>0</v>
      </c>
    </row>
    <row r="604" spans="1:15" ht="17.25" x14ac:dyDescent="0.3">
      <c r="A604" s="93"/>
      <c r="B604" s="94"/>
      <c r="C604" s="12"/>
      <c r="D604" s="50"/>
      <c r="E604" s="2"/>
      <c r="F604" s="3"/>
      <c r="G604" s="3"/>
      <c r="H604" s="122">
        <f t="shared" si="27"/>
        <v>0</v>
      </c>
      <c r="I604" s="1"/>
      <c r="J604" s="50"/>
      <c r="K604" s="120">
        <v>0</v>
      </c>
      <c r="L604" s="12"/>
      <c r="M604" s="12"/>
      <c r="N604" s="120">
        <f t="shared" si="28"/>
        <v>0</v>
      </c>
      <c r="O604" s="121">
        <f t="shared" si="29"/>
        <v>0</v>
      </c>
    </row>
    <row r="605" spans="1:15" ht="17.25" x14ac:dyDescent="0.3">
      <c r="A605" s="93"/>
      <c r="B605" s="94"/>
      <c r="C605" s="12"/>
      <c r="D605" s="50"/>
      <c r="E605" s="2"/>
      <c r="F605" s="3"/>
      <c r="G605" s="3"/>
      <c r="H605" s="122">
        <f t="shared" si="27"/>
        <v>0</v>
      </c>
      <c r="I605" s="1"/>
      <c r="J605" s="50"/>
      <c r="K605" s="120">
        <v>0</v>
      </c>
      <c r="L605" s="12"/>
      <c r="M605" s="12"/>
      <c r="N605" s="120">
        <f t="shared" si="28"/>
        <v>0</v>
      </c>
      <c r="O605" s="121">
        <f t="shared" si="29"/>
        <v>0</v>
      </c>
    </row>
    <row r="606" spans="1:15" ht="17.25" x14ac:dyDescent="0.3">
      <c r="A606" s="93"/>
      <c r="B606" s="94"/>
      <c r="C606" s="12"/>
      <c r="D606" s="50"/>
      <c r="E606" s="2"/>
      <c r="F606" s="3"/>
      <c r="G606" s="3"/>
      <c r="H606" s="122">
        <f t="shared" si="27"/>
        <v>0</v>
      </c>
      <c r="I606" s="1"/>
      <c r="J606" s="50"/>
      <c r="K606" s="120">
        <v>0</v>
      </c>
      <c r="L606" s="12"/>
      <c r="M606" s="12"/>
      <c r="N606" s="120">
        <f t="shared" si="28"/>
        <v>0</v>
      </c>
      <c r="O606" s="121">
        <f t="shared" si="29"/>
        <v>0</v>
      </c>
    </row>
    <row r="607" spans="1:15" ht="17.25" x14ac:dyDescent="0.3">
      <c r="A607" s="93"/>
      <c r="B607" s="94"/>
      <c r="C607" s="12"/>
      <c r="D607" s="50"/>
      <c r="E607" s="2"/>
      <c r="F607" s="3"/>
      <c r="G607" s="3"/>
      <c r="H607" s="122">
        <f t="shared" si="27"/>
        <v>0</v>
      </c>
      <c r="I607" s="1"/>
      <c r="J607" s="50"/>
      <c r="K607" s="120">
        <v>0</v>
      </c>
      <c r="L607" s="12"/>
      <c r="M607" s="12"/>
      <c r="N607" s="120">
        <f t="shared" si="28"/>
        <v>0</v>
      </c>
      <c r="O607" s="121">
        <f t="shared" si="29"/>
        <v>0</v>
      </c>
    </row>
    <row r="608" spans="1:15" ht="17.25" x14ac:dyDescent="0.3">
      <c r="A608" s="93"/>
      <c r="B608" s="94"/>
      <c r="C608" s="12"/>
      <c r="D608" s="50"/>
      <c r="E608" s="2"/>
      <c r="F608" s="3"/>
      <c r="G608" s="3"/>
      <c r="H608" s="122">
        <f t="shared" si="27"/>
        <v>0</v>
      </c>
      <c r="I608" s="1"/>
      <c r="J608" s="50"/>
      <c r="K608" s="120">
        <v>0</v>
      </c>
      <c r="L608" s="12"/>
      <c r="M608" s="12"/>
      <c r="N608" s="120">
        <f t="shared" si="28"/>
        <v>0</v>
      </c>
      <c r="O608" s="121">
        <f t="shared" si="29"/>
        <v>0</v>
      </c>
    </row>
    <row r="609" spans="1:15" ht="17.25" x14ac:dyDescent="0.3">
      <c r="A609" s="93"/>
      <c r="B609" s="94"/>
      <c r="C609" s="12"/>
      <c r="D609" s="50"/>
      <c r="E609" s="2"/>
      <c r="F609" s="3"/>
      <c r="G609" s="3"/>
      <c r="H609" s="122">
        <f t="shared" si="27"/>
        <v>0</v>
      </c>
      <c r="I609" s="1"/>
      <c r="J609" s="50"/>
      <c r="K609" s="120">
        <v>0</v>
      </c>
      <c r="L609" s="12"/>
      <c r="M609" s="12"/>
      <c r="N609" s="120">
        <f t="shared" si="28"/>
        <v>0</v>
      </c>
      <c r="O609" s="121">
        <f t="shared" si="29"/>
        <v>0</v>
      </c>
    </row>
    <row r="610" spans="1:15" ht="17.25" x14ac:dyDescent="0.3">
      <c r="A610" s="93"/>
      <c r="B610" s="94"/>
      <c r="C610" s="12"/>
      <c r="D610" s="50"/>
      <c r="E610" s="2"/>
      <c r="F610" s="3"/>
      <c r="G610" s="3"/>
      <c r="H610" s="122">
        <f t="shared" si="27"/>
        <v>0</v>
      </c>
      <c r="I610" s="1"/>
      <c r="J610" s="50"/>
      <c r="K610" s="120">
        <v>0</v>
      </c>
      <c r="L610" s="12"/>
      <c r="M610" s="12"/>
      <c r="N610" s="120">
        <f t="shared" si="28"/>
        <v>0</v>
      </c>
      <c r="O610" s="121">
        <f t="shared" si="29"/>
        <v>0</v>
      </c>
    </row>
    <row r="611" spans="1:15" ht="17.25" x14ac:dyDescent="0.3">
      <c r="A611" s="93"/>
      <c r="B611" s="94"/>
      <c r="C611" s="12"/>
      <c r="D611" s="50"/>
      <c r="E611" s="2"/>
      <c r="F611" s="3"/>
      <c r="G611" s="3"/>
      <c r="H611" s="122">
        <f t="shared" si="27"/>
        <v>0</v>
      </c>
      <c r="I611" s="1"/>
      <c r="J611" s="50"/>
      <c r="K611" s="120">
        <v>0</v>
      </c>
      <c r="L611" s="12"/>
      <c r="M611" s="12"/>
      <c r="N611" s="120">
        <f t="shared" si="28"/>
        <v>0</v>
      </c>
      <c r="O611" s="121">
        <f t="shared" si="29"/>
        <v>0</v>
      </c>
    </row>
    <row r="612" spans="1:15" ht="17.25" x14ac:dyDescent="0.3">
      <c r="A612" s="93"/>
      <c r="B612" s="94"/>
      <c r="C612" s="12"/>
      <c r="D612" s="50"/>
      <c r="E612" s="2"/>
      <c r="F612" s="3"/>
      <c r="G612" s="3"/>
      <c r="H612" s="122">
        <f t="shared" si="27"/>
        <v>0</v>
      </c>
      <c r="I612" s="1"/>
      <c r="J612" s="50"/>
      <c r="K612" s="120">
        <v>0</v>
      </c>
      <c r="L612" s="12"/>
      <c r="M612" s="12"/>
      <c r="N612" s="120">
        <f t="shared" si="28"/>
        <v>0</v>
      </c>
      <c r="O612" s="121">
        <f t="shared" si="29"/>
        <v>0</v>
      </c>
    </row>
    <row r="613" spans="1:15" ht="17.25" x14ac:dyDescent="0.3">
      <c r="A613" s="93"/>
      <c r="B613" s="94"/>
      <c r="C613" s="12"/>
      <c r="D613" s="50"/>
      <c r="E613" s="2"/>
      <c r="F613" s="3"/>
      <c r="G613" s="3"/>
      <c r="H613" s="122">
        <f t="shared" si="27"/>
        <v>0</v>
      </c>
      <c r="I613" s="1"/>
      <c r="J613" s="50"/>
      <c r="K613" s="120">
        <v>0</v>
      </c>
      <c r="L613" s="12"/>
      <c r="M613" s="12"/>
      <c r="N613" s="120">
        <f t="shared" si="28"/>
        <v>0</v>
      </c>
      <c r="O613" s="121">
        <f t="shared" si="29"/>
        <v>0</v>
      </c>
    </row>
    <row r="614" spans="1:15" ht="17.25" x14ac:dyDescent="0.3">
      <c r="A614" s="93"/>
      <c r="B614" s="94"/>
      <c r="C614" s="12"/>
      <c r="D614" s="50"/>
      <c r="E614" s="2"/>
      <c r="F614" s="3"/>
      <c r="G614" s="3"/>
      <c r="H614" s="122">
        <f t="shared" si="27"/>
        <v>0</v>
      </c>
      <c r="I614" s="1"/>
      <c r="J614" s="50"/>
      <c r="K614" s="120">
        <v>0</v>
      </c>
      <c r="L614" s="12"/>
      <c r="M614" s="12"/>
      <c r="N614" s="120">
        <f t="shared" si="28"/>
        <v>0</v>
      </c>
      <c r="O614" s="121">
        <f t="shared" si="29"/>
        <v>0</v>
      </c>
    </row>
    <row r="615" spans="1:15" ht="17.25" x14ac:dyDescent="0.3">
      <c r="A615" s="93"/>
      <c r="B615" s="94"/>
      <c r="C615" s="12"/>
      <c r="D615" s="50"/>
      <c r="E615" s="2"/>
      <c r="F615" s="3"/>
      <c r="G615" s="3"/>
      <c r="H615" s="122">
        <f t="shared" si="27"/>
        <v>0</v>
      </c>
      <c r="I615" s="1"/>
      <c r="J615" s="50"/>
      <c r="K615" s="120">
        <v>0</v>
      </c>
      <c r="L615" s="12"/>
      <c r="M615" s="12"/>
      <c r="N615" s="120">
        <f t="shared" si="28"/>
        <v>0</v>
      </c>
      <c r="O615" s="121">
        <f t="shared" si="29"/>
        <v>0</v>
      </c>
    </row>
    <row r="616" spans="1:15" ht="17.25" x14ac:dyDescent="0.3">
      <c r="A616" s="93"/>
      <c r="B616" s="94"/>
      <c r="C616" s="12"/>
      <c r="D616" s="50"/>
      <c r="E616" s="2"/>
      <c r="F616" s="3"/>
      <c r="G616" s="3"/>
      <c r="H616" s="122">
        <f t="shared" si="27"/>
        <v>0</v>
      </c>
      <c r="I616" s="1"/>
      <c r="J616" s="50"/>
      <c r="K616" s="120">
        <v>0</v>
      </c>
      <c r="L616" s="12"/>
      <c r="M616" s="12"/>
      <c r="N616" s="120">
        <f t="shared" si="28"/>
        <v>0</v>
      </c>
      <c r="O616" s="121">
        <f t="shared" si="29"/>
        <v>0</v>
      </c>
    </row>
    <row r="617" spans="1:15" ht="17.25" x14ac:dyDescent="0.3">
      <c r="A617" s="93"/>
      <c r="B617" s="94"/>
      <c r="C617" s="12"/>
      <c r="D617" s="50"/>
      <c r="E617" s="2"/>
      <c r="F617" s="3"/>
      <c r="G617" s="3"/>
      <c r="H617" s="122">
        <f t="shared" si="27"/>
        <v>0</v>
      </c>
      <c r="I617" s="1"/>
      <c r="J617" s="50"/>
      <c r="K617" s="120">
        <v>0</v>
      </c>
      <c r="L617" s="12"/>
      <c r="M617" s="12"/>
      <c r="N617" s="120">
        <f t="shared" si="28"/>
        <v>0</v>
      </c>
      <c r="O617" s="121">
        <f t="shared" si="29"/>
        <v>0</v>
      </c>
    </row>
    <row r="618" spans="1:15" ht="17.25" x14ac:dyDescent="0.3">
      <c r="A618" s="93"/>
      <c r="B618" s="94"/>
      <c r="C618" s="12"/>
      <c r="D618" s="50"/>
      <c r="E618" s="2"/>
      <c r="F618" s="3"/>
      <c r="G618" s="3"/>
      <c r="H618" s="122">
        <f t="shared" si="27"/>
        <v>0</v>
      </c>
      <c r="I618" s="1"/>
      <c r="J618" s="50"/>
      <c r="K618" s="120">
        <v>0</v>
      </c>
      <c r="L618" s="12"/>
      <c r="M618" s="12"/>
      <c r="N618" s="120">
        <f t="shared" si="28"/>
        <v>0</v>
      </c>
      <c r="O618" s="121">
        <f t="shared" si="29"/>
        <v>0</v>
      </c>
    </row>
    <row r="619" spans="1:15" ht="17.25" x14ac:dyDescent="0.3">
      <c r="A619" s="93"/>
      <c r="B619" s="94"/>
      <c r="C619" s="12"/>
      <c r="D619" s="50"/>
      <c r="E619" s="2"/>
      <c r="F619" s="3"/>
      <c r="G619" s="3"/>
      <c r="H619" s="122">
        <f t="shared" si="27"/>
        <v>0</v>
      </c>
      <c r="I619" s="1"/>
      <c r="J619" s="50"/>
      <c r="K619" s="120">
        <v>0</v>
      </c>
      <c r="L619" s="12"/>
      <c r="M619" s="12"/>
      <c r="N619" s="120">
        <f t="shared" si="28"/>
        <v>0</v>
      </c>
      <c r="O619" s="121">
        <f t="shared" si="29"/>
        <v>0</v>
      </c>
    </row>
    <row r="620" spans="1:15" ht="17.25" x14ac:dyDescent="0.3">
      <c r="A620" s="93"/>
      <c r="B620" s="94"/>
      <c r="C620" s="12"/>
      <c r="D620" s="50"/>
      <c r="E620" s="2"/>
      <c r="F620" s="3"/>
      <c r="G620" s="3"/>
      <c r="H620" s="122">
        <f t="shared" si="27"/>
        <v>0</v>
      </c>
      <c r="I620" s="1"/>
      <c r="J620" s="50"/>
      <c r="K620" s="120">
        <v>0</v>
      </c>
      <c r="L620" s="12"/>
      <c r="M620" s="12"/>
      <c r="N620" s="120">
        <f t="shared" si="28"/>
        <v>0</v>
      </c>
      <c r="O620" s="121">
        <f t="shared" si="29"/>
        <v>0</v>
      </c>
    </row>
    <row r="621" spans="1:15" ht="17.25" x14ac:dyDescent="0.3">
      <c r="A621" s="93"/>
      <c r="B621" s="94"/>
      <c r="C621" s="12"/>
      <c r="D621" s="50"/>
      <c r="E621" s="2"/>
      <c r="F621" s="3"/>
      <c r="G621" s="3"/>
      <c r="H621" s="122">
        <f t="shared" si="27"/>
        <v>0</v>
      </c>
      <c r="I621" s="1"/>
      <c r="J621" s="50"/>
      <c r="K621" s="120">
        <v>0</v>
      </c>
      <c r="L621" s="12"/>
      <c r="M621" s="12"/>
      <c r="N621" s="120">
        <f t="shared" si="28"/>
        <v>0</v>
      </c>
      <c r="O621" s="121">
        <f t="shared" si="29"/>
        <v>0</v>
      </c>
    </row>
    <row r="622" spans="1:15" ht="17.25" x14ac:dyDescent="0.3">
      <c r="A622" s="93"/>
      <c r="B622" s="94"/>
      <c r="C622" s="12"/>
      <c r="D622" s="50"/>
      <c r="E622" s="2"/>
      <c r="F622" s="3"/>
      <c r="G622" s="3"/>
      <c r="H622" s="122">
        <f t="shared" si="27"/>
        <v>0</v>
      </c>
      <c r="I622" s="1"/>
      <c r="J622" s="50"/>
      <c r="K622" s="120">
        <v>0</v>
      </c>
      <c r="L622" s="12"/>
      <c r="M622" s="12"/>
      <c r="N622" s="120">
        <f t="shared" si="28"/>
        <v>0</v>
      </c>
      <c r="O622" s="121">
        <f t="shared" si="29"/>
        <v>0</v>
      </c>
    </row>
    <row r="623" spans="1:15" ht="17.25" x14ac:dyDescent="0.3">
      <c r="A623" s="93"/>
      <c r="B623" s="94"/>
      <c r="C623" s="12"/>
      <c r="D623" s="50"/>
      <c r="E623" s="2"/>
      <c r="F623" s="3"/>
      <c r="G623" s="3"/>
      <c r="H623" s="122">
        <f t="shared" si="27"/>
        <v>0</v>
      </c>
      <c r="I623" s="1"/>
      <c r="J623" s="50"/>
      <c r="K623" s="120">
        <v>0</v>
      </c>
      <c r="L623" s="12"/>
      <c r="M623" s="12"/>
      <c r="N623" s="120">
        <f t="shared" si="28"/>
        <v>0</v>
      </c>
      <c r="O623" s="121">
        <f t="shared" si="29"/>
        <v>0</v>
      </c>
    </row>
    <row r="624" spans="1:15" ht="17.25" x14ac:dyDescent="0.3">
      <c r="A624" s="93"/>
      <c r="B624" s="94"/>
      <c r="C624" s="12"/>
      <c r="D624" s="50"/>
      <c r="E624" s="2"/>
      <c r="F624" s="3"/>
      <c r="G624" s="3"/>
      <c r="H624" s="122">
        <f t="shared" si="27"/>
        <v>0</v>
      </c>
      <c r="I624" s="1"/>
      <c r="J624" s="50"/>
      <c r="K624" s="120">
        <v>0</v>
      </c>
      <c r="L624" s="12"/>
      <c r="M624" s="12"/>
      <c r="N624" s="120">
        <f t="shared" si="28"/>
        <v>0</v>
      </c>
      <c r="O624" s="121">
        <f t="shared" si="29"/>
        <v>0</v>
      </c>
    </row>
    <row r="625" spans="1:15" ht="17.25" x14ac:dyDescent="0.3">
      <c r="A625" s="93"/>
      <c r="B625" s="94"/>
      <c r="C625" s="12"/>
      <c r="D625" s="50"/>
      <c r="E625" s="2"/>
      <c r="F625" s="3"/>
      <c r="G625" s="3"/>
      <c r="H625" s="122">
        <f t="shared" si="27"/>
        <v>0</v>
      </c>
      <c r="I625" s="1"/>
      <c r="J625" s="50"/>
      <c r="K625" s="120">
        <v>0</v>
      </c>
      <c r="L625" s="12"/>
      <c r="M625" s="12"/>
      <c r="N625" s="120">
        <f t="shared" si="28"/>
        <v>0</v>
      </c>
      <c r="O625" s="121">
        <f t="shared" si="29"/>
        <v>0</v>
      </c>
    </row>
    <row r="626" spans="1:15" ht="17.25" x14ac:dyDescent="0.3">
      <c r="A626" s="93"/>
      <c r="B626" s="94"/>
      <c r="C626" s="12"/>
      <c r="D626" s="50"/>
      <c r="E626" s="2"/>
      <c r="F626" s="3"/>
      <c r="G626" s="3"/>
      <c r="H626" s="122">
        <f t="shared" si="27"/>
        <v>0</v>
      </c>
      <c r="I626" s="1"/>
      <c r="J626" s="50"/>
      <c r="K626" s="120">
        <v>0</v>
      </c>
      <c r="L626" s="12"/>
      <c r="M626" s="12"/>
      <c r="N626" s="120">
        <f t="shared" si="28"/>
        <v>0</v>
      </c>
      <c r="O626" s="121">
        <f t="shared" si="29"/>
        <v>0</v>
      </c>
    </row>
    <row r="627" spans="1:15" ht="17.25" x14ac:dyDescent="0.3">
      <c r="A627" s="93"/>
      <c r="B627" s="94"/>
      <c r="C627" s="12"/>
      <c r="D627" s="50"/>
      <c r="E627" s="2"/>
      <c r="F627" s="3"/>
      <c r="G627" s="3"/>
      <c r="H627" s="122">
        <f t="shared" si="27"/>
        <v>0</v>
      </c>
      <c r="I627" s="1"/>
      <c r="J627" s="50"/>
      <c r="K627" s="120">
        <v>0</v>
      </c>
      <c r="L627" s="12"/>
      <c r="M627" s="12"/>
      <c r="N627" s="120">
        <f t="shared" si="28"/>
        <v>0</v>
      </c>
      <c r="O627" s="121">
        <f t="shared" si="29"/>
        <v>0</v>
      </c>
    </row>
    <row r="628" spans="1:15" ht="17.25" x14ac:dyDescent="0.3">
      <c r="A628" s="93"/>
      <c r="B628" s="94"/>
      <c r="C628" s="12"/>
      <c r="D628" s="50"/>
      <c r="E628" s="2"/>
      <c r="F628" s="3"/>
      <c r="G628" s="3"/>
      <c r="H628" s="122">
        <f t="shared" si="27"/>
        <v>0</v>
      </c>
      <c r="I628" s="1"/>
      <c r="J628" s="50"/>
      <c r="K628" s="120">
        <v>0</v>
      </c>
      <c r="L628" s="12"/>
      <c r="M628" s="12"/>
      <c r="N628" s="120">
        <f t="shared" si="28"/>
        <v>0</v>
      </c>
      <c r="O628" s="121">
        <f t="shared" si="29"/>
        <v>0</v>
      </c>
    </row>
    <row r="629" spans="1:15" ht="17.25" x14ac:dyDescent="0.3">
      <c r="A629" s="93"/>
      <c r="B629" s="94"/>
      <c r="C629" s="12"/>
      <c r="D629" s="50"/>
      <c r="E629" s="2"/>
      <c r="F629" s="3"/>
      <c r="G629" s="3"/>
      <c r="H629" s="122">
        <f t="shared" si="27"/>
        <v>0</v>
      </c>
      <c r="I629" s="1"/>
      <c r="J629" s="50"/>
      <c r="K629" s="120">
        <v>0</v>
      </c>
      <c r="L629" s="12"/>
      <c r="M629" s="12"/>
      <c r="N629" s="120">
        <f t="shared" si="28"/>
        <v>0</v>
      </c>
      <c r="O629" s="121">
        <f t="shared" si="29"/>
        <v>0</v>
      </c>
    </row>
    <row r="630" spans="1:15" ht="17.25" x14ac:dyDescent="0.3">
      <c r="A630" s="93"/>
      <c r="B630" s="94"/>
      <c r="C630" s="12"/>
      <c r="D630" s="50"/>
      <c r="E630" s="2"/>
      <c r="F630" s="3"/>
      <c r="G630" s="3"/>
      <c r="H630" s="122">
        <f t="shared" si="27"/>
        <v>0</v>
      </c>
      <c r="I630" s="1"/>
      <c r="J630" s="50"/>
      <c r="K630" s="120">
        <v>0</v>
      </c>
      <c r="L630" s="12"/>
      <c r="M630" s="12"/>
      <c r="N630" s="120">
        <f t="shared" si="28"/>
        <v>0</v>
      </c>
      <c r="O630" s="121">
        <f t="shared" si="29"/>
        <v>0</v>
      </c>
    </row>
    <row r="631" spans="1:15" ht="17.25" x14ac:dyDescent="0.3">
      <c r="A631" s="93"/>
      <c r="B631" s="94"/>
      <c r="C631" s="12"/>
      <c r="D631" s="50"/>
      <c r="E631" s="2"/>
      <c r="F631" s="3"/>
      <c r="G631" s="3"/>
      <c r="H631" s="122">
        <f t="shared" si="27"/>
        <v>0</v>
      </c>
      <c r="I631" s="1"/>
      <c r="J631" s="50"/>
      <c r="K631" s="120">
        <v>0</v>
      </c>
      <c r="L631" s="12"/>
      <c r="M631" s="12"/>
      <c r="N631" s="120">
        <f t="shared" si="28"/>
        <v>0</v>
      </c>
      <c r="O631" s="121">
        <f t="shared" si="29"/>
        <v>0</v>
      </c>
    </row>
    <row r="632" spans="1:15" ht="17.25" x14ac:dyDescent="0.3">
      <c r="A632" s="93"/>
      <c r="B632" s="94"/>
      <c r="C632" s="12"/>
      <c r="D632" s="50"/>
      <c r="E632" s="2"/>
      <c r="F632" s="3"/>
      <c r="G632" s="3"/>
      <c r="H632" s="122">
        <f t="shared" si="27"/>
        <v>0</v>
      </c>
      <c r="I632" s="1"/>
      <c r="J632" s="50"/>
      <c r="K632" s="120">
        <v>0</v>
      </c>
      <c r="L632" s="12"/>
      <c r="M632" s="12"/>
      <c r="N632" s="120">
        <f t="shared" si="28"/>
        <v>0</v>
      </c>
      <c r="O632" s="121">
        <f t="shared" si="29"/>
        <v>0</v>
      </c>
    </row>
    <row r="633" spans="1:15" ht="17.25" x14ac:dyDescent="0.3">
      <c r="A633" s="93"/>
      <c r="B633" s="94"/>
      <c r="C633" s="12"/>
      <c r="D633" s="50"/>
      <c r="E633" s="2"/>
      <c r="F633" s="3"/>
      <c r="G633" s="3"/>
      <c r="H633" s="122">
        <f t="shared" si="27"/>
        <v>0</v>
      </c>
      <c r="I633" s="1"/>
      <c r="J633" s="50"/>
      <c r="K633" s="120">
        <v>0</v>
      </c>
      <c r="L633" s="12"/>
      <c r="M633" s="12"/>
      <c r="N633" s="120">
        <f t="shared" si="28"/>
        <v>0</v>
      </c>
      <c r="O633" s="121">
        <f t="shared" si="29"/>
        <v>0</v>
      </c>
    </row>
    <row r="634" spans="1:15" ht="17.25" x14ac:dyDescent="0.3">
      <c r="A634" s="93"/>
      <c r="B634" s="94"/>
      <c r="C634" s="12"/>
      <c r="D634" s="50"/>
      <c r="E634" s="2"/>
      <c r="F634" s="3"/>
      <c r="G634" s="3"/>
      <c r="H634" s="122">
        <f t="shared" si="27"/>
        <v>0</v>
      </c>
      <c r="I634" s="1"/>
      <c r="J634" s="50"/>
      <c r="K634" s="120">
        <v>0</v>
      </c>
      <c r="L634" s="12"/>
      <c r="M634" s="12"/>
      <c r="N634" s="120">
        <f t="shared" si="28"/>
        <v>0</v>
      </c>
      <c r="O634" s="121">
        <f t="shared" si="29"/>
        <v>0</v>
      </c>
    </row>
    <row r="635" spans="1:15" ht="17.25" x14ac:dyDescent="0.3">
      <c r="A635" s="93"/>
      <c r="B635" s="94"/>
      <c r="C635" s="12"/>
      <c r="D635" s="50"/>
      <c r="E635" s="2"/>
      <c r="F635" s="3"/>
      <c r="G635" s="3"/>
      <c r="H635" s="122">
        <f t="shared" si="27"/>
        <v>0</v>
      </c>
      <c r="I635" s="1"/>
      <c r="J635" s="50"/>
      <c r="K635" s="120">
        <v>0</v>
      </c>
      <c r="L635" s="12"/>
      <c r="M635" s="12"/>
      <c r="N635" s="120">
        <f t="shared" si="28"/>
        <v>0</v>
      </c>
      <c r="O635" s="121">
        <f t="shared" si="29"/>
        <v>0</v>
      </c>
    </row>
    <row r="636" spans="1:15" ht="17.25" x14ac:dyDescent="0.3">
      <c r="A636" s="93"/>
      <c r="B636" s="94"/>
      <c r="C636" s="12"/>
      <c r="D636" s="50"/>
      <c r="E636" s="2"/>
      <c r="F636" s="3"/>
      <c r="G636" s="3"/>
      <c r="H636" s="122">
        <f t="shared" si="27"/>
        <v>0</v>
      </c>
      <c r="I636" s="1"/>
      <c r="J636" s="50"/>
      <c r="K636" s="120">
        <v>0</v>
      </c>
      <c r="L636" s="12"/>
      <c r="M636" s="12"/>
      <c r="N636" s="120">
        <f t="shared" si="28"/>
        <v>0</v>
      </c>
      <c r="O636" s="121">
        <f t="shared" si="29"/>
        <v>0</v>
      </c>
    </row>
    <row r="637" spans="1:15" ht="17.25" x14ac:dyDescent="0.3">
      <c r="A637" s="93"/>
      <c r="B637" s="94"/>
      <c r="C637" s="12"/>
      <c r="D637" s="50"/>
      <c r="E637" s="2"/>
      <c r="F637" s="3"/>
      <c r="G637" s="3"/>
      <c r="H637" s="122">
        <f t="shared" si="27"/>
        <v>0</v>
      </c>
      <c r="I637" s="1"/>
      <c r="J637" s="50"/>
      <c r="K637" s="120">
        <v>0</v>
      </c>
      <c r="L637" s="12"/>
      <c r="M637" s="12"/>
      <c r="N637" s="120">
        <f t="shared" si="28"/>
        <v>0</v>
      </c>
      <c r="O637" s="121">
        <f t="shared" si="29"/>
        <v>0</v>
      </c>
    </row>
    <row r="638" spans="1:15" ht="17.25" x14ac:dyDescent="0.3">
      <c r="A638" s="93"/>
      <c r="B638" s="94"/>
      <c r="C638" s="12"/>
      <c r="D638" s="50"/>
      <c r="E638" s="2"/>
      <c r="F638" s="3"/>
      <c r="G638" s="3"/>
      <c r="H638" s="122">
        <f t="shared" si="27"/>
        <v>0</v>
      </c>
      <c r="I638" s="1"/>
      <c r="J638" s="50"/>
      <c r="K638" s="120">
        <v>0</v>
      </c>
      <c r="L638" s="12"/>
      <c r="M638" s="12"/>
      <c r="N638" s="120">
        <f t="shared" si="28"/>
        <v>0</v>
      </c>
      <c r="O638" s="121">
        <f t="shared" si="29"/>
        <v>0</v>
      </c>
    </row>
    <row r="639" spans="1:15" ht="17.25" x14ac:dyDescent="0.3">
      <c r="A639" s="93"/>
      <c r="B639" s="94"/>
      <c r="C639" s="12"/>
      <c r="D639" s="50"/>
      <c r="E639" s="2"/>
      <c r="F639" s="3"/>
      <c r="G639" s="3"/>
      <c r="H639" s="122">
        <f t="shared" si="27"/>
        <v>0</v>
      </c>
      <c r="I639" s="1"/>
      <c r="J639" s="50"/>
      <c r="K639" s="120">
        <v>0</v>
      </c>
      <c r="L639" s="12"/>
      <c r="M639" s="12"/>
      <c r="N639" s="120">
        <f t="shared" si="28"/>
        <v>0</v>
      </c>
      <c r="O639" s="121">
        <f t="shared" si="29"/>
        <v>0</v>
      </c>
    </row>
    <row r="640" spans="1:15" ht="17.25" x14ac:dyDescent="0.3">
      <c r="A640" s="93"/>
      <c r="B640" s="94"/>
      <c r="C640" s="12"/>
      <c r="D640" s="50"/>
      <c r="E640" s="2"/>
      <c r="F640" s="3"/>
      <c r="G640" s="3"/>
      <c r="H640" s="122">
        <f t="shared" si="27"/>
        <v>0</v>
      </c>
      <c r="I640" s="1"/>
      <c r="J640" s="50"/>
      <c r="K640" s="120">
        <v>0</v>
      </c>
      <c r="L640" s="12"/>
      <c r="M640" s="12"/>
      <c r="N640" s="120">
        <f t="shared" si="28"/>
        <v>0</v>
      </c>
      <c r="O640" s="121">
        <f t="shared" si="29"/>
        <v>0</v>
      </c>
    </row>
    <row r="641" spans="1:15" ht="17.25" x14ac:dyDescent="0.3">
      <c r="A641" s="93"/>
      <c r="B641" s="94"/>
      <c r="C641" s="12"/>
      <c r="D641" s="50"/>
      <c r="E641" s="2"/>
      <c r="F641" s="3"/>
      <c r="G641" s="3"/>
      <c r="H641" s="122">
        <f t="shared" si="27"/>
        <v>0</v>
      </c>
      <c r="I641" s="1"/>
      <c r="J641" s="50"/>
      <c r="K641" s="120">
        <v>0</v>
      </c>
      <c r="L641" s="12"/>
      <c r="M641" s="12"/>
      <c r="N641" s="120">
        <f t="shared" si="28"/>
        <v>0</v>
      </c>
      <c r="O641" s="121">
        <f t="shared" si="29"/>
        <v>0</v>
      </c>
    </row>
    <row r="642" spans="1:15" ht="17.25" x14ac:dyDescent="0.3">
      <c r="A642" s="93"/>
      <c r="B642" s="94"/>
      <c r="C642" s="12"/>
      <c r="D642" s="50"/>
      <c r="E642" s="2"/>
      <c r="F642" s="3"/>
      <c r="G642" s="3"/>
      <c r="H642" s="122">
        <f t="shared" si="27"/>
        <v>0</v>
      </c>
      <c r="I642" s="1"/>
      <c r="J642" s="50"/>
      <c r="K642" s="120">
        <v>0</v>
      </c>
      <c r="L642" s="12"/>
      <c r="M642" s="12"/>
      <c r="N642" s="120">
        <f t="shared" si="28"/>
        <v>0</v>
      </c>
      <c r="O642" s="121">
        <f t="shared" si="29"/>
        <v>0</v>
      </c>
    </row>
    <row r="643" spans="1:15" ht="17.25" x14ac:dyDescent="0.3">
      <c r="A643" s="93"/>
      <c r="B643" s="94"/>
      <c r="C643" s="12"/>
      <c r="D643" s="50"/>
      <c r="E643" s="2"/>
      <c r="F643" s="3"/>
      <c r="G643" s="3"/>
      <c r="H643" s="122">
        <f t="shared" ref="H643:H706" si="30">IF(AND(F643&lt;&gt;"",G643&lt;&gt;""),G643-F643,0)</f>
        <v>0</v>
      </c>
      <c r="I643" s="1"/>
      <c r="J643" s="50"/>
      <c r="K643" s="120">
        <v>0</v>
      </c>
      <c r="L643" s="12"/>
      <c r="M643" s="12"/>
      <c r="N643" s="120">
        <f t="shared" ref="N643:N706" si="31">IF(ROUND(H643*1440,0)=0,0,H643*1440*32)</f>
        <v>0</v>
      </c>
      <c r="O643" s="121">
        <f t="shared" ref="O643:O706" si="32">IF(ROUND(H643*1440,0)=0,0,
IF(ROUND(H643*1440,0)&lt;=15,480,
IF(ROUND(H643*1440,0)&lt;=30,960,
IF(ROUND(H643*1440,0)&lt;=45,1440,
IF(ROUND(H643*1440,0)&lt;=60,1920,
1920*INT(ROUND(H643*1440,0)/60)+
IF(MOD(ROUND(H643*1440,0),60)&lt;=15,480,
IF(MOD(ROUND(H643*1440,0),60)&lt;=30,960,
IF(MOD(ROUND(H643*1440,0),60)&lt;=45,1440,1920)))
)))))</f>
        <v>0</v>
      </c>
    </row>
    <row r="644" spans="1:15" ht="17.25" x14ac:dyDescent="0.3">
      <c r="A644" s="93"/>
      <c r="B644" s="94"/>
      <c r="C644" s="12"/>
      <c r="D644" s="50"/>
      <c r="E644" s="2"/>
      <c r="F644" s="3"/>
      <c r="G644" s="3"/>
      <c r="H644" s="122">
        <f t="shared" si="30"/>
        <v>0</v>
      </c>
      <c r="I644" s="1"/>
      <c r="J644" s="50"/>
      <c r="K644" s="120">
        <v>0</v>
      </c>
      <c r="L644" s="12"/>
      <c r="M644" s="12"/>
      <c r="N644" s="120">
        <f t="shared" si="31"/>
        <v>0</v>
      </c>
      <c r="O644" s="121">
        <f t="shared" si="32"/>
        <v>0</v>
      </c>
    </row>
    <row r="645" spans="1:15" ht="17.25" x14ac:dyDescent="0.3">
      <c r="A645" s="93"/>
      <c r="B645" s="94"/>
      <c r="C645" s="12"/>
      <c r="D645" s="50"/>
      <c r="E645" s="2"/>
      <c r="F645" s="3"/>
      <c r="G645" s="3"/>
      <c r="H645" s="122">
        <f t="shared" si="30"/>
        <v>0</v>
      </c>
      <c r="I645" s="1"/>
      <c r="J645" s="50"/>
      <c r="K645" s="120">
        <v>0</v>
      </c>
      <c r="L645" s="12"/>
      <c r="M645" s="12"/>
      <c r="N645" s="120">
        <f t="shared" si="31"/>
        <v>0</v>
      </c>
      <c r="O645" s="121">
        <f t="shared" si="32"/>
        <v>0</v>
      </c>
    </row>
    <row r="646" spans="1:15" ht="17.25" x14ac:dyDescent="0.3">
      <c r="A646" s="93"/>
      <c r="B646" s="94"/>
      <c r="C646" s="12"/>
      <c r="D646" s="50"/>
      <c r="E646" s="2"/>
      <c r="F646" s="3"/>
      <c r="G646" s="3"/>
      <c r="H646" s="122">
        <f t="shared" si="30"/>
        <v>0</v>
      </c>
      <c r="I646" s="1"/>
      <c r="J646" s="50"/>
      <c r="K646" s="120">
        <v>0</v>
      </c>
      <c r="L646" s="12"/>
      <c r="M646" s="12"/>
      <c r="N646" s="120">
        <f t="shared" si="31"/>
        <v>0</v>
      </c>
      <c r="O646" s="121">
        <f t="shared" si="32"/>
        <v>0</v>
      </c>
    </row>
    <row r="647" spans="1:15" ht="17.25" x14ac:dyDescent="0.3">
      <c r="A647" s="93"/>
      <c r="B647" s="94"/>
      <c r="C647" s="12"/>
      <c r="D647" s="50"/>
      <c r="E647" s="2"/>
      <c r="F647" s="3"/>
      <c r="G647" s="3"/>
      <c r="H647" s="122">
        <f t="shared" si="30"/>
        <v>0</v>
      </c>
      <c r="I647" s="1"/>
      <c r="J647" s="50"/>
      <c r="K647" s="120">
        <v>0</v>
      </c>
      <c r="L647" s="12"/>
      <c r="M647" s="12"/>
      <c r="N647" s="120">
        <f t="shared" si="31"/>
        <v>0</v>
      </c>
      <c r="O647" s="121">
        <f t="shared" si="32"/>
        <v>0</v>
      </c>
    </row>
    <row r="648" spans="1:15" ht="17.25" x14ac:dyDescent="0.3">
      <c r="A648" s="93"/>
      <c r="B648" s="94"/>
      <c r="C648" s="12"/>
      <c r="D648" s="50"/>
      <c r="E648" s="2"/>
      <c r="F648" s="3"/>
      <c r="G648" s="3"/>
      <c r="H648" s="122">
        <f t="shared" si="30"/>
        <v>0</v>
      </c>
      <c r="I648" s="1"/>
      <c r="J648" s="50"/>
      <c r="K648" s="120">
        <v>0</v>
      </c>
      <c r="L648" s="12"/>
      <c r="M648" s="12"/>
      <c r="N648" s="120">
        <f t="shared" si="31"/>
        <v>0</v>
      </c>
      <c r="O648" s="121">
        <f t="shared" si="32"/>
        <v>0</v>
      </c>
    </row>
    <row r="649" spans="1:15" ht="17.25" x14ac:dyDescent="0.3">
      <c r="A649" s="93"/>
      <c r="B649" s="94"/>
      <c r="C649" s="12"/>
      <c r="D649" s="50"/>
      <c r="E649" s="2"/>
      <c r="F649" s="3"/>
      <c r="G649" s="3"/>
      <c r="H649" s="122">
        <f t="shared" si="30"/>
        <v>0</v>
      </c>
      <c r="I649" s="1"/>
      <c r="J649" s="50"/>
      <c r="K649" s="120">
        <v>0</v>
      </c>
      <c r="L649" s="12"/>
      <c r="M649" s="12"/>
      <c r="N649" s="120">
        <f t="shared" si="31"/>
        <v>0</v>
      </c>
      <c r="O649" s="121">
        <f t="shared" si="32"/>
        <v>0</v>
      </c>
    </row>
    <row r="650" spans="1:15" ht="17.25" x14ac:dyDescent="0.3">
      <c r="A650" s="93"/>
      <c r="B650" s="94"/>
      <c r="C650" s="12"/>
      <c r="D650" s="50"/>
      <c r="E650" s="2"/>
      <c r="F650" s="3"/>
      <c r="G650" s="3"/>
      <c r="H650" s="122">
        <f t="shared" si="30"/>
        <v>0</v>
      </c>
      <c r="I650" s="1"/>
      <c r="J650" s="50"/>
      <c r="K650" s="120">
        <v>0</v>
      </c>
      <c r="L650" s="12"/>
      <c r="M650" s="12"/>
      <c r="N650" s="120">
        <f t="shared" si="31"/>
        <v>0</v>
      </c>
      <c r="O650" s="121">
        <f t="shared" si="32"/>
        <v>0</v>
      </c>
    </row>
    <row r="651" spans="1:15" ht="17.25" x14ac:dyDescent="0.3">
      <c r="A651" s="93"/>
      <c r="B651" s="94"/>
      <c r="C651" s="12"/>
      <c r="D651" s="50"/>
      <c r="E651" s="2"/>
      <c r="F651" s="3"/>
      <c r="G651" s="3"/>
      <c r="H651" s="122">
        <f t="shared" si="30"/>
        <v>0</v>
      </c>
      <c r="I651" s="1"/>
      <c r="J651" s="50"/>
      <c r="K651" s="120">
        <v>0</v>
      </c>
      <c r="L651" s="12"/>
      <c r="M651" s="12"/>
      <c r="N651" s="120">
        <f t="shared" si="31"/>
        <v>0</v>
      </c>
      <c r="O651" s="121">
        <f t="shared" si="32"/>
        <v>0</v>
      </c>
    </row>
    <row r="652" spans="1:15" ht="17.25" x14ac:dyDescent="0.3">
      <c r="A652" s="93"/>
      <c r="B652" s="94"/>
      <c r="C652" s="12"/>
      <c r="D652" s="50"/>
      <c r="E652" s="2"/>
      <c r="F652" s="3"/>
      <c r="G652" s="3"/>
      <c r="H652" s="122">
        <f t="shared" si="30"/>
        <v>0</v>
      </c>
      <c r="I652" s="1"/>
      <c r="J652" s="50"/>
      <c r="K652" s="120">
        <v>0</v>
      </c>
      <c r="L652" s="12"/>
      <c r="M652" s="12"/>
      <c r="N652" s="120">
        <f t="shared" si="31"/>
        <v>0</v>
      </c>
      <c r="O652" s="121">
        <f t="shared" si="32"/>
        <v>0</v>
      </c>
    </row>
    <row r="653" spans="1:15" ht="17.25" x14ac:dyDescent="0.3">
      <c r="A653" s="93"/>
      <c r="B653" s="94"/>
      <c r="C653" s="12"/>
      <c r="D653" s="50"/>
      <c r="E653" s="2"/>
      <c r="F653" s="3"/>
      <c r="G653" s="3"/>
      <c r="H653" s="122">
        <f t="shared" si="30"/>
        <v>0</v>
      </c>
      <c r="I653" s="1"/>
      <c r="J653" s="50"/>
      <c r="K653" s="120">
        <v>0</v>
      </c>
      <c r="L653" s="12"/>
      <c r="M653" s="12"/>
      <c r="N653" s="120">
        <f t="shared" si="31"/>
        <v>0</v>
      </c>
      <c r="O653" s="121">
        <f t="shared" si="32"/>
        <v>0</v>
      </c>
    </row>
    <row r="654" spans="1:15" ht="17.25" x14ac:dyDescent="0.3">
      <c r="A654" s="93"/>
      <c r="B654" s="94"/>
      <c r="C654" s="12"/>
      <c r="D654" s="50"/>
      <c r="E654" s="2"/>
      <c r="F654" s="3"/>
      <c r="G654" s="3"/>
      <c r="H654" s="122">
        <f t="shared" si="30"/>
        <v>0</v>
      </c>
      <c r="I654" s="1"/>
      <c r="J654" s="50"/>
      <c r="K654" s="120">
        <v>0</v>
      </c>
      <c r="L654" s="12"/>
      <c r="M654" s="12"/>
      <c r="N654" s="120">
        <f t="shared" si="31"/>
        <v>0</v>
      </c>
      <c r="O654" s="121">
        <f t="shared" si="32"/>
        <v>0</v>
      </c>
    </row>
    <row r="655" spans="1:15" ht="17.25" x14ac:dyDescent="0.3">
      <c r="A655" s="93"/>
      <c r="B655" s="94"/>
      <c r="C655" s="12"/>
      <c r="D655" s="50"/>
      <c r="E655" s="2"/>
      <c r="F655" s="3"/>
      <c r="G655" s="3"/>
      <c r="H655" s="122">
        <f t="shared" si="30"/>
        <v>0</v>
      </c>
      <c r="I655" s="1"/>
      <c r="J655" s="50"/>
      <c r="K655" s="120">
        <v>0</v>
      </c>
      <c r="L655" s="12"/>
      <c r="M655" s="12"/>
      <c r="N655" s="120">
        <f t="shared" si="31"/>
        <v>0</v>
      </c>
      <c r="O655" s="121">
        <f t="shared" si="32"/>
        <v>0</v>
      </c>
    </row>
    <row r="656" spans="1:15" ht="17.25" x14ac:dyDescent="0.3">
      <c r="A656" s="93"/>
      <c r="B656" s="94"/>
      <c r="C656" s="12"/>
      <c r="D656" s="50"/>
      <c r="E656" s="2"/>
      <c r="F656" s="3"/>
      <c r="G656" s="3"/>
      <c r="H656" s="122">
        <f t="shared" si="30"/>
        <v>0</v>
      </c>
      <c r="I656" s="1"/>
      <c r="J656" s="50"/>
      <c r="K656" s="120">
        <v>0</v>
      </c>
      <c r="L656" s="12"/>
      <c r="M656" s="12"/>
      <c r="N656" s="120">
        <f t="shared" si="31"/>
        <v>0</v>
      </c>
      <c r="O656" s="121">
        <f t="shared" si="32"/>
        <v>0</v>
      </c>
    </row>
    <row r="657" spans="1:15" ht="17.25" x14ac:dyDescent="0.3">
      <c r="A657" s="93"/>
      <c r="B657" s="94"/>
      <c r="C657" s="12"/>
      <c r="D657" s="50"/>
      <c r="E657" s="2"/>
      <c r="F657" s="3"/>
      <c r="G657" s="3"/>
      <c r="H657" s="122">
        <f t="shared" si="30"/>
        <v>0</v>
      </c>
      <c r="I657" s="1"/>
      <c r="J657" s="50"/>
      <c r="K657" s="120">
        <v>0</v>
      </c>
      <c r="L657" s="12"/>
      <c r="M657" s="12"/>
      <c r="N657" s="120">
        <f t="shared" si="31"/>
        <v>0</v>
      </c>
      <c r="O657" s="121">
        <f t="shared" si="32"/>
        <v>0</v>
      </c>
    </row>
    <row r="658" spans="1:15" ht="17.25" x14ac:dyDescent="0.3">
      <c r="A658" s="93"/>
      <c r="B658" s="94"/>
      <c r="C658" s="12"/>
      <c r="D658" s="50"/>
      <c r="E658" s="2"/>
      <c r="F658" s="3"/>
      <c r="G658" s="3"/>
      <c r="H658" s="122">
        <f t="shared" si="30"/>
        <v>0</v>
      </c>
      <c r="I658" s="1"/>
      <c r="J658" s="50"/>
      <c r="K658" s="120">
        <v>0</v>
      </c>
      <c r="L658" s="12"/>
      <c r="M658" s="12"/>
      <c r="N658" s="120">
        <f t="shared" si="31"/>
        <v>0</v>
      </c>
      <c r="O658" s="121">
        <f t="shared" si="32"/>
        <v>0</v>
      </c>
    </row>
    <row r="659" spans="1:15" ht="17.25" x14ac:dyDescent="0.3">
      <c r="A659" s="93"/>
      <c r="B659" s="94"/>
      <c r="C659" s="12"/>
      <c r="D659" s="50"/>
      <c r="E659" s="2"/>
      <c r="F659" s="3"/>
      <c r="G659" s="3"/>
      <c r="H659" s="122">
        <f t="shared" si="30"/>
        <v>0</v>
      </c>
      <c r="I659" s="1"/>
      <c r="J659" s="50"/>
      <c r="K659" s="120">
        <v>0</v>
      </c>
      <c r="L659" s="12"/>
      <c r="M659" s="12"/>
      <c r="N659" s="120">
        <f t="shared" si="31"/>
        <v>0</v>
      </c>
      <c r="O659" s="121">
        <f t="shared" si="32"/>
        <v>0</v>
      </c>
    </row>
    <row r="660" spans="1:15" ht="17.25" x14ac:dyDescent="0.3">
      <c r="A660" s="93"/>
      <c r="B660" s="94"/>
      <c r="C660" s="12"/>
      <c r="D660" s="50"/>
      <c r="E660" s="2"/>
      <c r="F660" s="3"/>
      <c r="G660" s="3"/>
      <c r="H660" s="122">
        <f t="shared" si="30"/>
        <v>0</v>
      </c>
      <c r="I660" s="1"/>
      <c r="J660" s="50"/>
      <c r="K660" s="120">
        <v>0</v>
      </c>
      <c r="L660" s="12"/>
      <c r="M660" s="12"/>
      <c r="N660" s="120">
        <f t="shared" si="31"/>
        <v>0</v>
      </c>
      <c r="O660" s="121">
        <f t="shared" si="32"/>
        <v>0</v>
      </c>
    </row>
    <row r="661" spans="1:15" ht="17.25" x14ac:dyDescent="0.3">
      <c r="A661" s="93"/>
      <c r="B661" s="94"/>
      <c r="C661" s="12"/>
      <c r="D661" s="50"/>
      <c r="E661" s="2"/>
      <c r="F661" s="3"/>
      <c r="G661" s="3"/>
      <c r="H661" s="122">
        <f t="shared" si="30"/>
        <v>0</v>
      </c>
      <c r="I661" s="1"/>
      <c r="J661" s="50"/>
      <c r="K661" s="120">
        <v>0</v>
      </c>
      <c r="L661" s="12"/>
      <c r="M661" s="12"/>
      <c r="N661" s="120">
        <f t="shared" si="31"/>
        <v>0</v>
      </c>
      <c r="O661" s="121">
        <f t="shared" si="32"/>
        <v>0</v>
      </c>
    </row>
    <row r="662" spans="1:15" ht="17.25" x14ac:dyDescent="0.3">
      <c r="A662" s="93"/>
      <c r="B662" s="94"/>
      <c r="C662" s="12"/>
      <c r="D662" s="50"/>
      <c r="E662" s="2"/>
      <c r="F662" s="3"/>
      <c r="G662" s="3"/>
      <c r="H662" s="122">
        <f t="shared" si="30"/>
        <v>0</v>
      </c>
      <c r="I662" s="1"/>
      <c r="J662" s="50"/>
      <c r="K662" s="120">
        <v>0</v>
      </c>
      <c r="L662" s="12"/>
      <c r="M662" s="12"/>
      <c r="N662" s="120">
        <f t="shared" si="31"/>
        <v>0</v>
      </c>
      <c r="O662" s="121">
        <f t="shared" si="32"/>
        <v>0</v>
      </c>
    </row>
    <row r="663" spans="1:15" ht="17.25" x14ac:dyDescent="0.3">
      <c r="A663" s="93"/>
      <c r="B663" s="94"/>
      <c r="C663" s="12"/>
      <c r="D663" s="50"/>
      <c r="E663" s="2"/>
      <c r="F663" s="3"/>
      <c r="G663" s="3"/>
      <c r="H663" s="122">
        <f t="shared" si="30"/>
        <v>0</v>
      </c>
      <c r="I663" s="1"/>
      <c r="J663" s="50"/>
      <c r="K663" s="120">
        <v>0</v>
      </c>
      <c r="L663" s="12"/>
      <c r="M663" s="12"/>
      <c r="N663" s="120">
        <f t="shared" si="31"/>
        <v>0</v>
      </c>
      <c r="O663" s="121">
        <f t="shared" si="32"/>
        <v>0</v>
      </c>
    </row>
    <row r="664" spans="1:15" ht="17.25" x14ac:dyDescent="0.3">
      <c r="A664" s="93"/>
      <c r="B664" s="94"/>
      <c r="C664" s="12"/>
      <c r="D664" s="50"/>
      <c r="E664" s="2"/>
      <c r="F664" s="3"/>
      <c r="G664" s="3"/>
      <c r="H664" s="122">
        <f t="shared" si="30"/>
        <v>0</v>
      </c>
      <c r="I664" s="1"/>
      <c r="J664" s="50"/>
      <c r="K664" s="120">
        <v>0</v>
      </c>
      <c r="L664" s="12"/>
      <c r="M664" s="12"/>
      <c r="N664" s="120">
        <f t="shared" si="31"/>
        <v>0</v>
      </c>
      <c r="O664" s="121">
        <f t="shared" si="32"/>
        <v>0</v>
      </c>
    </row>
    <row r="665" spans="1:15" ht="17.25" x14ac:dyDescent="0.3">
      <c r="A665" s="93"/>
      <c r="B665" s="94"/>
      <c r="C665" s="12"/>
      <c r="D665" s="50"/>
      <c r="E665" s="2"/>
      <c r="F665" s="3"/>
      <c r="G665" s="3"/>
      <c r="H665" s="122">
        <f t="shared" si="30"/>
        <v>0</v>
      </c>
      <c r="I665" s="1"/>
      <c r="J665" s="50"/>
      <c r="K665" s="120">
        <v>0</v>
      </c>
      <c r="L665" s="12"/>
      <c r="M665" s="12"/>
      <c r="N665" s="120">
        <f t="shared" si="31"/>
        <v>0</v>
      </c>
      <c r="O665" s="121">
        <f t="shared" si="32"/>
        <v>0</v>
      </c>
    </row>
    <row r="666" spans="1:15" ht="17.25" x14ac:dyDescent="0.3">
      <c r="A666" s="93"/>
      <c r="B666" s="94"/>
      <c r="C666" s="12"/>
      <c r="D666" s="50"/>
      <c r="E666" s="2"/>
      <c r="F666" s="3"/>
      <c r="G666" s="3"/>
      <c r="H666" s="122">
        <f t="shared" si="30"/>
        <v>0</v>
      </c>
      <c r="I666" s="1"/>
      <c r="J666" s="50"/>
      <c r="K666" s="120">
        <v>0</v>
      </c>
      <c r="L666" s="12"/>
      <c r="M666" s="12"/>
      <c r="N666" s="120">
        <f t="shared" si="31"/>
        <v>0</v>
      </c>
      <c r="O666" s="121">
        <f t="shared" si="32"/>
        <v>0</v>
      </c>
    </row>
    <row r="667" spans="1:15" ht="17.25" x14ac:dyDescent="0.3">
      <c r="A667" s="93"/>
      <c r="B667" s="94"/>
      <c r="C667" s="12"/>
      <c r="D667" s="50"/>
      <c r="E667" s="2"/>
      <c r="F667" s="3"/>
      <c r="G667" s="3"/>
      <c r="H667" s="122">
        <f t="shared" si="30"/>
        <v>0</v>
      </c>
      <c r="I667" s="1"/>
      <c r="J667" s="50"/>
      <c r="K667" s="120">
        <v>0</v>
      </c>
      <c r="L667" s="12"/>
      <c r="M667" s="12"/>
      <c r="N667" s="120">
        <f t="shared" si="31"/>
        <v>0</v>
      </c>
      <c r="O667" s="121">
        <f t="shared" si="32"/>
        <v>0</v>
      </c>
    </row>
    <row r="668" spans="1:15" ht="17.25" x14ac:dyDescent="0.3">
      <c r="A668" s="93"/>
      <c r="B668" s="94"/>
      <c r="C668" s="12"/>
      <c r="D668" s="50"/>
      <c r="E668" s="2"/>
      <c r="F668" s="3"/>
      <c r="G668" s="3"/>
      <c r="H668" s="122">
        <f t="shared" si="30"/>
        <v>0</v>
      </c>
      <c r="I668" s="1"/>
      <c r="J668" s="50"/>
      <c r="K668" s="120">
        <v>0</v>
      </c>
      <c r="L668" s="12"/>
      <c r="M668" s="12"/>
      <c r="N668" s="120">
        <f t="shared" si="31"/>
        <v>0</v>
      </c>
      <c r="O668" s="121">
        <f t="shared" si="32"/>
        <v>0</v>
      </c>
    </row>
    <row r="669" spans="1:15" ht="17.25" x14ac:dyDescent="0.3">
      <c r="A669" s="93"/>
      <c r="B669" s="94"/>
      <c r="C669" s="12"/>
      <c r="D669" s="50"/>
      <c r="E669" s="2"/>
      <c r="F669" s="3"/>
      <c r="G669" s="3"/>
      <c r="H669" s="122">
        <f t="shared" si="30"/>
        <v>0</v>
      </c>
      <c r="I669" s="1"/>
      <c r="J669" s="50"/>
      <c r="K669" s="120">
        <v>0</v>
      </c>
      <c r="L669" s="12"/>
      <c r="M669" s="12"/>
      <c r="N669" s="120">
        <f t="shared" si="31"/>
        <v>0</v>
      </c>
      <c r="O669" s="121">
        <f t="shared" si="32"/>
        <v>0</v>
      </c>
    </row>
    <row r="670" spans="1:15" ht="17.25" x14ac:dyDescent="0.3">
      <c r="A670" s="93"/>
      <c r="B670" s="94"/>
      <c r="C670" s="12"/>
      <c r="D670" s="50"/>
      <c r="E670" s="2"/>
      <c r="F670" s="3"/>
      <c r="G670" s="3"/>
      <c r="H670" s="122">
        <f t="shared" si="30"/>
        <v>0</v>
      </c>
      <c r="I670" s="1"/>
      <c r="J670" s="50"/>
      <c r="K670" s="120">
        <v>0</v>
      </c>
      <c r="L670" s="12"/>
      <c r="M670" s="12"/>
      <c r="N670" s="120">
        <f t="shared" si="31"/>
        <v>0</v>
      </c>
      <c r="O670" s="121">
        <f t="shared" si="32"/>
        <v>0</v>
      </c>
    </row>
    <row r="671" spans="1:15" ht="17.25" x14ac:dyDescent="0.3">
      <c r="A671" s="93"/>
      <c r="B671" s="94"/>
      <c r="C671" s="12"/>
      <c r="D671" s="50"/>
      <c r="E671" s="2"/>
      <c r="F671" s="3"/>
      <c r="G671" s="3"/>
      <c r="H671" s="122">
        <f t="shared" si="30"/>
        <v>0</v>
      </c>
      <c r="I671" s="1"/>
      <c r="J671" s="50"/>
      <c r="K671" s="120">
        <v>0</v>
      </c>
      <c r="L671" s="12"/>
      <c r="M671" s="12"/>
      <c r="N671" s="120">
        <f t="shared" si="31"/>
        <v>0</v>
      </c>
      <c r="O671" s="121">
        <f t="shared" si="32"/>
        <v>0</v>
      </c>
    </row>
    <row r="672" spans="1:15" ht="17.25" x14ac:dyDescent="0.3">
      <c r="A672" s="93"/>
      <c r="B672" s="94"/>
      <c r="C672" s="12"/>
      <c r="D672" s="50"/>
      <c r="E672" s="2"/>
      <c r="F672" s="3"/>
      <c r="G672" s="3"/>
      <c r="H672" s="122">
        <f t="shared" si="30"/>
        <v>0</v>
      </c>
      <c r="I672" s="1"/>
      <c r="J672" s="50"/>
      <c r="K672" s="120">
        <v>0</v>
      </c>
      <c r="L672" s="12"/>
      <c r="M672" s="12"/>
      <c r="N672" s="120">
        <f t="shared" si="31"/>
        <v>0</v>
      </c>
      <c r="O672" s="121">
        <f t="shared" si="32"/>
        <v>0</v>
      </c>
    </row>
    <row r="673" spans="1:15" ht="17.25" x14ac:dyDescent="0.3">
      <c r="A673" s="93"/>
      <c r="B673" s="94"/>
      <c r="C673" s="12"/>
      <c r="D673" s="50"/>
      <c r="E673" s="2"/>
      <c r="F673" s="3"/>
      <c r="G673" s="3"/>
      <c r="H673" s="122">
        <f t="shared" si="30"/>
        <v>0</v>
      </c>
      <c r="I673" s="1"/>
      <c r="J673" s="50"/>
      <c r="K673" s="120">
        <v>0</v>
      </c>
      <c r="L673" s="12"/>
      <c r="M673" s="12"/>
      <c r="N673" s="120">
        <f t="shared" si="31"/>
        <v>0</v>
      </c>
      <c r="O673" s="121">
        <f t="shared" si="32"/>
        <v>0</v>
      </c>
    </row>
    <row r="674" spans="1:15" ht="17.25" x14ac:dyDescent="0.3">
      <c r="A674" s="93"/>
      <c r="B674" s="94"/>
      <c r="C674" s="12"/>
      <c r="D674" s="50"/>
      <c r="E674" s="2"/>
      <c r="F674" s="3"/>
      <c r="G674" s="3"/>
      <c r="H674" s="122">
        <f t="shared" si="30"/>
        <v>0</v>
      </c>
      <c r="I674" s="1"/>
      <c r="J674" s="50"/>
      <c r="K674" s="120">
        <v>0</v>
      </c>
      <c r="L674" s="12"/>
      <c r="M674" s="12"/>
      <c r="N674" s="120">
        <f t="shared" si="31"/>
        <v>0</v>
      </c>
      <c r="O674" s="121">
        <f t="shared" si="32"/>
        <v>0</v>
      </c>
    </row>
    <row r="675" spans="1:15" ht="17.25" x14ac:dyDescent="0.3">
      <c r="A675" s="93"/>
      <c r="B675" s="94"/>
      <c r="C675" s="12"/>
      <c r="D675" s="50"/>
      <c r="E675" s="2"/>
      <c r="F675" s="3"/>
      <c r="G675" s="3"/>
      <c r="H675" s="122">
        <f t="shared" si="30"/>
        <v>0</v>
      </c>
      <c r="I675" s="1"/>
      <c r="J675" s="50"/>
      <c r="K675" s="120">
        <v>0</v>
      </c>
      <c r="L675" s="12"/>
      <c r="M675" s="12"/>
      <c r="N675" s="120">
        <f t="shared" si="31"/>
        <v>0</v>
      </c>
      <c r="O675" s="121">
        <f t="shared" si="32"/>
        <v>0</v>
      </c>
    </row>
    <row r="676" spans="1:15" ht="17.25" x14ac:dyDescent="0.3">
      <c r="A676" s="93"/>
      <c r="B676" s="94"/>
      <c r="C676" s="12"/>
      <c r="D676" s="50"/>
      <c r="E676" s="2"/>
      <c r="F676" s="3"/>
      <c r="G676" s="3"/>
      <c r="H676" s="122">
        <f t="shared" si="30"/>
        <v>0</v>
      </c>
      <c r="I676" s="1"/>
      <c r="J676" s="50"/>
      <c r="K676" s="120">
        <v>0</v>
      </c>
      <c r="L676" s="12"/>
      <c r="M676" s="12"/>
      <c r="N676" s="120">
        <f t="shared" si="31"/>
        <v>0</v>
      </c>
      <c r="O676" s="121">
        <f t="shared" si="32"/>
        <v>0</v>
      </c>
    </row>
    <row r="677" spans="1:15" ht="17.25" x14ac:dyDescent="0.3">
      <c r="A677" s="93"/>
      <c r="B677" s="94"/>
      <c r="C677" s="12"/>
      <c r="D677" s="50"/>
      <c r="E677" s="2"/>
      <c r="F677" s="3"/>
      <c r="G677" s="3"/>
      <c r="H677" s="122">
        <f t="shared" si="30"/>
        <v>0</v>
      </c>
      <c r="I677" s="1"/>
      <c r="J677" s="50"/>
      <c r="K677" s="120">
        <v>0</v>
      </c>
      <c r="L677" s="12"/>
      <c r="M677" s="12"/>
      <c r="N677" s="120">
        <f t="shared" si="31"/>
        <v>0</v>
      </c>
      <c r="O677" s="121">
        <f t="shared" si="32"/>
        <v>0</v>
      </c>
    </row>
    <row r="678" spans="1:15" ht="17.25" x14ac:dyDescent="0.3">
      <c r="A678" s="93"/>
      <c r="B678" s="94"/>
      <c r="C678" s="12"/>
      <c r="D678" s="50"/>
      <c r="E678" s="2"/>
      <c r="F678" s="3"/>
      <c r="G678" s="3"/>
      <c r="H678" s="122">
        <f t="shared" si="30"/>
        <v>0</v>
      </c>
      <c r="I678" s="1"/>
      <c r="J678" s="50"/>
      <c r="K678" s="120">
        <v>0</v>
      </c>
      <c r="L678" s="12"/>
      <c r="M678" s="12"/>
      <c r="N678" s="120">
        <f t="shared" si="31"/>
        <v>0</v>
      </c>
      <c r="O678" s="121">
        <f t="shared" si="32"/>
        <v>0</v>
      </c>
    </row>
    <row r="679" spans="1:15" ht="17.25" x14ac:dyDescent="0.3">
      <c r="A679" s="93"/>
      <c r="B679" s="94"/>
      <c r="C679" s="12"/>
      <c r="D679" s="50"/>
      <c r="E679" s="2"/>
      <c r="F679" s="3"/>
      <c r="G679" s="3"/>
      <c r="H679" s="122">
        <f t="shared" si="30"/>
        <v>0</v>
      </c>
      <c r="I679" s="1"/>
      <c r="J679" s="50"/>
      <c r="K679" s="120">
        <v>0</v>
      </c>
      <c r="L679" s="12"/>
      <c r="M679" s="12"/>
      <c r="N679" s="120">
        <f t="shared" si="31"/>
        <v>0</v>
      </c>
      <c r="O679" s="121">
        <f t="shared" si="32"/>
        <v>0</v>
      </c>
    </row>
    <row r="680" spans="1:15" ht="17.25" x14ac:dyDescent="0.3">
      <c r="A680" s="93"/>
      <c r="B680" s="94"/>
      <c r="C680" s="12"/>
      <c r="D680" s="50"/>
      <c r="E680" s="2"/>
      <c r="F680" s="3"/>
      <c r="G680" s="3"/>
      <c r="H680" s="122">
        <f t="shared" si="30"/>
        <v>0</v>
      </c>
      <c r="I680" s="1"/>
      <c r="J680" s="50"/>
      <c r="K680" s="120">
        <v>0</v>
      </c>
      <c r="L680" s="12"/>
      <c r="M680" s="12"/>
      <c r="N680" s="120">
        <f t="shared" si="31"/>
        <v>0</v>
      </c>
      <c r="O680" s="121">
        <f t="shared" si="32"/>
        <v>0</v>
      </c>
    </row>
    <row r="681" spans="1:15" ht="17.25" x14ac:dyDescent="0.3">
      <c r="A681" s="93"/>
      <c r="B681" s="94"/>
      <c r="C681" s="12"/>
      <c r="D681" s="50"/>
      <c r="E681" s="2"/>
      <c r="F681" s="3"/>
      <c r="G681" s="3"/>
      <c r="H681" s="122">
        <f t="shared" si="30"/>
        <v>0</v>
      </c>
      <c r="I681" s="1"/>
      <c r="J681" s="50"/>
      <c r="K681" s="120">
        <v>0</v>
      </c>
      <c r="L681" s="12"/>
      <c r="M681" s="12"/>
      <c r="N681" s="120">
        <f t="shared" si="31"/>
        <v>0</v>
      </c>
      <c r="O681" s="121">
        <f t="shared" si="32"/>
        <v>0</v>
      </c>
    </row>
    <row r="682" spans="1:15" ht="17.25" x14ac:dyDescent="0.3">
      <c r="A682" s="93"/>
      <c r="B682" s="94"/>
      <c r="C682" s="12"/>
      <c r="D682" s="50"/>
      <c r="E682" s="2"/>
      <c r="F682" s="3"/>
      <c r="G682" s="3"/>
      <c r="H682" s="122">
        <f t="shared" si="30"/>
        <v>0</v>
      </c>
      <c r="I682" s="1"/>
      <c r="J682" s="50"/>
      <c r="K682" s="120">
        <v>0</v>
      </c>
      <c r="L682" s="12"/>
      <c r="M682" s="12"/>
      <c r="N682" s="120">
        <f t="shared" si="31"/>
        <v>0</v>
      </c>
      <c r="O682" s="121">
        <f t="shared" si="32"/>
        <v>0</v>
      </c>
    </row>
    <row r="683" spans="1:15" ht="17.25" x14ac:dyDescent="0.3">
      <c r="A683" s="93"/>
      <c r="B683" s="94"/>
      <c r="C683" s="12"/>
      <c r="D683" s="50"/>
      <c r="E683" s="2"/>
      <c r="F683" s="3"/>
      <c r="G683" s="3"/>
      <c r="H683" s="122">
        <f t="shared" si="30"/>
        <v>0</v>
      </c>
      <c r="I683" s="1"/>
      <c r="J683" s="50"/>
      <c r="K683" s="120">
        <v>0</v>
      </c>
      <c r="L683" s="12"/>
      <c r="M683" s="12"/>
      <c r="N683" s="120">
        <f t="shared" si="31"/>
        <v>0</v>
      </c>
      <c r="O683" s="121">
        <f t="shared" si="32"/>
        <v>0</v>
      </c>
    </row>
    <row r="684" spans="1:15" ht="17.25" x14ac:dyDescent="0.3">
      <c r="A684" s="93"/>
      <c r="B684" s="94"/>
      <c r="C684" s="12"/>
      <c r="D684" s="50"/>
      <c r="E684" s="2"/>
      <c r="F684" s="3"/>
      <c r="G684" s="3"/>
      <c r="H684" s="122">
        <f t="shared" si="30"/>
        <v>0</v>
      </c>
      <c r="I684" s="1"/>
      <c r="J684" s="50"/>
      <c r="K684" s="120">
        <v>0</v>
      </c>
      <c r="L684" s="12"/>
      <c r="M684" s="12"/>
      <c r="N684" s="120">
        <f t="shared" si="31"/>
        <v>0</v>
      </c>
      <c r="O684" s="121">
        <f t="shared" si="32"/>
        <v>0</v>
      </c>
    </row>
    <row r="685" spans="1:15" ht="17.25" x14ac:dyDescent="0.3">
      <c r="A685" s="93"/>
      <c r="B685" s="94"/>
      <c r="C685" s="12"/>
      <c r="D685" s="50"/>
      <c r="E685" s="2"/>
      <c r="F685" s="3"/>
      <c r="G685" s="3"/>
      <c r="H685" s="122">
        <f t="shared" si="30"/>
        <v>0</v>
      </c>
      <c r="I685" s="1"/>
      <c r="J685" s="50"/>
      <c r="K685" s="120">
        <v>0</v>
      </c>
      <c r="L685" s="12"/>
      <c r="M685" s="12"/>
      <c r="N685" s="120">
        <f t="shared" si="31"/>
        <v>0</v>
      </c>
      <c r="O685" s="121">
        <f t="shared" si="32"/>
        <v>0</v>
      </c>
    </row>
    <row r="686" spans="1:15" ht="17.25" x14ac:dyDescent="0.3">
      <c r="A686" s="93"/>
      <c r="B686" s="94"/>
      <c r="C686" s="12"/>
      <c r="D686" s="50"/>
      <c r="E686" s="2"/>
      <c r="F686" s="3"/>
      <c r="G686" s="3"/>
      <c r="H686" s="122">
        <f t="shared" si="30"/>
        <v>0</v>
      </c>
      <c r="I686" s="1"/>
      <c r="J686" s="50"/>
      <c r="K686" s="120">
        <v>0</v>
      </c>
      <c r="L686" s="12"/>
      <c r="M686" s="12"/>
      <c r="N686" s="120">
        <f t="shared" si="31"/>
        <v>0</v>
      </c>
      <c r="O686" s="121">
        <f t="shared" si="32"/>
        <v>0</v>
      </c>
    </row>
    <row r="687" spans="1:15" ht="17.25" x14ac:dyDescent="0.3">
      <c r="A687" s="93"/>
      <c r="B687" s="94"/>
      <c r="C687" s="12"/>
      <c r="D687" s="50"/>
      <c r="E687" s="2"/>
      <c r="F687" s="3"/>
      <c r="G687" s="3"/>
      <c r="H687" s="122">
        <f t="shared" si="30"/>
        <v>0</v>
      </c>
      <c r="I687" s="1"/>
      <c r="J687" s="50"/>
      <c r="K687" s="120">
        <v>0</v>
      </c>
      <c r="L687" s="12"/>
      <c r="M687" s="12"/>
      <c r="N687" s="120">
        <f t="shared" si="31"/>
        <v>0</v>
      </c>
      <c r="O687" s="121">
        <f t="shared" si="32"/>
        <v>0</v>
      </c>
    </row>
    <row r="688" spans="1:15" ht="17.25" x14ac:dyDescent="0.3">
      <c r="A688" s="93"/>
      <c r="B688" s="94"/>
      <c r="C688" s="12"/>
      <c r="D688" s="50"/>
      <c r="E688" s="2"/>
      <c r="F688" s="3"/>
      <c r="G688" s="3"/>
      <c r="H688" s="122">
        <f t="shared" si="30"/>
        <v>0</v>
      </c>
      <c r="I688" s="1"/>
      <c r="J688" s="50"/>
      <c r="K688" s="120">
        <v>0</v>
      </c>
      <c r="L688" s="12"/>
      <c r="M688" s="12"/>
      <c r="N688" s="120">
        <f t="shared" si="31"/>
        <v>0</v>
      </c>
      <c r="O688" s="121">
        <f t="shared" si="32"/>
        <v>0</v>
      </c>
    </row>
    <row r="689" spans="1:15" ht="17.25" x14ac:dyDescent="0.3">
      <c r="A689" s="93"/>
      <c r="B689" s="94"/>
      <c r="C689" s="12"/>
      <c r="D689" s="50"/>
      <c r="E689" s="2"/>
      <c r="F689" s="3"/>
      <c r="G689" s="3"/>
      <c r="H689" s="122">
        <f t="shared" si="30"/>
        <v>0</v>
      </c>
      <c r="I689" s="1"/>
      <c r="J689" s="50"/>
      <c r="K689" s="120">
        <v>0</v>
      </c>
      <c r="L689" s="12"/>
      <c r="M689" s="12"/>
      <c r="N689" s="120">
        <f t="shared" si="31"/>
        <v>0</v>
      </c>
      <c r="O689" s="121">
        <f t="shared" si="32"/>
        <v>0</v>
      </c>
    </row>
    <row r="690" spans="1:15" ht="17.25" x14ac:dyDescent="0.3">
      <c r="A690" s="93"/>
      <c r="B690" s="94"/>
      <c r="C690" s="12"/>
      <c r="D690" s="50"/>
      <c r="E690" s="2"/>
      <c r="F690" s="3"/>
      <c r="G690" s="3"/>
      <c r="H690" s="122">
        <f t="shared" si="30"/>
        <v>0</v>
      </c>
      <c r="I690" s="1"/>
      <c r="J690" s="50"/>
      <c r="K690" s="120">
        <v>0</v>
      </c>
      <c r="L690" s="12"/>
      <c r="M690" s="12"/>
      <c r="N690" s="120">
        <f t="shared" si="31"/>
        <v>0</v>
      </c>
      <c r="O690" s="121">
        <f t="shared" si="32"/>
        <v>0</v>
      </c>
    </row>
    <row r="691" spans="1:15" ht="17.25" x14ac:dyDescent="0.3">
      <c r="A691" s="93"/>
      <c r="B691" s="94"/>
      <c r="C691" s="12"/>
      <c r="D691" s="50"/>
      <c r="E691" s="2"/>
      <c r="F691" s="3"/>
      <c r="G691" s="3"/>
      <c r="H691" s="122">
        <f t="shared" si="30"/>
        <v>0</v>
      </c>
      <c r="I691" s="1"/>
      <c r="J691" s="50"/>
      <c r="K691" s="120">
        <v>0</v>
      </c>
      <c r="L691" s="12"/>
      <c r="M691" s="12"/>
      <c r="N691" s="120">
        <f t="shared" si="31"/>
        <v>0</v>
      </c>
      <c r="O691" s="121">
        <f t="shared" si="32"/>
        <v>0</v>
      </c>
    </row>
    <row r="692" spans="1:15" ht="17.25" x14ac:dyDescent="0.3">
      <c r="A692" s="93"/>
      <c r="B692" s="94"/>
      <c r="C692" s="12"/>
      <c r="D692" s="50"/>
      <c r="E692" s="2"/>
      <c r="F692" s="3"/>
      <c r="G692" s="3"/>
      <c r="H692" s="122">
        <f t="shared" si="30"/>
        <v>0</v>
      </c>
      <c r="I692" s="1"/>
      <c r="J692" s="50"/>
      <c r="K692" s="120">
        <v>0</v>
      </c>
      <c r="L692" s="12"/>
      <c r="M692" s="12"/>
      <c r="N692" s="120">
        <f t="shared" si="31"/>
        <v>0</v>
      </c>
      <c r="O692" s="121">
        <f t="shared" si="32"/>
        <v>0</v>
      </c>
    </row>
    <row r="693" spans="1:15" ht="17.25" x14ac:dyDescent="0.3">
      <c r="A693" s="93"/>
      <c r="B693" s="94"/>
      <c r="C693" s="12"/>
      <c r="D693" s="50"/>
      <c r="E693" s="2"/>
      <c r="F693" s="3"/>
      <c r="G693" s="3"/>
      <c r="H693" s="122">
        <f t="shared" si="30"/>
        <v>0</v>
      </c>
      <c r="I693" s="1"/>
      <c r="J693" s="50"/>
      <c r="K693" s="120">
        <v>0</v>
      </c>
      <c r="L693" s="12"/>
      <c r="M693" s="12"/>
      <c r="N693" s="120">
        <f t="shared" si="31"/>
        <v>0</v>
      </c>
      <c r="O693" s="121">
        <f t="shared" si="32"/>
        <v>0</v>
      </c>
    </row>
    <row r="694" spans="1:15" ht="17.25" x14ac:dyDescent="0.3">
      <c r="A694" s="93"/>
      <c r="B694" s="94"/>
      <c r="C694" s="12"/>
      <c r="D694" s="50"/>
      <c r="E694" s="2"/>
      <c r="F694" s="3"/>
      <c r="G694" s="3"/>
      <c r="H694" s="122">
        <f t="shared" si="30"/>
        <v>0</v>
      </c>
      <c r="I694" s="1"/>
      <c r="J694" s="50"/>
      <c r="K694" s="120">
        <v>0</v>
      </c>
      <c r="L694" s="12"/>
      <c r="M694" s="12"/>
      <c r="N694" s="120">
        <f t="shared" si="31"/>
        <v>0</v>
      </c>
      <c r="O694" s="121">
        <f t="shared" si="32"/>
        <v>0</v>
      </c>
    </row>
    <row r="695" spans="1:15" ht="17.25" x14ac:dyDescent="0.3">
      <c r="A695" s="93"/>
      <c r="B695" s="94"/>
      <c r="C695" s="12"/>
      <c r="D695" s="50"/>
      <c r="E695" s="2"/>
      <c r="F695" s="3"/>
      <c r="G695" s="3"/>
      <c r="H695" s="122">
        <f t="shared" si="30"/>
        <v>0</v>
      </c>
      <c r="I695" s="1"/>
      <c r="J695" s="50"/>
      <c r="K695" s="120">
        <v>0</v>
      </c>
      <c r="L695" s="12"/>
      <c r="M695" s="12"/>
      <c r="N695" s="120">
        <f t="shared" si="31"/>
        <v>0</v>
      </c>
      <c r="O695" s="121">
        <f t="shared" si="32"/>
        <v>0</v>
      </c>
    </row>
    <row r="696" spans="1:15" ht="17.25" x14ac:dyDescent="0.3">
      <c r="A696" s="93"/>
      <c r="B696" s="94"/>
      <c r="C696" s="12"/>
      <c r="D696" s="50"/>
      <c r="E696" s="2"/>
      <c r="F696" s="3"/>
      <c r="G696" s="3"/>
      <c r="H696" s="122">
        <f t="shared" si="30"/>
        <v>0</v>
      </c>
      <c r="I696" s="1"/>
      <c r="J696" s="50"/>
      <c r="K696" s="120">
        <v>0</v>
      </c>
      <c r="L696" s="12"/>
      <c r="M696" s="12"/>
      <c r="N696" s="120">
        <f t="shared" si="31"/>
        <v>0</v>
      </c>
      <c r="O696" s="121">
        <f t="shared" si="32"/>
        <v>0</v>
      </c>
    </row>
    <row r="697" spans="1:15" ht="17.25" x14ac:dyDescent="0.3">
      <c r="A697" s="93"/>
      <c r="B697" s="94"/>
      <c r="C697" s="12"/>
      <c r="D697" s="50"/>
      <c r="E697" s="2"/>
      <c r="F697" s="3"/>
      <c r="G697" s="3"/>
      <c r="H697" s="122">
        <f t="shared" si="30"/>
        <v>0</v>
      </c>
      <c r="I697" s="1"/>
      <c r="J697" s="50"/>
      <c r="K697" s="120">
        <v>0</v>
      </c>
      <c r="L697" s="12"/>
      <c r="M697" s="12"/>
      <c r="N697" s="120">
        <f t="shared" si="31"/>
        <v>0</v>
      </c>
      <c r="O697" s="121">
        <f t="shared" si="32"/>
        <v>0</v>
      </c>
    </row>
    <row r="698" spans="1:15" ht="17.25" x14ac:dyDescent="0.3">
      <c r="A698" s="93"/>
      <c r="B698" s="94"/>
      <c r="C698" s="12"/>
      <c r="D698" s="50"/>
      <c r="E698" s="2"/>
      <c r="F698" s="3"/>
      <c r="G698" s="3"/>
      <c r="H698" s="122">
        <f t="shared" si="30"/>
        <v>0</v>
      </c>
      <c r="I698" s="1"/>
      <c r="J698" s="50"/>
      <c r="K698" s="120">
        <v>0</v>
      </c>
      <c r="L698" s="12"/>
      <c r="M698" s="12"/>
      <c r="N698" s="120">
        <f t="shared" si="31"/>
        <v>0</v>
      </c>
      <c r="O698" s="121">
        <f t="shared" si="32"/>
        <v>0</v>
      </c>
    </row>
    <row r="699" spans="1:15" ht="17.25" x14ac:dyDescent="0.3">
      <c r="A699" s="93"/>
      <c r="B699" s="94"/>
      <c r="C699" s="12"/>
      <c r="D699" s="50"/>
      <c r="E699" s="2"/>
      <c r="F699" s="3"/>
      <c r="G699" s="3"/>
      <c r="H699" s="122">
        <f t="shared" si="30"/>
        <v>0</v>
      </c>
      <c r="I699" s="1"/>
      <c r="J699" s="50"/>
      <c r="K699" s="120">
        <v>0</v>
      </c>
      <c r="L699" s="12"/>
      <c r="M699" s="12"/>
      <c r="N699" s="120">
        <f t="shared" si="31"/>
        <v>0</v>
      </c>
      <c r="O699" s="121">
        <f t="shared" si="32"/>
        <v>0</v>
      </c>
    </row>
    <row r="700" spans="1:15" ht="17.25" x14ac:dyDescent="0.3">
      <c r="A700" s="93"/>
      <c r="B700" s="94"/>
      <c r="C700" s="12"/>
      <c r="D700" s="50"/>
      <c r="E700" s="2"/>
      <c r="F700" s="3"/>
      <c r="G700" s="3"/>
      <c r="H700" s="122">
        <f t="shared" si="30"/>
        <v>0</v>
      </c>
      <c r="I700" s="1"/>
      <c r="J700" s="50"/>
      <c r="K700" s="120">
        <v>0</v>
      </c>
      <c r="L700" s="12"/>
      <c r="M700" s="12"/>
      <c r="N700" s="120">
        <f t="shared" si="31"/>
        <v>0</v>
      </c>
      <c r="O700" s="121">
        <f t="shared" si="32"/>
        <v>0</v>
      </c>
    </row>
    <row r="701" spans="1:15" ht="17.25" x14ac:dyDescent="0.3">
      <c r="A701" s="93"/>
      <c r="B701" s="94"/>
      <c r="C701" s="12"/>
      <c r="D701" s="50"/>
      <c r="E701" s="2"/>
      <c r="F701" s="3"/>
      <c r="G701" s="3"/>
      <c r="H701" s="122">
        <f t="shared" si="30"/>
        <v>0</v>
      </c>
      <c r="I701" s="1"/>
      <c r="J701" s="50"/>
      <c r="K701" s="120">
        <v>0</v>
      </c>
      <c r="L701" s="12"/>
      <c r="M701" s="12"/>
      <c r="N701" s="120">
        <f t="shared" si="31"/>
        <v>0</v>
      </c>
      <c r="O701" s="121">
        <f t="shared" si="32"/>
        <v>0</v>
      </c>
    </row>
    <row r="702" spans="1:15" ht="17.25" x14ac:dyDescent="0.3">
      <c r="A702" s="93"/>
      <c r="B702" s="94"/>
      <c r="C702" s="12"/>
      <c r="D702" s="50"/>
      <c r="E702" s="2"/>
      <c r="F702" s="3"/>
      <c r="G702" s="3"/>
      <c r="H702" s="122">
        <f t="shared" si="30"/>
        <v>0</v>
      </c>
      <c r="I702" s="1"/>
      <c r="J702" s="50"/>
      <c r="K702" s="120">
        <v>0</v>
      </c>
      <c r="L702" s="12"/>
      <c r="M702" s="12"/>
      <c r="N702" s="120">
        <f t="shared" si="31"/>
        <v>0</v>
      </c>
      <c r="O702" s="121">
        <f t="shared" si="32"/>
        <v>0</v>
      </c>
    </row>
    <row r="703" spans="1:15" ht="17.25" x14ac:dyDescent="0.3">
      <c r="A703" s="93"/>
      <c r="B703" s="94"/>
      <c r="C703" s="12"/>
      <c r="D703" s="50"/>
      <c r="E703" s="2"/>
      <c r="F703" s="3"/>
      <c r="G703" s="3"/>
      <c r="H703" s="122">
        <f t="shared" si="30"/>
        <v>0</v>
      </c>
      <c r="I703" s="1"/>
      <c r="J703" s="50"/>
      <c r="K703" s="120">
        <v>0</v>
      </c>
      <c r="L703" s="12"/>
      <c r="M703" s="12"/>
      <c r="N703" s="120">
        <f t="shared" si="31"/>
        <v>0</v>
      </c>
      <c r="O703" s="121">
        <f t="shared" si="32"/>
        <v>0</v>
      </c>
    </row>
    <row r="704" spans="1:15" ht="17.25" x14ac:dyDescent="0.3">
      <c r="A704" s="93"/>
      <c r="B704" s="94"/>
      <c r="C704" s="12"/>
      <c r="D704" s="50"/>
      <c r="E704" s="2"/>
      <c r="F704" s="3"/>
      <c r="G704" s="3"/>
      <c r="H704" s="122">
        <f t="shared" si="30"/>
        <v>0</v>
      </c>
      <c r="I704" s="1"/>
      <c r="J704" s="50"/>
      <c r="K704" s="120">
        <v>0</v>
      </c>
      <c r="L704" s="12"/>
      <c r="M704" s="12"/>
      <c r="N704" s="120">
        <f t="shared" si="31"/>
        <v>0</v>
      </c>
      <c r="O704" s="121">
        <f t="shared" si="32"/>
        <v>0</v>
      </c>
    </row>
    <row r="705" spans="1:15" ht="17.25" x14ac:dyDescent="0.3">
      <c r="A705" s="93"/>
      <c r="B705" s="94"/>
      <c r="C705" s="12"/>
      <c r="D705" s="50"/>
      <c r="E705" s="2"/>
      <c r="F705" s="3"/>
      <c r="G705" s="3"/>
      <c r="H705" s="122">
        <f t="shared" si="30"/>
        <v>0</v>
      </c>
      <c r="I705" s="1"/>
      <c r="J705" s="50"/>
      <c r="K705" s="120">
        <v>0</v>
      </c>
      <c r="L705" s="12"/>
      <c r="M705" s="12"/>
      <c r="N705" s="120">
        <f t="shared" si="31"/>
        <v>0</v>
      </c>
      <c r="O705" s="121">
        <f t="shared" si="32"/>
        <v>0</v>
      </c>
    </row>
    <row r="706" spans="1:15" ht="17.25" x14ac:dyDescent="0.3">
      <c r="A706" s="93"/>
      <c r="B706" s="94"/>
      <c r="C706" s="12"/>
      <c r="D706" s="50"/>
      <c r="E706" s="2"/>
      <c r="F706" s="3"/>
      <c r="G706" s="3"/>
      <c r="H706" s="122">
        <f t="shared" si="30"/>
        <v>0</v>
      </c>
      <c r="I706" s="1"/>
      <c r="J706" s="50"/>
      <c r="K706" s="120">
        <v>0</v>
      </c>
      <c r="L706" s="12"/>
      <c r="M706" s="12"/>
      <c r="N706" s="120">
        <f t="shared" si="31"/>
        <v>0</v>
      </c>
      <c r="O706" s="121">
        <f t="shared" si="32"/>
        <v>0</v>
      </c>
    </row>
    <row r="707" spans="1:15" ht="17.25" x14ac:dyDescent="0.3">
      <c r="A707" s="93"/>
      <c r="B707" s="94"/>
      <c r="C707" s="12"/>
      <c r="D707" s="50"/>
      <c r="E707" s="2"/>
      <c r="F707" s="3"/>
      <c r="G707" s="3"/>
      <c r="H707" s="122">
        <f t="shared" ref="H707:H770" si="33">IF(AND(F707&lt;&gt;"",G707&lt;&gt;""),G707-F707,0)</f>
        <v>0</v>
      </c>
      <c r="I707" s="1"/>
      <c r="J707" s="50"/>
      <c r="K707" s="120">
        <v>0</v>
      </c>
      <c r="L707" s="12"/>
      <c r="M707" s="12"/>
      <c r="N707" s="120">
        <f t="shared" ref="N707:N770" si="34">IF(ROUND(H707*1440,0)=0,0,H707*1440*32)</f>
        <v>0</v>
      </c>
      <c r="O707" s="121">
        <f t="shared" ref="O707:O770" si="35">IF(ROUND(H707*1440,0)=0,0,
IF(ROUND(H707*1440,0)&lt;=15,480,
IF(ROUND(H707*1440,0)&lt;=30,960,
IF(ROUND(H707*1440,0)&lt;=45,1440,
IF(ROUND(H707*1440,0)&lt;=60,1920,
1920*INT(ROUND(H707*1440,0)/60)+
IF(MOD(ROUND(H707*1440,0),60)&lt;=15,480,
IF(MOD(ROUND(H707*1440,0),60)&lt;=30,960,
IF(MOD(ROUND(H707*1440,0),60)&lt;=45,1440,1920)))
)))))</f>
        <v>0</v>
      </c>
    </row>
    <row r="708" spans="1:15" ht="17.25" x14ac:dyDescent="0.3">
      <c r="A708" s="93"/>
      <c r="B708" s="94"/>
      <c r="C708" s="12"/>
      <c r="D708" s="50"/>
      <c r="E708" s="2"/>
      <c r="F708" s="3"/>
      <c r="G708" s="3"/>
      <c r="H708" s="122">
        <f t="shared" si="33"/>
        <v>0</v>
      </c>
      <c r="I708" s="1"/>
      <c r="J708" s="50"/>
      <c r="K708" s="120">
        <v>0</v>
      </c>
      <c r="L708" s="12"/>
      <c r="M708" s="12"/>
      <c r="N708" s="120">
        <f t="shared" si="34"/>
        <v>0</v>
      </c>
      <c r="O708" s="121">
        <f t="shared" si="35"/>
        <v>0</v>
      </c>
    </row>
    <row r="709" spans="1:15" ht="17.25" x14ac:dyDescent="0.3">
      <c r="A709" s="93"/>
      <c r="B709" s="94"/>
      <c r="C709" s="12"/>
      <c r="D709" s="50"/>
      <c r="E709" s="2"/>
      <c r="F709" s="3"/>
      <c r="G709" s="3"/>
      <c r="H709" s="122">
        <f t="shared" si="33"/>
        <v>0</v>
      </c>
      <c r="I709" s="1"/>
      <c r="J709" s="50"/>
      <c r="K709" s="120">
        <v>0</v>
      </c>
      <c r="L709" s="12"/>
      <c r="M709" s="12"/>
      <c r="N709" s="120">
        <f t="shared" si="34"/>
        <v>0</v>
      </c>
      <c r="O709" s="121">
        <f t="shared" si="35"/>
        <v>0</v>
      </c>
    </row>
    <row r="710" spans="1:15" ht="17.25" x14ac:dyDescent="0.3">
      <c r="A710" s="93"/>
      <c r="B710" s="94"/>
      <c r="C710" s="12"/>
      <c r="D710" s="50"/>
      <c r="E710" s="2"/>
      <c r="F710" s="3"/>
      <c r="G710" s="3"/>
      <c r="H710" s="122">
        <f t="shared" si="33"/>
        <v>0</v>
      </c>
      <c r="I710" s="1"/>
      <c r="J710" s="50"/>
      <c r="K710" s="120">
        <v>0</v>
      </c>
      <c r="L710" s="12"/>
      <c r="M710" s="12"/>
      <c r="N710" s="120">
        <f t="shared" si="34"/>
        <v>0</v>
      </c>
      <c r="O710" s="121">
        <f t="shared" si="35"/>
        <v>0</v>
      </c>
    </row>
    <row r="711" spans="1:15" ht="17.25" x14ac:dyDescent="0.3">
      <c r="A711" s="93"/>
      <c r="B711" s="94"/>
      <c r="C711" s="12"/>
      <c r="D711" s="50"/>
      <c r="E711" s="2"/>
      <c r="F711" s="3"/>
      <c r="G711" s="3"/>
      <c r="H711" s="122">
        <f t="shared" si="33"/>
        <v>0</v>
      </c>
      <c r="I711" s="1"/>
      <c r="J711" s="50"/>
      <c r="K711" s="120">
        <v>0</v>
      </c>
      <c r="L711" s="12"/>
      <c r="M711" s="12"/>
      <c r="N711" s="120">
        <f t="shared" si="34"/>
        <v>0</v>
      </c>
      <c r="O711" s="121">
        <f t="shared" si="35"/>
        <v>0</v>
      </c>
    </row>
    <row r="712" spans="1:15" ht="17.25" x14ac:dyDescent="0.3">
      <c r="A712" s="93"/>
      <c r="B712" s="94"/>
      <c r="C712" s="12"/>
      <c r="D712" s="50"/>
      <c r="E712" s="2"/>
      <c r="F712" s="3"/>
      <c r="G712" s="3"/>
      <c r="H712" s="122">
        <f t="shared" si="33"/>
        <v>0</v>
      </c>
      <c r="I712" s="1"/>
      <c r="J712" s="50"/>
      <c r="K712" s="120">
        <v>0</v>
      </c>
      <c r="L712" s="12"/>
      <c r="M712" s="12"/>
      <c r="N712" s="120">
        <f t="shared" si="34"/>
        <v>0</v>
      </c>
      <c r="O712" s="121">
        <f t="shared" si="35"/>
        <v>0</v>
      </c>
    </row>
    <row r="713" spans="1:15" ht="17.25" x14ac:dyDescent="0.3">
      <c r="A713" s="93"/>
      <c r="B713" s="94"/>
      <c r="C713" s="12"/>
      <c r="D713" s="50"/>
      <c r="E713" s="2"/>
      <c r="F713" s="3"/>
      <c r="G713" s="3"/>
      <c r="H713" s="122">
        <f t="shared" si="33"/>
        <v>0</v>
      </c>
      <c r="I713" s="1"/>
      <c r="J713" s="50"/>
      <c r="K713" s="120">
        <v>0</v>
      </c>
      <c r="L713" s="12"/>
      <c r="M713" s="12"/>
      <c r="N713" s="120">
        <f t="shared" si="34"/>
        <v>0</v>
      </c>
      <c r="O713" s="121">
        <f t="shared" si="35"/>
        <v>0</v>
      </c>
    </row>
    <row r="714" spans="1:15" ht="17.25" x14ac:dyDescent="0.3">
      <c r="A714" s="93"/>
      <c r="B714" s="94"/>
      <c r="C714" s="12"/>
      <c r="D714" s="50"/>
      <c r="E714" s="2"/>
      <c r="F714" s="3"/>
      <c r="G714" s="3"/>
      <c r="H714" s="122">
        <f t="shared" si="33"/>
        <v>0</v>
      </c>
      <c r="I714" s="1"/>
      <c r="J714" s="50"/>
      <c r="K714" s="120">
        <v>0</v>
      </c>
      <c r="L714" s="12"/>
      <c r="M714" s="12"/>
      <c r="N714" s="120">
        <f t="shared" si="34"/>
        <v>0</v>
      </c>
      <c r="O714" s="121">
        <f t="shared" si="35"/>
        <v>0</v>
      </c>
    </row>
    <row r="715" spans="1:15" ht="17.25" x14ac:dyDescent="0.3">
      <c r="A715" s="93"/>
      <c r="B715" s="94"/>
      <c r="C715" s="12"/>
      <c r="D715" s="50"/>
      <c r="E715" s="2"/>
      <c r="F715" s="3"/>
      <c r="G715" s="3"/>
      <c r="H715" s="122">
        <f t="shared" si="33"/>
        <v>0</v>
      </c>
      <c r="I715" s="1"/>
      <c r="J715" s="50"/>
      <c r="K715" s="120">
        <v>0</v>
      </c>
      <c r="L715" s="12"/>
      <c r="M715" s="12"/>
      <c r="N715" s="120">
        <f t="shared" si="34"/>
        <v>0</v>
      </c>
      <c r="O715" s="121">
        <f t="shared" si="35"/>
        <v>0</v>
      </c>
    </row>
    <row r="716" spans="1:15" ht="17.25" x14ac:dyDescent="0.3">
      <c r="A716" s="93"/>
      <c r="B716" s="94"/>
      <c r="C716" s="12"/>
      <c r="D716" s="50"/>
      <c r="E716" s="2"/>
      <c r="F716" s="3"/>
      <c r="G716" s="3"/>
      <c r="H716" s="122">
        <f t="shared" si="33"/>
        <v>0</v>
      </c>
      <c r="I716" s="1"/>
      <c r="J716" s="50"/>
      <c r="K716" s="120">
        <v>0</v>
      </c>
      <c r="L716" s="12"/>
      <c r="M716" s="12"/>
      <c r="N716" s="120">
        <f t="shared" si="34"/>
        <v>0</v>
      </c>
      <c r="O716" s="121">
        <f t="shared" si="35"/>
        <v>0</v>
      </c>
    </row>
    <row r="717" spans="1:15" ht="17.25" x14ac:dyDescent="0.3">
      <c r="A717" s="93"/>
      <c r="B717" s="94"/>
      <c r="C717" s="12"/>
      <c r="D717" s="50"/>
      <c r="E717" s="2"/>
      <c r="F717" s="3"/>
      <c r="G717" s="3"/>
      <c r="H717" s="122">
        <f t="shared" si="33"/>
        <v>0</v>
      </c>
      <c r="I717" s="1"/>
      <c r="J717" s="50"/>
      <c r="K717" s="120">
        <v>0</v>
      </c>
      <c r="L717" s="12"/>
      <c r="M717" s="12"/>
      <c r="N717" s="120">
        <f t="shared" si="34"/>
        <v>0</v>
      </c>
      <c r="O717" s="121">
        <f t="shared" si="35"/>
        <v>0</v>
      </c>
    </row>
    <row r="718" spans="1:15" ht="17.25" x14ac:dyDescent="0.3">
      <c r="A718" s="93"/>
      <c r="B718" s="94"/>
      <c r="C718" s="12"/>
      <c r="D718" s="50"/>
      <c r="E718" s="2"/>
      <c r="F718" s="3"/>
      <c r="G718" s="3"/>
      <c r="H718" s="122">
        <f t="shared" si="33"/>
        <v>0</v>
      </c>
      <c r="I718" s="1"/>
      <c r="J718" s="50"/>
      <c r="K718" s="120">
        <v>0</v>
      </c>
      <c r="L718" s="12"/>
      <c r="M718" s="12"/>
      <c r="N718" s="120">
        <f t="shared" si="34"/>
        <v>0</v>
      </c>
      <c r="O718" s="121">
        <f t="shared" si="35"/>
        <v>0</v>
      </c>
    </row>
    <row r="719" spans="1:15" ht="17.25" x14ac:dyDescent="0.3">
      <c r="A719" s="93"/>
      <c r="B719" s="94"/>
      <c r="C719" s="12"/>
      <c r="D719" s="50"/>
      <c r="E719" s="2"/>
      <c r="F719" s="3"/>
      <c r="G719" s="3"/>
      <c r="H719" s="122">
        <f t="shared" si="33"/>
        <v>0</v>
      </c>
      <c r="I719" s="1"/>
      <c r="J719" s="50"/>
      <c r="K719" s="120">
        <v>0</v>
      </c>
      <c r="L719" s="12"/>
      <c r="M719" s="12"/>
      <c r="N719" s="120">
        <f t="shared" si="34"/>
        <v>0</v>
      </c>
      <c r="O719" s="121">
        <f t="shared" si="35"/>
        <v>0</v>
      </c>
    </row>
    <row r="720" spans="1:15" ht="17.25" x14ac:dyDescent="0.3">
      <c r="A720" s="93"/>
      <c r="B720" s="94"/>
      <c r="C720" s="12"/>
      <c r="D720" s="50"/>
      <c r="E720" s="2"/>
      <c r="F720" s="3"/>
      <c r="G720" s="3"/>
      <c r="H720" s="122">
        <f t="shared" si="33"/>
        <v>0</v>
      </c>
      <c r="I720" s="1"/>
      <c r="J720" s="50"/>
      <c r="K720" s="120">
        <v>0</v>
      </c>
      <c r="L720" s="12"/>
      <c r="M720" s="12"/>
      <c r="N720" s="120">
        <f t="shared" si="34"/>
        <v>0</v>
      </c>
      <c r="O720" s="121">
        <f t="shared" si="35"/>
        <v>0</v>
      </c>
    </row>
    <row r="721" spans="1:15" ht="17.25" x14ac:dyDescent="0.3">
      <c r="A721" s="93"/>
      <c r="B721" s="94"/>
      <c r="C721" s="12"/>
      <c r="D721" s="50"/>
      <c r="E721" s="2"/>
      <c r="F721" s="3"/>
      <c r="G721" s="3"/>
      <c r="H721" s="122">
        <f t="shared" si="33"/>
        <v>0</v>
      </c>
      <c r="I721" s="1"/>
      <c r="J721" s="50"/>
      <c r="K721" s="120">
        <v>0</v>
      </c>
      <c r="L721" s="12"/>
      <c r="M721" s="12"/>
      <c r="N721" s="120">
        <f t="shared" si="34"/>
        <v>0</v>
      </c>
      <c r="O721" s="121">
        <f t="shared" si="35"/>
        <v>0</v>
      </c>
    </row>
    <row r="722" spans="1:15" ht="17.25" x14ac:dyDescent="0.3">
      <c r="A722" s="93"/>
      <c r="B722" s="94"/>
      <c r="C722" s="12"/>
      <c r="D722" s="50"/>
      <c r="E722" s="2"/>
      <c r="F722" s="3"/>
      <c r="G722" s="3"/>
      <c r="H722" s="122">
        <f t="shared" si="33"/>
        <v>0</v>
      </c>
      <c r="I722" s="1"/>
      <c r="J722" s="50"/>
      <c r="K722" s="120">
        <v>0</v>
      </c>
      <c r="L722" s="12"/>
      <c r="M722" s="12"/>
      <c r="N722" s="120">
        <f t="shared" si="34"/>
        <v>0</v>
      </c>
      <c r="O722" s="121">
        <f t="shared" si="35"/>
        <v>0</v>
      </c>
    </row>
    <row r="723" spans="1:15" ht="17.25" x14ac:dyDescent="0.3">
      <c r="A723" s="93"/>
      <c r="B723" s="94"/>
      <c r="C723" s="12"/>
      <c r="D723" s="50"/>
      <c r="E723" s="2"/>
      <c r="F723" s="3"/>
      <c r="G723" s="3"/>
      <c r="H723" s="122">
        <f t="shared" si="33"/>
        <v>0</v>
      </c>
      <c r="I723" s="1"/>
      <c r="J723" s="50"/>
      <c r="K723" s="120">
        <v>0</v>
      </c>
      <c r="L723" s="12"/>
      <c r="M723" s="12"/>
      <c r="N723" s="120">
        <f t="shared" si="34"/>
        <v>0</v>
      </c>
      <c r="O723" s="121">
        <f t="shared" si="35"/>
        <v>0</v>
      </c>
    </row>
    <row r="724" spans="1:15" ht="17.25" x14ac:dyDescent="0.3">
      <c r="A724" s="93"/>
      <c r="B724" s="94"/>
      <c r="C724" s="12"/>
      <c r="D724" s="50"/>
      <c r="E724" s="2"/>
      <c r="F724" s="3"/>
      <c r="G724" s="3"/>
      <c r="H724" s="122">
        <f t="shared" si="33"/>
        <v>0</v>
      </c>
      <c r="I724" s="1"/>
      <c r="J724" s="50"/>
      <c r="K724" s="120">
        <v>0</v>
      </c>
      <c r="L724" s="12"/>
      <c r="M724" s="12"/>
      <c r="N724" s="120">
        <f t="shared" si="34"/>
        <v>0</v>
      </c>
      <c r="O724" s="121">
        <f t="shared" si="35"/>
        <v>0</v>
      </c>
    </row>
    <row r="725" spans="1:15" ht="17.25" x14ac:dyDescent="0.3">
      <c r="A725" s="93"/>
      <c r="B725" s="94"/>
      <c r="C725" s="12"/>
      <c r="D725" s="50"/>
      <c r="E725" s="2"/>
      <c r="F725" s="3"/>
      <c r="G725" s="3"/>
      <c r="H725" s="122">
        <f t="shared" si="33"/>
        <v>0</v>
      </c>
      <c r="I725" s="1"/>
      <c r="J725" s="50"/>
      <c r="K725" s="120">
        <v>0</v>
      </c>
      <c r="L725" s="12"/>
      <c r="M725" s="12"/>
      <c r="N725" s="120">
        <f t="shared" si="34"/>
        <v>0</v>
      </c>
      <c r="O725" s="121">
        <f t="shared" si="35"/>
        <v>0</v>
      </c>
    </row>
    <row r="726" spans="1:15" ht="17.25" x14ac:dyDescent="0.3">
      <c r="A726" s="93"/>
      <c r="B726" s="94"/>
      <c r="C726" s="12"/>
      <c r="D726" s="50"/>
      <c r="E726" s="2"/>
      <c r="F726" s="3"/>
      <c r="G726" s="3"/>
      <c r="H726" s="122">
        <f t="shared" si="33"/>
        <v>0</v>
      </c>
      <c r="I726" s="1"/>
      <c r="J726" s="50"/>
      <c r="K726" s="120">
        <v>0</v>
      </c>
      <c r="L726" s="12"/>
      <c r="M726" s="12"/>
      <c r="N726" s="120">
        <f t="shared" si="34"/>
        <v>0</v>
      </c>
      <c r="O726" s="121">
        <f t="shared" si="35"/>
        <v>0</v>
      </c>
    </row>
    <row r="727" spans="1:15" ht="17.25" x14ac:dyDescent="0.3">
      <c r="A727" s="93"/>
      <c r="B727" s="94"/>
      <c r="C727" s="12"/>
      <c r="D727" s="50"/>
      <c r="E727" s="2"/>
      <c r="F727" s="3"/>
      <c r="G727" s="3"/>
      <c r="H727" s="122">
        <f t="shared" si="33"/>
        <v>0</v>
      </c>
      <c r="I727" s="1"/>
      <c r="J727" s="50"/>
      <c r="K727" s="120">
        <v>0</v>
      </c>
      <c r="L727" s="12"/>
      <c r="M727" s="12"/>
      <c r="N727" s="120">
        <f t="shared" si="34"/>
        <v>0</v>
      </c>
      <c r="O727" s="121">
        <f t="shared" si="35"/>
        <v>0</v>
      </c>
    </row>
    <row r="728" spans="1:15" ht="17.25" x14ac:dyDescent="0.3">
      <c r="A728" s="93"/>
      <c r="B728" s="94"/>
      <c r="C728" s="12"/>
      <c r="D728" s="50"/>
      <c r="E728" s="2"/>
      <c r="F728" s="3"/>
      <c r="G728" s="3"/>
      <c r="H728" s="122">
        <f t="shared" si="33"/>
        <v>0</v>
      </c>
      <c r="I728" s="1"/>
      <c r="J728" s="50"/>
      <c r="K728" s="120">
        <v>0</v>
      </c>
      <c r="L728" s="12"/>
      <c r="M728" s="12"/>
      <c r="N728" s="120">
        <f t="shared" si="34"/>
        <v>0</v>
      </c>
      <c r="O728" s="121">
        <f t="shared" si="35"/>
        <v>0</v>
      </c>
    </row>
    <row r="729" spans="1:15" ht="17.25" x14ac:dyDescent="0.3">
      <c r="A729" s="93"/>
      <c r="B729" s="94"/>
      <c r="C729" s="12"/>
      <c r="D729" s="50"/>
      <c r="E729" s="2"/>
      <c r="F729" s="3"/>
      <c r="G729" s="3"/>
      <c r="H729" s="122">
        <f t="shared" si="33"/>
        <v>0</v>
      </c>
      <c r="I729" s="1"/>
      <c r="J729" s="50"/>
      <c r="K729" s="120">
        <v>0</v>
      </c>
      <c r="L729" s="12"/>
      <c r="M729" s="12"/>
      <c r="N729" s="120">
        <f t="shared" si="34"/>
        <v>0</v>
      </c>
      <c r="O729" s="121">
        <f t="shared" si="35"/>
        <v>0</v>
      </c>
    </row>
    <row r="730" spans="1:15" ht="17.25" x14ac:dyDescent="0.3">
      <c r="A730" s="93"/>
      <c r="B730" s="94"/>
      <c r="C730" s="12"/>
      <c r="D730" s="50"/>
      <c r="E730" s="2"/>
      <c r="F730" s="3"/>
      <c r="G730" s="3"/>
      <c r="H730" s="122">
        <f t="shared" si="33"/>
        <v>0</v>
      </c>
      <c r="I730" s="1"/>
      <c r="J730" s="50"/>
      <c r="K730" s="120">
        <v>0</v>
      </c>
      <c r="L730" s="12"/>
      <c r="M730" s="12"/>
      <c r="N730" s="120">
        <f t="shared" si="34"/>
        <v>0</v>
      </c>
      <c r="O730" s="121">
        <f t="shared" si="35"/>
        <v>0</v>
      </c>
    </row>
    <row r="731" spans="1:15" ht="17.25" x14ac:dyDescent="0.3">
      <c r="A731" s="93"/>
      <c r="B731" s="94"/>
      <c r="C731" s="12"/>
      <c r="D731" s="50"/>
      <c r="E731" s="2"/>
      <c r="F731" s="3"/>
      <c r="G731" s="3"/>
      <c r="H731" s="122">
        <f t="shared" si="33"/>
        <v>0</v>
      </c>
      <c r="I731" s="1"/>
      <c r="J731" s="50"/>
      <c r="K731" s="120">
        <v>0</v>
      </c>
      <c r="L731" s="12"/>
      <c r="M731" s="12"/>
      <c r="N731" s="120">
        <f t="shared" si="34"/>
        <v>0</v>
      </c>
      <c r="O731" s="121">
        <f t="shared" si="35"/>
        <v>0</v>
      </c>
    </row>
    <row r="732" spans="1:15" ht="17.25" x14ac:dyDescent="0.3">
      <c r="A732" s="93"/>
      <c r="B732" s="94"/>
      <c r="C732" s="12"/>
      <c r="D732" s="50"/>
      <c r="E732" s="2"/>
      <c r="F732" s="3"/>
      <c r="G732" s="3"/>
      <c r="H732" s="122">
        <f t="shared" si="33"/>
        <v>0</v>
      </c>
      <c r="I732" s="1"/>
      <c r="J732" s="50"/>
      <c r="K732" s="120">
        <v>0</v>
      </c>
      <c r="L732" s="12"/>
      <c r="M732" s="12"/>
      <c r="N732" s="120">
        <f t="shared" si="34"/>
        <v>0</v>
      </c>
      <c r="O732" s="121">
        <f t="shared" si="35"/>
        <v>0</v>
      </c>
    </row>
    <row r="733" spans="1:15" ht="17.25" x14ac:dyDescent="0.3">
      <c r="A733" s="93"/>
      <c r="B733" s="94"/>
      <c r="C733" s="12"/>
      <c r="D733" s="50"/>
      <c r="E733" s="2"/>
      <c r="F733" s="3"/>
      <c r="G733" s="3"/>
      <c r="H733" s="122">
        <f t="shared" si="33"/>
        <v>0</v>
      </c>
      <c r="I733" s="1"/>
      <c r="J733" s="50"/>
      <c r="K733" s="120">
        <v>0</v>
      </c>
      <c r="L733" s="12"/>
      <c r="M733" s="12"/>
      <c r="N733" s="120">
        <f t="shared" si="34"/>
        <v>0</v>
      </c>
      <c r="O733" s="121">
        <f t="shared" si="35"/>
        <v>0</v>
      </c>
    </row>
    <row r="734" spans="1:15" ht="17.25" x14ac:dyDescent="0.3">
      <c r="A734" s="93"/>
      <c r="B734" s="94"/>
      <c r="C734" s="12"/>
      <c r="D734" s="50"/>
      <c r="E734" s="2"/>
      <c r="F734" s="3"/>
      <c r="G734" s="3"/>
      <c r="H734" s="122">
        <f t="shared" si="33"/>
        <v>0</v>
      </c>
      <c r="I734" s="1"/>
      <c r="J734" s="50"/>
      <c r="K734" s="120">
        <v>0</v>
      </c>
      <c r="L734" s="12"/>
      <c r="M734" s="12"/>
      <c r="N734" s="120">
        <f t="shared" si="34"/>
        <v>0</v>
      </c>
      <c r="O734" s="121">
        <f t="shared" si="35"/>
        <v>0</v>
      </c>
    </row>
    <row r="735" spans="1:15" ht="17.25" x14ac:dyDescent="0.3">
      <c r="A735" s="93"/>
      <c r="B735" s="94"/>
      <c r="C735" s="12"/>
      <c r="D735" s="50"/>
      <c r="E735" s="2"/>
      <c r="F735" s="3"/>
      <c r="G735" s="3"/>
      <c r="H735" s="122">
        <f t="shared" si="33"/>
        <v>0</v>
      </c>
      <c r="I735" s="1"/>
      <c r="J735" s="50"/>
      <c r="K735" s="120">
        <v>0</v>
      </c>
      <c r="L735" s="12"/>
      <c r="M735" s="12"/>
      <c r="N735" s="120">
        <f t="shared" si="34"/>
        <v>0</v>
      </c>
      <c r="O735" s="121">
        <f t="shared" si="35"/>
        <v>0</v>
      </c>
    </row>
    <row r="736" spans="1:15" ht="17.25" x14ac:dyDescent="0.3">
      <c r="A736" s="93"/>
      <c r="B736" s="94"/>
      <c r="C736" s="12"/>
      <c r="D736" s="50"/>
      <c r="E736" s="2"/>
      <c r="F736" s="3"/>
      <c r="G736" s="3"/>
      <c r="H736" s="122">
        <f t="shared" si="33"/>
        <v>0</v>
      </c>
      <c r="I736" s="1"/>
      <c r="J736" s="50"/>
      <c r="K736" s="120">
        <v>0</v>
      </c>
      <c r="L736" s="12"/>
      <c r="M736" s="12"/>
      <c r="N736" s="120">
        <f t="shared" si="34"/>
        <v>0</v>
      </c>
      <c r="O736" s="121">
        <f t="shared" si="35"/>
        <v>0</v>
      </c>
    </row>
    <row r="737" spans="1:15" ht="17.25" x14ac:dyDescent="0.3">
      <c r="A737" s="93"/>
      <c r="B737" s="94"/>
      <c r="C737" s="12"/>
      <c r="D737" s="50"/>
      <c r="E737" s="2"/>
      <c r="F737" s="3"/>
      <c r="G737" s="3"/>
      <c r="H737" s="122">
        <f t="shared" si="33"/>
        <v>0</v>
      </c>
      <c r="I737" s="1"/>
      <c r="J737" s="50"/>
      <c r="K737" s="120">
        <v>0</v>
      </c>
      <c r="L737" s="12"/>
      <c r="M737" s="12"/>
      <c r="N737" s="120">
        <f t="shared" si="34"/>
        <v>0</v>
      </c>
      <c r="O737" s="121">
        <f t="shared" si="35"/>
        <v>0</v>
      </c>
    </row>
    <row r="738" spans="1:15" ht="17.25" x14ac:dyDescent="0.3">
      <c r="A738" s="93"/>
      <c r="B738" s="94"/>
      <c r="C738" s="12"/>
      <c r="D738" s="50"/>
      <c r="E738" s="2"/>
      <c r="F738" s="3"/>
      <c r="G738" s="3"/>
      <c r="H738" s="122">
        <f t="shared" si="33"/>
        <v>0</v>
      </c>
      <c r="I738" s="1"/>
      <c r="J738" s="50"/>
      <c r="K738" s="120">
        <v>0</v>
      </c>
      <c r="L738" s="12"/>
      <c r="M738" s="12"/>
      <c r="N738" s="120">
        <f t="shared" si="34"/>
        <v>0</v>
      </c>
      <c r="O738" s="121">
        <f t="shared" si="35"/>
        <v>0</v>
      </c>
    </row>
    <row r="739" spans="1:15" ht="17.25" x14ac:dyDescent="0.3">
      <c r="A739" s="93"/>
      <c r="B739" s="94"/>
      <c r="C739" s="12"/>
      <c r="D739" s="50"/>
      <c r="E739" s="2"/>
      <c r="F739" s="3"/>
      <c r="G739" s="3"/>
      <c r="H739" s="122">
        <f t="shared" si="33"/>
        <v>0</v>
      </c>
      <c r="I739" s="1"/>
      <c r="J739" s="50"/>
      <c r="K739" s="120">
        <v>0</v>
      </c>
      <c r="L739" s="12"/>
      <c r="M739" s="12"/>
      <c r="N739" s="120">
        <f t="shared" si="34"/>
        <v>0</v>
      </c>
      <c r="O739" s="121">
        <f t="shared" si="35"/>
        <v>0</v>
      </c>
    </row>
    <row r="740" spans="1:15" ht="17.25" x14ac:dyDescent="0.3">
      <c r="A740" s="93"/>
      <c r="B740" s="94"/>
      <c r="C740" s="12"/>
      <c r="D740" s="50"/>
      <c r="E740" s="2"/>
      <c r="F740" s="3"/>
      <c r="G740" s="3"/>
      <c r="H740" s="122">
        <f t="shared" si="33"/>
        <v>0</v>
      </c>
      <c r="I740" s="1"/>
      <c r="J740" s="50"/>
      <c r="K740" s="120">
        <v>0</v>
      </c>
      <c r="L740" s="12"/>
      <c r="M740" s="12"/>
      <c r="N740" s="120">
        <f t="shared" si="34"/>
        <v>0</v>
      </c>
      <c r="O740" s="121">
        <f t="shared" si="35"/>
        <v>0</v>
      </c>
    </row>
    <row r="741" spans="1:15" ht="17.25" x14ac:dyDescent="0.3">
      <c r="A741" s="93"/>
      <c r="B741" s="94"/>
      <c r="C741" s="12"/>
      <c r="D741" s="50"/>
      <c r="E741" s="2"/>
      <c r="F741" s="3"/>
      <c r="G741" s="3"/>
      <c r="H741" s="122">
        <f t="shared" si="33"/>
        <v>0</v>
      </c>
      <c r="I741" s="1"/>
      <c r="J741" s="50"/>
      <c r="K741" s="120">
        <v>0</v>
      </c>
      <c r="L741" s="12"/>
      <c r="M741" s="12"/>
      <c r="N741" s="120">
        <f t="shared" si="34"/>
        <v>0</v>
      </c>
      <c r="O741" s="121">
        <f t="shared" si="35"/>
        <v>0</v>
      </c>
    </row>
    <row r="742" spans="1:15" ht="17.25" x14ac:dyDescent="0.3">
      <c r="A742" s="93"/>
      <c r="B742" s="94"/>
      <c r="C742" s="12"/>
      <c r="D742" s="50"/>
      <c r="E742" s="2"/>
      <c r="F742" s="3"/>
      <c r="G742" s="3"/>
      <c r="H742" s="122">
        <f t="shared" si="33"/>
        <v>0</v>
      </c>
      <c r="I742" s="1"/>
      <c r="J742" s="50"/>
      <c r="K742" s="120">
        <v>0</v>
      </c>
      <c r="L742" s="12"/>
      <c r="M742" s="12"/>
      <c r="N742" s="120">
        <f t="shared" si="34"/>
        <v>0</v>
      </c>
      <c r="O742" s="121">
        <f t="shared" si="35"/>
        <v>0</v>
      </c>
    </row>
    <row r="743" spans="1:15" ht="17.25" x14ac:dyDescent="0.3">
      <c r="A743" s="93"/>
      <c r="B743" s="94"/>
      <c r="C743" s="12"/>
      <c r="D743" s="50"/>
      <c r="E743" s="2"/>
      <c r="F743" s="3"/>
      <c r="G743" s="3"/>
      <c r="H743" s="122">
        <f t="shared" si="33"/>
        <v>0</v>
      </c>
      <c r="I743" s="1"/>
      <c r="J743" s="50"/>
      <c r="K743" s="120">
        <v>0</v>
      </c>
      <c r="L743" s="12"/>
      <c r="M743" s="12"/>
      <c r="N743" s="120">
        <f t="shared" si="34"/>
        <v>0</v>
      </c>
      <c r="O743" s="121">
        <f t="shared" si="35"/>
        <v>0</v>
      </c>
    </row>
    <row r="744" spans="1:15" ht="17.25" x14ac:dyDescent="0.3">
      <c r="A744" s="93"/>
      <c r="B744" s="94"/>
      <c r="C744" s="12"/>
      <c r="D744" s="50"/>
      <c r="E744" s="2"/>
      <c r="F744" s="3"/>
      <c r="G744" s="3"/>
      <c r="H744" s="122">
        <f t="shared" si="33"/>
        <v>0</v>
      </c>
      <c r="I744" s="1"/>
      <c r="J744" s="50"/>
      <c r="K744" s="120">
        <v>0</v>
      </c>
      <c r="L744" s="12"/>
      <c r="M744" s="12"/>
      <c r="N744" s="120">
        <f t="shared" si="34"/>
        <v>0</v>
      </c>
      <c r="O744" s="121">
        <f t="shared" si="35"/>
        <v>0</v>
      </c>
    </row>
    <row r="745" spans="1:15" ht="17.25" x14ac:dyDescent="0.3">
      <c r="A745" s="93"/>
      <c r="B745" s="94"/>
      <c r="C745" s="12"/>
      <c r="D745" s="50"/>
      <c r="E745" s="2"/>
      <c r="F745" s="3"/>
      <c r="G745" s="3"/>
      <c r="H745" s="122">
        <f t="shared" si="33"/>
        <v>0</v>
      </c>
      <c r="I745" s="1"/>
      <c r="J745" s="50"/>
      <c r="K745" s="120">
        <v>0</v>
      </c>
      <c r="L745" s="12"/>
      <c r="M745" s="12"/>
      <c r="N745" s="120">
        <f t="shared" si="34"/>
        <v>0</v>
      </c>
      <c r="O745" s="121">
        <f t="shared" si="35"/>
        <v>0</v>
      </c>
    </row>
    <row r="746" spans="1:15" ht="17.25" x14ac:dyDescent="0.3">
      <c r="A746" s="93"/>
      <c r="B746" s="94"/>
      <c r="C746" s="12"/>
      <c r="D746" s="50"/>
      <c r="E746" s="2"/>
      <c r="F746" s="3"/>
      <c r="G746" s="3"/>
      <c r="H746" s="122">
        <f t="shared" si="33"/>
        <v>0</v>
      </c>
      <c r="I746" s="1"/>
      <c r="J746" s="50"/>
      <c r="K746" s="120">
        <v>0</v>
      </c>
      <c r="L746" s="12"/>
      <c r="M746" s="12"/>
      <c r="N746" s="120">
        <f t="shared" si="34"/>
        <v>0</v>
      </c>
      <c r="O746" s="121">
        <f t="shared" si="35"/>
        <v>0</v>
      </c>
    </row>
    <row r="747" spans="1:15" ht="17.25" x14ac:dyDescent="0.3">
      <c r="A747" s="93"/>
      <c r="B747" s="94"/>
      <c r="C747" s="12"/>
      <c r="D747" s="50"/>
      <c r="E747" s="2"/>
      <c r="F747" s="3"/>
      <c r="G747" s="3"/>
      <c r="H747" s="122">
        <f t="shared" si="33"/>
        <v>0</v>
      </c>
      <c r="I747" s="1"/>
      <c r="J747" s="50"/>
      <c r="K747" s="120">
        <v>0</v>
      </c>
      <c r="L747" s="12"/>
      <c r="M747" s="12"/>
      <c r="N747" s="120">
        <f t="shared" si="34"/>
        <v>0</v>
      </c>
      <c r="O747" s="121">
        <f t="shared" si="35"/>
        <v>0</v>
      </c>
    </row>
    <row r="748" spans="1:15" ht="17.25" x14ac:dyDescent="0.3">
      <c r="A748" s="93"/>
      <c r="B748" s="94"/>
      <c r="C748" s="12"/>
      <c r="D748" s="50"/>
      <c r="E748" s="2"/>
      <c r="F748" s="3"/>
      <c r="G748" s="3"/>
      <c r="H748" s="122">
        <f t="shared" si="33"/>
        <v>0</v>
      </c>
      <c r="I748" s="1"/>
      <c r="J748" s="50"/>
      <c r="K748" s="120">
        <v>0</v>
      </c>
      <c r="L748" s="12"/>
      <c r="M748" s="12"/>
      <c r="N748" s="120">
        <f t="shared" si="34"/>
        <v>0</v>
      </c>
      <c r="O748" s="121">
        <f t="shared" si="35"/>
        <v>0</v>
      </c>
    </row>
    <row r="749" spans="1:15" ht="17.25" x14ac:dyDescent="0.3">
      <c r="A749" s="93"/>
      <c r="B749" s="94"/>
      <c r="C749" s="12"/>
      <c r="D749" s="50"/>
      <c r="E749" s="2"/>
      <c r="F749" s="3"/>
      <c r="G749" s="3"/>
      <c r="H749" s="122">
        <f t="shared" si="33"/>
        <v>0</v>
      </c>
      <c r="I749" s="1"/>
      <c r="J749" s="50"/>
      <c r="K749" s="120">
        <v>0</v>
      </c>
      <c r="L749" s="12"/>
      <c r="M749" s="12"/>
      <c r="N749" s="120">
        <f t="shared" si="34"/>
        <v>0</v>
      </c>
      <c r="O749" s="121">
        <f t="shared" si="35"/>
        <v>0</v>
      </c>
    </row>
    <row r="750" spans="1:15" ht="17.25" x14ac:dyDescent="0.3">
      <c r="A750" s="93"/>
      <c r="B750" s="94"/>
      <c r="C750" s="12"/>
      <c r="D750" s="50"/>
      <c r="E750" s="2"/>
      <c r="F750" s="3"/>
      <c r="G750" s="3"/>
      <c r="H750" s="122">
        <f t="shared" si="33"/>
        <v>0</v>
      </c>
      <c r="I750" s="1"/>
      <c r="J750" s="50"/>
      <c r="K750" s="120">
        <v>0</v>
      </c>
      <c r="L750" s="12"/>
      <c r="M750" s="12"/>
      <c r="N750" s="120">
        <f t="shared" si="34"/>
        <v>0</v>
      </c>
      <c r="O750" s="121">
        <f t="shared" si="35"/>
        <v>0</v>
      </c>
    </row>
    <row r="751" spans="1:15" ht="17.25" x14ac:dyDescent="0.3">
      <c r="A751" s="93"/>
      <c r="B751" s="94"/>
      <c r="C751" s="12"/>
      <c r="D751" s="50"/>
      <c r="E751" s="2"/>
      <c r="F751" s="3"/>
      <c r="G751" s="3"/>
      <c r="H751" s="122">
        <f t="shared" si="33"/>
        <v>0</v>
      </c>
      <c r="I751" s="1"/>
      <c r="J751" s="50"/>
      <c r="K751" s="120">
        <v>0</v>
      </c>
      <c r="L751" s="12"/>
      <c r="M751" s="12"/>
      <c r="N751" s="120">
        <f t="shared" si="34"/>
        <v>0</v>
      </c>
      <c r="O751" s="121">
        <f t="shared" si="35"/>
        <v>0</v>
      </c>
    </row>
    <row r="752" spans="1:15" ht="17.25" x14ac:dyDescent="0.3">
      <c r="A752" s="93"/>
      <c r="B752" s="94"/>
      <c r="C752" s="12"/>
      <c r="D752" s="50"/>
      <c r="E752" s="2"/>
      <c r="F752" s="3"/>
      <c r="G752" s="3"/>
      <c r="H752" s="122">
        <f t="shared" si="33"/>
        <v>0</v>
      </c>
      <c r="I752" s="1"/>
      <c r="J752" s="50"/>
      <c r="K752" s="120">
        <v>0</v>
      </c>
      <c r="L752" s="12"/>
      <c r="M752" s="12"/>
      <c r="N752" s="120">
        <f t="shared" si="34"/>
        <v>0</v>
      </c>
      <c r="O752" s="121">
        <f t="shared" si="35"/>
        <v>0</v>
      </c>
    </row>
    <row r="753" spans="1:15" ht="17.25" x14ac:dyDescent="0.3">
      <c r="A753" s="93"/>
      <c r="B753" s="94"/>
      <c r="C753" s="12"/>
      <c r="D753" s="50"/>
      <c r="E753" s="2"/>
      <c r="F753" s="3"/>
      <c r="G753" s="3"/>
      <c r="H753" s="122">
        <f t="shared" si="33"/>
        <v>0</v>
      </c>
      <c r="I753" s="1"/>
      <c r="J753" s="50"/>
      <c r="K753" s="120">
        <v>0</v>
      </c>
      <c r="L753" s="12"/>
      <c r="M753" s="12"/>
      <c r="N753" s="120">
        <f t="shared" si="34"/>
        <v>0</v>
      </c>
      <c r="O753" s="121">
        <f t="shared" si="35"/>
        <v>0</v>
      </c>
    </row>
    <row r="754" spans="1:15" ht="17.25" x14ac:dyDescent="0.3">
      <c r="A754" s="93"/>
      <c r="B754" s="94"/>
      <c r="C754" s="12"/>
      <c r="D754" s="50"/>
      <c r="E754" s="2"/>
      <c r="F754" s="3"/>
      <c r="G754" s="3"/>
      <c r="H754" s="122">
        <f t="shared" si="33"/>
        <v>0</v>
      </c>
      <c r="I754" s="1"/>
      <c r="J754" s="50"/>
      <c r="K754" s="120">
        <v>0</v>
      </c>
      <c r="L754" s="12"/>
      <c r="M754" s="12"/>
      <c r="N754" s="120">
        <f t="shared" si="34"/>
        <v>0</v>
      </c>
      <c r="O754" s="121">
        <f t="shared" si="35"/>
        <v>0</v>
      </c>
    </row>
    <row r="755" spans="1:15" ht="17.25" x14ac:dyDescent="0.3">
      <c r="A755" s="93"/>
      <c r="B755" s="94"/>
      <c r="C755" s="12"/>
      <c r="D755" s="50"/>
      <c r="E755" s="2"/>
      <c r="F755" s="3"/>
      <c r="G755" s="3"/>
      <c r="H755" s="122">
        <f t="shared" si="33"/>
        <v>0</v>
      </c>
      <c r="I755" s="1"/>
      <c r="J755" s="50"/>
      <c r="K755" s="120">
        <v>0</v>
      </c>
      <c r="L755" s="12"/>
      <c r="M755" s="12"/>
      <c r="N755" s="120">
        <f t="shared" si="34"/>
        <v>0</v>
      </c>
      <c r="O755" s="121">
        <f t="shared" si="35"/>
        <v>0</v>
      </c>
    </row>
    <row r="756" spans="1:15" ht="17.25" x14ac:dyDescent="0.3">
      <c r="A756" s="93"/>
      <c r="B756" s="94"/>
      <c r="C756" s="12"/>
      <c r="D756" s="50"/>
      <c r="E756" s="2"/>
      <c r="F756" s="3"/>
      <c r="G756" s="3"/>
      <c r="H756" s="122">
        <f t="shared" si="33"/>
        <v>0</v>
      </c>
      <c r="I756" s="1"/>
      <c r="J756" s="50"/>
      <c r="K756" s="120">
        <v>0</v>
      </c>
      <c r="L756" s="12"/>
      <c r="M756" s="12"/>
      <c r="N756" s="120">
        <f t="shared" si="34"/>
        <v>0</v>
      </c>
      <c r="O756" s="121">
        <f t="shared" si="35"/>
        <v>0</v>
      </c>
    </row>
    <row r="757" spans="1:15" ht="17.25" x14ac:dyDescent="0.3">
      <c r="A757" s="93"/>
      <c r="B757" s="94"/>
      <c r="C757" s="12"/>
      <c r="D757" s="50"/>
      <c r="E757" s="2"/>
      <c r="F757" s="3"/>
      <c r="G757" s="3"/>
      <c r="H757" s="122">
        <f t="shared" si="33"/>
        <v>0</v>
      </c>
      <c r="I757" s="1"/>
      <c r="J757" s="50"/>
      <c r="K757" s="120">
        <v>0</v>
      </c>
      <c r="L757" s="12"/>
      <c r="M757" s="12"/>
      <c r="N757" s="120">
        <f t="shared" si="34"/>
        <v>0</v>
      </c>
      <c r="O757" s="121">
        <f t="shared" si="35"/>
        <v>0</v>
      </c>
    </row>
    <row r="758" spans="1:15" ht="17.25" x14ac:dyDescent="0.3">
      <c r="A758" s="93"/>
      <c r="B758" s="94"/>
      <c r="C758" s="12"/>
      <c r="D758" s="50"/>
      <c r="E758" s="2"/>
      <c r="F758" s="3"/>
      <c r="G758" s="3"/>
      <c r="H758" s="122">
        <f t="shared" si="33"/>
        <v>0</v>
      </c>
      <c r="I758" s="1"/>
      <c r="J758" s="50"/>
      <c r="K758" s="120">
        <v>0</v>
      </c>
      <c r="L758" s="12"/>
      <c r="M758" s="12"/>
      <c r="N758" s="120">
        <f t="shared" si="34"/>
        <v>0</v>
      </c>
      <c r="O758" s="121">
        <f t="shared" si="35"/>
        <v>0</v>
      </c>
    </row>
    <row r="759" spans="1:15" ht="17.25" x14ac:dyDescent="0.3">
      <c r="A759" s="93"/>
      <c r="B759" s="94"/>
      <c r="C759" s="12"/>
      <c r="D759" s="50"/>
      <c r="E759" s="2"/>
      <c r="F759" s="3"/>
      <c r="G759" s="3"/>
      <c r="H759" s="122">
        <f t="shared" si="33"/>
        <v>0</v>
      </c>
      <c r="I759" s="1"/>
      <c r="J759" s="50"/>
      <c r="K759" s="120">
        <v>0</v>
      </c>
      <c r="L759" s="12"/>
      <c r="M759" s="12"/>
      <c r="N759" s="120">
        <f t="shared" si="34"/>
        <v>0</v>
      </c>
      <c r="O759" s="121">
        <f t="shared" si="35"/>
        <v>0</v>
      </c>
    </row>
    <row r="760" spans="1:15" ht="17.25" x14ac:dyDescent="0.3">
      <c r="A760" s="93"/>
      <c r="B760" s="94"/>
      <c r="C760" s="12"/>
      <c r="D760" s="50"/>
      <c r="E760" s="2"/>
      <c r="F760" s="3"/>
      <c r="G760" s="3"/>
      <c r="H760" s="122">
        <f t="shared" si="33"/>
        <v>0</v>
      </c>
      <c r="I760" s="1"/>
      <c r="J760" s="50"/>
      <c r="K760" s="120">
        <v>0</v>
      </c>
      <c r="L760" s="12"/>
      <c r="M760" s="12"/>
      <c r="N760" s="120">
        <f t="shared" si="34"/>
        <v>0</v>
      </c>
      <c r="O760" s="121">
        <f t="shared" si="35"/>
        <v>0</v>
      </c>
    </row>
    <row r="761" spans="1:15" ht="17.25" x14ac:dyDescent="0.3">
      <c r="A761" s="93"/>
      <c r="B761" s="94"/>
      <c r="C761" s="12"/>
      <c r="D761" s="50"/>
      <c r="E761" s="2"/>
      <c r="F761" s="3"/>
      <c r="G761" s="3"/>
      <c r="H761" s="122">
        <f t="shared" si="33"/>
        <v>0</v>
      </c>
      <c r="I761" s="1"/>
      <c r="J761" s="50"/>
      <c r="K761" s="120">
        <v>0</v>
      </c>
      <c r="L761" s="12"/>
      <c r="M761" s="12"/>
      <c r="N761" s="120">
        <f t="shared" si="34"/>
        <v>0</v>
      </c>
      <c r="O761" s="121">
        <f t="shared" si="35"/>
        <v>0</v>
      </c>
    </row>
    <row r="762" spans="1:15" ht="17.25" x14ac:dyDescent="0.3">
      <c r="A762" s="93"/>
      <c r="B762" s="94"/>
      <c r="C762" s="12"/>
      <c r="D762" s="50"/>
      <c r="E762" s="2"/>
      <c r="F762" s="3"/>
      <c r="G762" s="3"/>
      <c r="H762" s="122">
        <f t="shared" si="33"/>
        <v>0</v>
      </c>
      <c r="I762" s="1"/>
      <c r="J762" s="50"/>
      <c r="K762" s="120">
        <v>0</v>
      </c>
      <c r="L762" s="12"/>
      <c r="M762" s="12"/>
      <c r="N762" s="120">
        <f t="shared" si="34"/>
        <v>0</v>
      </c>
      <c r="O762" s="121">
        <f t="shared" si="35"/>
        <v>0</v>
      </c>
    </row>
    <row r="763" spans="1:15" ht="17.25" x14ac:dyDescent="0.3">
      <c r="A763" s="93"/>
      <c r="B763" s="94"/>
      <c r="C763" s="12"/>
      <c r="D763" s="50"/>
      <c r="E763" s="2"/>
      <c r="F763" s="3"/>
      <c r="G763" s="3"/>
      <c r="H763" s="122">
        <f t="shared" si="33"/>
        <v>0</v>
      </c>
      <c r="I763" s="1"/>
      <c r="J763" s="50"/>
      <c r="K763" s="120">
        <v>0</v>
      </c>
      <c r="L763" s="12"/>
      <c r="M763" s="12"/>
      <c r="N763" s="120">
        <f t="shared" si="34"/>
        <v>0</v>
      </c>
      <c r="O763" s="121">
        <f t="shared" si="35"/>
        <v>0</v>
      </c>
    </row>
    <row r="764" spans="1:15" ht="17.25" x14ac:dyDescent="0.3">
      <c r="A764" s="93"/>
      <c r="B764" s="94"/>
      <c r="C764" s="12"/>
      <c r="D764" s="50"/>
      <c r="E764" s="2"/>
      <c r="F764" s="3"/>
      <c r="G764" s="3"/>
      <c r="H764" s="122">
        <f t="shared" si="33"/>
        <v>0</v>
      </c>
      <c r="I764" s="1"/>
      <c r="J764" s="50"/>
      <c r="K764" s="120">
        <v>0</v>
      </c>
      <c r="L764" s="12"/>
      <c r="M764" s="12"/>
      <c r="N764" s="120">
        <f t="shared" si="34"/>
        <v>0</v>
      </c>
      <c r="O764" s="121">
        <f t="shared" si="35"/>
        <v>0</v>
      </c>
    </row>
    <row r="765" spans="1:15" ht="17.25" x14ac:dyDescent="0.3">
      <c r="A765" s="93"/>
      <c r="B765" s="94"/>
      <c r="C765" s="12"/>
      <c r="D765" s="50"/>
      <c r="E765" s="2"/>
      <c r="F765" s="3"/>
      <c r="G765" s="3"/>
      <c r="H765" s="122">
        <f t="shared" si="33"/>
        <v>0</v>
      </c>
      <c r="I765" s="1"/>
      <c r="J765" s="50"/>
      <c r="K765" s="120">
        <v>0</v>
      </c>
      <c r="L765" s="12"/>
      <c r="M765" s="12"/>
      <c r="N765" s="120">
        <f t="shared" si="34"/>
        <v>0</v>
      </c>
      <c r="O765" s="121">
        <f t="shared" si="35"/>
        <v>0</v>
      </c>
    </row>
    <row r="766" spans="1:15" ht="17.25" x14ac:dyDescent="0.3">
      <c r="A766" s="93"/>
      <c r="B766" s="94"/>
      <c r="C766" s="12"/>
      <c r="D766" s="50"/>
      <c r="E766" s="2"/>
      <c r="F766" s="3"/>
      <c r="G766" s="3"/>
      <c r="H766" s="122">
        <f t="shared" si="33"/>
        <v>0</v>
      </c>
      <c r="I766" s="1"/>
      <c r="J766" s="50"/>
      <c r="K766" s="120">
        <v>0</v>
      </c>
      <c r="L766" s="12"/>
      <c r="M766" s="12"/>
      <c r="N766" s="120">
        <f t="shared" si="34"/>
        <v>0</v>
      </c>
      <c r="O766" s="121">
        <f t="shared" si="35"/>
        <v>0</v>
      </c>
    </row>
    <row r="767" spans="1:15" ht="17.25" x14ac:dyDescent="0.3">
      <c r="A767" s="93"/>
      <c r="B767" s="94"/>
      <c r="C767" s="12"/>
      <c r="D767" s="50"/>
      <c r="E767" s="2"/>
      <c r="F767" s="3"/>
      <c r="G767" s="3"/>
      <c r="H767" s="122">
        <f t="shared" si="33"/>
        <v>0</v>
      </c>
      <c r="I767" s="1"/>
      <c r="J767" s="50"/>
      <c r="K767" s="120">
        <v>0</v>
      </c>
      <c r="L767" s="12"/>
      <c r="M767" s="12"/>
      <c r="N767" s="120">
        <f t="shared" si="34"/>
        <v>0</v>
      </c>
      <c r="O767" s="121">
        <f t="shared" si="35"/>
        <v>0</v>
      </c>
    </row>
    <row r="768" spans="1:15" ht="17.25" x14ac:dyDescent="0.3">
      <c r="A768" s="93"/>
      <c r="B768" s="94"/>
      <c r="C768" s="12"/>
      <c r="D768" s="50"/>
      <c r="E768" s="2"/>
      <c r="F768" s="3"/>
      <c r="G768" s="3"/>
      <c r="H768" s="122">
        <f t="shared" si="33"/>
        <v>0</v>
      </c>
      <c r="I768" s="1"/>
      <c r="J768" s="50"/>
      <c r="K768" s="120">
        <v>0</v>
      </c>
      <c r="L768" s="12"/>
      <c r="M768" s="12"/>
      <c r="N768" s="120">
        <f t="shared" si="34"/>
        <v>0</v>
      </c>
      <c r="O768" s="121">
        <f t="shared" si="35"/>
        <v>0</v>
      </c>
    </row>
    <row r="769" spans="1:15" ht="17.25" x14ac:dyDescent="0.3">
      <c r="A769" s="93"/>
      <c r="B769" s="94"/>
      <c r="C769" s="12"/>
      <c r="D769" s="50"/>
      <c r="E769" s="2"/>
      <c r="F769" s="3"/>
      <c r="G769" s="3"/>
      <c r="H769" s="122">
        <f t="shared" si="33"/>
        <v>0</v>
      </c>
      <c r="I769" s="1"/>
      <c r="J769" s="50"/>
      <c r="K769" s="120">
        <v>0</v>
      </c>
      <c r="L769" s="12"/>
      <c r="M769" s="12"/>
      <c r="N769" s="120">
        <f t="shared" si="34"/>
        <v>0</v>
      </c>
      <c r="O769" s="121">
        <f t="shared" si="35"/>
        <v>0</v>
      </c>
    </row>
    <row r="770" spans="1:15" ht="17.25" x14ac:dyDescent="0.3">
      <c r="A770" s="93"/>
      <c r="B770" s="94"/>
      <c r="C770" s="12"/>
      <c r="D770" s="50"/>
      <c r="E770" s="2"/>
      <c r="F770" s="3"/>
      <c r="G770" s="3"/>
      <c r="H770" s="122">
        <f t="shared" si="33"/>
        <v>0</v>
      </c>
      <c r="I770" s="1"/>
      <c r="J770" s="50"/>
      <c r="K770" s="120">
        <v>0</v>
      </c>
      <c r="L770" s="12"/>
      <c r="M770" s="12"/>
      <c r="N770" s="120">
        <f t="shared" si="34"/>
        <v>0</v>
      </c>
      <c r="O770" s="121">
        <f t="shared" si="35"/>
        <v>0</v>
      </c>
    </row>
    <row r="771" spans="1:15" ht="17.25" x14ac:dyDescent="0.3">
      <c r="A771" s="93"/>
      <c r="B771" s="94"/>
      <c r="C771" s="12"/>
      <c r="D771" s="50"/>
      <c r="E771" s="2"/>
      <c r="F771" s="3"/>
      <c r="G771" s="3"/>
      <c r="H771" s="122">
        <f t="shared" ref="H771:H834" si="36">IF(AND(F771&lt;&gt;"",G771&lt;&gt;""),G771-F771,0)</f>
        <v>0</v>
      </c>
      <c r="I771" s="1"/>
      <c r="J771" s="50"/>
      <c r="K771" s="120">
        <v>0</v>
      </c>
      <c r="L771" s="12"/>
      <c r="M771" s="12"/>
      <c r="N771" s="120">
        <f t="shared" ref="N771:N834" si="37">IF(ROUND(H771*1440,0)=0,0,H771*1440*32)</f>
        <v>0</v>
      </c>
      <c r="O771" s="121">
        <f t="shared" ref="O771:O834" si="38">IF(ROUND(H771*1440,0)=0,0,
IF(ROUND(H771*1440,0)&lt;=15,480,
IF(ROUND(H771*1440,0)&lt;=30,960,
IF(ROUND(H771*1440,0)&lt;=45,1440,
IF(ROUND(H771*1440,0)&lt;=60,1920,
1920*INT(ROUND(H771*1440,0)/60)+
IF(MOD(ROUND(H771*1440,0),60)&lt;=15,480,
IF(MOD(ROUND(H771*1440,0),60)&lt;=30,960,
IF(MOD(ROUND(H771*1440,0),60)&lt;=45,1440,1920)))
)))))</f>
        <v>0</v>
      </c>
    </row>
    <row r="772" spans="1:15" ht="17.25" x14ac:dyDescent="0.3">
      <c r="A772" s="93"/>
      <c r="B772" s="94"/>
      <c r="C772" s="12"/>
      <c r="D772" s="50"/>
      <c r="E772" s="2"/>
      <c r="F772" s="3"/>
      <c r="G772" s="3"/>
      <c r="H772" s="122">
        <f t="shared" si="36"/>
        <v>0</v>
      </c>
      <c r="I772" s="1"/>
      <c r="J772" s="50"/>
      <c r="K772" s="120">
        <v>0</v>
      </c>
      <c r="L772" s="12"/>
      <c r="M772" s="12"/>
      <c r="N772" s="120">
        <f t="shared" si="37"/>
        <v>0</v>
      </c>
      <c r="O772" s="121">
        <f t="shared" si="38"/>
        <v>0</v>
      </c>
    </row>
    <row r="773" spans="1:15" ht="17.25" x14ac:dyDescent="0.3">
      <c r="A773" s="93"/>
      <c r="B773" s="94"/>
      <c r="C773" s="12"/>
      <c r="D773" s="50"/>
      <c r="E773" s="2"/>
      <c r="F773" s="3"/>
      <c r="G773" s="3"/>
      <c r="H773" s="122">
        <f t="shared" si="36"/>
        <v>0</v>
      </c>
      <c r="I773" s="1"/>
      <c r="J773" s="50"/>
      <c r="K773" s="120">
        <v>0</v>
      </c>
      <c r="L773" s="12"/>
      <c r="M773" s="12"/>
      <c r="N773" s="120">
        <f t="shared" si="37"/>
        <v>0</v>
      </c>
      <c r="O773" s="121">
        <f t="shared" si="38"/>
        <v>0</v>
      </c>
    </row>
    <row r="774" spans="1:15" ht="17.25" x14ac:dyDescent="0.3">
      <c r="A774" s="93"/>
      <c r="B774" s="94"/>
      <c r="C774" s="12"/>
      <c r="D774" s="50"/>
      <c r="E774" s="2"/>
      <c r="F774" s="3"/>
      <c r="G774" s="3"/>
      <c r="H774" s="122">
        <f t="shared" si="36"/>
        <v>0</v>
      </c>
      <c r="I774" s="1"/>
      <c r="J774" s="50"/>
      <c r="K774" s="120">
        <v>0</v>
      </c>
      <c r="L774" s="12"/>
      <c r="M774" s="12"/>
      <c r="N774" s="120">
        <f t="shared" si="37"/>
        <v>0</v>
      </c>
      <c r="O774" s="121">
        <f t="shared" si="38"/>
        <v>0</v>
      </c>
    </row>
    <row r="775" spans="1:15" ht="17.25" x14ac:dyDescent="0.3">
      <c r="A775" s="93"/>
      <c r="B775" s="94"/>
      <c r="C775" s="12"/>
      <c r="D775" s="50"/>
      <c r="E775" s="2"/>
      <c r="F775" s="3"/>
      <c r="G775" s="3"/>
      <c r="H775" s="122">
        <f t="shared" si="36"/>
        <v>0</v>
      </c>
      <c r="I775" s="1"/>
      <c r="J775" s="50"/>
      <c r="K775" s="120">
        <v>0</v>
      </c>
      <c r="L775" s="12"/>
      <c r="M775" s="12"/>
      <c r="N775" s="120">
        <f t="shared" si="37"/>
        <v>0</v>
      </c>
      <c r="O775" s="121">
        <f t="shared" si="38"/>
        <v>0</v>
      </c>
    </row>
    <row r="776" spans="1:15" ht="17.25" x14ac:dyDescent="0.3">
      <c r="A776" s="93"/>
      <c r="B776" s="94"/>
      <c r="C776" s="12"/>
      <c r="D776" s="50"/>
      <c r="E776" s="2"/>
      <c r="F776" s="3"/>
      <c r="G776" s="3"/>
      <c r="H776" s="122">
        <f t="shared" si="36"/>
        <v>0</v>
      </c>
      <c r="I776" s="1"/>
      <c r="J776" s="50"/>
      <c r="K776" s="120">
        <v>0</v>
      </c>
      <c r="L776" s="12"/>
      <c r="M776" s="12"/>
      <c r="N776" s="120">
        <f t="shared" si="37"/>
        <v>0</v>
      </c>
      <c r="O776" s="121">
        <f t="shared" si="38"/>
        <v>0</v>
      </c>
    </row>
    <row r="777" spans="1:15" ht="17.25" x14ac:dyDescent="0.3">
      <c r="A777" s="93"/>
      <c r="B777" s="94"/>
      <c r="C777" s="12"/>
      <c r="D777" s="50"/>
      <c r="E777" s="2"/>
      <c r="F777" s="3"/>
      <c r="G777" s="3"/>
      <c r="H777" s="122">
        <f t="shared" si="36"/>
        <v>0</v>
      </c>
      <c r="I777" s="1"/>
      <c r="J777" s="50"/>
      <c r="K777" s="120">
        <v>0</v>
      </c>
      <c r="L777" s="12"/>
      <c r="M777" s="12"/>
      <c r="N777" s="120">
        <f t="shared" si="37"/>
        <v>0</v>
      </c>
      <c r="O777" s="121">
        <f t="shared" si="38"/>
        <v>0</v>
      </c>
    </row>
    <row r="778" spans="1:15" ht="17.25" x14ac:dyDescent="0.3">
      <c r="A778" s="93"/>
      <c r="B778" s="94"/>
      <c r="C778" s="12"/>
      <c r="D778" s="50"/>
      <c r="E778" s="2"/>
      <c r="F778" s="3"/>
      <c r="G778" s="3"/>
      <c r="H778" s="122">
        <f t="shared" si="36"/>
        <v>0</v>
      </c>
      <c r="I778" s="1"/>
      <c r="J778" s="50"/>
      <c r="K778" s="120">
        <v>0</v>
      </c>
      <c r="L778" s="12"/>
      <c r="M778" s="12"/>
      <c r="N778" s="120">
        <f t="shared" si="37"/>
        <v>0</v>
      </c>
      <c r="O778" s="121">
        <f t="shared" si="38"/>
        <v>0</v>
      </c>
    </row>
    <row r="779" spans="1:15" ht="17.25" x14ac:dyDescent="0.3">
      <c r="A779" s="93"/>
      <c r="B779" s="94"/>
      <c r="C779" s="12"/>
      <c r="D779" s="50"/>
      <c r="E779" s="2"/>
      <c r="F779" s="3"/>
      <c r="G779" s="3"/>
      <c r="H779" s="122">
        <f t="shared" si="36"/>
        <v>0</v>
      </c>
      <c r="I779" s="1"/>
      <c r="J779" s="50"/>
      <c r="K779" s="120">
        <v>0</v>
      </c>
      <c r="L779" s="12"/>
      <c r="M779" s="12"/>
      <c r="N779" s="120">
        <f t="shared" si="37"/>
        <v>0</v>
      </c>
      <c r="O779" s="121">
        <f t="shared" si="38"/>
        <v>0</v>
      </c>
    </row>
    <row r="780" spans="1:15" ht="17.25" x14ac:dyDescent="0.3">
      <c r="A780" s="93"/>
      <c r="B780" s="94"/>
      <c r="C780" s="12"/>
      <c r="D780" s="50"/>
      <c r="E780" s="2"/>
      <c r="F780" s="3"/>
      <c r="G780" s="3"/>
      <c r="H780" s="122">
        <f t="shared" si="36"/>
        <v>0</v>
      </c>
      <c r="I780" s="1"/>
      <c r="J780" s="50"/>
      <c r="K780" s="120">
        <v>0</v>
      </c>
      <c r="L780" s="12"/>
      <c r="M780" s="12"/>
      <c r="N780" s="120">
        <f t="shared" si="37"/>
        <v>0</v>
      </c>
      <c r="O780" s="121">
        <f t="shared" si="38"/>
        <v>0</v>
      </c>
    </row>
    <row r="781" spans="1:15" ht="17.25" x14ac:dyDescent="0.3">
      <c r="A781" s="93"/>
      <c r="B781" s="94"/>
      <c r="C781" s="12"/>
      <c r="D781" s="50"/>
      <c r="E781" s="2"/>
      <c r="F781" s="3"/>
      <c r="G781" s="3"/>
      <c r="H781" s="122">
        <f t="shared" si="36"/>
        <v>0</v>
      </c>
      <c r="I781" s="1"/>
      <c r="J781" s="50"/>
      <c r="K781" s="120">
        <v>0</v>
      </c>
      <c r="L781" s="12"/>
      <c r="M781" s="12"/>
      <c r="N781" s="120">
        <f t="shared" si="37"/>
        <v>0</v>
      </c>
      <c r="O781" s="121">
        <f t="shared" si="38"/>
        <v>0</v>
      </c>
    </row>
    <row r="782" spans="1:15" ht="17.25" x14ac:dyDescent="0.3">
      <c r="A782" s="93"/>
      <c r="B782" s="94"/>
      <c r="C782" s="12"/>
      <c r="D782" s="50"/>
      <c r="E782" s="2"/>
      <c r="F782" s="3"/>
      <c r="G782" s="3"/>
      <c r="H782" s="122">
        <f t="shared" si="36"/>
        <v>0</v>
      </c>
      <c r="I782" s="1"/>
      <c r="J782" s="50"/>
      <c r="K782" s="120">
        <v>0</v>
      </c>
      <c r="L782" s="12"/>
      <c r="M782" s="12"/>
      <c r="N782" s="120">
        <f t="shared" si="37"/>
        <v>0</v>
      </c>
      <c r="O782" s="121">
        <f t="shared" si="38"/>
        <v>0</v>
      </c>
    </row>
    <row r="783" spans="1:15" ht="17.25" x14ac:dyDescent="0.3">
      <c r="A783" s="93"/>
      <c r="B783" s="94"/>
      <c r="C783" s="12"/>
      <c r="D783" s="50"/>
      <c r="E783" s="2"/>
      <c r="F783" s="3"/>
      <c r="G783" s="3"/>
      <c r="H783" s="122">
        <f t="shared" si="36"/>
        <v>0</v>
      </c>
      <c r="I783" s="1"/>
      <c r="J783" s="50"/>
      <c r="K783" s="120">
        <v>0</v>
      </c>
      <c r="L783" s="12"/>
      <c r="M783" s="12"/>
      <c r="N783" s="120">
        <f t="shared" si="37"/>
        <v>0</v>
      </c>
      <c r="O783" s="121">
        <f t="shared" si="38"/>
        <v>0</v>
      </c>
    </row>
    <row r="784" spans="1:15" ht="17.25" x14ac:dyDescent="0.3">
      <c r="A784" s="93"/>
      <c r="B784" s="94"/>
      <c r="C784" s="12"/>
      <c r="D784" s="50"/>
      <c r="E784" s="2"/>
      <c r="F784" s="3"/>
      <c r="G784" s="3"/>
      <c r="H784" s="122">
        <f t="shared" si="36"/>
        <v>0</v>
      </c>
      <c r="I784" s="1"/>
      <c r="J784" s="50"/>
      <c r="K784" s="120">
        <v>0</v>
      </c>
      <c r="L784" s="12"/>
      <c r="M784" s="12"/>
      <c r="N784" s="120">
        <f t="shared" si="37"/>
        <v>0</v>
      </c>
      <c r="O784" s="121">
        <f t="shared" si="38"/>
        <v>0</v>
      </c>
    </row>
    <row r="785" spans="1:15" ht="17.25" x14ac:dyDescent="0.3">
      <c r="A785" s="93"/>
      <c r="B785" s="94"/>
      <c r="C785" s="12"/>
      <c r="D785" s="50"/>
      <c r="E785" s="2"/>
      <c r="F785" s="3"/>
      <c r="G785" s="3"/>
      <c r="H785" s="122">
        <f t="shared" si="36"/>
        <v>0</v>
      </c>
      <c r="I785" s="1"/>
      <c r="J785" s="50"/>
      <c r="K785" s="120">
        <v>0</v>
      </c>
      <c r="L785" s="12"/>
      <c r="M785" s="12"/>
      <c r="N785" s="120">
        <f t="shared" si="37"/>
        <v>0</v>
      </c>
      <c r="O785" s="121">
        <f t="shared" si="38"/>
        <v>0</v>
      </c>
    </row>
    <row r="786" spans="1:15" ht="17.25" x14ac:dyDescent="0.3">
      <c r="A786" s="93"/>
      <c r="B786" s="94"/>
      <c r="C786" s="12"/>
      <c r="D786" s="50"/>
      <c r="E786" s="2"/>
      <c r="F786" s="3"/>
      <c r="G786" s="3"/>
      <c r="H786" s="122">
        <f t="shared" si="36"/>
        <v>0</v>
      </c>
      <c r="I786" s="1"/>
      <c r="J786" s="50"/>
      <c r="K786" s="120">
        <v>0</v>
      </c>
      <c r="L786" s="12"/>
      <c r="M786" s="12"/>
      <c r="N786" s="120">
        <f t="shared" si="37"/>
        <v>0</v>
      </c>
      <c r="O786" s="121">
        <f t="shared" si="38"/>
        <v>0</v>
      </c>
    </row>
    <row r="787" spans="1:15" ht="17.25" x14ac:dyDescent="0.3">
      <c r="A787" s="93"/>
      <c r="B787" s="94"/>
      <c r="C787" s="12"/>
      <c r="D787" s="50"/>
      <c r="E787" s="2"/>
      <c r="F787" s="3"/>
      <c r="G787" s="3"/>
      <c r="H787" s="122">
        <f t="shared" si="36"/>
        <v>0</v>
      </c>
      <c r="I787" s="1"/>
      <c r="J787" s="50"/>
      <c r="K787" s="120">
        <v>0</v>
      </c>
      <c r="L787" s="12"/>
      <c r="M787" s="12"/>
      <c r="N787" s="120">
        <f t="shared" si="37"/>
        <v>0</v>
      </c>
      <c r="O787" s="121">
        <f t="shared" si="38"/>
        <v>0</v>
      </c>
    </row>
    <row r="788" spans="1:15" ht="17.25" x14ac:dyDescent="0.3">
      <c r="A788" s="93"/>
      <c r="B788" s="94"/>
      <c r="C788" s="12"/>
      <c r="D788" s="50"/>
      <c r="E788" s="2"/>
      <c r="F788" s="3"/>
      <c r="G788" s="3"/>
      <c r="H788" s="122">
        <f t="shared" si="36"/>
        <v>0</v>
      </c>
      <c r="I788" s="1"/>
      <c r="J788" s="50"/>
      <c r="K788" s="120">
        <v>0</v>
      </c>
      <c r="L788" s="12"/>
      <c r="M788" s="12"/>
      <c r="N788" s="120">
        <f t="shared" si="37"/>
        <v>0</v>
      </c>
      <c r="O788" s="121">
        <f t="shared" si="38"/>
        <v>0</v>
      </c>
    </row>
    <row r="789" spans="1:15" ht="17.25" x14ac:dyDescent="0.3">
      <c r="A789" s="93"/>
      <c r="B789" s="94"/>
      <c r="C789" s="12"/>
      <c r="D789" s="50"/>
      <c r="E789" s="2"/>
      <c r="F789" s="3"/>
      <c r="G789" s="3"/>
      <c r="H789" s="122">
        <f t="shared" si="36"/>
        <v>0</v>
      </c>
      <c r="I789" s="1"/>
      <c r="J789" s="50"/>
      <c r="K789" s="120">
        <v>0</v>
      </c>
      <c r="L789" s="12"/>
      <c r="M789" s="12"/>
      <c r="N789" s="120">
        <f t="shared" si="37"/>
        <v>0</v>
      </c>
      <c r="O789" s="121">
        <f t="shared" si="38"/>
        <v>0</v>
      </c>
    </row>
    <row r="790" spans="1:15" ht="17.25" x14ac:dyDescent="0.3">
      <c r="A790" s="93"/>
      <c r="B790" s="94"/>
      <c r="C790" s="12"/>
      <c r="D790" s="50"/>
      <c r="E790" s="2"/>
      <c r="F790" s="3"/>
      <c r="G790" s="3"/>
      <c r="H790" s="122">
        <f t="shared" si="36"/>
        <v>0</v>
      </c>
      <c r="I790" s="1"/>
      <c r="J790" s="50"/>
      <c r="K790" s="120">
        <v>0</v>
      </c>
      <c r="L790" s="12"/>
      <c r="M790" s="12"/>
      <c r="N790" s="120">
        <f t="shared" si="37"/>
        <v>0</v>
      </c>
      <c r="O790" s="121">
        <f t="shared" si="38"/>
        <v>0</v>
      </c>
    </row>
    <row r="791" spans="1:15" ht="17.25" x14ac:dyDescent="0.3">
      <c r="A791" s="93"/>
      <c r="B791" s="94"/>
      <c r="C791" s="12"/>
      <c r="D791" s="50"/>
      <c r="E791" s="2"/>
      <c r="F791" s="3"/>
      <c r="G791" s="3"/>
      <c r="H791" s="122">
        <f t="shared" si="36"/>
        <v>0</v>
      </c>
      <c r="I791" s="1"/>
      <c r="J791" s="50"/>
      <c r="K791" s="120">
        <v>0</v>
      </c>
      <c r="L791" s="12"/>
      <c r="M791" s="12"/>
      <c r="N791" s="120">
        <f t="shared" si="37"/>
        <v>0</v>
      </c>
      <c r="O791" s="121">
        <f t="shared" si="38"/>
        <v>0</v>
      </c>
    </row>
    <row r="792" spans="1:15" ht="17.25" x14ac:dyDescent="0.3">
      <c r="A792" s="93"/>
      <c r="B792" s="94"/>
      <c r="C792" s="12"/>
      <c r="D792" s="50"/>
      <c r="E792" s="2"/>
      <c r="F792" s="3"/>
      <c r="G792" s="3"/>
      <c r="H792" s="122">
        <f t="shared" si="36"/>
        <v>0</v>
      </c>
      <c r="I792" s="1"/>
      <c r="J792" s="50"/>
      <c r="K792" s="120">
        <v>0</v>
      </c>
      <c r="L792" s="12"/>
      <c r="M792" s="12"/>
      <c r="N792" s="120">
        <f t="shared" si="37"/>
        <v>0</v>
      </c>
      <c r="O792" s="121">
        <f t="shared" si="38"/>
        <v>0</v>
      </c>
    </row>
    <row r="793" spans="1:15" ht="17.25" x14ac:dyDescent="0.3">
      <c r="A793" s="93"/>
      <c r="B793" s="94"/>
      <c r="C793" s="12"/>
      <c r="D793" s="50"/>
      <c r="E793" s="2"/>
      <c r="F793" s="3"/>
      <c r="G793" s="3"/>
      <c r="H793" s="122">
        <f t="shared" si="36"/>
        <v>0</v>
      </c>
      <c r="I793" s="1"/>
      <c r="J793" s="50"/>
      <c r="K793" s="120">
        <v>0</v>
      </c>
      <c r="L793" s="12"/>
      <c r="M793" s="12"/>
      <c r="N793" s="120">
        <f t="shared" si="37"/>
        <v>0</v>
      </c>
      <c r="O793" s="121">
        <f t="shared" si="38"/>
        <v>0</v>
      </c>
    </row>
    <row r="794" spans="1:15" ht="17.25" x14ac:dyDescent="0.3">
      <c r="A794" s="93"/>
      <c r="B794" s="94"/>
      <c r="C794" s="12"/>
      <c r="D794" s="50"/>
      <c r="E794" s="2"/>
      <c r="F794" s="3"/>
      <c r="G794" s="3"/>
      <c r="H794" s="122">
        <f t="shared" si="36"/>
        <v>0</v>
      </c>
      <c r="I794" s="1"/>
      <c r="J794" s="50"/>
      <c r="K794" s="120">
        <v>0</v>
      </c>
      <c r="L794" s="12"/>
      <c r="M794" s="12"/>
      <c r="N794" s="120">
        <f t="shared" si="37"/>
        <v>0</v>
      </c>
      <c r="O794" s="121">
        <f t="shared" si="38"/>
        <v>0</v>
      </c>
    </row>
    <row r="795" spans="1:15" ht="17.25" x14ac:dyDescent="0.3">
      <c r="A795" s="93"/>
      <c r="B795" s="94"/>
      <c r="C795" s="12"/>
      <c r="D795" s="50"/>
      <c r="E795" s="2"/>
      <c r="F795" s="3"/>
      <c r="G795" s="3"/>
      <c r="H795" s="122">
        <f t="shared" si="36"/>
        <v>0</v>
      </c>
      <c r="I795" s="1"/>
      <c r="J795" s="50"/>
      <c r="K795" s="120">
        <v>0</v>
      </c>
      <c r="L795" s="12"/>
      <c r="M795" s="12"/>
      <c r="N795" s="120">
        <f t="shared" si="37"/>
        <v>0</v>
      </c>
      <c r="O795" s="121">
        <f t="shared" si="38"/>
        <v>0</v>
      </c>
    </row>
    <row r="796" spans="1:15" ht="17.25" x14ac:dyDescent="0.3">
      <c r="A796" s="93"/>
      <c r="B796" s="94"/>
      <c r="C796" s="12"/>
      <c r="D796" s="50"/>
      <c r="E796" s="2"/>
      <c r="F796" s="3"/>
      <c r="G796" s="3"/>
      <c r="H796" s="122">
        <f t="shared" si="36"/>
        <v>0</v>
      </c>
      <c r="I796" s="1"/>
      <c r="J796" s="50"/>
      <c r="K796" s="120">
        <v>0</v>
      </c>
      <c r="L796" s="12"/>
      <c r="M796" s="12"/>
      <c r="N796" s="120">
        <f t="shared" si="37"/>
        <v>0</v>
      </c>
      <c r="O796" s="121">
        <f t="shared" si="38"/>
        <v>0</v>
      </c>
    </row>
    <row r="797" spans="1:15" ht="17.25" x14ac:dyDescent="0.3">
      <c r="A797" s="93"/>
      <c r="B797" s="94"/>
      <c r="C797" s="12"/>
      <c r="D797" s="50"/>
      <c r="E797" s="2"/>
      <c r="F797" s="3"/>
      <c r="G797" s="3"/>
      <c r="H797" s="122">
        <f t="shared" si="36"/>
        <v>0</v>
      </c>
      <c r="I797" s="1"/>
      <c r="J797" s="50"/>
      <c r="K797" s="120">
        <v>0</v>
      </c>
      <c r="L797" s="12"/>
      <c r="M797" s="12"/>
      <c r="N797" s="120">
        <f t="shared" si="37"/>
        <v>0</v>
      </c>
      <c r="O797" s="121">
        <f t="shared" si="38"/>
        <v>0</v>
      </c>
    </row>
    <row r="798" spans="1:15" ht="17.25" x14ac:dyDescent="0.3">
      <c r="A798" s="93"/>
      <c r="B798" s="94"/>
      <c r="C798" s="12"/>
      <c r="D798" s="50"/>
      <c r="E798" s="2"/>
      <c r="F798" s="3"/>
      <c r="G798" s="3"/>
      <c r="H798" s="122">
        <f t="shared" si="36"/>
        <v>0</v>
      </c>
      <c r="I798" s="1"/>
      <c r="J798" s="50"/>
      <c r="K798" s="120">
        <v>0</v>
      </c>
      <c r="L798" s="12"/>
      <c r="M798" s="12"/>
      <c r="N798" s="120">
        <f t="shared" si="37"/>
        <v>0</v>
      </c>
      <c r="O798" s="121">
        <f t="shared" si="38"/>
        <v>0</v>
      </c>
    </row>
    <row r="799" spans="1:15" ht="17.25" x14ac:dyDescent="0.3">
      <c r="A799" s="93"/>
      <c r="B799" s="94"/>
      <c r="C799" s="12"/>
      <c r="D799" s="50"/>
      <c r="E799" s="2"/>
      <c r="F799" s="3"/>
      <c r="G799" s="3"/>
      <c r="H799" s="122">
        <f t="shared" si="36"/>
        <v>0</v>
      </c>
      <c r="I799" s="1"/>
      <c r="J799" s="50"/>
      <c r="K799" s="120">
        <v>0</v>
      </c>
      <c r="L799" s="12"/>
      <c r="M799" s="12"/>
      <c r="N799" s="120">
        <f t="shared" si="37"/>
        <v>0</v>
      </c>
      <c r="O799" s="121">
        <f t="shared" si="38"/>
        <v>0</v>
      </c>
    </row>
    <row r="800" spans="1:15" ht="17.25" x14ac:dyDescent="0.3">
      <c r="A800" s="93"/>
      <c r="B800" s="94"/>
      <c r="C800" s="12"/>
      <c r="D800" s="50"/>
      <c r="E800" s="2"/>
      <c r="F800" s="3"/>
      <c r="G800" s="3"/>
      <c r="H800" s="122">
        <f t="shared" si="36"/>
        <v>0</v>
      </c>
      <c r="I800" s="1"/>
      <c r="J800" s="50"/>
      <c r="K800" s="120">
        <v>0</v>
      </c>
      <c r="L800" s="12"/>
      <c r="M800" s="12"/>
      <c r="N800" s="120">
        <f t="shared" si="37"/>
        <v>0</v>
      </c>
      <c r="O800" s="121">
        <f t="shared" si="38"/>
        <v>0</v>
      </c>
    </row>
    <row r="801" spans="1:15" ht="17.25" x14ac:dyDescent="0.3">
      <c r="A801" s="93"/>
      <c r="B801" s="94"/>
      <c r="C801" s="12"/>
      <c r="D801" s="50"/>
      <c r="E801" s="2"/>
      <c r="F801" s="3"/>
      <c r="G801" s="3"/>
      <c r="H801" s="122">
        <f t="shared" si="36"/>
        <v>0</v>
      </c>
      <c r="I801" s="1"/>
      <c r="J801" s="50"/>
      <c r="K801" s="120">
        <v>0</v>
      </c>
      <c r="L801" s="12"/>
      <c r="M801" s="12"/>
      <c r="N801" s="120">
        <f t="shared" si="37"/>
        <v>0</v>
      </c>
      <c r="O801" s="121">
        <f t="shared" si="38"/>
        <v>0</v>
      </c>
    </row>
    <row r="802" spans="1:15" ht="17.25" x14ac:dyDescent="0.3">
      <c r="A802" s="93"/>
      <c r="B802" s="94"/>
      <c r="C802" s="12"/>
      <c r="D802" s="50"/>
      <c r="E802" s="2"/>
      <c r="F802" s="3"/>
      <c r="G802" s="3"/>
      <c r="H802" s="122">
        <f t="shared" si="36"/>
        <v>0</v>
      </c>
      <c r="I802" s="1"/>
      <c r="J802" s="50"/>
      <c r="K802" s="120">
        <v>0</v>
      </c>
      <c r="L802" s="12"/>
      <c r="M802" s="12"/>
      <c r="N802" s="120">
        <f t="shared" si="37"/>
        <v>0</v>
      </c>
      <c r="O802" s="121">
        <f t="shared" si="38"/>
        <v>0</v>
      </c>
    </row>
    <row r="803" spans="1:15" ht="17.25" x14ac:dyDescent="0.3">
      <c r="A803" s="93"/>
      <c r="B803" s="94"/>
      <c r="C803" s="12"/>
      <c r="D803" s="50"/>
      <c r="E803" s="2"/>
      <c r="F803" s="3"/>
      <c r="G803" s="3"/>
      <c r="H803" s="122">
        <f t="shared" si="36"/>
        <v>0</v>
      </c>
      <c r="I803" s="1"/>
      <c r="J803" s="50"/>
      <c r="K803" s="120">
        <v>0</v>
      </c>
      <c r="L803" s="12"/>
      <c r="M803" s="12"/>
      <c r="N803" s="120">
        <f t="shared" si="37"/>
        <v>0</v>
      </c>
      <c r="O803" s="121">
        <f t="shared" si="38"/>
        <v>0</v>
      </c>
    </row>
    <row r="804" spans="1:15" ht="17.25" x14ac:dyDescent="0.3">
      <c r="A804" s="93"/>
      <c r="B804" s="94"/>
      <c r="C804" s="12"/>
      <c r="D804" s="50"/>
      <c r="E804" s="2"/>
      <c r="F804" s="3"/>
      <c r="G804" s="3"/>
      <c r="H804" s="122">
        <f t="shared" si="36"/>
        <v>0</v>
      </c>
      <c r="I804" s="1"/>
      <c r="J804" s="50"/>
      <c r="K804" s="120">
        <v>0</v>
      </c>
      <c r="L804" s="12"/>
      <c r="M804" s="12"/>
      <c r="N804" s="120">
        <f t="shared" si="37"/>
        <v>0</v>
      </c>
      <c r="O804" s="121">
        <f t="shared" si="38"/>
        <v>0</v>
      </c>
    </row>
    <row r="805" spans="1:15" ht="17.25" x14ac:dyDescent="0.3">
      <c r="A805" s="93"/>
      <c r="B805" s="94"/>
      <c r="C805" s="12"/>
      <c r="D805" s="50"/>
      <c r="E805" s="2"/>
      <c r="F805" s="3"/>
      <c r="G805" s="3"/>
      <c r="H805" s="122">
        <f t="shared" si="36"/>
        <v>0</v>
      </c>
      <c r="I805" s="1"/>
      <c r="J805" s="50"/>
      <c r="K805" s="120">
        <v>0</v>
      </c>
      <c r="L805" s="12"/>
      <c r="M805" s="12"/>
      <c r="N805" s="120">
        <f t="shared" si="37"/>
        <v>0</v>
      </c>
      <c r="O805" s="121">
        <f t="shared" si="38"/>
        <v>0</v>
      </c>
    </row>
    <row r="806" spans="1:15" ht="17.25" x14ac:dyDescent="0.3">
      <c r="A806" s="93"/>
      <c r="B806" s="94"/>
      <c r="C806" s="12"/>
      <c r="D806" s="50"/>
      <c r="E806" s="2"/>
      <c r="F806" s="3"/>
      <c r="G806" s="3"/>
      <c r="H806" s="122">
        <f t="shared" si="36"/>
        <v>0</v>
      </c>
      <c r="I806" s="1"/>
      <c r="J806" s="50"/>
      <c r="K806" s="120">
        <v>0</v>
      </c>
      <c r="L806" s="12"/>
      <c r="M806" s="12"/>
      <c r="N806" s="120">
        <f t="shared" si="37"/>
        <v>0</v>
      </c>
      <c r="O806" s="121">
        <f t="shared" si="38"/>
        <v>0</v>
      </c>
    </row>
    <row r="807" spans="1:15" ht="17.25" x14ac:dyDescent="0.3">
      <c r="A807" s="93"/>
      <c r="B807" s="94"/>
      <c r="C807" s="12"/>
      <c r="D807" s="50"/>
      <c r="E807" s="2"/>
      <c r="F807" s="3"/>
      <c r="G807" s="3"/>
      <c r="H807" s="122">
        <f t="shared" si="36"/>
        <v>0</v>
      </c>
      <c r="I807" s="1"/>
      <c r="J807" s="50"/>
      <c r="K807" s="120">
        <v>0</v>
      </c>
      <c r="L807" s="12"/>
      <c r="M807" s="12"/>
      <c r="N807" s="120">
        <f t="shared" si="37"/>
        <v>0</v>
      </c>
      <c r="O807" s="121">
        <f t="shared" si="38"/>
        <v>0</v>
      </c>
    </row>
    <row r="808" spans="1:15" ht="17.25" x14ac:dyDescent="0.3">
      <c r="A808" s="93"/>
      <c r="B808" s="94"/>
      <c r="C808" s="12"/>
      <c r="D808" s="50"/>
      <c r="E808" s="2"/>
      <c r="F808" s="3"/>
      <c r="G808" s="3"/>
      <c r="H808" s="122">
        <f t="shared" si="36"/>
        <v>0</v>
      </c>
      <c r="I808" s="1"/>
      <c r="J808" s="50"/>
      <c r="K808" s="120">
        <v>0</v>
      </c>
      <c r="L808" s="12"/>
      <c r="M808" s="12"/>
      <c r="N808" s="120">
        <f t="shared" si="37"/>
        <v>0</v>
      </c>
      <c r="O808" s="121">
        <f t="shared" si="38"/>
        <v>0</v>
      </c>
    </row>
    <row r="809" spans="1:15" ht="17.25" x14ac:dyDescent="0.3">
      <c r="A809" s="93"/>
      <c r="B809" s="94"/>
      <c r="C809" s="12"/>
      <c r="D809" s="50"/>
      <c r="E809" s="2"/>
      <c r="F809" s="3"/>
      <c r="G809" s="3"/>
      <c r="H809" s="122">
        <f t="shared" si="36"/>
        <v>0</v>
      </c>
      <c r="I809" s="1"/>
      <c r="J809" s="50"/>
      <c r="K809" s="120">
        <v>0</v>
      </c>
      <c r="L809" s="12"/>
      <c r="M809" s="12"/>
      <c r="N809" s="120">
        <f t="shared" si="37"/>
        <v>0</v>
      </c>
      <c r="O809" s="121">
        <f t="shared" si="38"/>
        <v>0</v>
      </c>
    </row>
    <row r="810" spans="1:15" ht="17.25" x14ac:dyDescent="0.3">
      <c r="A810" s="93"/>
      <c r="B810" s="94"/>
      <c r="C810" s="12"/>
      <c r="D810" s="50"/>
      <c r="E810" s="2"/>
      <c r="F810" s="3"/>
      <c r="G810" s="3"/>
      <c r="H810" s="122">
        <f t="shared" si="36"/>
        <v>0</v>
      </c>
      <c r="I810" s="1"/>
      <c r="J810" s="50"/>
      <c r="K810" s="120">
        <v>0</v>
      </c>
      <c r="L810" s="12"/>
      <c r="M810" s="12"/>
      <c r="N810" s="120">
        <f t="shared" si="37"/>
        <v>0</v>
      </c>
      <c r="O810" s="121">
        <f t="shared" si="38"/>
        <v>0</v>
      </c>
    </row>
    <row r="811" spans="1:15" ht="17.25" x14ac:dyDescent="0.3">
      <c r="A811" s="93"/>
      <c r="B811" s="94"/>
      <c r="C811" s="12"/>
      <c r="D811" s="50"/>
      <c r="E811" s="2"/>
      <c r="F811" s="3"/>
      <c r="G811" s="3"/>
      <c r="H811" s="122">
        <f t="shared" si="36"/>
        <v>0</v>
      </c>
      <c r="I811" s="1"/>
      <c r="J811" s="50"/>
      <c r="K811" s="120">
        <v>0</v>
      </c>
      <c r="L811" s="12"/>
      <c r="M811" s="12"/>
      <c r="N811" s="120">
        <f t="shared" si="37"/>
        <v>0</v>
      </c>
      <c r="O811" s="121">
        <f t="shared" si="38"/>
        <v>0</v>
      </c>
    </row>
    <row r="812" spans="1:15" ht="17.25" x14ac:dyDescent="0.3">
      <c r="A812" s="93"/>
      <c r="B812" s="94"/>
      <c r="C812" s="12"/>
      <c r="D812" s="50"/>
      <c r="E812" s="2"/>
      <c r="F812" s="3"/>
      <c r="G812" s="3"/>
      <c r="H812" s="122">
        <f t="shared" si="36"/>
        <v>0</v>
      </c>
      <c r="I812" s="1"/>
      <c r="J812" s="50"/>
      <c r="K812" s="120">
        <v>0</v>
      </c>
      <c r="L812" s="12"/>
      <c r="M812" s="12"/>
      <c r="N812" s="120">
        <f t="shared" si="37"/>
        <v>0</v>
      </c>
      <c r="O812" s="121">
        <f t="shared" si="38"/>
        <v>0</v>
      </c>
    </row>
    <row r="813" spans="1:15" ht="17.25" x14ac:dyDescent="0.3">
      <c r="A813" s="93"/>
      <c r="B813" s="94"/>
      <c r="C813" s="12"/>
      <c r="D813" s="50"/>
      <c r="E813" s="2"/>
      <c r="F813" s="3"/>
      <c r="G813" s="3"/>
      <c r="H813" s="122">
        <f t="shared" si="36"/>
        <v>0</v>
      </c>
      <c r="I813" s="1"/>
      <c r="J813" s="50"/>
      <c r="K813" s="120">
        <v>0</v>
      </c>
      <c r="L813" s="12"/>
      <c r="M813" s="12"/>
      <c r="N813" s="120">
        <f t="shared" si="37"/>
        <v>0</v>
      </c>
      <c r="O813" s="121">
        <f t="shared" si="38"/>
        <v>0</v>
      </c>
    </row>
    <row r="814" spans="1:15" ht="17.25" x14ac:dyDescent="0.3">
      <c r="A814" s="93"/>
      <c r="B814" s="94"/>
      <c r="C814" s="12"/>
      <c r="D814" s="50"/>
      <c r="E814" s="2"/>
      <c r="F814" s="3"/>
      <c r="G814" s="3"/>
      <c r="H814" s="122">
        <f t="shared" si="36"/>
        <v>0</v>
      </c>
      <c r="I814" s="1"/>
      <c r="J814" s="50"/>
      <c r="K814" s="120">
        <v>0</v>
      </c>
      <c r="L814" s="12"/>
      <c r="M814" s="12"/>
      <c r="N814" s="120">
        <f t="shared" si="37"/>
        <v>0</v>
      </c>
      <c r="O814" s="121">
        <f t="shared" si="38"/>
        <v>0</v>
      </c>
    </row>
    <row r="815" spans="1:15" ht="17.25" x14ac:dyDescent="0.3">
      <c r="A815" s="93"/>
      <c r="B815" s="94"/>
      <c r="C815" s="12"/>
      <c r="D815" s="50"/>
      <c r="E815" s="2"/>
      <c r="F815" s="3"/>
      <c r="G815" s="3"/>
      <c r="H815" s="122">
        <f t="shared" si="36"/>
        <v>0</v>
      </c>
      <c r="I815" s="1"/>
      <c r="J815" s="50"/>
      <c r="K815" s="120">
        <v>0</v>
      </c>
      <c r="L815" s="12"/>
      <c r="M815" s="12"/>
      <c r="N815" s="120">
        <f t="shared" si="37"/>
        <v>0</v>
      </c>
      <c r="O815" s="121">
        <f t="shared" si="38"/>
        <v>0</v>
      </c>
    </row>
    <row r="816" spans="1:15" ht="17.25" x14ac:dyDescent="0.3">
      <c r="A816" s="93"/>
      <c r="B816" s="94"/>
      <c r="C816" s="12"/>
      <c r="D816" s="50"/>
      <c r="E816" s="2"/>
      <c r="F816" s="3"/>
      <c r="G816" s="3"/>
      <c r="H816" s="122">
        <f t="shared" si="36"/>
        <v>0</v>
      </c>
      <c r="I816" s="1"/>
      <c r="J816" s="50"/>
      <c r="K816" s="120">
        <v>0</v>
      </c>
      <c r="L816" s="12"/>
      <c r="M816" s="12"/>
      <c r="N816" s="120">
        <f t="shared" si="37"/>
        <v>0</v>
      </c>
      <c r="O816" s="121">
        <f t="shared" si="38"/>
        <v>0</v>
      </c>
    </row>
    <row r="817" spans="1:15" ht="17.25" x14ac:dyDescent="0.3">
      <c r="A817" s="93"/>
      <c r="B817" s="94"/>
      <c r="C817" s="12"/>
      <c r="D817" s="50"/>
      <c r="E817" s="2"/>
      <c r="F817" s="3"/>
      <c r="G817" s="3"/>
      <c r="H817" s="122">
        <f t="shared" si="36"/>
        <v>0</v>
      </c>
      <c r="I817" s="1"/>
      <c r="J817" s="50"/>
      <c r="K817" s="120">
        <v>0</v>
      </c>
      <c r="L817" s="12"/>
      <c r="M817" s="12"/>
      <c r="N817" s="120">
        <f t="shared" si="37"/>
        <v>0</v>
      </c>
      <c r="O817" s="121">
        <f t="shared" si="38"/>
        <v>0</v>
      </c>
    </row>
    <row r="818" spans="1:15" ht="17.25" x14ac:dyDescent="0.3">
      <c r="A818" s="93"/>
      <c r="B818" s="94"/>
      <c r="C818" s="12"/>
      <c r="D818" s="50"/>
      <c r="E818" s="2"/>
      <c r="F818" s="3"/>
      <c r="G818" s="3"/>
      <c r="H818" s="122">
        <f t="shared" si="36"/>
        <v>0</v>
      </c>
      <c r="I818" s="1"/>
      <c r="J818" s="50"/>
      <c r="K818" s="120">
        <v>0</v>
      </c>
      <c r="L818" s="12"/>
      <c r="M818" s="12"/>
      <c r="N818" s="120">
        <f t="shared" si="37"/>
        <v>0</v>
      </c>
      <c r="O818" s="121">
        <f t="shared" si="38"/>
        <v>0</v>
      </c>
    </row>
    <row r="819" spans="1:15" ht="17.25" x14ac:dyDescent="0.3">
      <c r="A819" s="93"/>
      <c r="B819" s="94"/>
      <c r="C819" s="12"/>
      <c r="D819" s="50"/>
      <c r="E819" s="2"/>
      <c r="F819" s="3"/>
      <c r="G819" s="3"/>
      <c r="H819" s="122">
        <f t="shared" si="36"/>
        <v>0</v>
      </c>
      <c r="I819" s="1"/>
      <c r="J819" s="50"/>
      <c r="K819" s="120">
        <v>0</v>
      </c>
      <c r="L819" s="12"/>
      <c r="M819" s="12"/>
      <c r="N819" s="120">
        <f t="shared" si="37"/>
        <v>0</v>
      </c>
      <c r="O819" s="121">
        <f t="shared" si="38"/>
        <v>0</v>
      </c>
    </row>
    <row r="820" spans="1:15" ht="17.25" x14ac:dyDescent="0.3">
      <c r="A820" s="93"/>
      <c r="B820" s="94"/>
      <c r="C820" s="12"/>
      <c r="D820" s="50"/>
      <c r="E820" s="2"/>
      <c r="F820" s="3"/>
      <c r="G820" s="3"/>
      <c r="H820" s="122">
        <f t="shared" si="36"/>
        <v>0</v>
      </c>
      <c r="I820" s="1"/>
      <c r="J820" s="50"/>
      <c r="K820" s="120">
        <v>0</v>
      </c>
      <c r="L820" s="12"/>
      <c r="M820" s="12"/>
      <c r="N820" s="120">
        <f t="shared" si="37"/>
        <v>0</v>
      </c>
      <c r="O820" s="121">
        <f t="shared" si="38"/>
        <v>0</v>
      </c>
    </row>
    <row r="821" spans="1:15" ht="17.25" x14ac:dyDescent="0.3">
      <c r="A821" s="93"/>
      <c r="B821" s="94"/>
      <c r="C821" s="12"/>
      <c r="D821" s="50"/>
      <c r="E821" s="2"/>
      <c r="F821" s="3"/>
      <c r="G821" s="3"/>
      <c r="H821" s="122">
        <f t="shared" si="36"/>
        <v>0</v>
      </c>
      <c r="I821" s="1"/>
      <c r="J821" s="50"/>
      <c r="K821" s="120">
        <v>0</v>
      </c>
      <c r="L821" s="12"/>
      <c r="M821" s="12"/>
      <c r="N821" s="120">
        <f t="shared" si="37"/>
        <v>0</v>
      </c>
      <c r="O821" s="121">
        <f t="shared" si="38"/>
        <v>0</v>
      </c>
    </row>
    <row r="822" spans="1:15" ht="17.25" x14ac:dyDescent="0.3">
      <c r="A822" s="93"/>
      <c r="B822" s="94"/>
      <c r="C822" s="12"/>
      <c r="D822" s="50"/>
      <c r="E822" s="2"/>
      <c r="F822" s="3"/>
      <c r="G822" s="3"/>
      <c r="H822" s="122">
        <f t="shared" si="36"/>
        <v>0</v>
      </c>
      <c r="I822" s="1"/>
      <c r="J822" s="50"/>
      <c r="K822" s="120">
        <v>0</v>
      </c>
      <c r="L822" s="12"/>
      <c r="M822" s="12"/>
      <c r="N822" s="120">
        <f t="shared" si="37"/>
        <v>0</v>
      </c>
      <c r="O822" s="121">
        <f t="shared" si="38"/>
        <v>0</v>
      </c>
    </row>
    <row r="823" spans="1:15" ht="17.25" x14ac:dyDescent="0.3">
      <c r="A823" s="93"/>
      <c r="B823" s="94"/>
      <c r="C823" s="12"/>
      <c r="D823" s="50"/>
      <c r="E823" s="2"/>
      <c r="F823" s="3"/>
      <c r="G823" s="3"/>
      <c r="H823" s="122">
        <f t="shared" si="36"/>
        <v>0</v>
      </c>
      <c r="I823" s="1"/>
      <c r="J823" s="50"/>
      <c r="K823" s="120">
        <v>0</v>
      </c>
      <c r="L823" s="12"/>
      <c r="M823" s="12"/>
      <c r="N823" s="120">
        <f t="shared" si="37"/>
        <v>0</v>
      </c>
      <c r="O823" s="121">
        <f t="shared" si="38"/>
        <v>0</v>
      </c>
    </row>
    <row r="824" spans="1:15" ht="17.25" x14ac:dyDescent="0.3">
      <c r="A824" s="93"/>
      <c r="B824" s="94"/>
      <c r="C824" s="12"/>
      <c r="D824" s="50"/>
      <c r="E824" s="2"/>
      <c r="F824" s="3"/>
      <c r="G824" s="3"/>
      <c r="H824" s="122">
        <f t="shared" si="36"/>
        <v>0</v>
      </c>
      <c r="I824" s="1"/>
      <c r="J824" s="50"/>
      <c r="K824" s="120">
        <v>0</v>
      </c>
      <c r="L824" s="12"/>
      <c r="M824" s="12"/>
      <c r="N824" s="120">
        <f t="shared" si="37"/>
        <v>0</v>
      </c>
      <c r="O824" s="121">
        <f t="shared" si="38"/>
        <v>0</v>
      </c>
    </row>
    <row r="825" spans="1:15" ht="17.25" x14ac:dyDescent="0.3">
      <c r="A825" s="93"/>
      <c r="B825" s="94"/>
      <c r="C825" s="12"/>
      <c r="D825" s="50"/>
      <c r="E825" s="2"/>
      <c r="F825" s="3"/>
      <c r="G825" s="3"/>
      <c r="H825" s="122">
        <f t="shared" si="36"/>
        <v>0</v>
      </c>
      <c r="I825" s="1"/>
      <c r="J825" s="50"/>
      <c r="K825" s="120">
        <v>0</v>
      </c>
      <c r="L825" s="12"/>
      <c r="M825" s="12"/>
      <c r="N825" s="120">
        <f t="shared" si="37"/>
        <v>0</v>
      </c>
      <c r="O825" s="121">
        <f t="shared" si="38"/>
        <v>0</v>
      </c>
    </row>
    <row r="826" spans="1:15" ht="17.25" x14ac:dyDescent="0.3">
      <c r="A826" s="93"/>
      <c r="B826" s="94"/>
      <c r="C826" s="12"/>
      <c r="D826" s="50"/>
      <c r="E826" s="2"/>
      <c r="F826" s="3"/>
      <c r="G826" s="3"/>
      <c r="H826" s="122">
        <f t="shared" si="36"/>
        <v>0</v>
      </c>
      <c r="I826" s="1"/>
      <c r="J826" s="50"/>
      <c r="K826" s="120">
        <v>0</v>
      </c>
      <c r="L826" s="12"/>
      <c r="M826" s="12"/>
      <c r="N826" s="120">
        <f t="shared" si="37"/>
        <v>0</v>
      </c>
      <c r="O826" s="121">
        <f t="shared" si="38"/>
        <v>0</v>
      </c>
    </row>
    <row r="827" spans="1:15" ht="17.25" x14ac:dyDescent="0.3">
      <c r="A827" s="93"/>
      <c r="B827" s="94"/>
      <c r="C827" s="12"/>
      <c r="D827" s="50"/>
      <c r="E827" s="2"/>
      <c r="F827" s="3"/>
      <c r="G827" s="3"/>
      <c r="H827" s="122">
        <f t="shared" si="36"/>
        <v>0</v>
      </c>
      <c r="I827" s="1"/>
      <c r="J827" s="50"/>
      <c r="K827" s="120">
        <v>0</v>
      </c>
      <c r="L827" s="12"/>
      <c r="M827" s="12"/>
      <c r="N827" s="120">
        <f t="shared" si="37"/>
        <v>0</v>
      </c>
      <c r="O827" s="121">
        <f t="shared" si="38"/>
        <v>0</v>
      </c>
    </row>
    <row r="828" spans="1:15" ht="17.25" x14ac:dyDescent="0.3">
      <c r="A828" s="93"/>
      <c r="B828" s="94"/>
      <c r="C828" s="12"/>
      <c r="D828" s="50"/>
      <c r="E828" s="2"/>
      <c r="F828" s="3"/>
      <c r="G828" s="3"/>
      <c r="H828" s="122">
        <f t="shared" si="36"/>
        <v>0</v>
      </c>
      <c r="I828" s="1"/>
      <c r="J828" s="50"/>
      <c r="K828" s="120">
        <v>0</v>
      </c>
      <c r="L828" s="12"/>
      <c r="M828" s="12"/>
      <c r="N828" s="120">
        <f t="shared" si="37"/>
        <v>0</v>
      </c>
      <c r="O828" s="121">
        <f t="shared" si="38"/>
        <v>0</v>
      </c>
    </row>
    <row r="829" spans="1:15" ht="17.25" x14ac:dyDescent="0.3">
      <c r="A829" s="93"/>
      <c r="B829" s="94"/>
      <c r="C829" s="12"/>
      <c r="D829" s="50"/>
      <c r="E829" s="2"/>
      <c r="F829" s="3"/>
      <c r="G829" s="3"/>
      <c r="H829" s="122">
        <f t="shared" si="36"/>
        <v>0</v>
      </c>
      <c r="I829" s="1"/>
      <c r="J829" s="50"/>
      <c r="K829" s="120">
        <v>0</v>
      </c>
      <c r="L829" s="12"/>
      <c r="M829" s="12"/>
      <c r="N829" s="120">
        <f t="shared" si="37"/>
        <v>0</v>
      </c>
      <c r="O829" s="121">
        <f t="shared" si="38"/>
        <v>0</v>
      </c>
    </row>
    <row r="830" spans="1:15" ht="17.25" x14ac:dyDescent="0.3">
      <c r="A830" s="93"/>
      <c r="B830" s="94"/>
      <c r="C830" s="12"/>
      <c r="D830" s="50"/>
      <c r="E830" s="2"/>
      <c r="F830" s="3"/>
      <c r="G830" s="3"/>
      <c r="H830" s="122">
        <f t="shared" si="36"/>
        <v>0</v>
      </c>
      <c r="I830" s="1"/>
      <c r="J830" s="50"/>
      <c r="K830" s="120">
        <v>0</v>
      </c>
      <c r="L830" s="12"/>
      <c r="M830" s="12"/>
      <c r="N830" s="120">
        <f t="shared" si="37"/>
        <v>0</v>
      </c>
      <c r="O830" s="121">
        <f t="shared" si="38"/>
        <v>0</v>
      </c>
    </row>
    <row r="831" spans="1:15" ht="17.25" x14ac:dyDescent="0.3">
      <c r="A831" s="93"/>
      <c r="B831" s="94"/>
      <c r="C831" s="12"/>
      <c r="D831" s="50"/>
      <c r="E831" s="2"/>
      <c r="F831" s="3"/>
      <c r="G831" s="3"/>
      <c r="H831" s="122">
        <f t="shared" si="36"/>
        <v>0</v>
      </c>
      <c r="I831" s="1"/>
      <c r="J831" s="50"/>
      <c r="K831" s="120">
        <v>0</v>
      </c>
      <c r="L831" s="12"/>
      <c r="M831" s="12"/>
      <c r="N831" s="120">
        <f t="shared" si="37"/>
        <v>0</v>
      </c>
      <c r="O831" s="121">
        <f t="shared" si="38"/>
        <v>0</v>
      </c>
    </row>
    <row r="832" spans="1:15" ht="17.25" x14ac:dyDescent="0.3">
      <c r="A832" s="93"/>
      <c r="B832" s="94"/>
      <c r="C832" s="12"/>
      <c r="D832" s="50"/>
      <c r="E832" s="2"/>
      <c r="F832" s="3"/>
      <c r="G832" s="3"/>
      <c r="H832" s="122">
        <f t="shared" si="36"/>
        <v>0</v>
      </c>
      <c r="I832" s="1"/>
      <c r="J832" s="50"/>
      <c r="K832" s="120">
        <v>0</v>
      </c>
      <c r="L832" s="12"/>
      <c r="M832" s="12"/>
      <c r="N832" s="120">
        <f t="shared" si="37"/>
        <v>0</v>
      </c>
      <c r="O832" s="121">
        <f t="shared" si="38"/>
        <v>0</v>
      </c>
    </row>
    <row r="833" spans="1:15" ht="17.25" x14ac:dyDescent="0.3">
      <c r="A833" s="93"/>
      <c r="B833" s="94"/>
      <c r="C833" s="12"/>
      <c r="D833" s="50"/>
      <c r="E833" s="2"/>
      <c r="F833" s="3"/>
      <c r="G833" s="3"/>
      <c r="H833" s="122">
        <f t="shared" si="36"/>
        <v>0</v>
      </c>
      <c r="I833" s="1"/>
      <c r="J833" s="50"/>
      <c r="K833" s="120">
        <v>0</v>
      </c>
      <c r="L833" s="12"/>
      <c r="M833" s="12"/>
      <c r="N833" s="120">
        <f t="shared" si="37"/>
        <v>0</v>
      </c>
      <c r="O833" s="121">
        <f t="shared" si="38"/>
        <v>0</v>
      </c>
    </row>
    <row r="834" spans="1:15" ht="17.25" x14ac:dyDescent="0.3">
      <c r="A834" s="93"/>
      <c r="B834" s="94"/>
      <c r="C834" s="12"/>
      <c r="D834" s="50"/>
      <c r="E834" s="2"/>
      <c r="F834" s="3"/>
      <c r="G834" s="3"/>
      <c r="H834" s="122">
        <f t="shared" si="36"/>
        <v>0</v>
      </c>
      <c r="I834" s="1"/>
      <c r="J834" s="50"/>
      <c r="K834" s="120">
        <v>0</v>
      </c>
      <c r="L834" s="12"/>
      <c r="M834" s="12"/>
      <c r="N834" s="120">
        <f t="shared" si="37"/>
        <v>0</v>
      </c>
      <c r="O834" s="121">
        <f t="shared" si="38"/>
        <v>0</v>
      </c>
    </row>
    <row r="835" spans="1:15" ht="17.25" x14ac:dyDescent="0.3">
      <c r="A835" s="93"/>
      <c r="B835" s="94"/>
      <c r="C835" s="12"/>
      <c r="D835" s="50"/>
      <c r="E835" s="2"/>
      <c r="F835" s="3"/>
      <c r="G835" s="3"/>
      <c r="H835" s="122">
        <f t="shared" ref="H835:H898" si="39">IF(AND(F835&lt;&gt;"",G835&lt;&gt;""),G835-F835,0)</f>
        <v>0</v>
      </c>
      <c r="I835" s="1"/>
      <c r="J835" s="50"/>
      <c r="K835" s="120">
        <v>0</v>
      </c>
      <c r="L835" s="12"/>
      <c r="M835" s="12"/>
      <c r="N835" s="120">
        <f t="shared" ref="N835:N898" si="40">IF(ROUND(H835*1440,0)=0,0,H835*1440*32)</f>
        <v>0</v>
      </c>
      <c r="O835" s="121">
        <f t="shared" ref="O835:O898" si="41">IF(ROUND(H835*1440,0)=0,0,
IF(ROUND(H835*1440,0)&lt;=15,480,
IF(ROUND(H835*1440,0)&lt;=30,960,
IF(ROUND(H835*1440,0)&lt;=45,1440,
IF(ROUND(H835*1440,0)&lt;=60,1920,
1920*INT(ROUND(H835*1440,0)/60)+
IF(MOD(ROUND(H835*1440,0),60)&lt;=15,480,
IF(MOD(ROUND(H835*1440,0),60)&lt;=30,960,
IF(MOD(ROUND(H835*1440,0),60)&lt;=45,1440,1920)))
)))))</f>
        <v>0</v>
      </c>
    </row>
    <row r="836" spans="1:15" ht="17.25" x14ac:dyDescent="0.3">
      <c r="A836" s="93"/>
      <c r="B836" s="94"/>
      <c r="C836" s="12"/>
      <c r="D836" s="50"/>
      <c r="E836" s="2"/>
      <c r="F836" s="3"/>
      <c r="G836" s="3"/>
      <c r="H836" s="122">
        <f t="shared" si="39"/>
        <v>0</v>
      </c>
      <c r="I836" s="1"/>
      <c r="J836" s="50"/>
      <c r="K836" s="120">
        <v>0</v>
      </c>
      <c r="L836" s="12"/>
      <c r="M836" s="12"/>
      <c r="N836" s="120">
        <f t="shared" si="40"/>
        <v>0</v>
      </c>
      <c r="O836" s="121">
        <f t="shared" si="41"/>
        <v>0</v>
      </c>
    </row>
    <row r="837" spans="1:15" ht="17.25" x14ac:dyDescent="0.3">
      <c r="A837" s="93"/>
      <c r="B837" s="94"/>
      <c r="C837" s="12"/>
      <c r="D837" s="50"/>
      <c r="E837" s="2"/>
      <c r="F837" s="3"/>
      <c r="G837" s="3"/>
      <c r="H837" s="122">
        <f t="shared" si="39"/>
        <v>0</v>
      </c>
      <c r="I837" s="1"/>
      <c r="J837" s="50"/>
      <c r="K837" s="120">
        <v>0</v>
      </c>
      <c r="L837" s="12"/>
      <c r="M837" s="12"/>
      <c r="N837" s="120">
        <f t="shared" si="40"/>
        <v>0</v>
      </c>
      <c r="O837" s="121">
        <f t="shared" si="41"/>
        <v>0</v>
      </c>
    </row>
    <row r="838" spans="1:15" ht="17.25" x14ac:dyDescent="0.3">
      <c r="A838" s="93"/>
      <c r="B838" s="94"/>
      <c r="C838" s="12"/>
      <c r="D838" s="50"/>
      <c r="E838" s="2"/>
      <c r="F838" s="3"/>
      <c r="G838" s="3"/>
      <c r="H838" s="122">
        <f t="shared" si="39"/>
        <v>0</v>
      </c>
      <c r="I838" s="1"/>
      <c r="J838" s="50"/>
      <c r="K838" s="120">
        <v>0</v>
      </c>
      <c r="L838" s="12"/>
      <c r="M838" s="12"/>
      <c r="N838" s="120">
        <f t="shared" si="40"/>
        <v>0</v>
      </c>
      <c r="O838" s="121">
        <f t="shared" si="41"/>
        <v>0</v>
      </c>
    </row>
    <row r="839" spans="1:15" ht="17.25" x14ac:dyDescent="0.3">
      <c r="A839" s="93"/>
      <c r="B839" s="94"/>
      <c r="C839" s="12"/>
      <c r="D839" s="50"/>
      <c r="E839" s="2"/>
      <c r="F839" s="3"/>
      <c r="G839" s="3"/>
      <c r="H839" s="122">
        <f t="shared" si="39"/>
        <v>0</v>
      </c>
      <c r="I839" s="1"/>
      <c r="J839" s="50"/>
      <c r="K839" s="120">
        <v>0</v>
      </c>
      <c r="L839" s="12"/>
      <c r="M839" s="12"/>
      <c r="N839" s="120">
        <f t="shared" si="40"/>
        <v>0</v>
      </c>
      <c r="O839" s="121">
        <f t="shared" si="41"/>
        <v>0</v>
      </c>
    </row>
    <row r="840" spans="1:15" ht="17.25" x14ac:dyDescent="0.3">
      <c r="A840" s="93"/>
      <c r="B840" s="94"/>
      <c r="C840" s="12"/>
      <c r="D840" s="50"/>
      <c r="E840" s="2"/>
      <c r="F840" s="3"/>
      <c r="G840" s="3"/>
      <c r="H840" s="122">
        <f t="shared" si="39"/>
        <v>0</v>
      </c>
      <c r="I840" s="1"/>
      <c r="J840" s="50"/>
      <c r="K840" s="120">
        <v>0</v>
      </c>
      <c r="L840" s="12"/>
      <c r="M840" s="12"/>
      <c r="N840" s="120">
        <f t="shared" si="40"/>
        <v>0</v>
      </c>
      <c r="O840" s="121">
        <f t="shared" si="41"/>
        <v>0</v>
      </c>
    </row>
    <row r="841" spans="1:15" ht="17.25" x14ac:dyDescent="0.3">
      <c r="A841" s="93"/>
      <c r="B841" s="94"/>
      <c r="C841" s="12"/>
      <c r="D841" s="50"/>
      <c r="E841" s="2"/>
      <c r="F841" s="3"/>
      <c r="G841" s="3"/>
      <c r="H841" s="122">
        <f t="shared" si="39"/>
        <v>0</v>
      </c>
      <c r="I841" s="1"/>
      <c r="J841" s="50"/>
      <c r="K841" s="120">
        <v>0</v>
      </c>
      <c r="L841" s="12"/>
      <c r="M841" s="12"/>
      <c r="N841" s="120">
        <f t="shared" si="40"/>
        <v>0</v>
      </c>
      <c r="O841" s="121">
        <f t="shared" si="41"/>
        <v>0</v>
      </c>
    </row>
    <row r="842" spans="1:15" ht="17.25" x14ac:dyDescent="0.3">
      <c r="A842" s="93"/>
      <c r="B842" s="94"/>
      <c r="C842" s="12"/>
      <c r="D842" s="50"/>
      <c r="E842" s="2"/>
      <c r="F842" s="3"/>
      <c r="G842" s="3"/>
      <c r="H842" s="122">
        <f t="shared" si="39"/>
        <v>0</v>
      </c>
      <c r="I842" s="1"/>
      <c r="J842" s="50"/>
      <c r="K842" s="120">
        <v>0</v>
      </c>
      <c r="L842" s="12"/>
      <c r="M842" s="12"/>
      <c r="N842" s="120">
        <f t="shared" si="40"/>
        <v>0</v>
      </c>
      <c r="O842" s="121">
        <f t="shared" si="41"/>
        <v>0</v>
      </c>
    </row>
    <row r="843" spans="1:15" ht="17.25" x14ac:dyDescent="0.3">
      <c r="A843" s="93"/>
      <c r="B843" s="94"/>
      <c r="C843" s="12"/>
      <c r="D843" s="50"/>
      <c r="E843" s="2"/>
      <c r="F843" s="3"/>
      <c r="G843" s="3"/>
      <c r="H843" s="122">
        <f t="shared" si="39"/>
        <v>0</v>
      </c>
      <c r="I843" s="1"/>
      <c r="J843" s="50"/>
      <c r="K843" s="120">
        <v>0</v>
      </c>
      <c r="L843" s="12"/>
      <c r="M843" s="12"/>
      <c r="N843" s="120">
        <f t="shared" si="40"/>
        <v>0</v>
      </c>
      <c r="O843" s="121">
        <f t="shared" si="41"/>
        <v>0</v>
      </c>
    </row>
    <row r="844" spans="1:15" ht="17.25" x14ac:dyDescent="0.3">
      <c r="A844" s="93"/>
      <c r="B844" s="94"/>
      <c r="C844" s="12"/>
      <c r="D844" s="50"/>
      <c r="E844" s="2"/>
      <c r="F844" s="3"/>
      <c r="G844" s="3"/>
      <c r="H844" s="122">
        <f t="shared" si="39"/>
        <v>0</v>
      </c>
      <c r="I844" s="1"/>
      <c r="J844" s="50"/>
      <c r="K844" s="120">
        <v>0</v>
      </c>
      <c r="L844" s="12"/>
      <c r="M844" s="12"/>
      <c r="N844" s="120">
        <f t="shared" si="40"/>
        <v>0</v>
      </c>
      <c r="O844" s="121">
        <f t="shared" si="41"/>
        <v>0</v>
      </c>
    </row>
    <row r="845" spans="1:15" ht="17.25" x14ac:dyDescent="0.3">
      <c r="A845" s="93"/>
      <c r="B845" s="94"/>
      <c r="C845" s="12"/>
      <c r="D845" s="50"/>
      <c r="E845" s="2"/>
      <c r="F845" s="3"/>
      <c r="G845" s="3"/>
      <c r="H845" s="122">
        <f t="shared" si="39"/>
        <v>0</v>
      </c>
      <c r="I845" s="1"/>
      <c r="J845" s="50"/>
      <c r="K845" s="120">
        <v>0</v>
      </c>
      <c r="L845" s="12"/>
      <c r="M845" s="12"/>
      <c r="N845" s="120">
        <f t="shared" si="40"/>
        <v>0</v>
      </c>
      <c r="O845" s="121">
        <f t="shared" si="41"/>
        <v>0</v>
      </c>
    </row>
    <row r="846" spans="1:15" ht="17.25" x14ac:dyDescent="0.3">
      <c r="A846" s="93"/>
      <c r="B846" s="94"/>
      <c r="C846" s="12"/>
      <c r="D846" s="50"/>
      <c r="E846" s="2"/>
      <c r="F846" s="3"/>
      <c r="G846" s="3"/>
      <c r="H846" s="122">
        <f t="shared" si="39"/>
        <v>0</v>
      </c>
      <c r="I846" s="1"/>
      <c r="J846" s="50"/>
      <c r="K846" s="120">
        <v>0</v>
      </c>
      <c r="L846" s="12"/>
      <c r="M846" s="12"/>
      <c r="N846" s="120">
        <f t="shared" si="40"/>
        <v>0</v>
      </c>
      <c r="O846" s="121">
        <f t="shared" si="41"/>
        <v>0</v>
      </c>
    </row>
    <row r="847" spans="1:15" ht="17.25" x14ac:dyDescent="0.3">
      <c r="A847" s="93"/>
      <c r="B847" s="94"/>
      <c r="C847" s="12"/>
      <c r="D847" s="50"/>
      <c r="E847" s="2"/>
      <c r="F847" s="3"/>
      <c r="G847" s="3"/>
      <c r="H847" s="122">
        <f t="shared" si="39"/>
        <v>0</v>
      </c>
      <c r="I847" s="1"/>
      <c r="J847" s="50"/>
      <c r="K847" s="120">
        <v>0</v>
      </c>
      <c r="L847" s="12"/>
      <c r="M847" s="12"/>
      <c r="N847" s="120">
        <f t="shared" si="40"/>
        <v>0</v>
      </c>
      <c r="O847" s="121">
        <f t="shared" si="41"/>
        <v>0</v>
      </c>
    </row>
    <row r="848" spans="1:15" ht="17.25" x14ac:dyDescent="0.3">
      <c r="A848" s="93"/>
      <c r="B848" s="94"/>
      <c r="C848" s="12"/>
      <c r="D848" s="50"/>
      <c r="E848" s="2"/>
      <c r="F848" s="3"/>
      <c r="G848" s="3"/>
      <c r="H848" s="122">
        <f t="shared" si="39"/>
        <v>0</v>
      </c>
      <c r="I848" s="1"/>
      <c r="J848" s="50"/>
      <c r="K848" s="120">
        <v>0</v>
      </c>
      <c r="L848" s="12"/>
      <c r="M848" s="12"/>
      <c r="N848" s="120">
        <f t="shared" si="40"/>
        <v>0</v>
      </c>
      <c r="O848" s="121">
        <f t="shared" si="41"/>
        <v>0</v>
      </c>
    </row>
    <row r="849" spans="1:15" ht="17.25" x14ac:dyDescent="0.3">
      <c r="A849" s="93"/>
      <c r="B849" s="94"/>
      <c r="C849" s="12"/>
      <c r="D849" s="50"/>
      <c r="E849" s="2"/>
      <c r="F849" s="3"/>
      <c r="G849" s="3"/>
      <c r="H849" s="122">
        <f t="shared" si="39"/>
        <v>0</v>
      </c>
      <c r="I849" s="1"/>
      <c r="J849" s="50"/>
      <c r="K849" s="120">
        <v>0</v>
      </c>
      <c r="L849" s="12"/>
      <c r="M849" s="12"/>
      <c r="N849" s="120">
        <f t="shared" si="40"/>
        <v>0</v>
      </c>
      <c r="O849" s="121">
        <f t="shared" si="41"/>
        <v>0</v>
      </c>
    </row>
    <row r="850" spans="1:15" ht="17.25" x14ac:dyDescent="0.3">
      <c r="A850" s="93"/>
      <c r="B850" s="94"/>
      <c r="C850" s="12"/>
      <c r="D850" s="50"/>
      <c r="E850" s="2"/>
      <c r="F850" s="3"/>
      <c r="G850" s="3"/>
      <c r="H850" s="122">
        <f t="shared" si="39"/>
        <v>0</v>
      </c>
      <c r="I850" s="1"/>
      <c r="J850" s="50"/>
      <c r="K850" s="120">
        <v>0</v>
      </c>
      <c r="L850" s="12"/>
      <c r="M850" s="12"/>
      <c r="N850" s="120">
        <f t="shared" si="40"/>
        <v>0</v>
      </c>
      <c r="O850" s="121">
        <f t="shared" si="41"/>
        <v>0</v>
      </c>
    </row>
    <row r="851" spans="1:15" ht="17.25" x14ac:dyDescent="0.3">
      <c r="A851" s="93"/>
      <c r="B851" s="94"/>
      <c r="C851" s="12"/>
      <c r="D851" s="50"/>
      <c r="E851" s="2"/>
      <c r="F851" s="3"/>
      <c r="G851" s="3"/>
      <c r="H851" s="122">
        <f t="shared" si="39"/>
        <v>0</v>
      </c>
      <c r="I851" s="1"/>
      <c r="J851" s="50"/>
      <c r="K851" s="120">
        <v>0</v>
      </c>
      <c r="L851" s="12"/>
      <c r="M851" s="12"/>
      <c r="N851" s="120">
        <f t="shared" si="40"/>
        <v>0</v>
      </c>
      <c r="O851" s="121">
        <f t="shared" si="41"/>
        <v>0</v>
      </c>
    </row>
    <row r="852" spans="1:15" ht="17.25" x14ac:dyDescent="0.3">
      <c r="A852" s="93"/>
      <c r="B852" s="94"/>
      <c r="C852" s="12"/>
      <c r="D852" s="50"/>
      <c r="E852" s="2"/>
      <c r="F852" s="3"/>
      <c r="G852" s="3"/>
      <c r="H852" s="122">
        <f t="shared" si="39"/>
        <v>0</v>
      </c>
      <c r="I852" s="1"/>
      <c r="J852" s="50"/>
      <c r="K852" s="120">
        <v>0</v>
      </c>
      <c r="L852" s="12"/>
      <c r="M852" s="12"/>
      <c r="N852" s="120">
        <f t="shared" si="40"/>
        <v>0</v>
      </c>
      <c r="O852" s="121">
        <f t="shared" si="41"/>
        <v>0</v>
      </c>
    </row>
    <row r="853" spans="1:15" ht="17.25" x14ac:dyDescent="0.3">
      <c r="A853" s="93"/>
      <c r="B853" s="94"/>
      <c r="C853" s="12"/>
      <c r="D853" s="50"/>
      <c r="E853" s="2"/>
      <c r="F853" s="3"/>
      <c r="G853" s="3"/>
      <c r="H853" s="122">
        <f t="shared" si="39"/>
        <v>0</v>
      </c>
      <c r="I853" s="1"/>
      <c r="J853" s="50"/>
      <c r="K853" s="120">
        <v>0</v>
      </c>
      <c r="L853" s="12"/>
      <c r="M853" s="12"/>
      <c r="N853" s="120">
        <f t="shared" si="40"/>
        <v>0</v>
      </c>
      <c r="O853" s="121">
        <f t="shared" si="41"/>
        <v>0</v>
      </c>
    </row>
    <row r="854" spans="1:15" ht="17.25" x14ac:dyDescent="0.3">
      <c r="A854" s="93"/>
      <c r="B854" s="94"/>
      <c r="C854" s="12"/>
      <c r="D854" s="50"/>
      <c r="E854" s="2"/>
      <c r="F854" s="3"/>
      <c r="G854" s="3"/>
      <c r="H854" s="122">
        <f t="shared" si="39"/>
        <v>0</v>
      </c>
      <c r="I854" s="1"/>
      <c r="J854" s="50"/>
      <c r="K854" s="120">
        <v>0</v>
      </c>
      <c r="L854" s="12"/>
      <c r="M854" s="12"/>
      <c r="N854" s="120">
        <f t="shared" si="40"/>
        <v>0</v>
      </c>
      <c r="O854" s="121">
        <f t="shared" si="41"/>
        <v>0</v>
      </c>
    </row>
    <row r="855" spans="1:15" ht="17.25" x14ac:dyDescent="0.3">
      <c r="A855" s="93"/>
      <c r="B855" s="94"/>
      <c r="C855" s="12"/>
      <c r="D855" s="50"/>
      <c r="E855" s="2"/>
      <c r="F855" s="3"/>
      <c r="G855" s="3"/>
      <c r="H855" s="122">
        <f t="shared" si="39"/>
        <v>0</v>
      </c>
      <c r="I855" s="1"/>
      <c r="J855" s="50"/>
      <c r="K855" s="120">
        <v>0</v>
      </c>
      <c r="L855" s="12"/>
      <c r="M855" s="12"/>
      <c r="N855" s="120">
        <f t="shared" si="40"/>
        <v>0</v>
      </c>
      <c r="O855" s="121">
        <f t="shared" si="41"/>
        <v>0</v>
      </c>
    </row>
    <row r="856" spans="1:15" ht="17.25" x14ac:dyDescent="0.3">
      <c r="A856" s="93"/>
      <c r="B856" s="94"/>
      <c r="C856" s="12"/>
      <c r="D856" s="50"/>
      <c r="E856" s="2"/>
      <c r="F856" s="3"/>
      <c r="G856" s="3"/>
      <c r="H856" s="122">
        <f t="shared" si="39"/>
        <v>0</v>
      </c>
      <c r="I856" s="1"/>
      <c r="J856" s="50"/>
      <c r="K856" s="120">
        <v>0</v>
      </c>
      <c r="L856" s="12"/>
      <c r="M856" s="12"/>
      <c r="N856" s="120">
        <f t="shared" si="40"/>
        <v>0</v>
      </c>
      <c r="O856" s="121">
        <f t="shared" si="41"/>
        <v>0</v>
      </c>
    </row>
    <row r="857" spans="1:15" ht="17.25" x14ac:dyDescent="0.3">
      <c r="A857" s="93"/>
      <c r="B857" s="94"/>
      <c r="C857" s="12"/>
      <c r="D857" s="50"/>
      <c r="E857" s="2"/>
      <c r="F857" s="3"/>
      <c r="G857" s="3"/>
      <c r="H857" s="122">
        <f t="shared" si="39"/>
        <v>0</v>
      </c>
      <c r="I857" s="1"/>
      <c r="J857" s="50"/>
      <c r="K857" s="120">
        <v>0</v>
      </c>
      <c r="L857" s="12"/>
      <c r="M857" s="12"/>
      <c r="N857" s="120">
        <f t="shared" si="40"/>
        <v>0</v>
      </c>
      <c r="O857" s="121">
        <f t="shared" si="41"/>
        <v>0</v>
      </c>
    </row>
    <row r="858" spans="1:15" ht="17.25" x14ac:dyDescent="0.3">
      <c r="A858" s="93"/>
      <c r="B858" s="94"/>
      <c r="C858" s="12"/>
      <c r="D858" s="50"/>
      <c r="E858" s="2"/>
      <c r="F858" s="3"/>
      <c r="G858" s="3"/>
      <c r="H858" s="122">
        <f t="shared" si="39"/>
        <v>0</v>
      </c>
      <c r="I858" s="1"/>
      <c r="J858" s="50"/>
      <c r="K858" s="120">
        <v>0</v>
      </c>
      <c r="L858" s="12"/>
      <c r="M858" s="12"/>
      <c r="N858" s="120">
        <f t="shared" si="40"/>
        <v>0</v>
      </c>
      <c r="O858" s="121">
        <f t="shared" si="41"/>
        <v>0</v>
      </c>
    </row>
    <row r="859" spans="1:15" ht="17.25" x14ac:dyDescent="0.3">
      <c r="A859" s="93"/>
      <c r="B859" s="94"/>
      <c r="C859" s="12"/>
      <c r="D859" s="50"/>
      <c r="E859" s="2"/>
      <c r="F859" s="3"/>
      <c r="G859" s="3"/>
      <c r="H859" s="122">
        <f t="shared" si="39"/>
        <v>0</v>
      </c>
      <c r="I859" s="1"/>
      <c r="J859" s="50"/>
      <c r="K859" s="120">
        <v>0</v>
      </c>
      <c r="L859" s="12"/>
      <c r="M859" s="12"/>
      <c r="N859" s="120">
        <f t="shared" si="40"/>
        <v>0</v>
      </c>
      <c r="O859" s="121">
        <f t="shared" si="41"/>
        <v>0</v>
      </c>
    </row>
    <row r="860" spans="1:15" ht="17.25" x14ac:dyDescent="0.3">
      <c r="A860" s="93"/>
      <c r="B860" s="94"/>
      <c r="C860" s="12"/>
      <c r="D860" s="50"/>
      <c r="E860" s="2"/>
      <c r="F860" s="3"/>
      <c r="G860" s="3"/>
      <c r="H860" s="122">
        <f t="shared" si="39"/>
        <v>0</v>
      </c>
      <c r="I860" s="1"/>
      <c r="J860" s="50"/>
      <c r="K860" s="120">
        <v>0</v>
      </c>
      <c r="L860" s="12"/>
      <c r="M860" s="12"/>
      <c r="N860" s="120">
        <f t="shared" si="40"/>
        <v>0</v>
      </c>
      <c r="O860" s="121">
        <f t="shared" si="41"/>
        <v>0</v>
      </c>
    </row>
    <row r="861" spans="1:15" ht="17.25" x14ac:dyDescent="0.3">
      <c r="A861" s="93"/>
      <c r="B861" s="94"/>
      <c r="C861" s="12"/>
      <c r="D861" s="50"/>
      <c r="E861" s="2"/>
      <c r="F861" s="3"/>
      <c r="G861" s="3"/>
      <c r="H861" s="122">
        <f t="shared" si="39"/>
        <v>0</v>
      </c>
      <c r="I861" s="1"/>
      <c r="J861" s="50"/>
      <c r="K861" s="120">
        <v>0</v>
      </c>
      <c r="L861" s="12"/>
      <c r="M861" s="12"/>
      <c r="N861" s="120">
        <f t="shared" si="40"/>
        <v>0</v>
      </c>
      <c r="O861" s="121">
        <f t="shared" si="41"/>
        <v>0</v>
      </c>
    </row>
    <row r="862" spans="1:15" ht="17.25" x14ac:dyDescent="0.3">
      <c r="A862" s="93"/>
      <c r="B862" s="94"/>
      <c r="C862" s="12"/>
      <c r="D862" s="50"/>
      <c r="E862" s="2"/>
      <c r="F862" s="3"/>
      <c r="G862" s="3"/>
      <c r="H862" s="122">
        <f t="shared" si="39"/>
        <v>0</v>
      </c>
      <c r="I862" s="1"/>
      <c r="J862" s="50"/>
      <c r="K862" s="120">
        <v>0</v>
      </c>
      <c r="L862" s="12"/>
      <c r="M862" s="12"/>
      <c r="N862" s="120">
        <f t="shared" si="40"/>
        <v>0</v>
      </c>
      <c r="O862" s="121">
        <f t="shared" si="41"/>
        <v>0</v>
      </c>
    </row>
    <row r="863" spans="1:15" ht="17.25" x14ac:dyDescent="0.3">
      <c r="A863" s="93"/>
      <c r="B863" s="94"/>
      <c r="C863" s="12"/>
      <c r="D863" s="50"/>
      <c r="E863" s="2"/>
      <c r="F863" s="3"/>
      <c r="G863" s="3"/>
      <c r="H863" s="122">
        <f t="shared" si="39"/>
        <v>0</v>
      </c>
      <c r="I863" s="1"/>
      <c r="J863" s="50"/>
      <c r="K863" s="120">
        <v>0</v>
      </c>
      <c r="L863" s="12"/>
      <c r="M863" s="12"/>
      <c r="N863" s="120">
        <f t="shared" si="40"/>
        <v>0</v>
      </c>
      <c r="O863" s="121">
        <f t="shared" si="41"/>
        <v>0</v>
      </c>
    </row>
    <row r="864" spans="1:15" ht="17.25" x14ac:dyDescent="0.3">
      <c r="A864" s="93"/>
      <c r="B864" s="94"/>
      <c r="C864" s="12"/>
      <c r="D864" s="50"/>
      <c r="E864" s="2"/>
      <c r="F864" s="3"/>
      <c r="G864" s="3"/>
      <c r="H864" s="122">
        <f t="shared" si="39"/>
        <v>0</v>
      </c>
      <c r="I864" s="1"/>
      <c r="J864" s="50"/>
      <c r="K864" s="120">
        <v>0</v>
      </c>
      <c r="L864" s="12"/>
      <c r="M864" s="12"/>
      <c r="N864" s="120">
        <f t="shared" si="40"/>
        <v>0</v>
      </c>
      <c r="O864" s="121">
        <f t="shared" si="41"/>
        <v>0</v>
      </c>
    </row>
    <row r="865" spans="1:15" ht="17.25" x14ac:dyDescent="0.3">
      <c r="A865" s="93"/>
      <c r="B865" s="94"/>
      <c r="C865" s="12"/>
      <c r="D865" s="50"/>
      <c r="E865" s="2"/>
      <c r="F865" s="3"/>
      <c r="G865" s="3"/>
      <c r="H865" s="122">
        <f t="shared" si="39"/>
        <v>0</v>
      </c>
      <c r="I865" s="1"/>
      <c r="J865" s="50"/>
      <c r="K865" s="120">
        <v>0</v>
      </c>
      <c r="L865" s="12"/>
      <c r="M865" s="12"/>
      <c r="N865" s="120">
        <f t="shared" si="40"/>
        <v>0</v>
      </c>
      <c r="O865" s="121">
        <f t="shared" si="41"/>
        <v>0</v>
      </c>
    </row>
    <row r="866" spans="1:15" ht="17.25" x14ac:dyDescent="0.3">
      <c r="A866" s="93"/>
      <c r="B866" s="94"/>
      <c r="C866" s="12"/>
      <c r="D866" s="50"/>
      <c r="E866" s="2"/>
      <c r="F866" s="3"/>
      <c r="G866" s="3"/>
      <c r="H866" s="122">
        <f t="shared" si="39"/>
        <v>0</v>
      </c>
      <c r="I866" s="1"/>
      <c r="J866" s="50"/>
      <c r="K866" s="120">
        <v>0</v>
      </c>
      <c r="L866" s="12"/>
      <c r="M866" s="12"/>
      <c r="N866" s="120">
        <f t="shared" si="40"/>
        <v>0</v>
      </c>
      <c r="O866" s="121">
        <f t="shared" si="41"/>
        <v>0</v>
      </c>
    </row>
    <row r="867" spans="1:15" ht="17.25" x14ac:dyDescent="0.3">
      <c r="A867" s="93"/>
      <c r="B867" s="94"/>
      <c r="C867" s="12"/>
      <c r="D867" s="50"/>
      <c r="E867" s="2"/>
      <c r="F867" s="3"/>
      <c r="G867" s="3"/>
      <c r="H867" s="122">
        <f t="shared" si="39"/>
        <v>0</v>
      </c>
      <c r="I867" s="1"/>
      <c r="J867" s="50"/>
      <c r="K867" s="120">
        <v>0</v>
      </c>
      <c r="L867" s="12"/>
      <c r="M867" s="12"/>
      <c r="N867" s="120">
        <f t="shared" si="40"/>
        <v>0</v>
      </c>
      <c r="O867" s="121">
        <f t="shared" si="41"/>
        <v>0</v>
      </c>
    </row>
    <row r="868" spans="1:15" ht="17.25" x14ac:dyDescent="0.3">
      <c r="A868" s="93"/>
      <c r="B868" s="94"/>
      <c r="C868" s="12"/>
      <c r="D868" s="50"/>
      <c r="E868" s="2"/>
      <c r="F868" s="3"/>
      <c r="G868" s="3"/>
      <c r="H868" s="122">
        <f t="shared" si="39"/>
        <v>0</v>
      </c>
      <c r="I868" s="1"/>
      <c r="J868" s="50"/>
      <c r="K868" s="120">
        <v>0</v>
      </c>
      <c r="L868" s="12"/>
      <c r="M868" s="12"/>
      <c r="N868" s="120">
        <f t="shared" si="40"/>
        <v>0</v>
      </c>
      <c r="O868" s="121">
        <f t="shared" si="41"/>
        <v>0</v>
      </c>
    </row>
    <row r="869" spans="1:15" ht="17.25" x14ac:dyDescent="0.3">
      <c r="A869" s="93"/>
      <c r="B869" s="94"/>
      <c r="C869" s="12"/>
      <c r="D869" s="50"/>
      <c r="E869" s="2"/>
      <c r="F869" s="3"/>
      <c r="G869" s="3"/>
      <c r="H869" s="122">
        <f t="shared" si="39"/>
        <v>0</v>
      </c>
      <c r="I869" s="1"/>
      <c r="J869" s="50"/>
      <c r="K869" s="120">
        <v>0</v>
      </c>
      <c r="L869" s="12"/>
      <c r="M869" s="12"/>
      <c r="N869" s="120">
        <f t="shared" si="40"/>
        <v>0</v>
      </c>
      <c r="O869" s="121">
        <f t="shared" si="41"/>
        <v>0</v>
      </c>
    </row>
    <row r="870" spans="1:15" ht="17.25" x14ac:dyDescent="0.3">
      <c r="A870" s="93"/>
      <c r="B870" s="94"/>
      <c r="C870" s="12"/>
      <c r="D870" s="50"/>
      <c r="E870" s="2"/>
      <c r="F870" s="3"/>
      <c r="G870" s="3"/>
      <c r="H870" s="122">
        <f t="shared" si="39"/>
        <v>0</v>
      </c>
      <c r="I870" s="1"/>
      <c r="J870" s="50"/>
      <c r="K870" s="120">
        <v>0</v>
      </c>
      <c r="L870" s="12"/>
      <c r="M870" s="12"/>
      <c r="N870" s="120">
        <f t="shared" si="40"/>
        <v>0</v>
      </c>
      <c r="O870" s="121">
        <f t="shared" si="41"/>
        <v>0</v>
      </c>
    </row>
    <row r="871" spans="1:15" ht="17.25" x14ac:dyDescent="0.3">
      <c r="A871" s="93"/>
      <c r="B871" s="94"/>
      <c r="C871" s="12"/>
      <c r="D871" s="50"/>
      <c r="E871" s="2"/>
      <c r="F871" s="3"/>
      <c r="G871" s="3"/>
      <c r="H871" s="122">
        <f t="shared" si="39"/>
        <v>0</v>
      </c>
      <c r="I871" s="1"/>
      <c r="J871" s="50"/>
      <c r="K871" s="120">
        <v>0</v>
      </c>
      <c r="L871" s="12"/>
      <c r="M871" s="12"/>
      <c r="N871" s="120">
        <f t="shared" si="40"/>
        <v>0</v>
      </c>
      <c r="O871" s="121">
        <f t="shared" si="41"/>
        <v>0</v>
      </c>
    </row>
    <row r="872" spans="1:15" ht="17.25" x14ac:dyDescent="0.3">
      <c r="A872" s="93"/>
      <c r="B872" s="94"/>
      <c r="C872" s="12"/>
      <c r="D872" s="50"/>
      <c r="E872" s="2"/>
      <c r="F872" s="3"/>
      <c r="G872" s="3"/>
      <c r="H872" s="122">
        <f t="shared" si="39"/>
        <v>0</v>
      </c>
      <c r="I872" s="1"/>
      <c r="J872" s="50"/>
      <c r="K872" s="120">
        <v>0</v>
      </c>
      <c r="L872" s="12"/>
      <c r="M872" s="12"/>
      <c r="N872" s="120">
        <f t="shared" si="40"/>
        <v>0</v>
      </c>
      <c r="O872" s="121">
        <f t="shared" si="41"/>
        <v>0</v>
      </c>
    </row>
    <row r="873" spans="1:15" ht="17.25" x14ac:dyDescent="0.3">
      <c r="A873" s="93"/>
      <c r="B873" s="94"/>
      <c r="C873" s="12"/>
      <c r="D873" s="50"/>
      <c r="E873" s="2"/>
      <c r="F873" s="3"/>
      <c r="G873" s="3"/>
      <c r="H873" s="122">
        <f t="shared" si="39"/>
        <v>0</v>
      </c>
      <c r="I873" s="1"/>
      <c r="J873" s="50"/>
      <c r="K873" s="120">
        <v>0</v>
      </c>
      <c r="L873" s="12"/>
      <c r="M873" s="12"/>
      <c r="N873" s="120">
        <f t="shared" si="40"/>
        <v>0</v>
      </c>
      <c r="O873" s="121">
        <f t="shared" si="41"/>
        <v>0</v>
      </c>
    </row>
    <row r="874" spans="1:15" ht="17.25" x14ac:dyDescent="0.3">
      <c r="A874" s="93"/>
      <c r="B874" s="94"/>
      <c r="C874" s="12"/>
      <c r="D874" s="50"/>
      <c r="E874" s="2"/>
      <c r="F874" s="3"/>
      <c r="G874" s="3"/>
      <c r="H874" s="122">
        <f t="shared" si="39"/>
        <v>0</v>
      </c>
      <c r="I874" s="1"/>
      <c r="J874" s="50"/>
      <c r="K874" s="120">
        <v>0</v>
      </c>
      <c r="L874" s="12"/>
      <c r="M874" s="12"/>
      <c r="N874" s="120">
        <f t="shared" si="40"/>
        <v>0</v>
      </c>
      <c r="O874" s="121">
        <f t="shared" si="41"/>
        <v>0</v>
      </c>
    </row>
    <row r="875" spans="1:15" ht="17.25" x14ac:dyDescent="0.3">
      <c r="A875" s="93"/>
      <c r="B875" s="94"/>
      <c r="C875" s="12"/>
      <c r="D875" s="50"/>
      <c r="E875" s="2"/>
      <c r="F875" s="3"/>
      <c r="G875" s="3"/>
      <c r="H875" s="122">
        <f t="shared" si="39"/>
        <v>0</v>
      </c>
      <c r="I875" s="1"/>
      <c r="J875" s="50"/>
      <c r="K875" s="120">
        <v>0</v>
      </c>
      <c r="L875" s="12"/>
      <c r="M875" s="12"/>
      <c r="N875" s="120">
        <f t="shared" si="40"/>
        <v>0</v>
      </c>
      <c r="O875" s="121">
        <f t="shared" si="41"/>
        <v>0</v>
      </c>
    </row>
    <row r="876" spans="1:15" ht="17.25" x14ac:dyDescent="0.3">
      <c r="A876" s="93"/>
      <c r="B876" s="94"/>
      <c r="C876" s="12"/>
      <c r="D876" s="50"/>
      <c r="E876" s="2"/>
      <c r="F876" s="3"/>
      <c r="G876" s="3"/>
      <c r="H876" s="122">
        <f t="shared" si="39"/>
        <v>0</v>
      </c>
      <c r="I876" s="1"/>
      <c r="J876" s="50"/>
      <c r="K876" s="120">
        <v>0</v>
      </c>
      <c r="L876" s="12"/>
      <c r="M876" s="12"/>
      <c r="N876" s="120">
        <f t="shared" si="40"/>
        <v>0</v>
      </c>
      <c r="O876" s="121">
        <f t="shared" si="41"/>
        <v>0</v>
      </c>
    </row>
    <row r="877" spans="1:15" ht="17.25" x14ac:dyDescent="0.3">
      <c r="A877" s="93"/>
      <c r="B877" s="94"/>
      <c r="C877" s="12"/>
      <c r="D877" s="50"/>
      <c r="E877" s="2"/>
      <c r="F877" s="3"/>
      <c r="G877" s="3"/>
      <c r="H877" s="122">
        <f t="shared" si="39"/>
        <v>0</v>
      </c>
      <c r="I877" s="1"/>
      <c r="J877" s="50"/>
      <c r="K877" s="120">
        <v>0</v>
      </c>
      <c r="L877" s="12"/>
      <c r="M877" s="12"/>
      <c r="N877" s="120">
        <f t="shared" si="40"/>
        <v>0</v>
      </c>
      <c r="O877" s="121">
        <f t="shared" si="41"/>
        <v>0</v>
      </c>
    </row>
    <row r="878" spans="1:15" ht="17.25" x14ac:dyDescent="0.3">
      <c r="A878" s="93"/>
      <c r="B878" s="94"/>
      <c r="C878" s="12"/>
      <c r="D878" s="50"/>
      <c r="E878" s="2"/>
      <c r="F878" s="3"/>
      <c r="G878" s="3"/>
      <c r="H878" s="122">
        <f t="shared" si="39"/>
        <v>0</v>
      </c>
      <c r="I878" s="1"/>
      <c r="J878" s="50"/>
      <c r="K878" s="120">
        <v>0</v>
      </c>
      <c r="L878" s="12"/>
      <c r="M878" s="12"/>
      <c r="N878" s="120">
        <f t="shared" si="40"/>
        <v>0</v>
      </c>
      <c r="O878" s="121">
        <f t="shared" si="41"/>
        <v>0</v>
      </c>
    </row>
    <row r="879" spans="1:15" ht="17.25" x14ac:dyDescent="0.3">
      <c r="A879" s="93"/>
      <c r="B879" s="94"/>
      <c r="C879" s="12"/>
      <c r="D879" s="50"/>
      <c r="E879" s="2"/>
      <c r="F879" s="3"/>
      <c r="G879" s="3"/>
      <c r="H879" s="122">
        <f t="shared" si="39"/>
        <v>0</v>
      </c>
      <c r="I879" s="1"/>
      <c r="J879" s="50"/>
      <c r="K879" s="120">
        <v>0</v>
      </c>
      <c r="L879" s="12"/>
      <c r="M879" s="12"/>
      <c r="N879" s="120">
        <f t="shared" si="40"/>
        <v>0</v>
      </c>
      <c r="O879" s="121">
        <f t="shared" si="41"/>
        <v>0</v>
      </c>
    </row>
    <row r="880" spans="1:15" ht="17.25" x14ac:dyDescent="0.3">
      <c r="A880" s="93"/>
      <c r="B880" s="94"/>
      <c r="C880" s="12"/>
      <c r="D880" s="50"/>
      <c r="E880" s="2"/>
      <c r="F880" s="3"/>
      <c r="G880" s="3"/>
      <c r="H880" s="122">
        <f t="shared" si="39"/>
        <v>0</v>
      </c>
      <c r="I880" s="1"/>
      <c r="J880" s="50"/>
      <c r="K880" s="120">
        <v>0</v>
      </c>
      <c r="L880" s="12"/>
      <c r="M880" s="12"/>
      <c r="N880" s="120">
        <f t="shared" si="40"/>
        <v>0</v>
      </c>
      <c r="O880" s="121">
        <f t="shared" si="41"/>
        <v>0</v>
      </c>
    </row>
    <row r="881" spans="1:15" ht="17.25" x14ac:dyDescent="0.3">
      <c r="A881" s="93"/>
      <c r="B881" s="94"/>
      <c r="C881" s="12"/>
      <c r="D881" s="50"/>
      <c r="E881" s="2"/>
      <c r="F881" s="3"/>
      <c r="G881" s="3"/>
      <c r="H881" s="122">
        <f t="shared" si="39"/>
        <v>0</v>
      </c>
      <c r="I881" s="1"/>
      <c r="J881" s="50"/>
      <c r="K881" s="120">
        <v>0</v>
      </c>
      <c r="L881" s="12"/>
      <c r="M881" s="12"/>
      <c r="N881" s="120">
        <f t="shared" si="40"/>
        <v>0</v>
      </c>
      <c r="O881" s="121">
        <f t="shared" si="41"/>
        <v>0</v>
      </c>
    </row>
    <row r="882" spans="1:15" ht="17.25" x14ac:dyDescent="0.3">
      <c r="A882" s="93"/>
      <c r="B882" s="94"/>
      <c r="C882" s="12"/>
      <c r="D882" s="50"/>
      <c r="E882" s="2"/>
      <c r="F882" s="3"/>
      <c r="G882" s="3"/>
      <c r="H882" s="122">
        <f t="shared" si="39"/>
        <v>0</v>
      </c>
      <c r="I882" s="1"/>
      <c r="J882" s="50"/>
      <c r="K882" s="120">
        <v>0</v>
      </c>
      <c r="L882" s="12"/>
      <c r="M882" s="12"/>
      <c r="N882" s="120">
        <f t="shared" si="40"/>
        <v>0</v>
      </c>
      <c r="O882" s="121">
        <f t="shared" si="41"/>
        <v>0</v>
      </c>
    </row>
    <row r="883" spans="1:15" ht="17.25" x14ac:dyDescent="0.3">
      <c r="A883" s="93"/>
      <c r="B883" s="94"/>
      <c r="C883" s="12"/>
      <c r="D883" s="50"/>
      <c r="E883" s="2"/>
      <c r="F883" s="3"/>
      <c r="G883" s="3"/>
      <c r="H883" s="122">
        <f t="shared" si="39"/>
        <v>0</v>
      </c>
      <c r="I883" s="1"/>
      <c r="J883" s="50"/>
      <c r="K883" s="120">
        <v>0</v>
      </c>
      <c r="L883" s="12"/>
      <c r="M883" s="12"/>
      <c r="N883" s="120">
        <f t="shared" si="40"/>
        <v>0</v>
      </c>
      <c r="O883" s="121">
        <f t="shared" si="41"/>
        <v>0</v>
      </c>
    </row>
    <row r="884" spans="1:15" ht="17.25" x14ac:dyDescent="0.3">
      <c r="A884" s="93"/>
      <c r="B884" s="94"/>
      <c r="C884" s="12"/>
      <c r="D884" s="50"/>
      <c r="E884" s="2"/>
      <c r="F884" s="3"/>
      <c r="G884" s="3"/>
      <c r="H884" s="122">
        <f t="shared" si="39"/>
        <v>0</v>
      </c>
      <c r="I884" s="1"/>
      <c r="J884" s="50"/>
      <c r="K884" s="120">
        <v>0</v>
      </c>
      <c r="L884" s="12"/>
      <c r="M884" s="12"/>
      <c r="N884" s="120">
        <f t="shared" si="40"/>
        <v>0</v>
      </c>
      <c r="O884" s="121">
        <f t="shared" si="41"/>
        <v>0</v>
      </c>
    </row>
    <row r="885" spans="1:15" ht="17.25" x14ac:dyDescent="0.3">
      <c r="A885" s="93"/>
      <c r="B885" s="94"/>
      <c r="C885" s="12"/>
      <c r="D885" s="50"/>
      <c r="E885" s="2"/>
      <c r="F885" s="3"/>
      <c r="G885" s="3"/>
      <c r="H885" s="122">
        <f t="shared" si="39"/>
        <v>0</v>
      </c>
      <c r="I885" s="1"/>
      <c r="J885" s="50"/>
      <c r="K885" s="120">
        <v>0</v>
      </c>
      <c r="L885" s="12"/>
      <c r="M885" s="12"/>
      <c r="N885" s="120">
        <f t="shared" si="40"/>
        <v>0</v>
      </c>
      <c r="O885" s="121">
        <f t="shared" si="41"/>
        <v>0</v>
      </c>
    </row>
    <row r="886" spans="1:15" ht="17.25" x14ac:dyDescent="0.3">
      <c r="A886" s="93"/>
      <c r="B886" s="94"/>
      <c r="C886" s="12"/>
      <c r="D886" s="50"/>
      <c r="E886" s="2"/>
      <c r="F886" s="3"/>
      <c r="G886" s="3"/>
      <c r="H886" s="122">
        <f t="shared" si="39"/>
        <v>0</v>
      </c>
      <c r="I886" s="1"/>
      <c r="J886" s="50"/>
      <c r="K886" s="120">
        <v>0</v>
      </c>
      <c r="L886" s="12"/>
      <c r="M886" s="12"/>
      <c r="N886" s="120">
        <f t="shared" si="40"/>
        <v>0</v>
      </c>
      <c r="O886" s="121">
        <f t="shared" si="41"/>
        <v>0</v>
      </c>
    </row>
    <row r="887" spans="1:15" ht="17.25" x14ac:dyDescent="0.3">
      <c r="A887" s="93"/>
      <c r="B887" s="94"/>
      <c r="C887" s="12"/>
      <c r="D887" s="50"/>
      <c r="E887" s="2"/>
      <c r="F887" s="3"/>
      <c r="G887" s="3"/>
      <c r="H887" s="122">
        <f t="shared" si="39"/>
        <v>0</v>
      </c>
      <c r="I887" s="1"/>
      <c r="J887" s="50"/>
      <c r="K887" s="120">
        <v>0</v>
      </c>
      <c r="L887" s="12"/>
      <c r="M887" s="12"/>
      <c r="N887" s="120">
        <f t="shared" si="40"/>
        <v>0</v>
      </c>
      <c r="O887" s="121">
        <f t="shared" si="41"/>
        <v>0</v>
      </c>
    </row>
    <row r="888" spans="1:15" ht="17.25" x14ac:dyDescent="0.3">
      <c r="A888" s="93"/>
      <c r="B888" s="94"/>
      <c r="C888" s="12"/>
      <c r="D888" s="50"/>
      <c r="E888" s="2"/>
      <c r="F888" s="3"/>
      <c r="G888" s="3"/>
      <c r="H888" s="122">
        <f t="shared" si="39"/>
        <v>0</v>
      </c>
      <c r="I888" s="1"/>
      <c r="J888" s="50"/>
      <c r="K888" s="120">
        <v>0</v>
      </c>
      <c r="L888" s="12"/>
      <c r="M888" s="12"/>
      <c r="N888" s="120">
        <f t="shared" si="40"/>
        <v>0</v>
      </c>
      <c r="O888" s="121">
        <f t="shared" si="41"/>
        <v>0</v>
      </c>
    </row>
    <row r="889" spans="1:15" ht="17.25" x14ac:dyDescent="0.3">
      <c r="A889" s="93"/>
      <c r="B889" s="94"/>
      <c r="C889" s="12"/>
      <c r="D889" s="50"/>
      <c r="E889" s="2"/>
      <c r="F889" s="3"/>
      <c r="G889" s="3"/>
      <c r="H889" s="122">
        <f t="shared" si="39"/>
        <v>0</v>
      </c>
      <c r="I889" s="1"/>
      <c r="J889" s="50"/>
      <c r="K889" s="120">
        <v>0</v>
      </c>
      <c r="L889" s="12"/>
      <c r="M889" s="12"/>
      <c r="N889" s="120">
        <f t="shared" si="40"/>
        <v>0</v>
      </c>
      <c r="O889" s="121">
        <f t="shared" si="41"/>
        <v>0</v>
      </c>
    </row>
    <row r="890" spans="1:15" ht="17.25" x14ac:dyDescent="0.3">
      <c r="A890" s="93"/>
      <c r="B890" s="94"/>
      <c r="C890" s="12"/>
      <c r="D890" s="50"/>
      <c r="E890" s="2"/>
      <c r="F890" s="3"/>
      <c r="G890" s="3"/>
      <c r="H890" s="122">
        <f t="shared" si="39"/>
        <v>0</v>
      </c>
      <c r="I890" s="1"/>
      <c r="J890" s="50"/>
      <c r="K890" s="120">
        <v>0</v>
      </c>
      <c r="L890" s="12"/>
      <c r="M890" s="12"/>
      <c r="N890" s="120">
        <f t="shared" si="40"/>
        <v>0</v>
      </c>
      <c r="O890" s="121">
        <f t="shared" si="41"/>
        <v>0</v>
      </c>
    </row>
    <row r="891" spans="1:15" ht="17.25" x14ac:dyDescent="0.3">
      <c r="A891" s="93"/>
      <c r="B891" s="94"/>
      <c r="C891" s="12"/>
      <c r="D891" s="50"/>
      <c r="E891" s="2"/>
      <c r="F891" s="3"/>
      <c r="G891" s="3"/>
      <c r="H891" s="122">
        <f t="shared" si="39"/>
        <v>0</v>
      </c>
      <c r="I891" s="1"/>
      <c r="J891" s="50"/>
      <c r="K891" s="120">
        <v>0</v>
      </c>
      <c r="L891" s="12"/>
      <c r="M891" s="12"/>
      <c r="N891" s="120">
        <f t="shared" si="40"/>
        <v>0</v>
      </c>
      <c r="O891" s="121">
        <f t="shared" si="41"/>
        <v>0</v>
      </c>
    </row>
    <row r="892" spans="1:15" ht="17.25" x14ac:dyDescent="0.3">
      <c r="A892" s="93"/>
      <c r="B892" s="94"/>
      <c r="C892" s="12"/>
      <c r="D892" s="50"/>
      <c r="E892" s="2"/>
      <c r="F892" s="3"/>
      <c r="G892" s="3"/>
      <c r="H892" s="122">
        <f t="shared" si="39"/>
        <v>0</v>
      </c>
      <c r="I892" s="1"/>
      <c r="J892" s="50"/>
      <c r="K892" s="120">
        <v>0</v>
      </c>
      <c r="L892" s="12"/>
      <c r="M892" s="12"/>
      <c r="N892" s="120">
        <f t="shared" si="40"/>
        <v>0</v>
      </c>
      <c r="O892" s="121">
        <f t="shared" si="41"/>
        <v>0</v>
      </c>
    </row>
    <row r="893" spans="1:15" ht="17.25" x14ac:dyDescent="0.3">
      <c r="A893" s="93"/>
      <c r="B893" s="94"/>
      <c r="C893" s="12"/>
      <c r="D893" s="50"/>
      <c r="E893" s="2"/>
      <c r="F893" s="3"/>
      <c r="G893" s="3"/>
      <c r="H893" s="122">
        <f t="shared" si="39"/>
        <v>0</v>
      </c>
      <c r="I893" s="1"/>
      <c r="J893" s="50"/>
      <c r="K893" s="120">
        <v>0</v>
      </c>
      <c r="L893" s="12"/>
      <c r="M893" s="12"/>
      <c r="N893" s="120">
        <f t="shared" si="40"/>
        <v>0</v>
      </c>
      <c r="O893" s="121">
        <f t="shared" si="41"/>
        <v>0</v>
      </c>
    </row>
    <row r="894" spans="1:15" ht="17.25" x14ac:dyDescent="0.3">
      <c r="A894" s="93"/>
      <c r="B894" s="94"/>
      <c r="C894" s="12"/>
      <c r="D894" s="50"/>
      <c r="E894" s="2"/>
      <c r="F894" s="3"/>
      <c r="G894" s="3"/>
      <c r="H894" s="122">
        <f t="shared" si="39"/>
        <v>0</v>
      </c>
      <c r="I894" s="1"/>
      <c r="J894" s="50"/>
      <c r="K894" s="120">
        <v>0</v>
      </c>
      <c r="L894" s="12"/>
      <c r="M894" s="12"/>
      <c r="N894" s="120">
        <f t="shared" si="40"/>
        <v>0</v>
      </c>
      <c r="O894" s="121">
        <f t="shared" si="41"/>
        <v>0</v>
      </c>
    </row>
    <row r="895" spans="1:15" ht="17.25" x14ac:dyDescent="0.3">
      <c r="A895" s="93"/>
      <c r="B895" s="94"/>
      <c r="C895" s="12"/>
      <c r="D895" s="50"/>
      <c r="E895" s="2"/>
      <c r="F895" s="3"/>
      <c r="G895" s="3"/>
      <c r="H895" s="122">
        <f t="shared" si="39"/>
        <v>0</v>
      </c>
      <c r="I895" s="1"/>
      <c r="J895" s="50"/>
      <c r="K895" s="120">
        <v>0</v>
      </c>
      <c r="L895" s="12"/>
      <c r="M895" s="12"/>
      <c r="N895" s="120">
        <f t="shared" si="40"/>
        <v>0</v>
      </c>
      <c r="O895" s="121">
        <f t="shared" si="41"/>
        <v>0</v>
      </c>
    </row>
    <row r="896" spans="1:15" ht="17.25" x14ac:dyDescent="0.3">
      <c r="A896" s="93"/>
      <c r="B896" s="94"/>
      <c r="C896" s="12"/>
      <c r="D896" s="50"/>
      <c r="E896" s="2"/>
      <c r="F896" s="3"/>
      <c r="G896" s="3"/>
      <c r="H896" s="122">
        <f t="shared" si="39"/>
        <v>0</v>
      </c>
      <c r="I896" s="1"/>
      <c r="J896" s="50"/>
      <c r="K896" s="120">
        <v>0</v>
      </c>
      <c r="L896" s="12"/>
      <c r="M896" s="12"/>
      <c r="N896" s="120">
        <f t="shared" si="40"/>
        <v>0</v>
      </c>
      <c r="O896" s="121">
        <f t="shared" si="41"/>
        <v>0</v>
      </c>
    </row>
    <row r="897" spans="1:15" ht="17.25" x14ac:dyDescent="0.3">
      <c r="A897" s="93"/>
      <c r="B897" s="94"/>
      <c r="C897" s="12"/>
      <c r="D897" s="50"/>
      <c r="E897" s="2"/>
      <c r="F897" s="3"/>
      <c r="G897" s="3"/>
      <c r="H897" s="122">
        <f t="shared" si="39"/>
        <v>0</v>
      </c>
      <c r="I897" s="1"/>
      <c r="J897" s="50"/>
      <c r="K897" s="120">
        <v>0</v>
      </c>
      <c r="L897" s="12"/>
      <c r="M897" s="12"/>
      <c r="N897" s="120">
        <f t="shared" si="40"/>
        <v>0</v>
      </c>
      <c r="O897" s="121">
        <f t="shared" si="41"/>
        <v>0</v>
      </c>
    </row>
    <row r="898" spans="1:15" ht="17.25" x14ac:dyDescent="0.3">
      <c r="A898" s="93"/>
      <c r="B898" s="94"/>
      <c r="C898" s="12"/>
      <c r="D898" s="50"/>
      <c r="E898" s="2"/>
      <c r="F898" s="3"/>
      <c r="G898" s="3"/>
      <c r="H898" s="122">
        <f t="shared" si="39"/>
        <v>0</v>
      </c>
      <c r="I898" s="1"/>
      <c r="J898" s="50"/>
      <c r="K898" s="120">
        <v>0</v>
      </c>
      <c r="L898" s="12"/>
      <c r="M898" s="12"/>
      <c r="N898" s="120">
        <f t="shared" si="40"/>
        <v>0</v>
      </c>
      <c r="O898" s="121">
        <f t="shared" si="41"/>
        <v>0</v>
      </c>
    </row>
    <row r="899" spans="1:15" ht="17.25" x14ac:dyDescent="0.3">
      <c r="A899" s="93"/>
      <c r="B899" s="94"/>
      <c r="C899" s="12"/>
      <c r="D899" s="50"/>
      <c r="E899" s="2"/>
      <c r="F899" s="3"/>
      <c r="G899" s="3"/>
      <c r="H899" s="122">
        <f t="shared" ref="H899:H962" si="42">IF(AND(F899&lt;&gt;"",G899&lt;&gt;""),G899-F899,0)</f>
        <v>0</v>
      </c>
      <c r="I899" s="1"/>
      <c r="J899" s="50"/>
      <c r="K899" s="120">
        <v>0</v>
      </c>
      <c r="L899" s="12"/>
      <c r="M899" s="12"/>
      <c r="N899" s="120">
        <f t="shared" ref="N899:N962" si="43">IF(ROUND(H899*1440,0)=0,0,H899*1440*32)</f>
        <v>0</v>
      </c>
      <c r="O899" s="121">
        <f t="shared" ref="O899:O962" si="44">IF(ROUND(H899*1440,0)=0,0,
IF(ROUND(H899*1440,0)&lt;=15,480,
IF(ROUND(H899*1440,0)&lt;=30,960,
IF(ROUND(H899*1440,0)&lt;=45,1440,
IF(ROUND(H899*1440,0)&lt;=60,1920,
1920*INT(ROUND(H899*1440,0)/60)+
IF(MOD(ROUND(H899*1440,0),60)&lt;=15,480,
IF(MOD(ROUND(H899*1440,0),60)&lt;=30,960,
IF(MOD(ROUND(H899*1440,0),60)&lt;=45,1440,1920)))
)))))</f>
        <v>0</v>
      </c>
    </row>
    <row r="900" spans="1:15" ht="17.25" x14ac:dyDescent="0.3">
      <c r="A900" s="93"/>
      <c r="B900" s="94"/>
      <c r="C900" s="12"/>
      <c r="D900" s="50"/>
      <c r="E900" s="2"/>
      <c r="F900" s="3"/>
      <c r="G900" s="3"/>
      <c r="H900" s="122">
        <f t="shared" si="42"/>
        <v>0</v>
      </c>
      <c r="I900" s="1"/>
      <c r="J900" s="50"/>
      <c r="K900" s="120">
        <v>0</v>
      </c>
      <c r="L900" s="12"/>
      <c r="M900" s="12"/>
      <c r="N900" s="120">
        <f t="shared" si="43"/>
        <v>0</v>
      </c>
      <c r="O900" s="121">
        <f t="shared" si="44"/>
        <v>0</v>
      </c>
    </row>
    <row r="901" spans="1:15" ht="17.25" x14ac:dyDescent="0.3">
      <c r="A901" s="93"/>
      <c r="B901" s="94"/>
      <c r="C901" s="12"/>
      <c r="D901" s="50"/>
      <c r="E901" s="2"/>
      <c r="F901" s="3"/>
      <c r="G901" s="3"/>
      <c r="H901" s="122">
        <f t="shared" si="42"/>
        <v>0</v>
      </c>
      <c r="I901" s="1"/>
      <c r="J901" s="50"/>
      <c r="K901" s="120">
        <v>0</v>
      </c>
      <c r="L901" s="12"/>
      <c r="M901" s="12"/>
      <c r="N901" s="120">
        <f t="shared" si="43"/>
        <v>0</v>
      </c>
      <c r="O901" s="121">
        <f t="shared" si="44"/>
        <v>0</v>
      </c>
    </row>
    <row r="902" spans="1:15" ht="17.25" x14ac:dyDescent="0.3">
      <c r="A902" s="93"/>
      <c r="B902" s="94"/>
      <c r="C902" s="12"/>
      <c r="D902" s="50"/>
      <c r="E902" s="2"/>
      <c r="F902" s="3"/>
      <c r="G902" s="3"/>
      <c r="H902" s="122">
        <f t="shared" si="42"/>
        <v>0</v>
      </c>
      <c r="I902" s="1"/>
      <c r="J902" s="50"/>
      <c r="K902" s="120">
        <v>0</v>
      </c>
      <c r="L902" s="12"/>
      <c r="M902" s="12"/>
      <c r="N902" s="120">
        <f t="shared" si="43"/>
        <v>0</v>
      </c>
      <c r="O902" s="121">
        <f t="shared" si="44"/>
        <v>0</v>
      </c>
    </row>
    <row r="903" spans="1:15" ht="17.25" x14ac:dyDescent="0.3">
      <c r="A903" s="93"/>
      <c r="B903" s="94"/>
      <c r="C903" s="12"/>
      <c r="D903" s="50"/>
      <c r="E903" s="2"/>
      <c r="F903" s="3"/>
      <c r="G903" s="3"/>
      <c r="H903" s="122">
        <f t="shared" si="42"/>
        <v>0</v>
      </c>
      <c r="I903" s="1"/>
      <c r="J903" s="50"/>
      <c r="K903" s="120">
        <v>0</v>
      </c>
      <c r="L903" s="12"/>
      <c r="M903" s="12"/>
      <c r="N903" s="120">
        <f t="shared" si="43"/>
        <v>0</v>
      </c>
      <c r="O903" s="121">
        <f t="shared" si="44"/>
        <v>0</v>
      </c>
    </row>
    <row r="904" spans="1:15" ht="17.25" x14ac:dyDescent="0.3">
      <c r="A904" s="93"/>
      <c r="B904" s="94"/>
      <c r="C904" s="12"/>
      <c r="D904" s="50"/>
      <c r="E904" s="2"/>
      <c r="F904" s="3"/>
      <c r="G904" s="3"/>
      <c r="H904" s="122">
        <f t="shared" si="42"/>
        <v>0</v>
      </c>
      <c r="I904" s="1"/>
      <c r="J904" s="50"/>
      <c r="K904" s="120">
        <v>0</v>
      </c>
      <c r="L904" s="12"/>
      <c r="M904" s="12"/>
      <c r="N904" s="120">
        <f t="shared" si="43"/>
        <v>0</v>
      </c>
      <c r="O904" s="121">
        <f t="shared" si="44"/>
        <v>0</v>
      </c>
    </row>
    <row r="905" spans="1:15" ht="17.25" x14ac:dyDescent="0.3">
      <c r="A905" s="93"/>
      <c r="B905" s="94"/>
      <c r="C905" s="12"/>
      <c r="D905" s="50"/>
      <c r="E905" s="2"/>
      <c r="F905" s="3"/>
      <c r="G905" s="3"/>
      <c r="H905" s="122">
        <f t="shared" si="42"/>
        <v>0</v>
      </c>
      <c r="I905" s="1"/>
      <c r="J905" s="50"/>
      <c r="K905" s="120">
        <v>0</v>
      </c>
      <c r="L905" s="12"/>
      <c r="M905" s="12"/>
      <c r="N905" s="120">
        <f t="shared" si="43"/>
        <v>0</v>
      </c>
      <c r="O905" s="121">
        <f t="shared" si="44"/>
        <v>0</v>
      </c>
    </row>
    <row r="906" spans="1:15" ht="17.25" x14ac:dyDescent="0.3">
      <c r="A906" s="93"/>
      <c r="B906" s="94"/>
      <c r="C906" s="12"/>
      <c r="D906" s="50"/>
      <c r="E906" s="2"/>
      <c r="F906" s="3"/>
      <c r="G906" s="3"/>
      <c r="H906" s="122">
        <f t="shared" si="42"/>
        <v>0</v>
      </c>
      <c r="I906" s="1"/>
      <c r="J906" s="50"/>
      <c r="K906" s="120">
        <v>0</v>
      </c>
      <c r="L906" s="12"/>
      <c r="M906" s="12"/>
      <c r="N906" s="120">
        <f t="shared" si="43"/>
        <v>0</v>
      </c>
      <c r="O906" s="121">
        <f t="shared" si="44"/>
        <v>0</v>
      </c>
    </row>
    <row r="907" spans="1:15" ht="17.25" x14ac:dyDescent="0.3">
      <c r="A907" s="93"/>
      <c r="B907" s="94"/>
      <c r="C907" s="12"/>
      <c r="D907" s="50"/>
      <c r="E907" s="2"/>
      <c r="F907" s="3"/>
      <c r="G907" s="3"/>
      <c r="H907" s="122">
        <f t="shared" si="42"/>
        <v>0</v>
      </c>
      <c r="I907" s="1"/>
      <c r="J907" s="50"/>
      <c r="K907" s="120">
        <v>0</v>
      </c>
      <c r="L907" s="12"/>
      <c r="M907" s="12"/>
      <c r="N907" s="120">
        <f t="shared" si="43"/>
        <v>0</v>
      </c>
      <c r="O907" s="121">
        <f t="shared" si="44"/>
        <v>0</v>
      </c>
    </row>
    <row r="908" spans="1:15" ht="17.25" x14ac:dyDescent="0.3">
      <c r="A908" s="93"/>
      <c r="B908" s="94"/>
      <c r="C908" s="12"/>
      <c r="D908" s="50"/>
      <c r="E908" s="2"/>
      <c r="F908" s="3"/>
      <c r="G908" s="3"/>
      <c r="H908" s="122">
        <f t="shared" si="42"/>
        <v>0</v>
      </c>
      <c r="I908" s="1"/>
      <c r="J908" s="50"/>
      <c r="K908" s="120">
        <v>0</v>
      </c>
      <c r="L908" s="12"/>
      <c r="M908" s="12"/>
      <c r="N908" s="120">
        <f t="shared" si="43"/>
        <v>0</v>
      </c>
      <c r="O908" s="121">
        <f t="shared" si="44"/>
        <v>0</v>
      </c>
    </row>
    <row r="909" spans="1:15" ht="17.25" x14ac:dyDescent="0.3">
      <c r="A909" s="93"/>
      <c r="B909" s="94"/>
      <c r="C909" s="12"/>
      <c r="D909" s="50"/>
      <c r="E909" s="2"/>
      <c r="F909" s="3"/>
      <c r="G909" s="3"/>
      <c r="H909" s="122">
        <f t="shared" si="42"/>
        <v>0</v>
      </c>
      <c r="I909" s="1"/>
      <c r="J909" s="50"/>
      <c r="K909" s="120">
        <v>0</v>
      </c>
      <c r="L909" s="12"/>
      <c r="M909" s="12"/>
      <c r="N909" s="120">
        <f t="shared" si="43"/>
        <v>0</v>
      </c>
      <c r="O909" s="121">
        <f t="shared" si="44"/>
        <v>0</v>
      </c>
    </row>
    <row r="910" spans="1:15" ht="17.25" x14ac:dyDescent="0.3">
      <c r="A910" s="93"/>
      <c r="B910" s="94"/>
      <c r="C910" s="12"/>
      <c r="D910" s="50"/>
      <c r="E910" s="2"/>
      <c r="F910" s="3"/>
      <c r="G910" s="3"/>
      <c r="H910" s="122">
        <f t="shared" si="42"/>
        <v>0</v>
      </c>
      <c r="I910" s="1"/>
      <c r="J910" s="50"/>
      <c r="K910" s="120">
        <v>0</v>
      </c>
      <c r="L910" s="12"/>
      <c r="M910" s="12"/>
      <c r="N910" s="120">
        <f t="shared" si="43"/>
        <v>0</v>
      </c>
      <c r="O910" s="121">
        <f t="shared" si="44"/>
        <v>0</v>
      </c>
    </row>
    <row r="911" spans="1:15" ht="17.25" x14ac:dyDescent="0.3">
      <c r="A911" s="93"/>
      <c r="B911" s="94"/>
      <c r="C911" s="12"/>
      <c r="D911" s="50"/>
      <c r="E911" s="2"/>
      <c r="F911" s="3"/>
      <c r="G911" s="3"/>
      <c r="H911" s="122">
        <f t="shared" si="42"/>
        <v>0</v>
      </c>
      <c r="I911" s="1"/>
      <c r="J911" s="50"/>
      <c r="K911" s="120">
        <v>0</v>
      </c>
      <c r="L911" s="12"/>
      <c r="M911" s="12"/>
      <c r="N911" s="120">
        <f t="shared" si="43"/>
        <v>0</v>
      </c>
      <c r="O911" s="121">
        <f t="shared" si="44"/>
        <v>0</v>
      </c>
    </row>
    <row r="912" spans="1:15" ht="17.25" x14ac:dyDescent="0.3">
      <c r="A912" s="93"/>
      <c r="B912" s="94"/>
      <c r="C912" s="12"/>
      <c r="D912" s="50"/>
      <c r="E912" s="2"/>
      <c r="F912" s="3"/>
      <c r="G912" s="3"/>
      <c r="H912" s="122">
        <f t="shared" si="42"/>
        <v>0</v>
      </c>
      <c r="I912" s="1"/>
      <c r="J912" s="50"/>
      <c r="K912" s="120">
        <v>0</v>
      </c>
      <c r="L912" s="12"/>
      <c r="M912" s="12"/>
      <c r="N912" s="120">
        <f t="shared" si="43"/>
        <v>0</v>
      </c>
      <c r="O912" s="121">
        <f t="shared" si="44"/>
        <v>0</v>
      </c>
    </row>
    <row r="913" spans="1:15" ht="17.25" x14ac:dyDescent="0.3">
      <c r="A913" s="93"/>
      <c r="B913" s="94"/>
      <c r="C913" s="12"/>
      <c r="D913" s="50"/>
      <c r="E913" s="2"/>
      <c r="F913" s="3"/>
      <c r="G913" s="3"/>
      <c r="H913" s="122">
        <f t="shared" si="42"/>
        <v>0</v>
      </c>
      <c r="I913" s="1"/>
      <c r="J913" s="50"/>
      <c r="K913" s="120">
        <v>0</v>
      </c>
      <c r="L913" s="12"/>
      <c r="M913" s="12"/>
      <c r="N913" s="120">
        <f t="shared" si="43"/>
        <v>0</v>
      </c>
      <c r="O913" s="121">
        <f t="shared" si="44"/>
        <v>0</v>
      </c>
    </row>
    <row r="914" spans="1:15" ht="17.25" x14ac:dyDescent="0.3">
      <c r="A914" s="93"/>
      <c r="B914" s="94"/>
      <c r="C914" s="12"/>
      <c r="D914" s="50"/>
      <c r="E914" s="2"/>
      <c r="F914" s="3"/>
      <c r="G914" s="3"/>
      <c r="H914" s="122">
        <f t="shared" si="42"/>
        <v>0</v>
      </c>
      <c r="I914" s="1"/>
      <c r="J914" s="50"/>
      <c r="K914" s="120">
        <v>0</v>
      </c>
      <c r="L914" s="12"/>
      <c r="M914" s="12"/>
      <c r="N914" s="120">
        <f t="shared" si="43"/>
        <v>0</v>
      </c>
      <c r="O914" s="121">
        <f t="shared" si="44"/>
        <v>0</v>
      </c>
    </row>
    <row r="915" spans="1:15" ht="17.25" x14ac:dyDescent="0.3">
      <c r="A915" s="93"/>
      <c r="B915" s="94"/>
      <c r="C915" s="12"/>
      <c r="D915" s="50"/>
      <c r="E915" s="2"/>
      <c r="F915" s="3"/>
      <c r="G915" s="3"/>
      <c r="H915" s="122">
        <f t="shared" si="42"/>
        <v>0</v>
      </c>
      <c r="I915" s="1"/>
      <c r="J915" s="50"/>
      <c r="K915" s="120">
        <v>0</v>
      </c>
      <c r="L915" s="12"/>
      <c r="M915" s="12"/>
      <c r="N915" s="120">
        <f t="shared" si="43"/>
        <v>0</v>
      </c>
      <c r="O915" s="121">
        <f t="shared" si="44"/>
        <v>0</v>
      </c>
    </row>
    <row r="916" spans="1:15" ht="17.25" x14ac:dyDescent="0.3">
      <c r="A916" s="93"/>
      <c r="B916" s="94"/>
      <c r="C916" s="12"/>
      <c r="D916" s="50"/>
      <c r="E916" s="2"/>
      <c r="F916" s="3"/>
      <c r="G916" s="3"/>
      <c r="H916" s="122">
        <f t="shared" si="42"/>
        <v>0</v>
      </c>
      <c r="I916" s="1"/>
      <c r="J916" s="50"/>
      <c r="K916" s="120">
        <v>0</v>
      </c>
      <c r="L916" s="12"/>
      <c r="M916" s="12"/>
      <c r="N916" s="120">
        <f t="shared" si="43"/>
        <v>0</v>
      </c>
      <c r="O916" s="121">
        <f t="shared" si="44"/>
        <v>0</v>
      </c>
    </row>
    <row r="917" spans="1:15" ht="17.25" x14ac:dyDescent="0.3">
      <c r="A917" s="93"/>
      <c r="B917" s="94"/>
      <c r="C917" s="12"/>
      <c r="D917" s="50"/>
      <c r="E917" s="2"/>
      <c r="F917" s="3"/>
      <c r="G917" s="3"/>
      <c r="H917" s="122">
        <f t="shared" si="42"/>
        <v>0</v>
      </c>
      <c r="I917" s="1"/>
      <c r="J917" s="50"/>
      <c r="K917" s="120">
        <v>0</v>
      </c>
      <c r="L917" s="12"/>
      <c r="M917" s="12"/>
      <c r="N917" s="120">
        <f t="shared" si="43"/>
        <v>0</v>
      </c>
      <c r="O917" s="121">
        <f t="shared" si="44"/>
        <v>0</v>
      </c>
    </row>
    <row r="918" spans="1:15" ht="17.25" x14ac:dyDescent="0.3">
      <c r="A918" s="93"/>
      <c r="B918" s="94"/>
      <c r="C918" s="12"/>
      <c r="D918" s="50"/>
      <c r="E918" s="2"/>
      <c r="F918" s="3"/>
      <c r="G918" s="3"/>
      <c r="H918" s="122">
        <f t="shared" si="42"/>
        <v>0</v>
      </c>
      <c r="I918" s="1"/>
      <c r="J918" s="50"/>
      <c r="K918" s="120">
        <v>0</v>
      </c>
      <c r="L918" s="12"/>
      <c r="M918" s="12"/>
      <c r="N918" s="120">
        <f t="shared" si="43"/>
        <v>0</v>
      </c>
      <c r="O918" s="121">
        <f t="shared" si="44"/>
        <v>0</v>
      </c>
    </row>
    <row r="919" spans="1:15" ht="17.25" x14ac:dyDescent="0.3">
      <c r="A919" s="93"/>
      <c r="B919" s="94"/>
      <c r="C919" s="12"/>
      <c r="D919" s="50"/>
      <c r="E919" s="2"/>
      <c r="F919" s="3"/>
      <c r="G919" s="3"/>
      <c r="H919" s="122">
        <f t="shared" si="42"/>
        <v>0</v>
      </c>
      <c r="I919" s="1"/>
      <c r="J919" s="50"/>
      <c r="K919" s="120">
        <v>0</v>
      </c>
      <c r="L919" s="12"/>
      <c r="M919" s="12"/>
      <c r="N919" s="120">
        <f t="shared" si="43"/>
        <v>0</v>
      </c>
      <c r="O919" s="121">
        <f t="shared" si="44"/>
        <v>0</v>
      </c>
    </row>
    <row r="920" spans="1:15" ht="17.25" x14ac:dyDescent="0.3">
      <c r="A920" s="93"/>
      <c r="B920" s="94"/>
      <c r="C920" s="12"/>
      <c r="D920" s="50"/>
      <c r="E920" s="2"/>
      <c r="F920" s="3"/>
      <c r="G920" s="3"/>
      <c r="H920" s="122">
        <f t="shared" si="42"/>
        <v>0</v>
      </c>
      <c r="I920" s="1"/>
      <c r="J920" s="50"/>
      <c r="K920" s="120">
        <v>0</v>
      </c>
      <c r="L920" s="12"/>
      <c r="M920" s="12"/>
      <c r="N920" s="120">
        <f t="shared" si="43"/>
        <v>0</v>
      </c>
      <c r="O920" s="121">
        <f t="shared" si="44"/>
        <v>0</v>
      </c>
    </row>
    <row r="921" spans="1:15" ht="17.25" x14ac:dyDescent="0.3">
      <c r="A921" s="93"/>
      <c r="B921" s="94"/>
      <c r="C921" s="12"/>
      <c r="D921" s="50"/>
      <c r="E921" s="2"/>
      <c r="F921" s="3"/>
      <c r="G921" s="3"/>
      <c r="H921" s="122">
        <f t="shared" si="42"/>
        <v>0</v>
      </c>
      <c r="I921" s="1"/>
      <c r="J921" s="50"/>
      <c r="K921" s="120">
        <v>0</v>
      </c>
      <c r="L921" s="12"/>
      <c r="M921" s="12"/>
      <c r="N921" s="120">
        <f t="shared" si="43"/>
        <v>0</v>
      </c>
      <c r="O921" s="121">
        <f t="shared" si="44"/>
        <v>0</v>
      </c>
    </row>
    <row r="922" spans="1:15" ht="17.25" x14ac:dyDescent="0.3">
      <c r="A922" s="93"/>
      <c r="B922" s="94"/>
      <c r="C922" s="12"/>
      <c r="D922" s="50"/>
      <c r="E922" s="2"/>
      <c r="F922" s="3"/>
      <c r="G922" s="3"/>
      <c r="H922" s="122">
        <f t="shared" si="42"/>
        <v>0</v>
      </c>
      <c r="I922" s="1"/>
      <c r="J922" s="50"/>
      <c r="K922" s="120">
        <v>0</v>
      </c>
      <c r="L922" s="12"/>
      <c r="M922" s="12"/>
      <c r="N922" s="120">
        <f t="shared" si="43"/>
        <v>0</v>
      </c>
      <c r="O922" s="121">
        <f t="shared" si="44"/>
        <v>0</v>
      </c>
    </row>
    <row r="923" spans="1:15" ht="17.25" x14ac:dyDescent="0.3">
      <c r="A923" s="93"/>
      <c r="B923" s="94"/>
      <c r="C923" s="12"/>
      <c r="D923" s="50"/>
      <c r="E923" s="2"/>
      <c r="F923" s="3"/>
      <c r="G923" s="3"/>
      <c r="H923" s="122">
        <f t="shared" si="42"/>
        <v>0</v>
      </c>
      <c r="I923" s="1"/>
      <c r="J923" s="50"/>
      <c r="K923" s="120">
        <v>0</v>
      </c>
      <c r="L923" s="12"/>
      <c r="M923" s="12"/>
      <c r="N923" s="120">
        <f t="shared" si="43"/>
        <v>0</v>
      </c>
      <c r="O923" s="121">
        <f t="shared" si="44"/>
        <v>0</v>
      </c>
    </row>
    <row r="924" spans="1:15" ht="17.25" x14ac:dyDescent="0.3">
      <c r="A924" s="93"/>
      <c r="B924" s="94"/>
      <c r="C924" s="12"/>
      <c r="D924" s="50"/>
      <c r="E924" s="2"/>
      <c r="F924" s="3"/>
      <c r="G924" s="3"/>
      <c r="H924" s="122">
        <f t="shared" si="42"/>
        <v>0</v>
      </c>
      <c r="I924" s="1"/>
      <c r="J924" s="50"/>
      <c r="K924" s="120">
        <v>0</v>
      </c>
      <c r="L924" s="12"/>
      <c r="M924" s="12"/>
      <c r="N924" s="120">
        <f t="shared" si="43"/>
        <v>0</v>
      </c>
      <c r="O924" s="121">
        <f t="shared" si="44"/>
        <v>0</v>
      </c>
    </row>
    <row r="925" spans="1:15" ht="17.25" x14ac:dyDescent="0.3">
      <c r="A925" s="93"/>
      <c r="B925" s="94"/>
      <c r="C925" s="12"/>
      <c r="D925" s="50"/>
      <c r="E925" s="2"/>
      <c r="F925" s="3"/>
      <c r="G925" s="3"/>
      <c r="H925" s="122">
        <f t="shared" si="42"/>
        <v>0</v>
      </c>
      <c r="I925" s="1"/>
      <c r="J925" s="50"/>
      <c r="K925" s="120">
        <v>0</v>
      </c>
      <c r="L925" s="12"/>
      <c r="M925" s="12"/>
      <c r="N925" s="120">
        <f t="shared" si="43"/>
        <v>0</v>
      </c>
      <c r="O925" s="121">
        <f t="shared" si="44"/>
        <v>0</v>
      </c>
    </row>
    <row r="926" spans="1:15" ht="17.25" x14ac:dyDescent="0.3">
      <c r="A926" s="93"/>
      <c r="B926" s="94"/>
      <c r="C926" s="12"/>
      <c r="D926" s="50"/>
      <c r="E926" s="2"/>
      <c r="F926" s="3"/>
      <c r="G926" s="3"/>
      <c r="H926" s="122">
        <f t="shared" si="42"/>
        <v>0</v>
      </c>
      <c r="I926" s="1"/>
      <c r="J926" s="50"/>
      <c r="K926" s="120">
        <v>0</v>
      </c>
      <c r="L926" s="12"/>
      <c r="M926" s="12"/>
      <c r="N926" s="120">
        <f t="shared" si="43"/>
        <v>0</v>
      </c>
      <c r="O926" s="121">
        <f t="shared" si="44"/>
        <v>0</v>
      </c>
    </row>
    <row r="927" spans="1:15" ht="17.25" x14ac:dyDescent="0.3">
      <c r="A927" s="93"/>
      <c r="B927" s="94"/>
      <c r="C927" s="12"/>
      <c r="D927" s="50"/>
      <c r="E927" s="2"/>
      <c r="F927" s="3"/>
      <c r="G927" s="3"/>
      <c r="H927" s="122">
        <f t="shared" si="42"/>
        <v>0</v>
      </c>
      <c r="I927" s="1"/>
      <c r="J927" s="50"/>
      <c r="K927" s="120">
        <v>0</v>
      </c>
      <c r="L927" s="12"/>
      <c r="M927" s="12"/>
      <c r="N927" s="120">
        <f t="shared" si="43"/>
        <v>0</v>
      </c>
      <c r="O927" s="121">
        <f t="shared" si="44"/>
        <v>0</v>
      </c>
    </row>
    <row r="928" spans="1:15" ht="17.25" x14ac:dyDescent="0.3">
      <c r="A928" s="93"/>
      <c r="B928" s="94"/>
      <c r="C928" s="12"/>
      <c r="D928" s="50"/>
      <c r="E928" s="2"/>
      <c r="F928" s="3"/>
      <c r="G928" s="3"/>
      <c r="H928" s="122">
        <f t="shared" si="42"/>
        <v>0</v>
      </c>
      <c r="I928" s="1"/>
      <c r="J928" s="50"/>
      <c r="K928" s="120">
        <v>0</v>
      </c>
      <c r="L928" s="12"/>
      <c r="M928" s="12"/>
      <c r="N928" s="120">
        <f t="shared" si="43"/>
        <v>0</v>
      </c>
      <c r="O928" s="121">
        <f t="shared" si="44"/>
        <v>0</v>
      </c>
    </row>
    <row r="929" spans="1:15" ht="17.25" x14ac:dyDescent="0.3">
      <c r="A929" s="93"/>
      <c r="B929" s="94"/>
      <c r="C929" s="12"/>
      <c r="D929" s="50"/>
      <c r="E929" s="2"/>
      <c r="F929" s="3"/>
      <c r="G929" s="3"/>
      <c r="H929" s="122">
        <f t="shared" si="42"/>
        <v>0</v>
      </c>
      <c r="I929" s="1"/>
      <c r="J929" s="50"/>
      <c r="K929" s="120">
        <v>0</v>
      </c>
      <c r="L929" s="12"/>
      <c r="M929" s="12"/>
      <c r="N929" s="120">
        <f t="shared" si="43"/>
        <v>0</v>
      </c>
      <c r="O929" s="121">
        <f t="shared" si="44"/>
        <v>0</v>
      </c>
    </row>
    <row r="930" spans="1:15" ht="17.25" x14ac:dyDescent="0.3">
      <c r="A930" s="93"/>
      <c r="B930" s="94"/>
      <c r="C930" s="12"/>
      <c r="D930" s="50"/>
      <c r="E930" s="2"/>
      <c r="F930" s="3"/>
      <c r="G930" s="3"/>
      <c r="H930" s="122">
        <f t="shared" si="42"/>
        <v>0</v>
      </c>
      <c r="I930" s="1"/>
      <c r="J930" s="50"/>
      <c r="K930" s="120">
        <v>0</v>
      </c>
      <c r="L930" s="12"/>
      <c r="M930" s="12"/>
      <c r="N930" s="120">
        <f t="shared" si="43"/>
        <v>0</v>
      </c>
      <c r="O930" s="121">
        <f t="shared" si="44"/>
        <v>0</v>
      </c>
    </row>
    <row r="931" spans="1:15" ht="17.25" x14ac:dyDescent="0.3">
      <c r="A931" s="93"/>
      <c r="B931" s="94"/>
      <c r="C931" s="12"/>
      <c r="D931" s="50"/>
      <c r="E931" s="2"/>
      <c r="F931" s="3"/>
      <c r="G931" s="3"/>
      <c r="H931" s="122">
        <f t="shared" si="42"/>
        <v>0</v>
      </c>
      <c r="I931" s="1"/>
      <c r="J931" s="50"/>
      <c r="K931" s="120">
        <v>0</v>
      </c>
      <c r="L931" s="12"/>
      <c r="M931" s="12"/>
      <c r="N931" s="120">
        <f t="shared" si="43"/>
        <v>0</v>
      </c>
      <c r="O931" s="121">
        <f t="shared" si="44"/>
        <v>0</v>
      </c>
    </row>
    <row r="932" spans="1:15" ht="17.25" x14ac:dyDescent="0.3">
      <c r="A932" s="93"/>
      <c r="B932" s="94"/>
      <c r="C932" s="12"/>
      <c r="D932" s="50"/>
      <c r="E932" s="2"/>
      <c r="F932" s="3"/>
      <c r="G932" s="3"/>
      <c r="H932" s="122">
        <f t="shared" si="42"/>
        <v>0</v>
      </c>
      <c r="I932" s="1"/>
      <c r="J932" s="50"/>
      <c r="K932" s="120">
        <v>0</v>
      </c>
      <c r="L932" s="12"/>
      <c r="M932" s="12"/>
      <c r="N932" s="120">
        <f t="shared" si="43"/>
        <v>0</v>
      </c>
      <c r="O932" s="121">
        <f t="shared" si="44"/>
        <v>0</v>
      </c>
    </row>
    <row r="933" spans="1:15" ht="17.25" x14ac:dyDescent="0.3">
      <c r="A933" s="93"/>
      <c r="B933" s="94"/>
      <c r="C933" s="12"/>
      <c r="D933" s="50"/>
      <c r="E933" s="2"/>
      <c r="F933" s="3"/>
      <c r="G933" s="3"/>
      <c r="H933" s="122">
        <f t="shared" si="42"/>
        <v>0</v>
      </c>
      <c r="I933" s="1"/>
      <c r="J933" s="50"/>
      <c r="K933" s="120">
        <v>0</v>
      </c>
      <c r="L933" s="12"/>
      <c r="M933" s="12"/>
      <c r="N933" s="120">
        <f t="shared" si="43"/>
        <v>0</v>
      </c>
      <c r="O933" s="121">
        <f t="shared" si="44"/>
        <v>0</v>
      </c>
    </row>
    <row r="934" spans="1:15" ht="17.25" x14ac:dyDescent="0.3">
      <c r="A934" s="93"/>
      <c r="B934" s="94"/>
      <c r="C934" s="12"/>
      <c r="D934" s="50"/>
      <c r="E934" s="2"/>
      <c r="F934" s="3"/>
      <c r="G934" s="3"/>
      <c r="H934" s="122">
        <f t="shared" si="42"/>
        <v>0</v>
      </c>
      <c r="I934" s="1"/>
      <c r="J934" s="50"/>
      <c r="K934" s="120">
        <v>0</v>
      </c>
      <c r="L934" s="12"/>
      <c r="M934" s="12"/>
      <c r="N934" s="120">
        <f t="shared" si="43"/>
        <v>0</v>
      </c>
      <c r="O934" s="121">
        <f t="shared" si="44"/>
        <v>0</v>
      </c>
    </row>
    <row r="935" spans="1:15" ht="17.25" x14ac:dyDescent="0.3">
      <c r="A935" s="93"/>
      <c r="B935" s="94"/>
      <c r="C935" s="12"/>
      <c r="D935" s="50"/>
      <c r="E935" s="2"/>
      <c r="F935" s="3"/>
      <c r="G935" s="3"/>
      <c r="H935" s="122">
        <f t="shared" si="42"/>
        <v>0</v>
      </c>
      <c r="I935" s="1"/>
      <c r="J935" s="50"/>
      <c r="K935" s="120">
        <v>0</v>
      </c>
      <c r="L935" s="12"/>
      <c r="M935" s="12"/>
      <c r="N935" s="120">
        <f t="shared" si="43"/>
        <v>0</v>
      </c>
      <c r="O935" s="121">
        <f t="shared" si="44"/>
        <v>0</v>
      </c>
    </row>
    <row r="936" spans="1:15" ht="17.25" x14ac:dyDescent="0.3">
      <c r="A936" s="93"/>
      <c r="B936" s="94"/>
      <c r="C936" s="12"/>
      <c r="D936" s="50"/>
      <c r="E936" s="2"/>
      <c r="F936" s="3"/>
      <c r="G936" s="3"/>
      <c r="H936" s="122">
        <f t="shared" si="42"/>
        <v>0</v>
      </c>
      <c r="I936" s="1"/>
      <c r="J936" s="50"/>
      <c r="K936" s="120">
        <v>0</v>
      </c>
      <c r="L936" s="12"/>
      <c r="M936" s="12"/>
      <c r="N936" s="120">
        <f t="shared" si="43"/>
        <v>0</v>
      </c>
      <c r="O936" s="121">
        <f t="shared" si="44"/>
        <v>0</v>
      </c>
    </row>
    <row r="937" spans="1:15" ht="17.25" x14ac:dyDescent="0.3">
      <c r="A937" s="93"/>
      <c r="B937" s="94"/>
      <c r="C937" s="12"/>
      <c r="D937" s="50"/>
      <c r="E937" s="2"/>
      <c r="F937" s="3"/>
      <c r="G937" s="3"/>
      <c r="H937" s="122">
        <f t="shared" si="42"/>
        <v>0</v>
      </c>
      <c r="I937" s="1"/>
      <c r="J937" s="50"/>
      <c r="K937" s="120">
        <v>0</v>
      </c>
      <c r="L937" s="12"/>
      <c r="M937" s="12"/>
      <c r="N937" s="120">
        <f t="shared" si="43"/>
        <v>0</v>
      </c>
      <c r="O937" s="121">
        <f t="shared" si="44"/>
        <v>0</v>
      </c>
    </row>
    <row r="938" spans="1:15" ht="17.25" x14ac:dyDescent="0.3">
      <c r="A938" s="93"/>
      <c r="B938" s="94"/>
      <c r="C938" s="12"/>
      <c r="D938" s="50"/>
      <c r="E938" s="2"/>
      <c r="F938" s="3"/>
      <c r="G938" s="3"/>
      <c r="H938" s="122">
        <f t="shared" si="42"/>
        <v>0</v>
      </c>
      <c r="I938" s="1"/>
      <c r="J938" s="50"/>
      <c r="K938" s="120">
        <v>0</v>
      </c>
      <c r="L938" s="12"/>
      <c r="M938" s="12"/>
      <c r="N938" s="120">
        <f t="shared" si="43"/>
        <v>0</v>
      </c>
      <c r="O938" s="121">
        <f t="shared" si="44"/>
        <v>0</v>
      </c>
    </row>
    <row r="939" spans="1:15" ht="17.25" x14ac:dyDescent="0.3">
      <c r="A939" s="93"/>
      <c r="B939" s="94"/>
      <c r="C939" s="12"/>
      <c r="D939" s="50"/>
      <c r="E939" s="2"/>
      <c r="F939" s="3"/>
      <c r="G939" s="3"/>
      <c r="H939" s="122">
        <f t="shared" si="42"/>
        <v>0</v>
      </c>
      <c r="I939" s="1"/>
      <c r="J939" s="50"/>
      <c r="K939" s="120">
        <v>0</v>
      </c>
      <c r="L939" s="12"/>
      <c r="M939" s="12"/>
      <c r="N939" s="120">
        <f t="shared" si="43"/>
        <v>0</v>
      </c>
      <c r="O939" s="121">
        <f t="shared" si="44"/>
        <v>0</v>
      </c>
    </row>
    <row r="940" spans="1:15" ht="17.25" x14ac:dyDescent="0.3">
      <c r="A940" s="93"/>
      <c r="B940" s="94"/>
      <c r="C940" s="12"/>
      <c r="D940" s="50"/>
      <c r="E940" s="2"/>
      <c r="F940" s="3"/>
      <c r="G940" s="3"/>
      <c r="H940" s="122">
        <f t="shared" si="42"/>
        <v>0</v>
      </c>
      <c r="I940" s="1"/>
      <c r="J940" s="50"/>
      <c r="K940" s="120">
        <v>0</v>
      </c>
      <c r="L940" s="12"/>
      <c r="M940" s="12"/>
      <c r="N940" s="120">
        <f t="shared" si="43"/>
        <v>0</v>
      </c>
      <c r="O940" s="121">
        <f t="shared" si="44"/>
        <v>0</v>
      </c>
    </row>
    <row r="941" spans="1:15" ht="17.25" x14ac:dyDescent="0.3">
      <c r="A941" s="93"/>
      <c r="B941" s="94"/>
      <c r="C941" s="12"/>
      <c r="D941" s="50"/>
      <c r="E941" s="2"/>
      <c r="F941" s="3"/>
      <c r="G941" s="3"/>
      <c r="H941" s="122">
        <f t="shared" si="42"/>
        <v>0</v>
      </c>
      <c r="I941" s="1"/>
      <c r="J941" s="50"/>
      <c r="K941" s="120">
        <v>0</v>
      </c>
      <c r="L941" s="12"/>
      <c r="M941" s="12"/>
      <c r="N941" s="120">
        <f t="shared" si="43"/>
        <v>0</v>
      </c>
      <c r="O941" s="121">
        <f t="shared" si="44"/>
        <v>0</v>
      </c>
    </row>
    <row r="942" spans="1:15" ht="17.25" x14ac:dyDescent="0.3">
      <c r="A942" s="93"/>
      <c r="B942" s="94"/>
      <c r="C942" s="12"/>
      <c r="D942" s="50"/>
      <c r="E942" s="2"/>
      <c r="F942" s="3"/>
      <c r="G942" s="3"/>
      <c r="H942" s="122">
        <f t="shared" si="42"/>
        <v>0</v>
      </c>
      <c r="I942" s="1"/>
      <c r="J942" s="50"/>
      <c r="K942" s="120">
        <v>0</v>
      </c>
      <c r="L942" s="12"/>
      <c r="M942" s="12"/>
      <c r="N942" s="120">
        <f t="shared" si="43"/>
        <v>0</v>
      </c>
      <c r="O942" s="121">
        <f t="shared" si="44"/>
        <v>0</v>
      </c>
    </row>
    <row r="943" spans="1:15" ht="17.25" x14ac:dyDescent="0.3">
      <c r="A943" s="93"/>
      <c r="B943" s="94"/>
      <c r="C943" s="12"/>
      <c r="D943" s="50"/>
      <c r="E943" s="2"/>
      <c r="F943" s="3"/>
      <c r="G943" s="3"/>
      <c r="H943" s="122">
        <f t="shared" si="42"/>
        <v>0</v>
      </c>
      <c r="I943" s="1"/>
      <c r="J943" s="50"/>
      <c r="K943" s="120">
        <v>0</v>
      </c>
      <c r="L943" s="12"/>
      <c r="M943" s="12"/>
      <c r="N943" s="120">
        <f t="shared" si="43"/>
        <v>0</v>
      </c>
      <c r="O943" s="121">
        <f t="shared" si="44"/>
        <v>0</v>
      </c>
    </row>
    <row r="944" spans="1:15" ht="17.25" x14ac:dyDescent="0.3">
      <c r="A944" s="93"/>
      <c r="B944" s="94"/>
      <c r="C944" s="12"/>
      <c r="D944" s="50"/>
      <c r="E944" s="2"/>
      <c r="F944" s="3"/>
      <c r="G944" s="3"/>
      <c r="H944" s="122">
        <f t="shared" si="42"/>
        <v>0</v>
      </c>
      <c r="I944" s="1"/>
      <c r="J944" s="50"/>
      <c r="K944" s="120">
        <v>0</v>
      </c>
      <c r="L944" s="12"/>
      <c r="M944" s="12"/>
      <c r="N944" s="120">
        <f t="shared" si="43"/>
        <v>0</v>
      </c>
      <c r="O944" s="121">
        <f t="shared" si="44"/>
        <v>0</v>
      </c>
    </row>
    <row r="945" spans="1:15" ht="17.25" x14ac:dyDescent="0.3">
      <c r="A945" s="93"/>
      <c r="B945" s="94"/>
      <c r="C945" s="12"/>
      <c r="D945" s="50"/>
      <c r="E945" s="2"/>
      <c r="F945" s="3"/>
      <c r="G945" s="3"/>
      <c r="H945" s="122">
        <f t="shared" si="42"/>
        <v>0</v>
      </c>
      <c r="I945" s="1"/>
      <c r="J945" s="50"/>
      <c r="K945" s="120">
        <v>0</v>
      </c>
      <c r="L945" s="12"/>
      <c r="M945" s="12"/>
      <c r="N945" s="120">
        <f t="shared" si="43"/>
        <v>0</v>
      </c>
      <c r="O945" s="121">
        <f t="shared" si="44"/>
        <v>0</v>
      </c>
    </row>
    <row r="946" spans="1:15" ht="17.25" x14ac:dyDescent="0.3">
      <c r="A946" s="93"/>
      <c r="B946" s="94"/>
      <c r="C946" s="12"/>
      <c r="D946" s="50"/>
      <c r="E946" s="2"/>
      <c r="F946" s="3"/>
      <c r="G946" s="3"/>
      <c r="H946" s="122">
        <f t="shared" si="42"/>
        <v>0</v>
      </c>
      <c r="I946" s="1"/>
      <c r="J946" s="50"/>
      <c r="K946" s="120">
        <v>0</v>
      </c>
      <c r="L946" s="12"/>
      <c r="M946" s="12"/>
      <c r="N946" s="120">
        <f t="shared" si="43"/>
        <v>0</v>
      </c>
      <c r="O946" s="121">
        <f t="shared" si="44"/>
        <v>0</v>
      </c>
    </row>
    <row r="947" spans="1:15" ht="17.25" x14ac:dyDescent="0.3">
      <c r="A947" s="93"/>
      <c r="B947" s="94"/>
      <c r="C947" s="12"/>
      <c r="D947" s="50"/>
      <c r="E947" s="2"/>
      <c r="F947" s="3"/>
      <c r="G947" s="3"/>
      <c r="H947" s="122">
        <f t="shared" si="42"/>
        <v>0</v>
      </c>
      <c r="I947" s="1"/>
      <c r="J947" s="50"/>
      <c r="K947" s="120">
        <v>0</v>
      </c>
      <c r="L947" s="12"/>
      <c r="M947" s="12"/>
      <c r="N947" s="120">
        <f t="shared" si="43"/>
        <v>0</v>
      </c>
      <c r="O947" s="121">
        <f t="shared" si="44"/>
        <v>0</v>
      </c>
    </row>
    <row r="948" spans="1:15" ht="17.25" x14ac:dyDescent="0.3">
      <c r="A948" s="93"/>
      <c r="B948" s="94"/>
      <c r="C948" s="12"/>
      <c r="D948" s="50"/>
      <c r="E948" s="2"/>
      <c r="F948" s="3"/>
      <c r="G948" s="3"/>
      <c r="H948" s="122">
        <f t="shared" si="42"/>
        <v>0</v>
      </c>
      <c r="I948" s="1"/>
      <c r="J948" s="50"/>
      <c r="K948" s="120">
        <v>0</v>
      </c>
      <c r="L948" s="12"/>
      <c r="M948" s="12"/>
      <c r="N948" s="120">
        <f t="shared" si="43"/>
        <v>0</v>
      </c>
      <c r="O948" s="121">
        <f t="shared" si="44"/>
        <v>0</v>
      </c>
    </row>
    <row r="949" spans="1:15" ht="17.25" x14ac:dyDescent="0.3">
      <c r="A949" s="93"/>
      <c r="B949" s="94"/>
      <c r="C949" s="12"/>
      <c r="D949" s="50"/>
      <c r="E949" s="2"/>
      <c r="F949" s="3"/>
      <c r="G949" s="3"/>
      <c r="H949" s="122">
        <f t="shared" si="42"/>
        <v>0</v>
      </c>
      <c r="I949" s="1"/>
      <c r="J949" s="50"/>
      <c r="K949" s="120">
        <v>0</v>
      </c>
      <c r="L949" s="12"/>
      <c r="M949" s="12"/>
      <c r="N949" s="120">
        <f t="shared" si="43"/>
        <v>0</v>
      </c>
      <c r="O949" s="121">
        <f t="shared" si="44"/>
        <v>0</v>
      </c>
    </row>
    <row r="950" spans="1:15" ht="17.25" x14ac:dyDescent="0.3">
      <c r="A950" s="93"/>
      <c r="B950" s="94"/>
      <c r="C950" s="12"/>
      <c r="D950" s="50"/>
      <c r="E950" s="2"/>
      <c r="F950" s="3"/>
      <c r="G950" s="3"/>
      <c r="H950" s="122">
        <f t="shared" si="42"/>
        <v>0</v>
      </c>
      <c r="I950" s="1"/>
      <c r="J950" s="50"/>
      <c r="K950" s="120">
        <v>0</v>
      </c>
      <c r="L950" s="12"/>
      <c r="M950" s="12"/>
      <c r="N950" s="120">
        <f t="shared" si="43"/>
        <v>0</v>
      </c>
      <c r="O950" s="121">
        <f t="shared" si="44"/>
        <v>0</v>
      </c>
    </row>
    <row r="951" spans="1:15" ht="17.25" x14ac:dyDescent="0.3">
      <c r="A951" s="93"/>
      <c r="B951" s="94"/>
      <c r="C951" s="12"/>
      <c r="D951" s="50"/>
      <c r="E951" s="2"/>
      <c r="F951" s="3"/>
      <c r="G951" s="3"/>
      <c r="H951" s="122">
        <f t="shared" si="42"/>
        <v>0</v>
      </c>
      <c r="I951" s="1"/>
      <c r="J951" s="50"/>
      <c r="K951" s="120">
        <v>0</v>
      </c>
      <c r="L951" s="12"/>
      <c r="M951" s="12"/>
      <c r="N951" s="120">
        <f t="shared" si="43"/>
        <v>0</v>
      </c>
      <c r="O951" s="121">
        <f t="shared" si="44"/>
        <v>0</v>
      </c>
    </row>
    <row r="952" spans="1:15" ht="17.25" x14ac:dyDescent="0.3">
      <c r="A952" s="93"/>
      <c r="B952" s="94"/>
      <c r="C952" s="12"/>
      <c r="D952" s="50"/>
      <c r="E952" s="2"/>
      <c r="F952" s="3"/>
      <c r="G952" s="3"/>
      <c r="H952" s="122">
        <f t="shared" si="42"/>
        <v>0</v>
      </c>
      <c r="I952" s="1"/>
      <c r="J952" s="50"/>
      <c r="K952" s="120">
        <v>0</v>
      </c>
      <c r="L952" s="12"/>
      <c r="M952" s="12"/>
      <c r="N952" s="120">
        <f t="shared" si="43"/>
        <v>0</v>
      </c>
      <c r="O952" s="121">
        <f t="shared" si="44"/>
        <v>0</v>
      </c>
    </row>
    <row r="953" spans="1:15" ht="17.25" x14ac:dyDescent="0.3">
      <c r="A953" s="93"/>
      <c r="B953" s="94"/>
      <c r="C953" s="12"/>
      <c r="D953" s="50"/>
      <c r="E953" s="2"/>
      <c r="F953" s="3"/>
      <c r="G953" s="3"/>
      <c r="H953" s="122">
        <f t="shared" si="42"/>
        <v>0</v>
      </c>
      <c r="I953" s="1"/>
      <c r="J953" s="50"/>
      <c r="K953" s="120">
        <v>0</v>
      </c>
      <c r="L953" s="12"/>
      <c r="M953" s="12"/>
      <c r="N953" s="120">
        <f t="shared" si="43"/>
        <v>0</v>
      </c>
      <c r="O953" s="121">
        <f t="shared" si="44"/>
        <v>0</v>
      </c>
    </row>
    <row r="954" spans="1:15" ht="17.25" x14ac:dyDescent="0.3">
      <c r="A954" s="93"/>
      <c r="B954" s="94"/>
      <c r="C954" s="12"/>
      <c r="D954" s="50"/>
      <c r="E954" s="2"/>
      <c r="F954" s="3"/>
      <c r="G954" s="3"/>
      <c r="H954" s="122">
        <f t="shared" si="42"/>
        <v>0</v>
      </c>
      <c r="I954" s="1"/>
      <c r="J954" s="50"/>
      <c r="K954" s="120">
        <v>0</v>
      </c>
      <c r="L954" s="12"/>
      <c r="M954" s="12"/>
      <c r="N954" s="120">
        <f t="shared" si="43"/>
        <v>0</v>
      </c>
      <c r="O954" s="121">
        <f t="shared" si="44"/>
        <v>0</v>
      </c>
    </row>
    <row r="955" spans="1:15" ht="17.25" x14ac:dyDescent="0.3">
      <c r="A955" s="93"/>
      <c r="B955" s="94"/>
      <c r="C955" s="12"/>
      <c r="D955" s="50"/>
      <c r="E955" s="2"/>
      <c r="F955" s="3"/>
      <c r="G955" s="3"/>
      <c r="H955" s="122">
        <f t="shared" si="42"/>
        <v>0</v>
      </c>
      <c r="I955" s="1"/>
      <c r="J955" s="50"/>
      <c r="K955" s="120">
        <v>0</v>
      </c>
      <c r="L955" s="12"/>
      <c r="M955" s="12"/>
      <c r="N955" s="120">
        <f t="shared" si="43"/>
        <v>0</v>
      </c>
      <c r="O955" s="121">
        <f t="shared" si="44"/>
        <v>0</v>
      </c>
    </row>
    <row r="956" spans="1:15" ht="17.25" x14ac:dyDescent="0.3">
      <c r="A956" s="93"/>
      <c r="B956" s="94"/>
      <c r="C956" s="12"/>
      <c r="D956" s="50"/>
      <c r="E956" s="2"/>
      <c r="F956" s="3"/>
      <c r="G956" s="3"/>
      <c r="H956" s="122">
        <f t="shared" si="42"/>
        <v>0</v>
      </c>
      <c r="I956" s="1"/>
      <c r="J956" s="50"/>
      <c r="K956" s="120">
        <v>0</v>
      </c>
      <c r="L956" s="12"/>
      <c r="M956" s="12"/>
      <c r="N956" s="120">
        <f t="shared" si="43"/>
        <v>0</v>
      </c>
      <c r="O956" s="121">
        <f t="shared" si="44"/>
        <v>0</v>
      </c>
    </row>
    <row r="957" spans="1:15" ht="17.25" x14ac:dyDescent="0.3">
      <c r="A957" s="93"/>
      <c r="B957" s="94"/>
      <c r="C957" s="12"/>
      <c r="D957" s="50"/>
      <c r="E957" s="2"/>
      <c r="F957" s="3"/>
      <c r="G957" s="3"/>
      <c r="H957" s="122">
        <f t="shared" si="42"/>
        <v>0</v>
      </c>
      <c r="I957" s="1"/>
      <c r="J957" s="50"/>
      <c r="K957" s="120">
        <v>0</v>
      </c>
      <c r="L957" s="12"/>
      <c r="M957" s="12"/>
      <c r="N957" s="120">
        <f t="shared" si="43"/>
        <v>0</v>
      </c>
      <c r="O957" s="121">
        <f t="shared" si="44"/>
        <v>0</v>
      </c>
    </row>
    <row r="958" spans="1:15" ht="17.25" x14ac:dyDescent="0.3">
      <c r="A958" s="93"/>
      <c r="B958" s="94"/>
      <c r="C958" s="12"/>
      <c r="D958" s="50"/>
      <c r="E958" s="2"/>
      <c r="F958" s="3"/>
      <c r="G958" s="3"/>
      <c r="H958" s="122">
        <f t="shared" si="42"/>
        <v>0</v>
      </c>
      <c r="I958" s="1"/>
      <c r="J958" s="50"/>
      <c r="K958" s="120">
        <v>0</v>
      </c>
      <c r="L958" s="12"/>
      <c r="M958" s="12"/>
      <c r="N958" s="120">
        <f t="shared" si="43"/>
        <v>0</v>
      </c>
      <c r="O958" s="121">
        <f t="shared" si="44"/>
        <v>0</v>
      </c>
    </row>
    <row r="959" spans="1:15" ht="17.25" x14ac:dyDescent="0.3">
      <c r="A959" s="93"/>
      <c r="B959" s="94"/>
      <c r="C959" s="12"/>
      <c r="D959" s="50"/>
      <c r="E959" s="2"/>
      <c r="F959" s="3"/>
      <c r="G959" s="3"/>
      <c r="H959" s="122">
        <f t="shared" si="42"/>
        <v>0</v>
      </c>
      <c r="I959" s="1"/>
      <c r="J959" s="50"/>
      <c r="K959" s="120">
        <v>0</v>
      </c>
      <c r="L959" s="12"/>
      <c r="M959" s="12"/>
      <c r="N959" s="120">
        <f t="shared" si="43"/>
        <v>0</v>
      </c>
      <c r="O959" s="121">
        <f t="shared" si="44"/>
        <v>0</v>
      </c>
    </row>
    <row r="960" spans="1:15" ht="17.25" x14ac:dyDescent="0.3">
      <c r="A960" s="93"/>
      <c r="B960" s="94"/>
      <c r="C960" s="12"/>
      <c r="D960" s="50"/>
      <c r="E960" s="2"/>
      <c r="F960" s="3"/>
      <c r="G960" s="3"/>
      <c r="H960" s="122">
        <f t="shared" si="42"/>
        <v>0</v>
      </c>
      <c r="I960" s="1"/>
      <c r="J960" s="50"/>
      <c r="K960" s="120">
        <v>0</v>
      </c>
      <c r="L960" s="12"/>
      <c r="M960" s="12"/>
      <c r="N960" s="120">
        <f t="shared" si="43"/>
        <v>0</v>
      </c>
      <c r="O960" s="121">
        <f t="shared" si="44"/>
        <v>0</v>
      </c>
    </row>
    <row r="961" spans="1:15" ht="17.25" x14ac:dyDescent="0.3">
      <c r="A961" s="93"/>
      <c r="B961" s="94"/>
      <c r="C961" s="12"/>
      <c r="D961" s="50"/>
      <c r="E961" s="2"/>
      <c r="F961" s="3"/>
      <c r="G961" s="3"/>
      <c r="H961" s="122">
        <f t="shared" si="42"/>
        <v>0</v>
      </c>
      <c r="I961" s="1"/>
      <c r="J961" s="50"/>
      <c r="K961" s="120">
        <v>0</v>
      </c>
      <c r="L961" s="12"/>
      <c r="M961" s="12"/>
      <c r="N961" s="120">
        <f t="shared" si="43"/>
        <v>0</v>
      </c>
      <c r="O961" s="121">
        <f t="shared" si="44"/>
        <v>0</v>
      </c>
    </row>
    <row r="962" spans="1:15" ht="17.25" x14ac:dyDescent="0.3">
      <c r="A962" s="93"/>
      <c r="B962" s="94"/>
      <c r="C962" s="12"/>
      <c r="D962" s="50"/>
      <c r="E962" s="2"/>
      <c r="F962" s="3"/>
      <c r="G962" s="3"/>
      <c r="H962" s="122">
        <f t="shared" si="42"/>
        <v>0</v>
      </c>
      <c r="I962" s="1"/>
      <c r="J962" s="50"/>
      <c r="K962" s="120">
        <v>0</v>
      </c>
      <c r="L962" s="12"/>
      <c r="M962" s="12"/>
      <c r="N962" s="120">
        <f t="shared" si="43"/>
        <v>0</v>
      </c>
      <c r="O962" s="121">
        <f t="shared" si="44"/>
        <v>0</v>
      </c>
    </row>
    <row r="963" spans="1:15" ht="17.25" x14ac:dyDescent="0.3">
      <c r="A963" s="93"/>
      <c r="B963" s="94"/>
      <c r="C963" s="12"/>
      <c r="D963" s="50"/>
      <c r="E963" s="2"/>
      <c r="F963" s="3"/>
      <c r="G963" s="3"/>
      <c r="H963" s="122">
        <f t="shared" ref="H963:H999" si="45">IF(AND(F963&lt;&gt;"",G963&lt;&gt;""),G963-F963,0)</f>
        <v>0</v>
      </c>
      <c r="I963" s="1"/>
      <c r="J963" s="50"/>
      <c r="K963" s="120">
        <v>0</v>
      </c>
      <c r="L963" s="12"/>
      <c r="M963" s="12"/>
      <c r="N963" s="120">
        <f t="shared" ref="N963:N999" si="46">IF(ROUND(H963*1440,0)=0,0,H963*1440*32)</f>
        <v>0</v>
      </c>
      <c r="O963" s="121">
        <f t="shared" ref="O963:O999" si="47">IF(ROUND(H963*1440,0)=0,0,
IF(ROUND(H963*1440,0)&lt;=15,480,
IF(ROUND(H963*1440,0)&lt;=30,960,
IF(ROUND(H963*1440,0)&lt;=45,1440,
IF(ROUND(H963*1440,0)&lt;=60,1920,
1920*INT(ROUND(H963*1440,0)/60)+
IF(MOD(ROUND(H963*1440,0),60)&lt;=15,480,
IF(MOD(ROUND(H963*1440,0),60)&lt;=30,960,
IF(MOD(ROUND(H963*1440,0),60)&lt;=45,1440,1920)))
)))))</f>
        <v>0</v>
      </c>
    </row>
    <row r="964" spans="1:15" ht="17.25" x14ac:dyDescent="0.3">
      <c r="A964" s="93"/>
      <c r="B964" s="94"/>
      <c r="C964" s="12"/>
      <c r="D964" s="50"/>
      <c r="E964" s="2"/>
      <c r="F964" s="3"/>
      <c r="G964" s="3"/>
      <c r="H964" s="122">
        <f t="shared" si="45"/>
        <v>0</v>
      </c>
      <c r="I964" s="1"/>
      <c r="J964" s="50"/>
      <c r="K964" s="120">
        <v>0</v>
      </c>
      <c r="L964" s="12"/>
      <c r="M964" s="12"/>
      <c r="N964" s="120">
        <f t="shared" si="46"/>
        <v>0</v>
      </c>
      <c r="O964" s="121">
        <f t="shared" si="47"/>
        <v>0</v>
      </c>
    </row>
    <row r="965" spans="1:15" ht="17.25" x14ac:dyDescent="0.3">
      <c r="A965" s="93"/>
      <c r="B965" s="94"/>
      <c r="C965" s="12"/>
      <c r="D965" s="50"/>
      <c r="E965" s="2"/>
      <c r="F965" s="3"/>
      <c r="G965" s="3"/>
      <c r="H965" s="122">
        <f t="shared" si="45"/>
        <v>0</v>
      </c>
      <c r="I965" s="1"/>
      <c r="J965" s="50"/>
      <c r="K965" s="120">
        <v>0</v>
      </c>
      <c r="L965" s="12"/>
      <c r="M965" s="12"/>
      <c r="N965" s="120">
        <f t="shared" si="46"/>
        <v>0</v>
      </c>
      <c r="O965" s="121">
        <f t="shared" si="47"/>
        <v>0</v>
      </c>
    </row>
    <row r="966" spans="1:15" ht="17.25" x14ac:dyDescent="0.3">
      <c r="A966" s="93"/>
      <c r="B966" s="94"/>
      <c r="C966" s="12"/>
      <c r="D966" s="50"/>
      <c r="E966" s="2"/>
      <c r="F966" s="3"/>
      <c r="G966" s="3"/>
      <c r="H966" s="122">
        <f t="shared" si="45"/>
        <v>0</v>
      </c>
      <c r="I966" s="1"/>
      <c r="J966" s="50"/>
      <c r="K966" s="120">
        <v>0</v>
      </c>
      <c r="L966" s="12"/>
      <c r="M966" s="12"/>
      <c r="N966" s="120">
        <f t="shared" si="46"/>
        <v>0</v>
      </c>
      <c r="O966" s="121">
        <f t="shared" si="47"/>
        <v>0</v>
      </c>
    </row>
    <row r="967" spans="1:15" ht="17.25" x14ac:dyDescent="0.3">
      <c r="A967" s="93"/>
      <c r="B967" s="94"/>
      <c r="C967" s="12"/>
      <c r="D967" s="50"/>
      <c r="E967" s="2"/>
      <c r="F967" s="3"/>
      <c r="G967" s="3"/>
      <c r="H967" s="122">
        <f t="shared" si="45"/>
        <v>0</v>
      </c>
      <c r="I967" s="1"/>
      <c r="J967" s="50"/>
      <c r="K967" s="120">
        <v>0</v>
      </c>
      <c r="L967" s="12"/>
      <c r="M967" s="12"/>
      <c r="N967" s="120">
        <f t="shared" si="46"/>
        <v>0</v>
      </c>
      <c r="O967" s="121">
        <f t="shared" si="47"/>
        <v>0</v>
      </c>
    </row>
    <row r="968" spans="1:15" ht="17.25" x14ac:dyDescent="0.3">
      <c r="A968" s="93"/>
      <c r="B968" s="94"/>
      <c r="C968" s="12"/>
      <c r="D968" s="50"/>
      <c r="E968" s="2"/>
      <c r="F968" s="3"/>
      <c r="G968" s="3"/>
      <c r="H968" s="122">
        <f t="shared" si="45"/>
        <v>0</v>
      </c>
      <c r="I968" s="1"/>
      <c r="J968" s="50"/>
      <c r="K968" s="120">
        <v>0</v>
      </c>
      <c r="L968" s="12"/>
      <c r="M968" s="12"/>
      <c r="N968" s="120">
        <f t="shared" si="46"/>
        <v>0</v>
      </c>
      <c r="O968" s="121">
        <f t="shared" si="47"/>
        <v>0</v>
      </c>
    </row>
    <row r="969" spans="1:15" ht="17.25" x14ac:dyDescent="0.3">
      <c r="A969" s="93"/>
      <c r="B969" s="94"/>
      <c r="C969" s="12"/>
      <c r="D969" s="50"/>
      <c r="E969" s="2"/>
      <c r="F969" s="3"/>
      <c r="G969" s="3"/>
      <c r="H969" s="122">
        <f t="shared" si="45"/>
        <v>0</v>
      </c>
      <c r="I969" s="1"/>
      <c r="J969" s="50"/>
      <c r="K969" s="120">
        <v>0</v>
      </c>
      <c r="L969" s="12"/>
      <c r="M969" s="12"/>
      <c r="N969" s="120">
        <f t="shared" si="46"/>
        <v>0</v>
      </c>
      <c r="O969" s="121">
        <f t="shared" si="47"/>
        <v>0</v>
      </c>
    </row>
    <row r="970" spans="1:15" ht="17.25" x14ac:dyDescent="0.3">
      <c r="A970" s="93"/>
      <c r="B970" s="94"/>
      <c r="C970" s="12"/>
      <c r="D970" s="50"/>
      <c r="E970" s="2"/>
      <c r="F970" s="3"/>
      <c r="G970" s="3"/>
      <c r="H970" s="122">
        <f t="shared" si="45"/>
        <v>0</v>
      </c>
      <c r="I970" s="1"/>
      <c r="J970" s="50"/>
      <c r="K970" s="120">
        <v>0</v>
      </c>
      <c r="L970" s="12"/>
      <c r="M970" s="12"/>
      <c r="N970" s="120">
        <f t="shared" si="46"/>
        <v>0</v>
      </c>
      <c r="O970" s="121">
        <f t="shared" si="47"/>
        <v>0</v>
      </c>
    </row>
    <row r="971" spans="1:15" ht="17.25" x14ac:dyDescent="0.3">
      <c r="A971" s="93"/>
      <c r="B971" s="94"/>
      <c r="C971" s="12"/>
      <c r="D971" s="50"/>
      <c r="E971" s="2"/>
      <c r="F971" s="3"/>
      <c r="G971" s="3"/>
      <c r="H971" s="122">
        <f t="shared" si="45"/>
        <v>0</v>
      </c>
      <c r="I971" s="1"/>
      <c r="J971" s="50"/>
      <c r="K971" s="120">
        <v>0</v>
      </c>
      <c r="L971" s="12"/>
      <c r="M971" s="12"/>
      <c r="N971" s="120">
        <f t="shared" si="46"/>
        <v>0</v>
      </c>
      <c r="O971" s="121">
        <f t="shared" si="47"/>
        <v>0</v>
      </c>
    </row>
    <row r="972" spans="1:15" ht="17.25" x14ac:dyDescent="0.3">
      <c r="A972" s="93"/>
      <c r="B972" s="94"/>
      <c r="C972" s="12"/>
      <c r="D972" s="50"/>
      <c r="E972" s="2"/>
      <c r="F972" s="3"/>
      <c r="G972" s="3"/>
      <c r="H972" s="122">
        <f t="shared" si="45"/>
        <v>0</v>
      </c>
      <c r="I972" s="1"/>
      <c r="J972" s="50"/>
      <c r="K972" s="120">
        <v>0</v>
      </c>
      <c r="L972" s="12"/>
      <c r="M972" s="12"/>
      <c r="N972" s="120">
        <f t="shared" si="46"/>
        <v>0</v>
      </c>
      <c r="O972" s="121">
        <f t="shared" si="47"/>
        <v>0</v>
      </c>
    </row>
    <row r="973" spans="1:15" ht="17.25" x14ac:dyDescent="0.3">
      <c r="A973" s="93"/>
      <c r="B973" s="94"/>
      <c r="C973" s="12"/>
      <c r="D973" s="50"/>
      <c r="E973" s="2"/>
      <c r="F973" s="3"/>
      <c r="G973" s="3"/>
      <c r="H973" s="122">
        <f t="shared" si="45"/>
        <v>0</v>
      </c>
      <c r="I973" s="1"/>
      <c r="J973" s="50"/>
      <c r="K973" s="120">
        <v>0</v>
      </c>
      <c r="L973" s="12"/>
      <c r="M973" s="12"/>
      <c r="N973" s="120">
        <f t="shared" si="46"/>
        <v>0</v>
      </c>
      <c r="O973" s="121">
        <f t="shared" si="47"/>
        <v>0</v>
      </c>
    </row>
    <row r="974" spans="1:15" ht="17.25" x14ac:dyDescent="0.3">
      <c r="A974" s="93"/>
      <c r="B974" s="94"/>
      <c r="C974" s="12"/>
      <c r="D974" s="50"/>
      <c r="E974" s="2"/>
      <c r="F974" s="3"/>
      <c r="G974" s="3"/>
      <c r="H974" s="122">
        <f t="shared" si="45"/>
        <v>0</v>
      </c>
      <c r="I974" s="1"/>
      <c r="J974" s="50"/>
      <c r="K974" s="120">
        <v>0</v>
      </c>
      <c r="L974" s="12"/>
      <c r="M974" s="12"/>
      <c r="N974" s="120">
        <f t="shared" si="46"/>
        <v>0</v>
      </c>
      <c r="O974" s="121">
        <f t="shared" si="47"/>
        <v>0</v>
      </c>
    </row>
    <row r="975" spans="1:15" ht="17.25" x14ac:dyDescent="0.3">
      <c r="A975" s="93"/>
      <c r="B975" s="94"/>
      <c r="C975" s="12"/>
      <c r="D975" s="50"/>
      <c r="E975" s="2"/>
      <c r="F975" s="3"/>
      <c r="G975" s="3"/>
      <c r="H975" s="122">
        <f t="shared" si="45"/>
        <v>0</v>
      </c>
      <c r="I975" s="1"/>
      <c r="J975" s="50"/>
      <c r="K975" s="120">
        <v>0</v>
      </c>
      <c r="L975" s="12"/>
      <c r="M975" s="12"/>
      <c r="N975" s="120">
        <f t="shared" si="46"/>
        <v>0</v>
      </c>
      <c r="O975" s="121">
        <f t="shared" si="47"/>
        <v>0</v>
      </c>
    </row>
    <row r="976" spans="1:15" ht="17.25" x14ac:dyDescent="0.3">
      <c r="A976" s="93"/>
      <c r="B976" s="94"/>
      <c r="C976" s="12"/>
      <c r="D976" s="50"/>
      <c r="E976" s="2"/>
      <c r="F976" s="3"/>
      <c r="G976" s="3"/>
      <c r="H976" s="122">
        <f t="shared" si="45"/>
        <v>0</v>
      </c>
      <c r="I976" s="1"/>
      <c r="J976" s="50"/>
      <c r="K976" s="120">
        <v>0</v>
      </c>
      <c r="L976" s="12"/>
      <c r="M976" s="12"/>
      <c r="N976" s="120">
        <f t="shared" si="46"/>
        <v>0</v>
      </c>
      <c r="O976" s="121">
        <f t="shared" si="47"/>
        <v>0</v>
      </c>
    </row>
    <row r="977" spans="1:15" ht="17.25" x14ac:dyDescent="0.3">
      <c r="A977" s="93"/>
      <c r="B977" s="94"/>
      <c r="C977" s="12"/>
      <c r="D977" s="50"/>
      <c r="E977" s="2"/>
      <c r="F977" s="3"/>
      <c r="G977" s="3"/>
      <c r="H977" s="122">
        <f t="shared" si="45"/>
        <v>0</v>
      </c>
      <c r="I977" s="1"/>
      <c r="J977" s="50"/>
      <c r="K977" s="120">
        <v>0</v>
      </c>
      <c r="L977" s="12"/>
      <c r="M977" s="12"/>
      <c r="N977" s="120">
        <f t="shared" si="46"/>
        <v>0</v>
      </c>
      <c r="O977" s="121">
        <f t="shared" si="47"/>
        <v>0</v>
      </c>
    </row>
    <row r="978" spans="1:15" ht="17.25" x14ac:dyDescent="0.3">
      <c r="A978" s="93"/>
      <c r="B978" s="94"/>
      <c r="C978" s="12"/>
      <c r="D978" s="50"/>
      <c r="E978" s="2"/>
      <c r="F978" s="3"/>
      <c r="G978" s="3"/>
      <c r="H978" s="122">
        <f t="shared" si="45"/>
        <v>0</v>
      </c>
      <c r="I978" s="1"/>
      <c r="J978" s="50"/>
      <c r="K978" s="120">
        <v>0</v>
      </c>
      <c r="L978" s="12"/>
      <c r="M978" s="12"/>
      <c r="N978" s="120">
        <f t="shared" si="46"/>
        <v>0</v>
      </c>
      <c r="O978" s="121">
        <f t="shared" si="47"/>
        <v>0</v>
      </c>
    </row>
    <row r="979" spans="1:15" ht="17.25" x14ac:dyDescent="0.3">
      <c r="A979" s="93"/>
      <c r="B979" s="94"/>
      <c r="C979" s="12"/>
      <c r="D979" s="50"/>
      <c r="E979" s="2"/>
      <c r="F979" s="3"/>
      <c r="G979" s="3"/>
      <c r="H979" s="122">
        <f t="shared" si="45"/>
        <v>0</v>
      </c>
      <c r="I979" s="1"/>
      <c r="J979" s="50"/>
      <c r="K979" s="120">
        <v>0</v>
      </c>
      <c r="L979" s="12"/>
      <c r="M979" s="12"/>
      <c r="N979" s="120">
        <f t="shared" si="46"/>
        <v>0</v>
      </c>
      <c r="O979" s="121">
        <f t="shared" si="47"/>
        <v>0</v>
      </c>
    </row>
    <row r="980" spans="1:15" ht="17.25" x14ac:dyDescent="0.3">
      <c r="A980" s="93"/>
      <c r="B980" s="94"/>
      <c r="C980" s="12"/>
      <c r="D980" s="50"/>
      <c r="E980" s="2"/>
      <c r="F980" s="3"/>
      <c r="G980" s="3"/>
      <c r="H980" s="122">
        <f t="shared" si="45"/>
        <v>0</v>
      </c>
      <c r="I980" s="1"/>
      <c r="J980" s="50"/>
      <c r="K980" s="120">
        <v>0</v>
      </c>
      <c r="L980" s="12"/>
      <c r="M980" s="12"/>
      <c r="N980" s="120">
        <f t="shared" si="46"/>
        <v>0</v>
      </c>
      <c r="O980" s="121">
        <f t="shared" si="47"/>
        <v>0</v>
      </c>
    </row>
    <row r="981" spans="1:15" ht="17.25" x14ac:dyDescent="0.3">
      <c r="A981" s="93"/>
      <c r="B981" s="94"/>
      <c r="C981" s="12"/>
      <c r="D981" s="50"/>
      <c r="E981" s="2"/>
      <c r="F981" s="3"/>
      <c r="G981" s="3"/>
      <c r="H981" s="122">
        <f t="shared" si="45"/>
        <v>0</v>
      </c>
      <c r="I981" s="1"/>
      <c r="J981" s="50"/>
      <c r="K981" s="120">
        <v>0</v>
      </c>
      <c r="L981" s="12"/>
      <c r="M981" s="12"/>
      <c r="N981" s="120">
        <f t="shared" si="46"/>
        <v>0</v>
      </c>
      <c r="O981" s="121">
        <f t="shared" si="47"/>
        <v>0</v>
      </c>
    </row>
    <row r="982" spans="1:15" ht="17.25" x14ac:dyDescent="0.3">
      <c r="A982" s="93"/>
      <c r="B982" s="94"/>
      <c r="C982" s="12"/>
      <c r="D982" s="50"/>
      <c r="E982" s="2"/>
      <c r="F982" s="3"/>
      <c r="G982" s="3"/>
      <c r="H982" s="122">
        <f t="shared" si="45"/>
        <v>0</v>
      </c>
      <c r="I982" s="1"/>
      <c r="J982" s="50"/>
      <c r="K982" s="120">
        <v>0</v>
      </c>
      <c r="L982" s="12"/>
      <c r="M982" s="12"/>
      <c r="N982" s="120">
        <f t="shared" si="46"/>
        <v>0</v>
      </c>
      <c r="O982" s="121">
        <f t="shared" si="47"/>
        <v>0</v>
      </c>
    </row>
    <row r="983" spans="1:15" ht="17.25" x14ac:dyDescent="0.3">
      <c r="A983" s="93"/>
      <c r="B983" s="94"/>
      <c r="C983" s="12"/>
      <c r="D983" s="50"/>
      <c r="E983" s="2"/>
      <c r="F983" s="3"/>
      <c r="G983" s="3"/>
      <c r="H983" s="122">
        <f t="shared" si="45"/>
        <v>0</v>
      </c>
      <c r="I983" s="1"/>
      <c r="J983" s="50"/>
      <c r="K983" s="120">
        <v>0</v>
      </c>
      <c r="L983" s="12"/>
      <c r="M983" s="12"/>
      <c r="N983" s="120">
        <f t="shared" si="46"/>
        <v>0</v>
      </c>
      <c r="O983" s="121">
        <f t="shared" si="47"/>
        <v>0</v>
      </c>
    </row>
    <row r="984" spans="1:15" ht="17.25" x14ac:dyDescent="0.3">
      <c r="A984" s="93"/>
      <c r="B984" s="94"/>
      <c r="C984" s="12"/>
      <c r="D984" s="50"/>
      <c r="E984" s="2"/>
      <c r="F984" s="3"/>
      <c r="G984" s="3"/>
      <c r="H984" s="122">
        <f t="shared" si="45"/>
        <v>0</v>
      </c>
      <c r="I984" s="1"/>
      <c r="J984" s="50"/>
      <c r="K984" s="120">
        <v>0</v>
      </c>
      <c r="L984" s="12"/>
      <c r="M984" s="12"/>
      <c r="N984" s="120">
        <f t="shared" si="46"/>
        <v>0</v>
      </c>
      <c r="O984" s="121">
        <f t="shared" si="47"/>
        <v>0</v>
      </c>
    </row>
    <row r="985" spans="1:15" ht="17.25" x14ac:dyDescent="0.3">
      <c r="A985" s="93"/>
      <c r="B985" s="94"/>
      <c r="C985" s="12"/>
      <c r="D985" s="50"/>
      <c r="E985" s="2"/>
      <c r="F985" s="3"/>
      <c r="G985" s="3"/>
      <c r="H985" s="122">
        <f t="shared" si="45"/>
        <v>0</v>
      </c>
      <c r="I985" s="1"/>
      <c r="J985" s="50"/>
      <c r="K985" s="120">
        <v>0</v>
      </c>
      <c r="L985" s="12"/>
      <c r="M985" s="12"/>
      <c r="N985" s="120">
        <f t="shared" si="46"/>
        <v>0</v>
      </c>
      <c r="O985" s="121">
        <f t="shared" si="47"/>
        <v>0</v>
      </c>
    </row>
    <row r="986" spans="1:15" ht="17.25" x14ac:dyDescent="0.3">
      <c r="A986" s="93"/>
      <c r="B986" s="94"/>
      <c r="C986" s="12"/>
      <c r="D986" s="50"/>
      <c r="E986" s="2"/>
      <c r="F986" s="3"/>
      <c r="G986" s="3"/>
      <c r="H986" s="122">
        <f t="shared" si="45"/>
        <v>0</v>
      </c>
      <c r="I986" s="1"/>
      <c r="J986" s="50"/>
      <c r="K986" s="120">
        <v>0</v>
      </c>
      <c r="L986" s="12"/>
      <c r="M986" s="12"/>
      <c r="N986" s="120">
        <f t="shared" si="46"/>
        <v>0</v>
      </c>
      <c r="O986" s="121">
        <f t="shared" si="47"/>
        <v>0</v>
      </c>
    </row>
    <row r="987" spans="1:15" ht="17.25" x14ac:dyDescent="0.3">
      <c r="A987" s="74"/>
      <c r="B987" s="75"/>
      <c r="C987" s="12"/>
      <c r="D987" s="50"/>
      <c r="E987" s="2"/>
      <c r="F987" s="3"/>
      <c r="G987" s="3"/>
      <c r="H987" s="122">
        <f t="shared" si="45"/>
        <v>0</v>
      </c>
      <c r="I987" s="1"/>
      <c r="J987" s="50"/>
      <c r="K987" s="120">
        <v>0</v>
      </c>
      <c r="L987" s="12"/>
      <c r="M987" s="12"/>
      <c r="N987" s="120">
        <f t="shared" si="46"/>
        <v>0</v>
      </c>
      <c r="O987" s="121">
        <f t="shared" si="47"/>
        <v>0</v>
      </c>
    </row>
    <row r="988" spans="1:15" ht="17.25" x14ac:dyDescent="0.3">
      <c r="A988" s="74"/>
      <c r="B988" s="75"/>
      <c r="C988" s="12"/>
      <c r="D988" s="50"/>
      <c r="E988" s="2"/>
      <c r="F988" s="3"/>
      <c r="G988" s="3"/>
      <c r="H988" s="122">
        <f t="shared" si="45"/>
        <v>0</v>
      </c>
      <c r="I988" s="1"/>
      <c r="J988" s="50"/>
      <c r="K988" s="120">
        <v>0</v>
      </c>
      <c r="L988" s="12"/>
      <c r="M988" s="12"/>
      <c r="N988" s="120">
        <f t="shared" si="46"/>
        <v>0</v>
      </c>
      <c r="O988" s="121">
        <f t="shared" si="47"/>
        <v>0</v>
      </c>
    </row>
    <row r="989" spans="1:15" ht="17.25" x14ac:dyDescent="0.3">
      <c r="A989" s="74"/>
      <c r="B989" s="75"/>
      <c r="C989" s="12"/>
      <c r="D989" s="50"/>
      <c r="E989" s="2"/>
      <c r="F989" s="3"/>
      <c r="G989" s="3"/>
      <c r="H989" s="122">
        <f t="shared" si="45"/>
        <v>0</v>
      </c>
      <c r="I989" s="1"/>
      <c r="J989" s="50"/>
      <c r="K989" s="120">
        <v>0</v>
      </c>
      <c r="L989" s="12"/>
      <c r="M989" s="12"/>
      <c r="N989" s="120">
        <f t="shared" si="46"/>
        <v>0</v>
      </c>
      <c r="O989" s="121">
        <f t="shared" si="47"/>
        <v>0</v>
      </c>
    </row>
    <row r="990" spans="1:15" ht="17.25" x14ac:dyDescent="0.3">
      <c r="A990" s="74"/>
      <c r="B990" s="75"/>
      <c r="C990" s="12"/>
      <c r="D990" s="50"/>
      <c r="E990" s="2"/>
      <c r="F990" s="3"/>
      <c r="G990" s="3"/>
      <c r="H990" s="122">
        <f t="shared" si="45"/>
        <v>0</v>
      </c>
      <c r="I990" s="1"/>
      <c r="J990" s="50"/>
      <c r="K990" s="120">
        <v>0</v>
      </c>
      <c r="L990" s="12"/>
      <c r="M990" s="12"/>
      <c r="N990" s="120">
        <f t="shared" si="46"/>
        <v>0</v>
      </c>
      <c r="O990" s="121">
        <f t="shared" si="47"/>
        <v>0</v>
      </c>
    </row>
    <row r="991" spans="1:15" ht="17.25" x14ac:dyDescent="0.3">
      <c r="A991" s="74"/>
      <c r="B991" s="75"/>
      <c r="C991" s="12"/>
      <c r="D991" s="50"/>
      <c r="E991" s="2"/>
      <c r="F991" s="3"/>
      <c r="G991" s="3"/>
      <c r="H991" s="122">
        <f t="shared" si="45"/>
        <v>0</v>
      </c>
      <c r="I991" s="1"/>
      <c r="J991" s="50"/>
      <c r="K991" s="120">
        <v>0</v>
      </c>
      <c r="L991" s="12"/>
      <c r="M991" s="12"/>
      <c r="N991" s="120">
        <f t="shared" si="46"/>
        <v>0</v>
      </c>
      <c r="O991" s="121">
        <f t="shared" si="47"/>
        <v>0</v>
      </c>
    </row>
    <row r="992" spans="1:15" ht="17.25" x14ac:dyDescent="0.3">
      <c r="A992" s="74"/>
      <c r="B992" s="75"/>
      <c r="C992" s="12"/>
      <c r="D992" s="50"/>
      <c r="E992" s="2"/>
      <c r="F992" s="3"/>
      <c r="G992" s="3"/>
      <c r="H992" s="122">
        <f t="shared" si="45"/>
        <v>0</v>
      </c>
      <c r="I992" s="1"/>
      <c r="J992" s="50"/>
      <c r="K992" s="120">
        <v>0</v>
      </c>
      <c r="L992" s="12"/>
      <c r="M992" s="12"/>
      <c r="N992" s="120">
        <f t="shared" si="46"/>
        <v>0</v>
      </c>
      <c r="O992" s="121">
        <f t="shared" si="47"/>
        <v>0</v>
      </c>
    </row>
    <row r="993" spans="1:15" ht="17.25" x14ac:dyDescent="0.3">
      <c r="A993" s="74"/>
      <c r="B993" s="75"/>
      <c r="C993" s="12"/>
      <c r="D993" s="50"/>
      <c r="E993" s="2"/>
      <c r="F993" s="3"/>
      <c r="G993" s="3"/>
      <c r="H993" s="122">
        <f t="shared" si="45"/>
        <v>0</v>
      </c>
      <c r="I993" s="1"/>
      <c r="J993" s="50"/>
      <c r="K993" s="120">
        <v>0</v>
      </c>
      <c r="L993" s="12"/>
      <c r="M993" s="12"/>
      <c r="N993" s="120">
        <f t="shared" si="46"/>
        <v>0</v>
      </c>
      <c r="O993" s="121">
        <f t="shared" si="47"/>
        <v>0</v>
      </c>
    </row>
    <row r="994" spans="1:15" ht="17.25" x14ac:dyDescent="0.3">
      <c r="A994" s="74"/>
      <c r="B994" s="75"/>
      <c r="C994" s="12"/>
      <c r="D994" s="50"/>
      <c r="E994" s="2"/>
      <c r="F994" s="3"/>
      <c r="G994" s="3"/>
      <c r="H994" s="122">
        <f t="shared" si="45"/>
        <v>0</v>
      </c>
      <c r="I994" s="1"/>
      <c r="J994" s="50"/>
      <c r="K994" s="120">
        <v>0</v>
      </c>
      <c r="L994" s="12"/>
      <c r="M994" s="12"/>
      <c r="N994" s="120">
        <f t="shared" si="46"/>
        <v>0</v>
      </c>
      <c r="O994" s="121">
        <f t="shared" si="47"/>
        <v>0</v>
      </c>
    </row>
    <row r="995" spans="1:15" ht="17.25" x14ac:dyDescent="0.3">
      <c r="A995" s="74"/>
      <c r="B995" s="75"/>
      <c r="C995" s="12"/>
      <c r="D995" s="50"/>
      <c r="E995" s="2"/>
      <c r="F995" s="3"/>
      <c r="G995" s="3"/>
      <c r="H995" s="122">
        <f t="shared" si="45"/>
        <v>0</v>
      </c>
      <c r="I995" s="1"/>
      <c r="J995" s="50"/>
      <c r="K995" s="120">
        <v>0</v>
      </c>
      <c r="L995" s="12"/>
      <c r="M995" s="12"/>
      <c r="N995" s="120">
        <f t="shared" si="46"/>
        <v>0</v>
      </c>
      <c r="O995" s="121">
        <f t="shared" si="47"/>
        <v>0</v>
      </c>
    </row>
    <row r="996" spans="1:15" ht="17.25" x14ac:dyDescent="0.3">
      <c r="A996" s="74"/>
      <c r="B996" s="75"/>
      <c r="C996" s="12"/>
      <c r="D996" s="50"/>
      <c r="E996" s="2"/>
      <c r="F996" s="3"/>
      <c r="G996" s="3"/>
      <c r="H996" s="122">
        <f t="shared" si="45"/>
        <v>0</v>
      </c>
      <c r="I996" s="1"/>
      <c r="J996" s="50"/>
      <c r="K996" s="120">
        <v>0</v>
      </c>
      <c r="L996" s="12"/>
      <c r="M996" s="12"/>
      <c r="N996" s="120">
        <f t="shared" si="46"/>
        <v>0</v>
      </c>
      <c r="O996" s="121">
        <f t="shared" si="47"/>
        <v>0</v>
      </c>
    </row>
    <row r="997" spans="1:15" ht="17.25" x14ac:dyDescent="0.3">
      <c r="A997" s="74"/>
      <c r="B997" s="75"/>
      <c r="C997" s="12"/>
      <c r="D997" s="50"/>
      <c r="E997" s="2"/>
      <c r="F997" s="3"/>
      <c r="G997" s="3"/>
      <c r="H997" s="122">
        <f t="shared" si="45"/>
        <v>0</v>
      </c>
      <c r="I997" s="1"/>
      <c r="J997" s="50"/>
      <c r="K997" s="120">
        <v>0</v>
      </c>
      <c r="L997" s="12"/>
      <c r="M997" s="12"/>
      <c r="N997" s="120">
        <f t="shared" si="46"/>
        <v>0</v>
      </c>
      <c r="O997" s="121">
        <f t="shared" si="47"/>
        <v>0</v>
      </c>
    </row>
    <row r="998" spans="1:15" ht="17.25" x14ac:dyDescent="0.3">
      <c r="A998" s="74"/>
      <c r="B998" s="75"/>
      <c r="C998" s="12"/>
      <c r="D998" s="50"/>
      <c r="E998" s="2"/>
      <c r="F998" s="3"/>
      <c r="G998" s="3"/>
      <c r="H998" s="122">
        <f t="shared" si="45"/>
        <v>0</v>
      </c>
      <c r="I998" s="1"/>
      <c r="J998" s="50"/>
      <c r="K998" s="120">
        <v>0</v>
      </c>
      <c r="L998" s="12"/>
      <c r="M998" s="12"/>
      <c r="N998" s="120">
        <f t="shared" si="46"/>
        <v>0</v>
      </c>
      <c r="O998" s="121">
        <f t="shared" si="47"/>
        <v>0</v>
      </c>
    </row>
    <row r="999" spans="1:15" ht="18" thickBot="1" x14ac:dyDescent="0.35">
      <c r="A999" s="76"/>
      <c r="B999" s="77"/>
      <c r="C999" s="12"/>
      <c r="D999" s="50"/>
      <c r="E999" s="2"/>
      <c r="F999" s="3"/>
      <c r="G999" s="3"/>
      <c r="H999" s="122">
        <f t="shared" si="45"/>
        <v>0</v>
      </c>
      <c r="I999" s="1"/>
      <c r="J999" s="50"/>
      <c r="K999" s="120">
        <v>0</v>
      </c>
      <c r="L999" s="12"/>
      <c r="M999" s="12"/>
      <c r="N999" s="120">
        <f t="shared" si="46"/>
        <v>0</v>
      </c>
      <c r="O999" s="121">
        <f t="shared" si="47"/>
        <v>0</v>
      </c>
    </row>
    <row r="1000" spans="1:15" ht="15" customHeight="1" x14ac:dyDescent="0.25"/>
    <row r="1001" spans="1:15" ht="15" customHeight="1" x14ac:dyDescent="0.25"/>
    <row r="1002" spans="1:15" ht="15" customHeight="1" x14ac:dyDescent="0.25"/>
    <row r="1003" spans="1:15" ht="15" customHeight="1" x14ac:dyDescent="0.25"/>
    <row r="1004" spans="1:15" ht="15" customHeight="1" x14ac:dyDescent="0.25"/>
    <row r="1005" spans="1:15" ht="15" customHeight="1" x14ac:dyDescent="0.25"/>
    <row r="1006" spans="1:15" ht="15" customHeight="1" x14ac:dyDescent="0.25"/>
    <row r="1007" spans="1:15" ht="15" customHeight="1" x14ac:dyDescent="0.25"/>
    <row r="1008" spans="1:15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.75" customHeight="1" x14ac:dyDescent="0.25"/>
  </sheetData>
  <sheetProtection algorithmName="SHA-512" hashValue="b4EqhhTh4M4eCINtOp7cZLnCPkarCBbasdn9WUxtFbGKAIUBhURp/PGtUEGLd5RZOr9yGJf4L0/E86y9X088jA==" saltValue="/ewo16gubTyTKZjHeLq6NQ==" spinCount="100000" sheet="1" objects="1" scenarios="1"/>
  <dataConsolidate/>
  <phoneticPr fontId="22" type="noConversion"/>
  <dataValidations count="4">
    <dataValidation type="list" allowBlank="1" showInputMessage="1" showErrorMessage="1" sqref="I99:I999" xr:uid="{6CA6F920-4CEC-4170-90ED-B4162A19C531}">
      <formula1>"Phone call, Report, File work, Meeting, Site visit, Admin, Networking, Architectural work, Marketing, Training, Travel R15.50 p/km, Print(R4.50 p/page), Excell work, Friday club, Daily huddle"</formula1>
    </dataValidation>
    <dataValidation type="list" allowBlank="1" showInputMessage="1" showErrorMessage="1" sqref="H1" xr:uid="{3C7CB86E-F8C2-4DB9-81CC-7141DF8DBD51}">
      <formula1>"Phone call, Report, File work, Meeting, Site visit, Admin, Other"</formula1>
    </dataValidation>
    <dataValidation type="list" allowBlank="1" showInputMessage="1" showErrorMessage="1" sqref="I92:I98" xr:uid="{9ED253EE-EF69-4E3C-8082-843528277C70}">
      <formula1>"Phone call, Report, File work, Meeting, Site visit, Admin, Networking, Architectural work, Townplanning, Finances, Training, Travel R4.95 p/km, Print(R4 per page), Daily huddle"</formula1>
    </dataValidation>
    <dataValidation type="list" allowBlank="1" showInputMessage="1" showErrorMessage="1" sqref="I2:I91" xr:uid="{46493F88-B2E1-413B-B8B4-0176111EE7CE}">
      <formula1>"Phone call, Report, File work, Meeting, Site visit, Admin, Networking, Architectural work, Townplanning, Finances, Training, Travel R15.50 p/km, Print(R4.50 p/page), Daily huddle"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Clear_Time_Tracker">
                <anchor moveWithCells="1" sizeWithCells="1">
                  <from>
                    <xdr:col>0</xdr:col>
                    <xdr:colOff>352425</xdr:colOff>
                    <xdr:row>1</xdr:row>
                    <xdr:rowOff>104775</xdr:rowOff>
                  </from>
                  <to>
                    <xdr:col>1</xdr:col>
                    <xdr:colOff>1057275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83F54E-DA60-4594-A2C2-05846C089090}">
          <x14:formula1>
            <xm:f>'PROJECT INFORMATION'!$A$2:$A$1045</xm:f>
          </x14:formula1>
          <xm:sqref>C2:C51 C378:C999 C99:C376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BEAF-30E6-4236-B4E5-CAFFD3209A5E}">
  <sheetPr>
    <pageSetUpPr fitToPage="1"/>
  </sheetPr>
  <dimension ref="B2:Y74"/>
  <sheetViews>
    <sheetView topLeftCell="A14" zoomScale="70" zoomScaleNormal="70" workbookViewId="0">
      <selection activeCell="E35" sqref="E35"/>
    </sheetView>
  </sheetViews>
  <sheetFormatPr defaultRowHeight="15" x14ac:dyDescent="0.25"/>
  <cols>
    <col min="2" max="2" width="10.7109375" bestFit="1" customWidth="1"/>
    <col min="4" max="4" width="36.28515625" customWidth="1"/>
    <col min="5" max="5" width="18.140625" customWidth="1"/>
    <col min="6" max="6" width="22.140625" customWidth="1"/>
    <col min="8" max="8" width="11.42578125" bestFit="1" customWidth="1"/>
    <col min="9" max="9" width="8.7109375" customWidth="1"/>
    <col min="10" max="10" width="1" customWidth="1"/>
    <col min="11" max="11" width="23.140625" customWidth="1"/>
    <col min="12" max="12" width="18.28515625" customWidth="1"/>
    <col min="13" max="13" width="27.85546875" customWidth="1"/>
    <col min="14" max="14" width="15.5703125" customWidth="1"/>
    <col min="15" max="15" width="16" bestFit="1" customWidth="1"/>
    <col min="16" max="16" width="17.5703125" customWidth="1"/>
    <col min="17" max="17" width="1" customWidth="1"/>
    <col min="20" max="20" width="10.42578125" bestFit="1" customWidth="1"/>
    <col min="22" max="22" width="28.42578125" customWidth="1"/>
    <col min="25" max="25" width="11.140625" bestFit="1" customWidth="1"/>
    <col min="27" max="27" width="10.7109375" bestFit="1" customWidth="1"/>
    <col min="29" max="29" width="19.42578125" customWidth="1"/>
    <col min="31" max="31" width="10.5703125" customWidth="1"/>
  </cols>
  <sheetData>
    <row r="2" spans="2:17" x14ac:dyDescent="0.25">
      <c r="J2" s="293"/>
      <c r="K2" s="294"/>
      <c r="L2" s="294"/>
      <c r="M2" s="294"/>
      <c r="N2" s="294"/>
      <c r="O2" s="294"/>
      <c r="P2" s="294"/>
      <c r="Q2" s="295"/>
    </row>
    <row r="3" spans="2:17" ht="18" x14ac:dyDescent="0.25">
      <c r="J3" s="299"/>
      <c r="K3" s="21"/>
      <c r="L3" s="302" t="s">
        <v>203</v>
      </c>
      <c r="M3" s="302"/>
      <c r="N3" s="302"/>
      <c r="O3" s="302"/>
      <c r="P3" s="303"/>
      <c r="Q3" s="304"/>
    </row>
    <row r="4" spans="2:17" x14ac:dyDescent="0.25">
      <c r="J4" s="300"/>
      <c r="K4" s="22"/>
      <c r="L4" s="310" t="s">
        <v>19</v>
      </c>
      <c r="M4" s="310"/>
      <c r="N4" s="310"/>
      <c r="O4" s="310"/>
      <c r="P4" s="311"/>
      <c r="Q4" s="305"/>
    </row>
    <row r="5" spans="2:17" x14ac:dyDescent="0.25">
      <c r="J5" s="300"/>
      <c r="K5" s="22"/>
      <c r="L5" s="310" t="s">
        <v>204</v>
      </c>
      <c r="M5" s="310"/>
      <c r="N5" s="310"/>
      <c r="O5" s="310"/>
      <c r="P5" s="311"/>
      <c r="Q5" s="305"/>
    </row>
    <row r="6" spans="2:17" x14ac:dyDescent="0.25">
      <c r="B6" s="26" t="s">
        <v>1</v>
      </c>
      <c r="C6" s="320" t="s">
        <v>10</v>
      </c>
      <c r="D6" s="321"/>
      <c r="E6" s="26" t="s">
        <v>583</v>
      </c>
      <c r="F6" s="78" t="s">
        <v>27</v>
      </c>
      <c r="J6" s="300"/>
      <c r="K6" s="22"/>
      <c r="L6" s="310" t="s">
        <v>205</v>
      </c>
      <c r="M6" s="310"/>
      <c r="N6" s="310"/>
      <c r="O6" s="310"/>
      <c r="P6" s="311"/>
      <c r="Q6" s="305"/>
    </row>
    <row r="7" spans="2:17" ht="35.1" customHeight="1" x14ac:dyDescent="0.25">
      <c r="B7" s="235">
        <v>46149</v>
      </c>
      <c r="C7" s="362" t="s">
        <v>928</v>
      </c>
      <c r="D7" s="362"/>
      <c r="E7" s="205">
        <v>0.75</v>
      </c>
      <c r="F7" s="27">
        <v>1440</v>
      </c>
      <c r="J7" s="300"/>
      <c r="K7" s="22"/>
      <c r="L7" s="312" t="s">
        <v>20</v>
      </c>
      <c r="M7" s="312"/>
      <c r="N7" s="312"/>
      <c r="O7" s="312"/>
      <c r="P7" s="313"/>
      <c r="Q7" s="305"/>
    </row>
    <row r="8" spans="2:17" ht="35.1" customHeight="1" x14ac:dyDescent="0.25">
      <c r="B8" s="233">
        <v>46154</v>
      </c>
      <c r="C8" s="371" t="s">
        <v>711</v>
      </c>
      <c r="D8" s="372"/>
      <c r="E8" s="196">
        <v>3.75</v>
      </c>
      <c r="F8" s="27">
        <v>7200</v>
      </c>
      <c r="J8" s="300"/>
      <c r="K8" s="22"/>
      <c r="L8" s="310" t="s">
        <v>21</v>
      </c>
      <c r="M8" s="310"/>
      <c r="N8" s="310"/>
      <c r="O8" s="310"/>
      <c r="P8" s="311"/>
      <c r="Q8" s="305"/>
    </row>
    <row r="9" spans="2:17" ht="35.1" customHeight="1" x14ac:dyDescent="0.25">
      <c r="B9" s="233">
        <v>46154</v>
      </c>
      <c r="C9" s="351" t="s">
        <v>929</v>
      </c>
      <c r="D9" s="352"/>
      <c r="E9" s="196">
        <v>1.5</v>
      </c>
      <c r="F9" s="27">
        <v>2880</v>
      </c>
      <c r="J9" s="300"/>
      <c r="K9" s="22"/>
      <c r="L9" s="310"/>
      <c r="M9" s="310"/>
      <c r="N9" s="310"/>
      <c r="O9" s="310"/>
      <c r="P9" s="311"/>
      <c r="Q9" s="305"/>
    </row>
    <row r="10" spans="2:17" ht="35.1" customHeight="1" x14ac:dyDescent="0.25">
      <c r="B10" s="233">
        <v>46155</v>
      </c>
      <c r="C10" s="351" t="s">
        <v>930</v>
      </c>
      <c r="D10" s="352"/>
      <c r="E10" s="196">
        <v>1.5</v>
      </c>
      <c r="F10" s="27">
        <v>2880</v>
      </c>
      <c r="J10" s="300"/>
      <c r="K10" s="314"/>
      <c r="L10" s="310"/>
      <c r="M10" s="310"/>
      <c r="N10" s="310"/>
      <c r="O10" s="310"/>
      <c r="P10" s="311"/>
      <c r="Q10" s="305"/>
    </row>
    <row r="11" spans="2:17" ht="35.1" customHeight="1" x14ac:dyDescent="0.25">
      <c r="B11" s="233">
        <v>46155</v>
      </c>
      <c r="C11" s="351" t="s">
        <v>931</v>
      </c>
      <c r="D11" s="352"/>
      <c r="E11" s="196">
        <v>0.5</v>
      </c>
      <c r="F11" s="27">
        <v>960</v>
      </c>
      <c r="J11" s="300"/>
      <c r="K11" s="22" t="s">
        <v>22</v>
      </c>
      <c r="L11" s="316" t="s">
        <v>926</v>
      </c>
      <c r="M11" s="317"/>
      <c r="N11" s="23"/>
      <c r="O11" s="24"/>
      <c r="P11" s="311"/>
      <c r="Q11" s="305"/>
    </row>
    <row r="12" spans="2:17" ht="63.6" customHeight="1" x14ac:dyDescent="0.25">
      <c r="B12" s="233">
        <v>46156</v>
      </c>
      <c r="C12" s="351" t="s">
        <v>932</v>
      </c>
      <c r="D12" s="352"/>
      <c r="E12" s="196">
        <v>1.5</v>
      </c>
      <c r="F12" s="27">
        <v>2880</v>
      </c>
      <c r="J12" s="300"/>
      <c r="K12" s="22"/>
      <c r="L12" s="23"/>
      <c r="M12" s="23"/>
      <c r="N12" s="23"/>
      <c r="O12" s="23"/>
      <c r="P12" s="311"/>
      <c r="Q12" s="305"/>
    </row>
    <row r="13" spans="2:17" ht="35.1" customHeight="1" x14ac:dyDescent="0.25">
      <c r="B13" s="233">
        <v>46160</v>
      </c>
      <c r="C13" s="351" t="s">
        <v>933</v>
      </c>
      <c r="D13" s="352"/>
      <c r="E13" s="196">
        <v>0.75</v>
      </c>
      <c r="F13" s="27">
        <v>1440</v>
      </c>
      <c r="J13" s="300"/>
      <c r="K13" s="22" t="s">
        <v>24</v>
      </c>
      <c r="L13" s="316" t="s">
        <v>989</v>
      </c>
      <c r="M13" s="317"/>
      <c r="N13" s="314"/>
      <c r="O13" s="310"/>
      <c r="P13" s="311"/>
      <c r="Q13" s="305"/>
    </row>
    <row r="14" spans="2:17" ht="35.1" customHeight="1" x14ac:dyDescent="0.25">
      <c r="B14" s="233">
        <v>46167</v>
      </c>
      <c r="C14" s="351" t="s">
        <v>798</v>
      </c>
      <c r="D14" s="352"/>
      <c r="E14" s="196">
        <v>1.25</v>
      </c>
      <c r="F14" s="27">
        <v>2340</v>
      </c>
      <c r="J14" s="300"/>
      <c r="K14" s="22"/>
      <c r="L14" s="23"/>
      <c r="M14" s="23"/>
      <c r="N14" s="23"/>
      <c r="O14" s="23"/>
      <c r="P14" s="311"/>
      <c r="Q14" s="305"/>
    </row>
    <row r="15" spans="2:17" ht="35.1" customHeight="1" x14ac:dyDescent="0.25">
      <c r="B15" s="233">
        <v>46168</v>
      </c>
      <c r="C15" s="351" t="s">
        <v>934</v>
      </c>
      <c r="D15" s="352"/>
      <c r="E15" s="196">
        <v>0.5</v>
      </c>
      <c r="F15" s="27">
        <v>960</v>
      </c>
      <c r="J15" s="300"/>
      <c r="K15" s="22"/>
      <c r="L15" s="316"/>
      <c r="M15" s="317"/>
      <c r="N15" s="314"/>
      <c r="O15" s="310"/>
      <c r="P15" s="311"/>
      <c r="Q15" s="305"/>
    </row>
    <row r="16" spans="2:17" ht="35.1" customHeight="1" x14ac:dyDescent="0.25">
      <c r="B16" s="233">
        <v>46168</v>
      </c>
      <c r="C16" s="351" t="s">
        <v>935</v>
      </c>
      <c r="D16" s="352"/>
      <c r="E16" s="196">
        <v>1.25</v>
      </c>
      <c r="F16" s="27">
        <v>2340</v>
      </c>
      <c r="J16" s="300"/>
      <c r="K16" s="22"/>
      <c r="L16" s="23"/>
      <c r="M16" s="23"/>
      <c r="N16" s="23"/>
      <c r="O16" s="23"/>
      <c r="P16" s="311"/>
      <c r="Q16" s="305"/>
    </row>
    <row r="17" spans="2:25" ht="35.1" customHeight="1" x14ac:dyDescent="0.25">
      <c r="B17" s="233">
        <v>46181</v>
      </c>
      <c r="C17" s="351" t="s">
        <v>936</v>
      </c>
      <c r="D17" s="352"/>
      <c r="E17" s="196">
        <v>2.5</v>
      </c>
      <c r="F17" s="27">
        <v>4800</v>
      </c>
      <c r="J17" s="300"/>
      <c r="K17" s="22"/>
      <c r="L17" s="316"/>
      <c r="M17" s="317"/>
      <c r="N17" s="314"/>
      <c r="O17" s="310"/>
      <c r="P17" s="311"/>
      <c r="Q17" s="305"/>
    </row>
    <row r="18" spans="2:25" ht="35.1" customHeight="1" x14ac:dyDescent="0.25">
      <c r="B18" s="233">
        <v>46184</v>
      </c>
      <c r="C18" s="351" t="s">
        <v>938</v>
      </c>
      <c r="D18" s="352"/>
      <c r="E18" s="196">
        <v>0.5</v>
      </c>
      <c r="F18" s="27">
        <v>960</v>
      </c>
      <c r="J18" s="300"/>
      <c r="K18" s="22"/>
      <c r="L18" s="23"/>
      <c r="M18" s="23"/>
      <c r="N18" s="23"/>
      <c r="O18" s="23"/>
      <c r="P18" s="311"/>
      <c r="Q18" s="305"/>
    </row>
    <row r="19" spans="2:25" ht="35.1" customHeight="1" x14ac:dyDescent="0.25">
      <c r="B19" s="233">
        <v>46196</v>
      </c>
      <c r="C19" s="351" t="s">
        <v>925</v>
      </c>
      <c r="D19" s="352"/>
      <c r="E19" s="196">
        <v>0.5</v>
      </c>
      <c r="F19" s="27">
        <v>960</v>
      </c>
      <c r="J19" s="300"/>
      <c r="K19" s="22" t="s">
        <v>25</v>
      </c>
      <c r="L19" s="322"/>
      <c r="M19" s="323"/>
      <c r="N19" s="314"/>
      <c r="O19" s="310"/>
      <c r="P19" s="311"/>
      <c r="Q19" s="305"/>
    </row>
    <row r="20" spans="2:25" x14ac:dyDescent="0.25">
      <c r="J20" s="300"/>
      <c r="K20" s="25" t="s">
        <v>26</v>
      </c>
      <c r="L20" s="324"/>
      <c r="M20" s="325"/>
      <c r="N20" s="314"/>
      <c r="O20" s="310"/>
      <c r="P20" s="311"/>
      <c r="Q20" s="305"/>
    </row>
    <row r="21" spans="2:25" x14ac:dyDescent="0.25">
      <c r="J21" s="300"/>
      <c r="K21" s="326"/>
      <c r="L21" s="327"/>
      <c r="M21" s="327"/>
      <c r="N21" s="327"/>
      <c r="O21" s="327"/>
      <c r="P21" s="311"/>
      <c r="Q21" s="305"/>
    </row>
    <row r="22" spans="2:25" x14ac:dyDescent="0.25">
      <c r="J22" s="300"/>
      <c r="K22" s="318"/>
      <c r="L22" s="319"/>
      <c r="M22" s="319"/>
      <c r="N22" s="319"/>
      <c r="O22" s="319"/>
      <c r="P22" s="315"/>
      <c r="Q22" s="305"/>
      <c r="U22" t="s">
        <v>948</v>
      </c>
    </row>
    <row r="23" spans="2:25" x14ac:dyDescent="0.25">
      <c r="J23" s="300"/>
      <c r="K23" s="26" t="s">
        <v>1</v>
      </c>
      <c r="L23" s="355" t="s">
        <v>10</v>
      </c>
      <c r="M23" s="373"/>
      <c r="N23" s="26" t="s">
        <v>583</v>
      </c>
      <c r="O23" s="78" t="s">
        <v>27</v>
      </c>
      <c r="P23" s="79"/>
      <c r="Q23" s="305"/>
    </row>
    <row r="24" spans="2:25" ht="33" customHeight="1" x14ac:dyDescent="0.25">
      <c r="J24" s="300"/>
      <c r="K24" s="235">
        <v>46149</v>
      </c>
      <c r="L24" s="351" t="s">
        <v>928</v>
      </c>
      <c r="M24" s="352"/>
      <c r="N24" s="205">
        <v>0.75</v>
      </c>
      <c r="O24" s="27">
        <v>2340</v>
      </c>
      <c r="P24" s="27">
        <f>+O24*N24</f>
        <v>1755</v>
      </c>
      <c r="Q24" s="305"/>
      <c r="R24">
        <v>2340</v>
      </c>
      <c r="T24" s="233">
        <v>46169</v>
      </c>
      <c r="U24" s="351" t="s">
        <v>941</v>
      </c>
      <c r="V24" s="352"/>
      <c r="W24" s="196">
        <v>1</v>
      </c>
      <c r="X24" s="196">
        <v>2340</v>
      </c>
      <c r="Y24" s="27">
        <f>+X24*W24</f>
        <v>2340</v>
      </c>
    </row>
    <row r="25" spans="2:25" ht="37.5" customHeight="1" x14ac:dyDescent="0.25">
      <c r="J25" s="300"/>
      <c r="K25" s="233">
        <v>46154</v>
      </c>
      <c r="L25" s="351" t="s">
        <v>711</v>
      </c>
      <c r="M25" s="352"/>
      <c r="N25" s="196">
        <v>3.75</v>
      </c>
      <c r="O25" s="27">
        <v>2340</v>
      </c>
      <c r="P25" s="27">
        <f t="shared" ref="P25:P36" si="0">+O25*N25</f>
        <v>8775</v>
      </c>
      <c r="Q25" s="305"/>
      <c r="T25" s="233">
        <v>46170</v>
      </c>
      <c r="U25" s="353" t="s">
        <v>820</v>
      </c>
      <c r="V25" s="354"/>
      <c r="W25" s="196">
        <v>1.5</v>
      </c>
      <c r="X25" s="196">
        <v>2340</v>
      </c>
      <c r="Y25" s="27">
        <f t="shared" ref="Y25:Y33" si="1">+X25*W25</f>
        <v>3510</v>
      </c>
    </row>
    <row r="26" spans="2:25" ht="31.5" customHeight="1" x14ac:dyDescent="0.25">
      <c r="J26" s="300"/>
      <c r="K26" s="233">
        <v>46154</v>
      </c>
      <c r="L26" s="351" t="s">
        <v>939</v>
      </c>
      <c r="M26" s="352"/>
      <c r="N26" s="196">
        <v>1.5</v>
      </c>
      <c r="O26" s="27">
        <v>2340</v>
      </c>
      <c r="P26" s="27">
        <f t="shared" si="0"/>
        <v>3510</v>
      </c>
      <c r="Q26" s="305"/>
      <c r="T26" s="233">
        <v>46170</v>
      </c>
      <c r="U26" s="353" t="s">
        <v>942</v>
      </c>
      <c r="V26" s="354"/>
      <c r="W26" s="196">
        <v>0.5</v>
      </c>
      <c r="X26" s="196">
        <v>2340</v>
      </c>
      <c r="Y26" s="27">
        <f t="shared" si="1"/>
        <v>1170</v>
      </c>
    </row>
    <row r="27" spans="2:25" ht="26.1" customHeight="1" x14ac:dyDescent="0.25">
      <c r="J27" s="300"/>
      <c r="K27" s="233">
        <v>46155</v>
      </c>
      <c r="L27" s="351" t="s">
        <v>987</v>
      </c>
      <c r="M27" s="352"/>
      <c r="N27" s="196">
        <v>1.5</v>
      </c>
      <c r="O27" s="27">
        <v>2340</v>
      </c>
      <c r="P27" s="27">
        <f t="shared" si="0"/>
        <v>3510</v>
      </c>
      <c r="Q27" s="305"/>
      <c r="T27" s="233">
        <v>46174</v>
      </c>
      <c r="U27" s="353" t="s">
        <v>943</v>
      </c>
      <c r="V27" s="354"/>
      <c r="W27" s="196">
        <v>1</v>
      </c>
      <c r="X27" s="196">
        <v>2340</v>
      </c>
      <c r="Y27" s="27">
        <f t="shared" si="1"/>
        <v>2340</v>
      </c>
    </row>
    <row r="28" spans="2:25" ht="46.5" customHeight="1" x14ac:dyDescent="0.25">
      <c r="J28" s="300"/>
      <c r="K28" s="233">
        <v>46155</v>
      </c>
      <c r="L28" s="351" t="s">
        <v>931</v>
      </c>
      <c r="M28" s="352"/>
      <c r="N28" s="196">
        <v>0.5</v>
      </c>
      <c r="O28" s="27">
        <v>2340</v>
      </c>
      <c r="P28" s="27">
        <f t="shared" si="0"/>
        <v>1170</v>
      </c>
      <c r="Q28" s="305"/>
      <c r="T28" s="233">
        <v>46174</v>
      </c>
      <c r="U28" s="351" t="s">
        <v>944</v>
      </c>
      <c r="V28" s="352"/>
      <c r="W28" s="196">
        <v>1.25</v>
      </c>
      <c r="X28" s="196">
        <v>2340</v>
      </c>
      <c r="Y28" s="27">
        <f t="shared" si="1"/>
        <v>2925</v>
      </c>
    </row>
    <row r="29" spans="2:25" ht="41.45" customHeight="1" x14ac:dyDescent="0.25">
      <c r="J29" s="300"/>
      <c r="K29" s="233">
        <v>46156</v>
      </c>
      <c r="L29" s="351" t="s">
        <v>932</v>
      </c>
      <c r="M29" s="352"/>
      <c r="N29" s="196">
        <v>1.5</v>
      </c>
      <c r="O29" s="27">
        <v>2340</v>
      </c>
      <c r="P29" s="27">
        <f t="shared" si="0"/>
        <v>3510</v>
      </c>
      <c r="Q29" s="305"/>
      <c r="T29" s="233">
        <v>46195</v>
      </c>
      <c r="U29" s="353" t="s">
        <v>949</v>
      </c>
      <c r="V29" s="354"/>
      <c r="W29" s="196">
        <v>0.75</v>
      </c>
      <c r="X29" s="196">
        <v>2340</v>
      </c>
      <c r="Y29" s="27">
        <f t="shared" si="1"/>
        <v>1755</v>
      </c>
    </row>
    <row r="30" spans="2:25" ht="27" customHeight="1" x14ac:dyDescent="0.25">
      <c r="J30" s="300"/>
      <c r="K30" s="233">
        <v>46160</v>
      </c>
      <c r="L30" s="351" t="s">
        <v>933</v>
      </c>
      <c r="M30" s="352"/>
      <c r="N30" s="196">
        <v>0.75</v>
      </c>
      <c r="O30" s="27">
        <v>2340</v>
      </c>
      <c r="P30" s="27">
        <f t="shared" si="0"/>
        <v>1755</v>
      </c>
      <c r="Q30" s="305"/>
      <c r="T30" s="233">
        <v>46195</v>
      </c>
      <c r="U30" s="353" t="s">
        <v>945</v>
      </c>
      <c r="V30" s="354"/>
      <c r="W30" s="196">
        <v>0.25</v>
      </c>
      <c r="X30" s="196">
        <v>2340</v>
      </c>
      <c r="Y30" s="27">
        <f t="shared" si="1"/>
        <v>585</v>
      </c>
    </row>
    <row r="31" spans="2:25" ht="42" customHeight="1" x14ac:dyDescent="0.25">
      <c r="J31" s="300"/>
      <c r="K31" s="233">
        <v>46167</v>
      </c>
      <c r="L31" s="351" t="s">
        <v>798</v>
      </c>
      <c r="M31" s="352"/>
      <c r="N31" s="196">
        <v>1.25</v>
      </c>
      <c r="O31" s="27">
        <v>2340</v>
      </c>
      <c r="P31" s="27">
        <f t="shared" si="0"/>
        <v>2925</v>
      </c>
      <c r="Q31" s="305"/>
      <c r="T31" s="233">
        <v>46196</v>
      </c>
      <c r="U31" s="353" t="s">
        <v>946</v>
      </c>
      <c r="V31" s="354"/>
      <c r="W31" s="196">
        <v>1.5</v>
      </c>
      <c r="X31" s="196">
        <v>2340</v>
      </c>
      <c r="Y31" s="27">
        <f t="shared" si="1"/>
        <v>3510</v>
      </c>
    </row>
    <row r="32" spans="2:25" ht="14.45" customHeight="1" x14ac:dyDescent="0.25">
      <c r="J32" s="300"/>
      <c r="K32" s="233">
        <v>46168</v>
      </c>
      <c r="L32" s="351" t="s">
        <v>934</v>
      </c>
      <c r="M32" s="352"/>
      <c r="N32" s="196">
        <v>0.5</v>
      </c>
      <c r="O32" s="27">
        <v>2340</v>
      </c>
      <c r="P32" s="27">
        <f t="shared" si="0"/>
        <v>1170</v>
      </c>
      <c r="Q32" s="305"/>
      <c r="T32" s="233"/>
      <c r="U32" s="353"/>
      <c r="V32" s="354"/>
      <c r="W32" s="196"/>
      <c r="X32" s="196"/>
      <c r="Y32" s="27"/>
    </row>
    <row r="33" spans="10:25" ht="31.5" customHeight="1" x14ac:dyDescent="0.25">
      <c r="J33" s="300"/>
      <c r="K33" s="233">
        <v>46168</v>
      </c>
      <c r="L33" s="351" t="s">
        <v>935</v>
      </c>
      <c r="M33" s="352"/>
      <c r="N33" s="196">
        <v>1.25</v>
      </c>
      <c r="O33" s="27">
        <v>2340</v>
      </c>
      <c r="P33" s="27">
        <f t="shared" si="0"/>
        <v>2925</v>
      </c>
      <c r="Q33" s="305"/>
      <c r="T33" s="233">
        <v>46196</v>
      </c>
      <c r="U33" s="351" t="s">
        <v>947</v>
      </c>
      <c r="V33" s="352"/>
      <c r="W33" s="196">
        <v>0.25</v>
      </c>
      <c r="X33" s="196">
        <v>2340</v>
      </c>
      <c r="Y33" s="27">
        <f t="shared" si="1"/>
        <v>585</v>
      </c>
    </row>
    <row r="34" spans="10:25" ht="30.95" customHeight="1" x14ac:dyDescent="0.25">
      <c r="J34" s="300"/>
      <c r="K34" s="233">
        <v>46181</v>
      </c>
      <c r="L34" s="351" t="s">
        <v>988</v>
      </c>
      <c r="M34" s="352"/>
      <c r="N34" s="196">
        <v>2.5</v>
      </c>
      <c r="O34" s="27">
        <v>2340</v>
      </c>
      <c r="P34" s="27">
        <f t="shared" si="0"/>
        <v>5850</v>
      </c>
      <c r="Q34" s="305"/>
      <c r="Y34" s="236">
        <f>SUM(Y24:Y33)</f>
        <v>18720</v>
      </c>
    </row>
    <row r="35" spans="10:25" ht="14.45" customHeight="1" x14ac:dyDescent="0.25">
      <c r="J35" s="300"/>
      <c r="K35" s="233">
        <v>46184</v>
      </c>
      <c r="L35" s="351" t="s">
        <v>938</v>
      </c>
      <c r="M35" s="352"/>
      <c r="N35" s="196">
        <v>0.5</v>
      </c>
      <c r="O35" s="27">
        <v>2340</v>
      </c>
      <c r="P35" s="27">
        <f t="shared" si="0"/>
        <v>1170</v>
      </c>
      <c r="Q35" s="305"/>
    </row>
    <row r="36" spans="10:25" ht="30" customHeight="1" x14ac:dyDescent="0.25">
      <c r="J36" s="300"/>
      <c r="K36" s="233">
        <v>46196</v>
      </c>
      <c r="L36" s="351" t="s">
        <v>925</v>
      </c>
      <c r="M36" s="352"/>
      <c r="N36" s="196">
        <v>0.5</v>
      </c>
      <c r="O36" s="27">
        <v>2340</v>
      </c>
      <c r="P36" s="27">
        <f t="shared" si="0"/>
        <v>1170</v>
      </c>
      <c r="Q36" s="305"/>
    </row>
    <row r="37" spans="10:25" ht="14.45" customHeight="1" x14ac:dyDescent="0.25">
      <c r="J37" s="300"/>
      <c r="K37" s="195"/>
      <c r="L37" s="351" t="s">
        <v>940</v>
      </c>
      <c r="M37" s="352"/>
      <c r="N37" s="196">
        <v>97</v>
      </c>
      <c r="O37" s="27">
        <v>630.5</v>
      </c>
      <c r="P37" s="27">
        <v>250</v>
      </c>
      <c r="Q37" s="305"/>
    </row>
    <row r="38" spans="10:25" x14ac:dyDescent="0.25">
      <c r="J38" s="300"/>
      <c r="K38" s="195"/>
      <c r="L38" s="351"/>
      <c r="M38" s="352"/>
      <c r="N38" s="196"/>
      <c r="O38" s="27"/>
      <c r="P38" s="27"/>
      <c r="Q38" s="305"/>
    </row>
    <row r="39" spans="10:25" x14ac:dyDescent="0.25">
      <c r="J39" s="300"/>
      <c r="K39" s="195"/>
      <c r="L39" s="351"/>
      <c r="M39" s="352"/>
      <c r="N39" s="196"/>
      <c r="O39" s="27"/>
      <c r="P39" s="27"/>
      <c r="Q39" s="305"/>
    </row>
    <row r="40" spans="10:25" x14ac:dyDescent="0.25">
      <c r="J40" s="300"/>
      <c r="K40" s="80" t="s">
        <v>28</v>
      </c>
      <c r="L40" s="81"/>
      <c r="M40" s="81"/>
      <c r="N40" s="82"/>
      <c r="O40" s="197"/>
      <c r="P40" s="197">
        <f>SUM(P24:P39)</f>
        <v>39445</v>
      </c>
      <c r="Q40" s="305"/>
    </row>
    <row r="41" spans="10:25" x14ac:dyDescent="0.25">
      <c r="J41" s="300"/>
      <c r="K41" s="83" t="s">
        <v>29</v>
      </c>
      <c r="L41" s="84"/>
      <c r="M41" s="84"/>
      <c r="N41" s="85"/>
      <c r="O41" s="197"/>
      <c r="P41" s="197">
        <f>P40*0.15</f>
        <v>5916.75</v>
      </c>
      <c r="Q41" s="305"/>
    </row>
    <row r="42" spans="10:25" x14ac:dyDescent="0.25">
      <c r="J42" s="300"/>
      <c r="K42" s="86" t="s">
        <v>30</v>
      </c>
      <c r="L42" s="87"/>
      <c r="M42" s="87"/>
      <c r="N42" s="88"/>
      <c r="O42" s="198"/>
      <c r="P42" s="198">
        <f>P40+P41</f>
        <v>45361.75</v>
      </c>
      <c r="Q42" s="305"/>
    </row>
    <row r="43" spans="10:25" x14ac:dyDescent="0.25">
      <c r="J43" s="300"/>
      <c r="K43" s="332"/>
      <c r="L43" s="333"/>
      <c r="M43" s="333"/>
      <c r="N43" s="333"/>
      <c r="O43" s="333"/>
      <c r="P43" s="340"/>
      <c r="Q43" s="305"/>
    </row>
    <row r="44" spans="10:25" ht="15.75" thickBot="1" x14ac:dyDescent="0.3">
      <c r="J44" s="300"/>
      <c r="K44" s="343"/>
      <c r="L44" s="344"/>
      <c r="M44" s="344"/>
      <c r="N44" s="344"/>
      <c r="O44" s="344"/>
      <c r="P44" s="341"/>
      <c r="Q44" s="305"/>
    </row>
    <row r="45" spans="10:25" ht="15.75" x14ac:dyDescent="0.3">
      <c r="J45" s="300"/>
      <c r="K45" s="314"/>
      <c r="L45" s="310"/>
      <c r="M45" s="310" t="s">
        <v>31</v>
      </c>
      <c r="N45" s="337"/>
      <c r="O45" s="43"/>
      <c r="P45" s="341"/>
      <c r="Q45" s="305"/>
    </row>
    <row r="46" spans="10:25" ht="15.75" x14ac:dyDescent="0.3">
      <c r="J46" s="300"/>
      <c r="K46" s="343" t="s">
        <v>32</v>
      </c>
      <c r="L46" s="344"/>
      <c r="M46" s="310" t="s">
        <v>33</v>
      </c>
      <c r="N46" s="337"/>
      <c r="O46" s="44"/>
      <c r="P46" s="341"/>
      <c r="Q46" s="305"/>
    </row>
    <row r="47" spans="10:25" ht="15.75" x14ac:dyDescent="0.3">
      <c r="J47" s="300"/>
      <c r="K47" s="314" t="s">
        <v>34</v>
      </c>
      <c r="L47" s="310"/>
      <c r="M47" s="310" t="s">
        <v>35</v>
      </c>
      <c r="N47" s="337"/>
      <c r="O47" s="44"/>
      <c r="P47" s="341"/>
      <c r="Q47" s="305"/>
    </row>
    <row r="48" spans="10:25" ht="15.75" x14ac:dyDescent="0.3">
      <c r="J48" s="300"/>
      <c r="K48" s="314" t="s">
        <v>36</v>
      </c>
      <c r="L48" s="310"/>
      <c r="M48" s="310" t="s">
        <v>37</v>
      </c>
      <c r="N48" s="337"/>
      <c r="O48" s="44"/>
      <c r="P48" s="341"/>
      <c r="Q48" s="305"/>
    </row>
    <row r="49" spans="2:18" x14ac:dyDescent="0.25">
      <c r="J49" s="300"/>
      <c r="K49" s="338" t="s">
        <v>38</v>
      </c>
      <c r="L49" s="339"/>
      <c r="M49" s="310" t="s">
        <v>39</v>
      </c>
      <c r="N49" s="337"/>
      <c r="O49" s="45"/>
      <c r="P49" s="341"/>
      <c r="Q49" s="305"/>
    </row>
    <row r="50" spans="2:18" ht="15.75" thickBot="1" x14ac:dyDescent="0.3">
      <c r="J50" s="300"/>
      <c r="K50" s="314"/>
      <c r="L50" s="310"/>
      <c r="M50" s="310"/>
      <c r="N50" s="337"/>
      <c r="O50" s="46"/>
      <c r="P50" s="341"/>
      <c r="Q50" s="305"/>
    </row>
    <row r="51" spans="2:18" x14ac:dyDescent="0.25">
      <c r="J51" s="300"/>
      <c r="K51" s="318"/>
      <c r="L51" s="319"/>
      <c r="M51" s="319"/>
      <c r="N51" s="319"/>
      <c r="O51" s="319"/>
      <c r="P51" s="342"/>
      <c r="Q51" s="305"/>
    </row>
    <row r="52" spans="2:18" x14ac:dyDescent="0.25">
      <c r="J52" s="301"/>
      <c r="K52" s="334" t="s">
        <v>40</v>
      </c>
      <c r="L52" s="335"/>
      <c r="M52" s="335"/>
      <c r="N52" s="335"/>
      <c r="O52" s="335"/>
      <c r="P52" s="336"/>
      <c r="Q52" s="306"/>
    </row>
    <row r="53" spans="2:18" x14ac:dyDescent="0.25">
      <c r="K53" s="293"/>
      <c r="L53" s="294"/>
      <c r="M53" s="294"/>
      <c r="N53" s="294"/>
      <c r="O53" s="294"/>
      <c r="P53" s="294"/>
      <c r="Q53" s="294"/>
      <c r="R53" s="295"/>
    </row>
    <row r="55" spans="2:18" x14ac:dyDescent="0.25">
      <c r="D55" t="s">
        <v>959</v>
      </c>
    </row>
    <row r="56" spans="2:18" ht="48" customHeight="1" x14ac:dyDescent="0.25">
      <c r="B56" s="233">
        <v>46147</v>
      </c>
      <c r="C56" s="351" t="s">
        <v>635</v>
      </c>
      <c r="D56" s="352"/>
      <c r="E56" s="196">
        <v>0.25</v>
      </c>
      <c r="F56" s="27">
        <v>480</v>
      </c>
      <c r="G56">
        <v>1920</v>
      </c>
      <c r="H56" s="238">
        <f>+G56*E56</f>
        <v>480</v>
      </c>
    </row>
    <row r="57" spans="2:18" ht="38.1" customHeight="1" x14ac:dyDescent="0.25">
      <c r="B57" s="233">
        <v>46155</v>
      </c>
      <c r="C57" s="351" t="s">
        <v>950</v>
      </c>
      <c r="D57" s="352"/>
      <c r="E57" s="196">
        <v>0.5</v>
      </c>
      <c r="F57" s="27">
        <v>960</v>
      </c>
      <c r="G57">
        <v>1920</v>
      </c>
      <c r="H57" s="238">
        <f t="shared" ref="H57:H71" si="2">+G57*E57</f>
        <v>960</v>
      </c>
    </row>
    <row r="58" spans="2:18" ht="57" customHeight="1" x14ac:dyDescent="0.25">
      <c r="B58" s="233">
        <v>46155</v>
      </c>
      <c r="C58" s="351" t="s">
        <v>732</v>
      </c>
      <c r="D58" s="352"/>
      <c r="E58" s="196">
        <v>0.5</v>
      </c>
      <c r="F58" s="27">
        <v>960</v>
      </c>
      <c r="G58">
        <v>1920</v>
      </c>
      <c r="H58" s="238">
        <f t="shared" si="2"/>
        <v>960</v>
      </c>
    </row>
    <row r="59" spans="2:18" ht="57" customHeight="1" x14ac:dyDescent="0.25">
      <c r="B59" s="233">
        <v>46157</v>
      </c>
      <c r="C59" s="351" t="s">
        <v>957</v>
      </c>
      <c r="D59" s="352"/>
      <c r="E59" s="196">
        <v>0.75</v>
      </c>
      <c r="F59" s="27">
        <v>960</v>
      </c>
      <c r="G59">
        <v>1920</v>
      </c>
      <c r="H59" s="238">
        <f t="shared" ref="H59" si="3">+G59*E59</f>
        <v>1440</v>
      </c>
    </row>
    <row r="60" spans="2:18" ht="57" customHeight="1" x14ac:dyDescent="0.25">
      <c r="B60" s="233">
        <v>46160</v>
      </c>
      <c r="C60" s="351" t="s">
        <v>956</v>
      </c>
      <c r="D60" s="352"/>
      <c r="E60" s="196">
        <v>1.5</v>
      </c>
      <c r="F60" s="27">
        <v>960</v>
      </c>
      <c r="G60">
        <v>1920</v>
      </c>
      <c r="H60" s="238">
        <f t="shared" si="2"/>
        <v>2880</v>
      </c>
    </row>
    <row r="61" spans="2:18" ht="38.450000000000003" customHeight="1" x14ac:dyDescent="0.25">
      <c r="B61" s="233">
        <v>46160</v>
      </c>
      <c r="C61" s="351" t="s">
        <v>743</v>
      </c>
      <c r="D61" s="352"/>
      <c r="E61" s="196">
        <v>0.5</v>
      </c>
      <c r="F61" s="27">
        <v>960</v>
      </c>
      <c r="G61">
        <v>1920</v>
      </c>
      <c r="H61" s="238">
        <f t="shared" si="2"/>
        <v>960</v>
      </c>
    </row>
    <row r="62" spans="2:18" x14ac:dyDescent="0.25">
      <c r="B62" s="233">
        <v>46162</v>
      </c>
      <c r="C62" s="353" t="s">
        <v>759</v>
      </c>
      <c r="D62" s="354"/>
      <c r="E62" s="196">
        <v>2.75</v>
      </c>
      <c r="F62" s="27">
        <v>5280</v>
      </c>
      <c r="G62">
        <v>1920</v>
      </c>
      <c r="H62" s="238">
        <f t="shared" si="2"/>
        <v>5280</v>
      </c>
    </row>
    <row r="63" spans="2:18" x14ac:dyDescent="0.25">
      <c r="B63" s="233">
        <v>46163</v>
      </c>
      <c r="C63" s="353" t="s">
        <v>954</v>
      </c>
      <c r="D63" s="354"/>
      <c r="E63" s="196">
        <v>1</v>
      </c>
      <c r="F63" s="27">
        <v>1920</v>
      </c>
      <c r="G63">
        <v>1920</v>
      </c>
      <c r="H63" s="238">
        <f t="shared" si="2"/>
        <v>1920</v>
      </c>
    </row>
    <row r="64" spans="2:18" ht="48.95" customHeight="1" x14ac:dyDescent="0.25">
      <c r="B64" s="233">
        <v>46168</v>
      </c>
      <c r="C64" s="351" t="s">
        <v>953</v>
      </c>
      <c r="D64" s="352"/>
      <c r="E64" s="196">
        <v>0.75</v>
      </c>
      <c r="F64" s="27">
        <v>1440</v>
      </c>
      <c r="G64">
        <v>1920</v>
      </c>
      <c r="H64" s="238">
        <f t="shared" si="2"/>
        <v>1440</v>
      </c>
    </row>
    <row r="65" spans="2:8" ht="48.95" customHeight="1" x14ac:dyDescent="0.25">
      <c r="B65" s="233" t="s">
        <v>955</v>
      </c>
      <c r="C65" s="351" t="s">
        <v>961</v>
      </c>
      <c r="D65" s="352"/>
      <c r="E65" s="196">
        <v>1.25</v>
      </c>
      <c r="F65" s="27"/>
      <c r="G65">
        <v>1920</v>
      </c>
      <c r="H65" s="238">
        <f t="shared" si="2"/>
        <v>2400</v>
      </c>
    </row>
    <row r="66" spans="2:8" ht="51.95" customHeight="1" x14ac:dyDescent="0.25">
      <c r="B66" s="233">
        <v>46182</v>
      </c>
      <c r="C66" s="351" t="s">
        <v>951</v>
      </c>
      <c r="D66" s="352"/>
      <c r="E66" s="196">
        <v>0.5</v>
      </c>
      <c r="F66" s="27">
        <v>960</v>
      </c>
      <c r="G66">
        <v>1920</v>
      </c>
      <c r="H66" s="238">
        <f t="shared" si="2"/>
        <v>960</v>
      </c>
    </row>
    <row r="67" spans="2:8" x14ac:dyDescent="0.25">
      <c r="B67" s="233">
        <v>46183</v>
      </c>
      <c r="C67" s="353" t="s">
        <v>952</v>
      </c>
      <c r="D67" s="354"/>
      <c r="E67" s="196">
        <v>1</v>
      </c>
      <c r="F67" s="27">
        <v>1920</v>
      </c>
      <c r="G67">
        <v>1920</v>
      </c>
      <c r="H67" s="238">
        <f t="shared" si="2"/>
        <v>1920</v>
      </c>
    </row>
    <row r="68" spans="2:8" x14ac:dyDescent="0.25">
      <c r="B68" s="233">
        <v>46183</v>
      </c>
      <c r="C68" s="353" t="s">
        <v>876</v>
      </c>
      <c r="D68" s="354"/>
      <c r="E68" s="196">
        <v>0.5</v>
      </c>
      <c r="F68" s="27">
        <v>960</v>
      </c>
      <c r="G68">
        <v>850</v>
      </c>
      <c r="H68" s="238">
        <f t="shared" si="2"/>
        <v>425</v>
      </c>
    </row>
    <row r="69" spans="2:8" x14ac:dyDescent="0.25">
      <c r="B69" s="233">
        <v>46188</v>
      </c>
      <c r="C69" s="353" t="s">
        <v>895</v>
      </c>
      <c r="D69" s="354"/>
      <c r="E69" s="196">
        <v>2.25</v>
      </c>
      <c r="F69" s="27">
        <v>4320</v>
      </c>
      <c r="G69">
        <v>1920</v>
      </c>
      <c r="H69" s="238">
        <f t="shared" si="2"/>
        <v>4320</v>
      </c>
    </row>
    <row r="70" spans="2:8" ht="43.5" customHeight="1" x14ac:dyDescent="0.25">
      <c r="B70" s="233">
        <v>46190</v>
      </c>
      <c r="C70" s="351" t="s">
        <v>904</v>
      </c>
      <c r="D70" s="352"/>
      <c r="E70" s="196">
        <v>0.25</v>
      </c>
      <c r="F70" s="27">
        <v>480</v>
      </c>
      <c r="G70">
        <v>1920</v>
      </c>
      <c r="H70" s="238">
        <f t="shared" si="2"/>
        <v>480</v>
      </c>
    </row>
    <row r="71" spans="2:8" x14ac:dyDescent="0.25">
      <c r="D71" t="s">
        <v>958</v>
      </c>
      <c r="E71" s="237">
        <v>164</v>
      </c>
      <c r="G71">
        <v>4.5</v>
      </c>
      <c r="H71" s="238">
        <f t="shared" si="2"/>
        <v>738</v>
      </c>
    </row>
    <row r="72" spans="2:8" x14ac:dyDescent="0.25">
      <c r="H72" s="238">
        <f>SUM(H56:H71)</f>
        <v>27563</v>
      </c>
    </row>
    <row r="73" spans="2:8" x14ac:dyDescent="0.25">
      <c r="F73" t="s">
        <v>960</v>
      </c>
      <c r="H73" s="238">
        <f>+H72*0.15</f>
        <v>4134.45</v>
      </c>
    </row>
    <row r="74" spans="2:8" x14ac:dyDescent="0.25">
      <c r="H74" s="238">
        <f>+H73+H72</f>
        <v>31697.45</v>
      </c>
    </row>
  </sheetData>
  <mergeCells count="99">
    <mergeCell ref="U31:V31"/>
    <mergeCell ref="U32:V32"/>
    <mergeCell ref="U33:V33"/>
    <mergeCell ref="K52:P52"/>
    <mergeCell ref="K53:R53"/>
    <mergeCell ref="K50:L50"/>
    <mergeCell ref="M50:N50"/>
    <mergeCell ref="K51:O51"/>
    <mergeCell ref="L35:M35"/>
    <mergeCell ref="L36:M36"/>
    <mergeCell ref="L37:M37"/>
    <mergeCell ref="L38:M38"/>
    <mergeCell ref="L39:M39"/>
    <mergeCell ref="L33:M33"/>
    <mergeCell ref="U24:V24"/>
    <mergeCell ref="U25:V25"/>
    <mergeCell ref="U26:V26"/>
    <mergeCell ref="U27:V27"/>
    <mergeCell ref="U28:V28"/>
    <mergeCell ref="U29:V29"/>
    <mergeCell ref="U30:V30"/>
    <mergeCell ref="M48:N48"/>
    <mergeCell ref="K49:L49"/>
    <mergeCell ref="M49:N49"/>
    <mergeCell ref="K43:O43"/>
    <mergeCell ref="P43:P51"/>
    <mergeCell ref="K44:O44"/>
    <mergeCell ref="K45:L45"/>
    <mergeCell ref="M45:N45"/>
    <mergeCell ref="K46:L46"/>
    <mergeCell ref="M46:N46"/>
    <mergeCell ref="K47:L47"/>
    <mergeCell ref="M47:N47"/>
    <mergeCell ref="K48:L48"/>
    <mergeCell ref="L34:M34"/>
    <mergeCell ref="L28:M28"/>
    <mergeCell ref="L29:M29"/>
    <mergeCell ref="L30:M30"/>
    <mergeCell ref="L31:M31"/>
    <mergeCell ref="L32:M32"/>
    <mergeCell ref="N15:O15"/>
    <mergeCell ref="L17:M17"/>
    <mergeCell ref="L27:M27"/>
    <mergeCell ref="N17:O17"/>
    <mergeCell ref="L19:M19"/>
    <mergeCell ref="N19:O19"/>
    <mergeCell ref="L20:M20"/>
    <mergeCell ref="N20:O20"/>
    <mergeCell ref="K21:O21"/>
    <mergeCell ref="K22:O22"/>
    <mergeCell ref="L23:M23"/>
    <mergeCell ref="L24:M24"/>
    <mergeCell ref="L25:M25"/>
    <mergeCell ref="L26:M26"/>
    <mergeCell ref="J2:Q2"/>
    <mergeCell ref="J3:J52"/>
    <mergeCell ref="L3:P3"/>
    <mergeCell ref="Q3:Q52"/>
    <mergeCell ref="L4:P4"/>
    <mergeCell ref="L5:P5"/>
    <mergeCell ref="L6:P6"/>
    <mergeCell ref="L7:P7"/>
    <mergeCell ref="L8:P8"/>
    <mergeCell ref="L9:P9"/>
    <mergeCell ref="K10:O10"/>
    <mergeCell ref="P10:P22"/>
    <mergeCell ref="L11:M11"/>
    <mergeCell ref="L13:M13"/>
    <mergeCell ref="N13:O13"/>
    <mergeCell ref="L15:M15"/>
    <mergeCell ref="C6:D6"/>
    <mergeCell ref="C7:D7"/>
    <mergeCell ref="C8:D8"/>
    <mergeCell ref="C9:D9"/>
    <mergeCell ref="C10:D10"/>
    <mergeCell ref="C11:D11"/>
    <mergeCell ref="C56:D56"/>
    <mergeCell ref="C57:D57"/>
    <mergeCell ref="C58:D58"/>
    <mergeCell ref="C61:D61"/>
    <mergeCell ref="C59:D59"/>
    <mergeCell ref="C18:D18"/>
    <mergeCell ref="C19:D19"/>
    <mergeCell ref="C12:D12"/>
    <mergeCell ref="C13:D13"/>
    <mergeCell ref="C14:D14"/>
    <mergeCell ref="C15:D15"/>
    <mergeCell ref="C16:D16"/>
    <mergeCell ref="C17:D17"/>
    <mergeCell ref="C68:D68"/>
    <mergeCell ref="C69:D69"/>
    <mergeCell ref="C70:D70"/>
    <mergeCell ref="C65:D65"/>
    <mergeCell ref="C60:D60"/>
    <mergeCell ref="C62:D62"/>
    <mergeCell ref="C63:D63"/>
    <mergeCell ref="C64:D64"/>
    <mergeCell ref="C66:D66"/>
    <mergeCell ref="C67:D67"/>
  </mergeCells>
  <hyperlinks>
    <hyperlink ref="K49" r:id="rId1" xr:uid="{EC3FFFDA-CF56-40BC-9C03-D1226F755DD3}"/>
  </hyperlinks>
  <pageMargins left="0.7" right="0.7" top="0.75" bottom="0.75" header="0.3" footer="0.3"/>
  <pageSetup paperSize="9" scale="25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82D86F21B02E4F80AFF2A731E5838F" ma:contentTypeVersion="13" ma:contentTypeDescription="Create a new document." ma:contentTypeScope="" ma:versionID="c8aef535286b0db739bf5383d7ef84c0">
  <xsd:schema xmlns:xsd="http://www.w3.org/2001/XMLSchema" xmlns:xs="http://www.w3.org/2001/XMLSchema" xmlns:p="http://schemas.microsoft.com/office/2006/metadata/properties" xmlns:ns2="b6e2da63-e24d-43e3-84a7-848398047c58" xmlns:ns3="3db73767-66be-4002-80c5-54453c7bf381" targetNamespace="http://schemas.microsoft.com/office/2006/metadata/properties" ma:root="true" ma:fieldsID="9a723f0772689ea89a5cd638ff89155e" ns2:_="" ns3:_="">
    <xsd:import namespace="b6e2da63-e24d-43e3-84a7-848398047c58"/>
    <xsd:import namespace="3db73767-66be-4002-80c5-54453c7bf381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2da63-e24d-43e3-84a7-848398047c5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2869536b-aeae-4620-8b4e-2fcecaff650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b73767-66be-4002-80c5-54453c7bf38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cbb0dc1-cf6e-434f-8e8b-405afd60d66c}" ma:internalName="TaxCatchAll" ma:showField="CatchAllData" ma:web="3db73767-66be-4002-80c5-54453c7bf38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db73767-66be-4002-80c5-54453c7bf381" xsi:nil="true"/>
    <lcf76f155ced4ddcb4097134ff3c332f xmlns="b6e2da63-e24d-43e3-84a7-848398047c5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CAD5B06-8272-44FC-9226-B301B06D2E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2da63-e24d-43e3-84a7-848398047c58"/>
    <ds:schemaRef ds:uri="3db73767-66be-4002-80c5-54453c7bf3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AAD942-97DB-4728-A159-BED3EC29709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00221F-2208-4EA2-928F-F72FD4514CF4}">
  <ds:schemaRefs>
    <ds:schemaRef ds:uri="http://purl.org/dc/elements/1.1/"/>
    <ds:schemaRef ds:uri="http://purl.org/dc/terms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3db73767-66be-4002-80c5-54453c7bf381"/>
    <ds:schemaRef ds:uri="b6e2da63-e24d-43e3-84a7-848398047c58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LOGIN PAGE</vt:lpstr>
      <vt:lpstr>LIANA</vt:lpstr>
      <vt:lpstr>USER INVOICE</vt:lpstr>
      <vt:lpstr>USER INVOICE (2)</vt:lpstr>
      <vt:lpstr>Sheet2</vt:lpstr>
      <vt:lpstr>USER INVOICE (3)</vt:lpstr>
      <vt:lpstr>PROJECT INFORMATION</vt:lpstr>
      <vt:lpstr>STRATAREPORT</vt:lpstr>
      <vt:lpstr>REMOVAL OF RESTRICTIONS</vt:lpstr>
      <vt:lpstr>CONSENT USE</vt:lpstr>
      <vt:lpstr>BOQ</vt:lpstr>
      <vt:lpstr>CONSTRUCTION COST JBCC</vt:lpstr>
      <vt:lpstr>CONSOLIDATION</vt:lpstr>
      <vt:lpstr>SUBDVISION</vt:lpstr>
      <vt:lpstr>REZONING</vt:lpstr>
      <vt:lpstr>TOWNSHIP establishment</vt:lpstr>
      <vt:lpstr>ADMINISTRATION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Floris Slabbert</cp:lastModifiedBy>
  <cp:revision/>
  <cp:lastPrinted>2026-07-27T06:27:20Z</cp:lastPrinted>
  <dcterms:created xsi:type="dcterms:W3CDTF">2025-06-23T06:49:14Z</dcterms:created>
  <dcterms:modified xsi:type="dcterms:W3CDTF">2026-09-21T12:08:06Z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0x0101008482D86F21B02E4F80AFF2A731E5838F</vt:lpwstr>
  </property>
  <property fmtid="{D5CDD505-2E9C-101B-9397-08002B2CF9AE}" pid="3" name="MediaServiceImageTags">
    <vt:lpwstr/>
  </property>
</Properties>
</file>