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xr:revisionPtr revIDLastSave="0" documentId="8_{1C47EEE2-981B-4397-B0D9-0088C994F169}" xr6:coauthVersionLast="47" xr6:coauthVersionMax="47" xr10:uidLastSave="{00000000-0000-0000-0000-000000000000}"/>
  <bookViews>
    <workbookView xWindow="1185" yWindow="120" windowWidth="22980" windowHeight="16080" xr2:uid="{83E43DC8-C7A0-4A4D-AAF4-DA46DABAE971}"/>
  </bookViews>
  <sheets>
    <sheet name="Project Tracker" sheetId="4" r:id="rId1"/>
    <sheet name="Gantt chart" sheetId="5" r:id="rId2"/>
    <sheet name="About" sheetId="3" r:id="rId3"/>
    <sheet name="Dynamic Chart Data Hidden" sheetId="2" r:id="rId4"/>
  </sheets>
  <definedNames>
    <definedName name="Duration">Milestones[Task Duration]</definedName>
    <definedName name="End_Date">'Project Tracker'!$D$3</definedName>
    <definedName name="Milestone">Milestones[Milestone/Activity]</definedName>
    <definedName name="_xlnm.Print_Titles" localSheetId="0">'Project Tracker'!$4:$5</definedName>
    <definedName name="Scrolling">'Gantt chart'!$C$1</definedName>
    <definedName name="ScrollingIncrement">Milestones[Position]</definedName>
    <definedName name="Start_Date">'Project Tracker'!$D$2</definedName>
    <definedName name="StartDateTable">Milestones[Start Date]</definedName>
    <definedName name="StartOnDay">Milestones[Start-on 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4" l="1"/>
  <c r="D16" i="4"/>
  <c r="D15" i="4"/>
  <c r="D14" i="4"/>
  <c r="D13" i="4"/>
  <c r="D12" i="4"/>
  <c r="D11" i="4"/>
  <c r="D10" i="4"/>
  <c r="D9" i="4"/>
  <c r="D8" i="4"/>
  <c r="D7" i="4"/>
  <c r="D6" i="4"/>
  <c r="C9" i="4"/>
  <c r="C8" i="4"/>
  <c r="C7" i="4"/>
  <c r="B6" i="2"/>
  <c r="C12" i="4" l="1"/>
  <c r="C14" i="4" s="1"/>
  <c r="C11" i="4"/>
  <c r="C13" i="4" s="1"/>
  <c r="C10" i="4"/>
  <c r="C7" i="2"/>
  <c r="F18" i="4" l="1"/>
  <c r="G18" i="4" s="1"/>
  <c r="C6" i="2" l="1"/>
  <c r="B10" i="2"/>
  <c r="B9" i="2"/>
  <c r="B8" i="2"/>
  <c r="F8" i="4" l="1"/>
  <c r="D8" i="2" s="1"/>
  <c r="G8" i="4" l="1"/>
  <c r="E8" i="2" s="1"/>
  <c r="F6" i="4"/>
  <c r="D6" i="2" s="1"/>
  <c r="F9" i="4"/>
  <c r="D9" i="2" s="1"/>
  <c r="B7" i="2"/>
  <c r="G9" i="4" l="1"/>
  <c r="E9" i="2" s="1"/>
  <c r="F10" i="4"/>
  <c r="D10" i="2" s="1"/>
  <c r="G10" i="4" l="1"/>
  <c r="E10" i="2" s="1"/>
  <c r="G6" i="4"/>
  <c r="E6" i="2" s="1"/>
  <c r="F14" i="4" l="1"/>
  <c r="G14" i="4" s="1"/>
  <c r="C15" i="4"/>
  <c r="F11" i="4"/>
  <c r="G11" i="4" s="1"/>
  <c r="F12" i="4"/>
  <c r="G12" i="4" s="1"/>
  <c r="F7" i="4"/>
  <c r="D7" i="2" s="1"/>
  <c r="G7" i="4" l="1"/>
  <c r="E7" i="2" s="1"/>
  <c r="F13" i="4"/>
  <c r="G13" i="4" s="1"/>
  <c r="F15" i="4" l="1"/>
  <c r="G15" i="4" s="1"/>
  <c r="C16" i="4"/>
  <c r="F16" i="4" l="1"/>
  <c r="G16" i="4" s="1"/>
  <c r="C17" i="4"/>
  <c r="D2" i="4" l="1"/>
  <c r="F17" i="4" l="1"/>
  <c r="G17" i="4" s="1"/>
  <c r="D3" i="4"/>
  <c r="C10" i="2" l="1"/>
  <c r="C8" i="2"/>
  <c r="C9" i="2"/>
</calcChain>
</file>

<file path=xl/sharedStrings.xml><?xml version="1.0" encoding="utf-8"?>
<sst xmlns="http://schemas.openxmlformats.org/spreadsheetml/2006/main" count="52" uniqueCount="51">
  <si>
    <t>Create a Project Tracker in this worksheet.
The title of this worksheet is in cell B1. 
Information about how to use this worksheet, including instructions for screen readers, is in the About worksheet.</t>
  </si>
  <si>
    <t>Project Tracker</t>
  </si>
  <si>
    <t>The Start date can be manually input in cell D2, or use the template’s sample formula to find the smallest date in the milestone column from the milestone table below.</t>
  </si>
  <si>
    <t>Start date:</t>
  </si>
  <si>
    <t>The End date can be manually input in cell D3, or use the template’s sample formula to find the largest date in the milestone column from the milestone table below.</t>
  </si>
  <si>
    <t>End date:</t>
  </si>
  <si>
    <t>Information about the milestone table columns is in cells B4 to G4.</t>
  </si>
  <si>
    <t>Enter a sequential set of numbers in the column below.</t>
  </si>
  <si>
    <t>Enter the start date for the milestone or activity in the column below.</t>
  </si>
  <si>
    <t>Enter the end date for the milestone or activity in the column below</t>
  </si>
  <si>
    <t>Enter the milestone and/or activity description in the column below. This description will appear in the Project Chart.</t>
  </si>
  <si>
    <t>Auto-calculated. The data below, under this column, is used for charting the milestones and activities.</t>
  </si>
  <si>
    <t xml:space="preserve">Auto-calculated. Duration of each task </t>
  </si>
  <si>
    <t>Table headings are in cells B5 to G5. 
There are two hidden columns: The Start-on day and Task Duration columns in cells F5 and G5 are auto-calculated and used for creating the Gantt Chart in the Gantt Chart worksheet. 
Sample data is in cells B6 to E21. 
The next instruction is in cell A22.</t>
  </si>
  <si>
    <t>Position</t>
  </si>
  <si>
    <t>Start Date</t>
  </si>
  <si>
    <t>End Date</t>
  </si>
  <si>
    <t>Milestone/Activity</t>
  </si>
  <si>
    <t>Start-on day</t>
  </si>
  <si>
    <t>Task Duration</t>
  </si>
  <si>
    <t>To add more milestones/activities, insert new rows above this line.
This is the last instruction in this worksheet.</t>
  </si>
  <si>
    <t>To add more Milestones/Activities, insert new rows above this line</t>
  </si>
  <si>
    <t>Gantt chart with the capability to scroll, a scrolling increment C1 increments the date range showing future activities.
This is the last instruction in this worksheet.</t>
  </si>
  <si>
    <t>Scrolling Increment:</t>
  </si>
  <si>
    <t>About this workbook</t>
  </si>
  <si>
    <t xml:space="preserve">
Enter your data in the Project Tracker worksheet, then scroll through a visual representation of your timeline in the Gantt chart worksheet. 
</t>
  </si>
  <si>
    <t xml:space="preserve">The position column in the Project Tracker worksheet allows you to chart milestones and activities on separate lines. You could, for instance, have two milestones/activities that start on the same day and run in parallel. They would overlap in the chart if they had the same position value. Provide two unique values to chart on separate lines. Try it!
As the chart concludes, you may notice markers with no text and no duration set at a specific timeline. As the last milestone scrolls off the chart, these markers indicate the end of the milestones in the Project Tracker to chart. Simple scroll back or to the beginning to see the chartable milestones. You can scroll back and forth by entering value in 'Gantt chart!C1'
</t>
  </si>
  <si>
    <t>Guide for screen readers</t>
  </si>
  <si>
    <t xml:space="preserve">There are 4 worksheets in this workbook. 
Project Tracker
Gantt chart
About
Dynamic Chart Data (Hidden)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</si>
  <si>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This is the last instruction in this worksheet.</t>
  </si>
  <si>
    <t>Title of this worksheet is in cell B1.</t>
  </si>
  <si>
    <t>Dynamic Chart Data</t>
  </si>
  <si>
    <t>Table title is in cell B4.</t>
  </si>
  <si>
    <t>Dynamic Data Table</t>
  </si>
  <si>
    <t>Table headings are in cells B5 to E5. 
A note is in cell F5.
This table will chart up to 5 milestones at one time. 
Do not modify or delete this worksheet or its contents.</t>
  </si>
  <si>
    <t>milestone</t>
  </si>
  <si>
    <t>date</t>
  </si>
  <si>
    <t>duration</t>
  </si>
  <si>
    <t>&lt;--chart up to 5 milestones at a time</t>
  </si>
  <si>
    <t>External Specifications</t>
  </si>
  <si>
    <t>Review Design Features</t>
  </si>
  <si>
    <t>Document New Features</t>
  </si>
  <si>
    <t>Write Software</t>
  </si>
  <si>
    <t>Program and Test</t>
  </si>
  <si>
    <t>Edit and Publish Notes</t>
  </si>
  <si>
    <t>Review Manual</t>
  </si>
  <si>
    <t>Alpha Site</t>
  </si>
  <si>
    <t>Print Manual</t>
  </si>
  <si>
    <t>Beta Site</t>
  </si>
  <si>
    <t>Manufacture</t>
  </si>
  <si>
    <t>Release and 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</si>
</sst>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_(* \(#,##0\);_(* &quot;-&quot;_);_(@_)"/>
    <numFmt numFmtId="164" formatCode="_-&quot;£&quot;* #,##0_-;\-&quot;£&quot;* #,##0_-;_-&quot;£&quot;* &quot;-&quot;_-;_-@_-"/>
    <numFmt numFmtId="165" formatCode="_-&quot;£&quot;* #,##0.00_-;\-&quot;£&quot;* #,##0.00_-;_-&quot;£&quot;* &quot;-&quot;??_-;_-@_-"/>
    <numFmt numFmtId="166" formatCode="#,##0_ ;\-#,##0\ "/>
  </numFmts>
  <fonts count="19"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
      <sz val="18"/>
      <color theme="3"/>
      <name val="Calibri"/>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b/>
      <sz val="11"/>
      <color theme="1"/>
      <name val="Calibri"/>
      <family val="2"/>
      <scheme val="minor"/>
    </font>
    <font>
      <sz val="11"/>
      <color theme="4"/>
      <name val="Calibri"/>
      <family val="2"/>
      <scheme val="minor"/>
    </font>
  </fonts>
  <fills count="37">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right/>
      <top/>
      <bottom style="medium">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4506668294322"/>
      </left>
      <right/>
      <top/>
      <bottom/>
      <diagonal/>
    </border>
    <border>
      <left/>
      <right style="thin">
        <color theme="4" tint="0.39994506668294322"/>
      </right>
      <top/>
      <bottom/>
      <diagonal/>
    </border>
    <border>
      <left style="thin">
        <color theme="4" tint="0.39994506668294322"/>
      </left>
      <right/>
      <top/>
      <bottom style="thin">
        <color theme="4" tint="0.39994506668294322"/>
      </bottom>
      <diagonal/>
    </border>
    <border>
      <left/>
      <right/>
      <top/>
      <bottom style="thin">
        <color theme="4" tint="0.39994506668294322"/>
      </bottom>
      <diagonal/>
    </border>
    <border>
      <left/>
      <right/>
      <top style="thin">
        <color indexed="64"/>
      </top>
      <bottom/>
      <diagonal/>
    </border>
    <border>
      <left style="thin">
        <color theme="4" tint="0.39994506668294322"/>
      </left>
      <right/>
      <top style="thin">
        <color indexed="64"/>
      </top>
      <bottom/>
      <diagonal/>
    </border>
    <border>
      <left/>
      <right style="thin">
        <color theme="4" tint="0.39994506668294322"/>
      </right>
      <top style="thin">
        <color indexed="64"/>
      </top>
      <bottom/>
      <diagonal/>
    </border>
    <border>
      <left/>
      <right style="thin">
        <color theme="4" tint="0.39994506668294322"/>
      </right>
      <top/>
      <bottom style="thin">
        <color theme="4" tint="0.39994506668294322"/>
      </bottom>
      <diagonal/>
    </border>
  </borders>
  <cellStyleXfs count="48">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166"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xf numFmtId="41"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7"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xf numFmtId="0" fontId="12" fillId="10" borderId="7" applyNumberFormat="0" applyAlignment="0" applyProtection="0"/>
    <xf numFmtId="0" fontId="13" fillId="11" borderId="8" applyNumberFormat="0" applyAlignment="0" applyProtection="0"/>
    <xf numFmtId="0" fontId="14" fillId="11" borderId="7" applyNumberFormat="0" applyAlignment="0" applyProtection="0"/>
    <xf numFmtId="0" fontId="15" fillId="0" borderId="9" applyNumberFormat="0" applyFill="0" applyAlignment="0" applyProtection="0"/>
    <xf numFmtId="0" fontId="2" fillId="12" borderId="10" applyNumberFormat="0" applyAlignment="0" applyProtection="0"/>
    <xf numFmtId="0" fontId="16" fillId="0" borderId="0" applyNumberFormat="0" applyFill="0" applyBorder="0" applyAlignment="0" applyProtection="0"/>
    <xf numFmtId="0" fontId="1" fillId="13" borderId="11" applyNumberFormat="0" applyFont="0" applyAlignment="0" applyProtection="0"/>
    <xf numFmtId="0" fontId="17" fillId="0" borderId="12" applyNumberFormat="0" applyFill="0" applyAlignment="0" applyProtection="0"/>
    <xf numFmtId="0" fontId="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30">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Alignment="1">
      <alignment wrapText="1"/>
    </xf>
    <xf numFmtId="0" fontId="6" fillId="0" borderId="0" xfId="5">
      <alignment horizontal="left" vertical="center"/>
    </xf>
    <xf numFmtId="0" fontId="0" fillId="0" borderId="3" xfId="0" applyBorder="1"/>
    <xf numFmtId="14" fontId="0" fillId="0" borderId="4" xfId="0" applyNumberFormat="1" applyBorder="1"/>
    <xf numFmtId="0" fontId="0" fillId="0" borderId="4" xfId="0" applyBorder="1"/>
    <xf numFmtId="0" fontId="0" fillId="0" borderId="5" xfId="0" applyBorder="1"/>
    <xf numFmtId="14" fontId="1" fillId="2" borderId="6" xfId="7" applyNumberFormat="1" applyBorder="1" applyAlignment="1">
      <alignment horizontal="center" vertical="center"/>
    </xf>
    <xf numFmtId="0" fontId="5" fillId="0" borderId="6" xfId="2" applyBorder="1">
      <alignment horizontal="right" vertical="center" indent="1"/>
    </xf>
    <xf numFmtId="0" fontId="0" fillId="0" borderId="6" xfId="0" applyBorder="1"/>
    <xf numFmtId="0" fontId="0" fillId="3" borderId="0" xfId="0" applyFill="1"/>
    <xf numFmtId="0" fontId="3" fillId="0" borderId="0" xfId="0" applyFo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166" fontId="0" fillId="5" borderId="0" xfId="6" applyFont="1" applyFill="1" applyBorder="1">
      <alignment horizontal="center"/>
    </xf>
    <xf numFmtId="0" fontId="7" fillId="6" borderId="0" xfId="8" applyFill="1">
      <alignment wrapText="1"/>
    </xf>
    <xf numFmtId="0" fontId="0" fillId="0" borderId="17" xfId="0" applyBorder="1"/>
    <xf numFmtId="0" fontId="0" fillId="0" borderId="18" xfId="0" applyBorder="1"/>
    <xf numFmtId="0" fontId="0" fillId="0" borderId="19" xfId="0" applyBorder="1"/>
    <xf numFmtId="0" fontId="0" fillId="0" borderId="13" xfId="0" applyBorder="1" applyAlignment="1">
      <alignment horizontal="center"/>
    </xf>
    <xf numFmtId="0" fontId="0" fillId="0" borderId="14" xfId="0" applyBorder="1"/>
    <xf numFmtId="0" fontId="0" fillId="0" borderId="15" xfId="0" applyBorder="1" applyAlignment="1">
      <alignment horizontal="center"/>
    </xf>
    <xf numFmtId="0" fontId="0" fillId="0" borderId="20" xfId="0" applyBorder="1"/>
    <xf numFmtId="14" fontId="0" fillId="0" borderId="0" xfId="4" applyFont="1">
      <alignment horizontal="center" vertical="center"/>
    </xf>
    <xf numFmtId="14" fontId="0" fillId="0" borderId="16" xfId="4" applyFont="1" applyBorder="1">
      <alignment horizontal="center" vertical="center"/>
    </xf>
    <xf numFmtId="0" fontId="18" fillId="0" borderId="0" xfId="0" applyFont="1" applyAlignment="1">
      <alignment horizontal="center" vertical="center"/>
    </xf>
  </cellXfs>
  <cellStyles count="48">
    <cellStyle name="20% - Accent1" xfId="26" builtinId="30" customBuiltin="1"/>
    <cellStyle name="20% - Accent2" xfId="30" builtinId="34" customBuiltin="1"/>
    <cellStyle name="20% - Accent3" xfId="34" builtinId="38" customBuiltin="1"/>
    <cellStyle name="20% - Accent4" xfId="38" builtinId="42" customBuiltin="1"/>
    <cellStyle name="20% - Accent5" xfId="7" builtinId="46" customBuiltin="1"/>
    <cellStyle name="20% - Accent6" xfId="45"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2" builtinId="47" customBuiltin="1"/>
    <cellStyle name="40% - Accent6" xfId="46"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3" builtinId="48" customBuiltin="1"/>
    <cellStyle name="60% - Accent6" xfId="47"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4" builtinId="49" customBuiltin="1"/>
    <cellStyle name="Bad" xfId="15" builtinId="27" customBuiltin="1"/>
    <cellStyle name="Calculation" xfId="19" builtinId="22" customBuiltin="1"/>
    <cellStyle name="Check Cell" xfId="21" builtinId="23" customBuiltin="1"/>
    <cellStyle name="Comma" xfId="6" builtinId="3" customBuiltin="1"/>
    <cellStyle name="Comma [0]" xfId="9" builtinId="6" customBuiltin="1"/>
    <cellStyle name="Currency" xfId="10" builtinId="4" customBuiltin="1"/>
    <cellStyle name="Currency [0]" xfId="11" builtinId="7" customBuiltin="1"/>
    <cellStyle name="Date" xfId="4" xr:uid="{A5654282-6065-4D12-BA7A-82AAEC707206}"/>
    <cellStyle name="Explanatory Text" xfId="8" builtinId="53" customBuiltin="1"/>
    <cellStyle name="Good" xfId="14" builtinId="26" customBuiltin="1"/>
    <cellStyle name="Heading 1" xfId="1" builtinId="16" customBuiltin="1"/>
    <cellStyle name="Heading 2" xfId="2" builtinId="17" customBuiltin="1"/>
    <cellStyle name="Heading 3" xfId="3" builtinId="18" customBuiltin="1"/>
    <cellStyle name="Heading 4" xfId="5" builtinId="19" customBuiltin="1"/>
    <cellStyle name="Input" xfId="17" builtinId="20" customBuiltin="1"/>
    <cellStyle name="Linked Cell" xfId="20" builtinId="24" customBuiltin="1"/>
    <cellStyle name="Neutral" xfId="16" builtinId="28" customBuiltin="1"/>
    <cellStyle name="Normal" xfId="0" builtinId="0" customBuiltin="1"/>
    <cellStyle name="Note" xfId="23" builtinId="10" customBuiltin="1"/>
    <cellStyle name="Output" xfId="18" builtinId="21" customBuiltin="1"/>
    <cellStyle name="Percent" xfId="12" builtinId="5" customBuiltin="1"/>
    <cellStyle name="Title" xfId="13" builtinId="15" customBuiltin="1"/>
    <cellStyle name="Total" xfId="24" builtinId="25" customBuiltin="1"/>
    <cellStyle name="Warning Text" xfId="22" builtinId="11" customBuiltin="1"/>
  </cellStyles>
  <dxfs count="13">
    <dxf>
      <numFmt numFmtId="0" formatCode="General"/>
      <border diagonalUp="0" diagonalDown="0">
        <left/>
        <right style="medium">
          <color theme="5" tint="-0.249977111117893"/>
        </right>
        <top/>
        <bottom/>
      </border>
    </dxf>
    <dxf>
      <numFmt numFmtId="0" formatCode="General"/>
    </dxf>
    <dxf>
      <numFmt numFmtId="167" formatCode="dd/mm/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fill>
        <patternFill patternType="solid">
          <fgColor indexed="64"/>
          <bgColor theme="4" tint="0.79998168889431442"/>
        </patternFill>
      </fill>
    </dxf>
    <dxf>
      <fill>
        <patternFill patternType="solid">
          <fgColor indexed="64"/>
          <bgColor theme="4" tint="0.79998168889431442"/>
        </patternFill>
      </fill>
    </dxf>
    <dxf>
      <font>
        <strike val="0"/>
        <outline val="0"/>
        <shadow val="0"/>
        <u val="none"/>
        <vertAlign val="baseline"/>
        <sz val="11"/>
        <color theme="1"/>
        <name val="Calibri"/>
        <family val="2"/>
        <scheme val="minor"/>
      </font>
      <border diagonalUp="0" diagonalDown="0" outline="0">
        <left/>
        <right style="thin">
          <color theme="4" tint="0.39994506668294322"/>
        </right>
        <top/>
        <bottom/>
      </border>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theme="4" tint="0.39994506668294322"/>
        </left>
        <right/>
        <top/>
        <bottom/>
      </border>
    </dxf>
    <dxf>
      <fill>
        <patternFill patternType="solid">
          <fgColor theme="4" tint="0.79995117038483843"/>
          <bgColor theme="4" tint="0.79998168889431442"/>
        </patternFill>
      </fill>
    </dxf>
    <dxf>
      <font>
        <b/>
        <color theme="0"/>
      </font>
      <fill>
        <patternFill patternType="solid">
          <fgColor theme="4"/>
          <bgColor theme="4" tint="-0.499984740745262"/>
        </patternFill>
      </fill>
    </dxf>
  </dxfs>
  <tableStyles count="1" defaultTableStyle="TableStyleMedium2" defaultPivotStyle="PivotStyleLight16">
    <tableStyle name="Gantt Chart table style" pivot="0" count="2" xr9:uid="{D7A9D309-76D4-47FD-AAFA-79E72526BC00}">
      <tableStyleElement type="headerRow" dxfId="12"/>
      <tableStyleElement type="first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'Dynamic Chart Data Hidden'!$C$5</c:f>
              <c:strCache>
                <c:ptCount val="1"/>
                <c:pt idx="0">
                  <c:v>date</c:v>
                </c:pt>
              </c:strCache>
            </c:strRef>
          </c:tx>
          <c:spPr>
            <a:noFill/>
            <a:ln>
              <a:noFill/>
            </a:ln>
            <a:effectLst/>
          </c:spPr>
          <c:invertIfNegative val="0"/>
          <c:cat>
            <c:strRef>
              <c:f>'Dynamic Chart Data Hidden'!$B$6:$B$10</c:f>
              <c:strCache>
                <c:ptCount val="5"/>
                <c:pt idx="0">
                  <c:v>External Specifications</c:v>
                </c:pt>
                <c:pt idx="1">
                  <c:v>Review Design Features</c:v>
                </c:pt>
                <c:pt idx="2">
                  <c:v>Document New Features</c:v>
                </c:pt>
                <c:pt idx="3">
                  <c:v>Write Software</c:v>
                </c:pt>
                <c:pt idx="4">
                  <c:v>Program and Test</c:v>
                </c:pt>
              </c:strCache>
            </c:strRef>
          </c:cat>
          <c:val>
            <c:numRef>
              <c:f>'Dynamic Chart Data Hidden'!$C$6:$C$10</c:f>
              <c:numCache>
                <c:formatCode>m/d/yyyy</c:formatCode>
                <c:ptCount val="5"/>
                <c:pt idx="0">
                  <c:v>44813</c:v>
                </c:pt>
                <c:pt idx="1">
                  <c:v>44820</c:v>
                </c:pt>
                <c:pt idx="2">
                  <c:v>44820</c:v>
                </c:pt>
                <c:pt idx="3">
                  <c:v>44820</c:v>
                </c:pt>
                <c:pt idx="4">
                  <c:v>44821</c:v>
                </c:pt>
              </c:numCache>
            </c:numRef>
          </c:val>
          <c:extLst>
            <c:ext xmlns:c16="http://schemas.microsoft.com/office/drawing/2014/chart" uri="{C3380CC4-5D6E-409C-BE32-E72D297353CC}">
              <c16:uniqueId val="{00000000-5066-4237-8C26-8D976BA022B1}"/>
            </c:ext>
          </c:extLst>
        </c:ser>
        <c:ser>
          <c:idx val="1"/>
          <c:order val="1"/>
          <c:tx>
            <c:strRef>
              <c:f>'Dynamic Chart Data Hidden'!$E$5</c:f>
              <c:strCache>
                <c:ptCount val="1"/>
                <c:pt idx="0">
                  <c:v>duration</c:v>
                </c:pt>
              </c:strCache>
            </c:strRef>
          </c:tx>
          <c:spPr>
            <a:solidFill>
              <a:schemeClr val="accent1">
                <a:lumMod val="75000"/>
              </a:schemeClr>
            </a:solidFill>
            <a:ln>
              <a:noFill/>
            </a:ln>
            <a:effectLst/>
          </c:spPr>
          <c:invertIfNegative val="0"/>
          <c:dLbls>
            <c:dLbl>
              <c:idx val="0"/>
              <c:tx>
                <c:rich>
                  <a:bodyPr/>
                  <a:lstStyle/>
                  <a:p>
                    <a:fld id="{BA149DB6-885B-4BA3-810F-CCF8F18694A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tx>
                <c:rich>
                  <a:bodyPr/>
                  <a:lstStyle/>
                  <a:p>
                    <a:fld id="{E08D5265-3287-4A8C-A699-80C3F6FABD2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2B2D8EBB-4087-4B49-94C9-668D86C3C5F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a:lstStyle/>
                  <a:p>
                    <a:fld id="{6070F398-7A84-4708-9A87-803F5A0CB10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EAFFAFD5-9AC8-426C-A9C3-745C969E297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'Dynamic Chart Data Hidden'!$B$6:$B$10</c:f>
              <c:strCache>
                <c:ptCount val="5"/>
                <c:pt idx="0">
                  <c:v>External Specifications</c:v>
                </c:pt>
                <c:pt idx="1">
                  <c:v>Review Design Features</c:v>
                </c:pt>
                <c:pt idx="2">
                  <c:v>Document New Features</c:v>
                </c:pt>
                <c:pt idx="3">
                  <c:v>Write Software</c:v>
                </c:pt>
                <c:pt idx="4">
                  <c:v>Program and Test</c:v>
                </c:pt>
              </c:strCache>
            </c:strRef>
          </c:cat>
          <c:val>
            <c:numRef>
              <c:f>'Dynamic Chart Data Hidden'!$E$6:$E$10</c:f>
              <c:numCache>
                <c:formatCode>General</c:formatCode>
                <c:ptCount val="5"/>
                <c:pt idx="0">
                  <c:v>8</c:v>
                </c:pt>
                <c:pt idx="1">
                  <c:v>2</c:v>
                </c:pt>
                <c:pt idx="2">
                  <c:v>3</c:v>
                </c:pt>
                <c:pt idx="3">
                  <c:v>60</c:v>
                </c:pt>
                <c:pt idx="4">
                  <c:v>40</c:v>
                </c:pt>
              </c:numCache>
            </c:numRef>
          </c:val>
          <c:extLst>
            <c:ext xmlns:c15="http://schemas.microsoft.com/office/drawing/2012/chart" uri="{02D57815-91ED-43cb-92C2-25804820EDAC}">
              <c15:datalabelsRange>
                <c15:f>'Dynamic Chart Data Hidden'!$B$6:$B$10</c15:f>
                <c15:dlblRangeCache>
                  <c:ptCount val="5"/>
                  <c:pt idx="0">
                    <c:v>External Specifications</c:v>
                  </c:pt>
                  <c:pt idx="1">
                    <c:v>Review Design Features</c:v>
                  </c:pt>
                  <c:pt idx="2">
                    <c:v>Document New Features</c:v>
                  </c:pt>
                  <c:pt idx="3">
                    <c:v>Write Software</c:v>
                  </c:pt>
                  <c:pt idx="4">
                    <c:v>Program and Test</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overlap val="100"/>
        <c:axId val="746877856"/>
        <c:axId val="746878512"/>
      </c:bar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409]mmm\-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323849</xdr:rowOff>
    </xdr:from>
    <xdr:to>
      <xdr:col>12</xdr:col>
      <xdr:colOff>347662</xdr:colOff>
      <xdr:row>28</xdr:row>
      <xdr:rowOff>0</xdr:rowOff>
    </xdr:to>
    <xdr:graphicFrame macro="">
      <xdr:nvGraphicFramePr>
        <xdr:cNvPr id="2" name="Gantt Char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Milestones" displayName="Milestones" ref="B5:G18" totalsRowShown="0">
  <autoFilter ref="B5:G18" xr:uid="{951635E4-FCFF-47B1-A6C6-5C24ECDE9A5A}"/>
  <sortState xmlns:xlrd2="http://schemas.microsoft.com/office/spreadsheetml/2017/richdata2" ref="B6:G18">
    <sortCondition ref="C6:C18"/>
    <sortCondition ref="D6:D18"/>
  </sortState>
  <tableColumns count="6">
    <tableColumn id="12" xr3:uid="{417148D6-7A28-40C6-80F2-B6C648F24A03}" name="Position" dataDxfId="10"/>
    <tableColumn id="2" xr3:uid="{0B09DBBE-2FBF-46E2-8C69-E2CFCC08C5F9}" name="Start Date" dataDxfId="9" dataCellStyle="Date"/>
    <tableColumn id="3" xr3:uid="{5169FF04-1487-4814-B98C-C577FE120139}" name="End Date" dataDxfId="8" dataCellStyle="Date"/>
    <tableColumn id="10" xr3:uid="{DBA6C66F-3413-4788-966C-44D320586126}" name="Milestone/Activity" dataDxfId="7">
      <calculatedColumnFormula>"Activity"&amp;" "&amp;ROW($A1)</calculatedColumnFormula>
    </tableColumn>
    <tableColumn id="11" xr3:uid="{31798575-BD57-466D-AC99-9EF7707B63C7}" name="Start-on day" dataDxfId="6" dataCellStyle="Comma">
      <calculatedColumnFormula>IFERROR(IF(OR(LEN(Milestones[[#This Row],[Start Date]])=0,LEN(Milestones[[#This Row],[End Date]])=0),"",INT(C6)-INT($C$6)),"")</calculatedColumnFormula>
    </tableColumn>
    <tableColumn id="8" xr3:uid="{A36515AD-389B-4321-BB8D-89BAC7740995}" name="Task Duration" dataDxfId="5" dataCellStyle="Comma">
      <calculatedColumnFormula>IFERROR(IF(Milestones[[#This Row],[Start-on day]]=0,DATEDIF(Milestones[[#This Row],[Start Date]],Milestones[[#This Row],[End Date]],"d")+1,IF(LEN(Milestones[[#This Row],[Start-on day]])=0,"",DATEDIF(Milestones[[#This Row],[Start Date]],Milestones[[#This Row],[End Date]],"d")+1)),0)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ynamicData" displayName="DynamicData" ref="B5:E10" totalsRowShown="0" tableBorderDxfId="4" headerRowCellStyle="Heading 3">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milestone" dataDxfId="3">
      <calculatedColumnFormula>IFERROR(IF(LEN(OFFSET('Project Tracker'!$E6,Scrolling,0,1,1))=0,"",INDEX(Milestones[],'Project Tracker'!$B6+Scrolling,4)),"")</calculatedColumnFormula>
    </tableColumn>
    <tableColumn id="2" xr3:uid="{24BD43CB-1C65-4F2C-BE9D-D5C601681B07}" name="date" dataDxfId="2">
      <calculatedColumnFormula>IFERROR(IF(LEN(OFFSET('Project Tracker'!$C6,Scrolling,0,1,1))=0,End_Date,INDEX(Milestones[],'Project Tracker'!$B6+Scrolling,2)),"")</calculatedColumnFormula>
    </tableColumn>
    <tableColumn id="3" xr3:uid="{1391FB0D-B504-4322-B211-D2B787F64A2D}" name="Start-on day" dataDxfId="1">
      <calculatedColumnFormula>IFERROR(IF(LEN(OFFSET('Project Tracker'!$F6,Scrolling,0,1,1))=0,"",INDEX(Milestones[],'Project Tracker'!$B6+Scrolling,5)),"")</calculatedColumnFormula>
    </tableColumn>
    <tableColumn id="4" xr3:uid="{21D31F93-1DE3-4841-8614-466E50A648E8}" name="duration" dataDxfId="0">
      <calculatedColumnFormula>IFERROR(IF(LEN(OFFSET('Project Tracker'!$G6,Scrolling,0,1,1))=0,"",INDEX(Milestones[],'Project Tracker'!$B6+Scrolling,6)),"")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G22"/>
  <sheetViews>
    <sheetView showGridLines="0" tabSelected="1" topLeftCell="A2" zoomScaleNormal="100" workbookViewId="0">
      <selection activeCell="E6" sqref="E6:E17"/>
    </sheetView>
  </sheetViews>
  <sheetFormatPr defaultRowHeight="15" x14ac:dyDescent="0.25"/>
  <cols>
    <col min="1" max="1" width="2.7109375" style="14" customWidth="1"/>
    <col min="2" max="2" width="11.5703125" customWidth="1"/>
    <col min="3" max="3" width="20.140625" customWidth="1"/>
    <col min="4" max="4" width="15.7109375" customWidth="1"/>
    <col min="5" max="5" width="25.85546875" customWidth="1"/>
    <col min="6" max="6" width="15.7109375" hidden="1" customWidth="1"/>
    <col min="7" max="7" width="18.42578125" hidden="1" customWidth="1"/>
    <col min="8" max="8" width="2.5703125" customWidth="1"/>
  </cols>
  <sheetData>
    <row r="1" spans="1:7" ht="50.1" customHeight="1" x14ac:dyDescent="0.25">
      <c r="A1" s="17" t="s">
        <v>0</v>
      </c>
      <c r="B1" s="1" t="s">
        <v>1</v>
      </c>
    </row>
    <row r="2" spans="1:7" ht="30" customHeight="1" thickBot="1" x14ac:dyDescent="0.3">
      <c r="A2" s="14" t="s">
        <v>2</v>
      </c>
      <c r="C2" s="2" t="s">
        <v>3</v>
      </c>
      <c r="D2" s="10">
        <f ca="1">IFERROR(IF(MIN(Milestones[Start Date])=0,TODAY(),MIN(Milestones[Start Date])),TODAY())</f>
        <v>44813</v>
      </c>
    </row>
    <row r="3" spans="1:7" ht="30" customHeight="1" thickBot="1" x14ac:dyDescent="0.3">
      <c r="A3" s="14" t="s">
        <v>4</v>
      </c>
      <c r="C3" s="11" t="s">
        <v>5</v>
      </c>
      <c r="D3" s="10">
        <f ca="1">IFERROR(IF(MAX(Milestones[End Date])=0,TODAY(),MAX(Milestones[End Date])),TODAY())</f>
        <v>44911</v>
      </c>
      <c r="E3" s="12"/>
    </row>
    <row r="4" spans="1:7" ht="105" customHeight="1" x14ac:dyDescent="0.25">
      <c r="A4" s="14" t="s">
        <v>6</v>
      </c>
      <c r="B4" s="16" t="s">
        <v>7</v>
      </c>
      <c r="C4" s="16" t="s">
        <v>8</v>
      </c>
      <c r="D4" s="16" t="s">
        <v>9</v>
      </c>
      <c r="E4" s="16" t="s">
        <v>10</v>
      </c>
      <c r="F4" s="19" t="s">
        <v>11</v>
      </c>
      <c r="G4" s="19" t="s">
        <v>12</v>
      </c>
    </row>
    <row r="5" spans="1:7" ht="15" customHeight="1" x14ac:dyDescent="0.25">
      <c r="A5" s="15" t="s">
        <v>13</v>
      </c>
      <c r="B5" s="21" t="s">
        <v>14</v>
      </c>
      <c r="C5" s="20" t="s">
        <v>15</v>
      </c>
      <c r="D5" s="20" t="s">
        <v>16</v>
      </c>
      <c r="E5" s="22" t="s">
        <v>17</v>
      </c>
      <c r="F5" t="s">
        <v>18</v>
      </c>
      <c r="G5" t="s">
        <v>19</v>
      </c>
    </row>
    <row r="6" spans="1:7" x14ac:dyDescent="0.25">
      <c r="B6" s="23">
        <v>1</v>
      </c>
      <c r="C6" s="27">
        <v>44813</v>
      </c>
      <c r="D6" s="27">
        <f>Milestones[[#This Row],[Start Date]]+7</f>
        <v>44820</v>
      </c>
      <c r="E6" s="24" t="s">
        <v>39</v>
      </c>
      <c r="F6" s="18">
        <f>IFERROR(IF(OR(LEN(Milestones[[#This Row],[Start Date]])=0,LEN(Milestones[[#This Row],[End Date]])=0),"",INT(C6)-INT($C$6)),"")</f>
        <v>0</v>
      </c>
      <c r="G6" s="18">
        <f>IFERROR(IF(Milestones[[#This Row],[Start-on day]]=0,DATEDIF(Milestones[[#This Row],[Start Date]],Milestones[[#This Row],[End Date]],"d")+1,IF(LEN(Milestones[[#This Row],[Start-on day]])=0,"",DATEDIF(Milestones[[#This Row],[Start Date]],Milestones[[#This Row],[End Date]],"d")+1)),0)</f>
        <v>8</v>
      </c>
    </row>
    <row r="7" spans="1:7" x14ac:dyDescent="0.25">
      <c r="B7" s="23">
        <v>2</v>
      </c>
      <c r="C7" s="27">
        <f>D6</f>
        <v>44820</v>
      </c>
      <c r="D7" s="27">
        <f>Milestones[[#This Row],[Start Date]]+1</f>
        <v>44821</v>
      </c>
      <c r="E7" s="24" t="s">
        <v>40</v>
      </c>
      <c r="F7" s="18">
        <f>IFERROR(IF(OR(LEN(Milestones[[#This Row],[Start Date]])=0,LEN(Milestones[[#This Row],[End Date]])=0),"",INT(C7)-INT($C$6)),"")</f>
        <v>7</v>
      </c>
      <c r="G7" s="18">
        <f>IFERROR(IF(Milestones[[#This Row],[Start-on day]]=0,DATEDIF(Milestones[[#This Row],[Start Date]],Milestones[[#This Row],[End Date]],"d")+1,IF(LEN(Milestones[[#This Row],[Start-on day]])=0,"",DATEDIF(Milestones[[#This Row],[Start Date]],Milestones[[#This Row],[End Date]],"d")+1)),0)</f>
        <v>2</v>
      </c>
    </row>
    <row r="8" spans="1:7" x14ac:dyDescent="0.25">
      <c r="B8" s="23">
        <v>3</v>
      </c>
      <c r="C8" s="27">
        <f>D6</f>
        <v>44820</v>
      </c>
      <c r="D8" s="27">
        <f>Milestones[[#This Row],[Start Date]]+2</f>
        <v>44822</v>
      </c>
      <c r="E8" s="24" t="s">
        <v>41</v>
      </c>
      <c r="F8" s="18">
        <f>IFERROR(IF(OR(LEN(Milestones[[#This Row],[Start Date]])=0,LEN(Milestones[[#This Row],[End Date]])=0),"",INT(C8)-INT($C$6)),"")</f>
        <v>7</v>
      </c>
      <c r="G8" s="18">
        <f>IFERROR(IF(Milestones[[#This Row],[Start-on day]]=0,DATEDIF(Milestones[[#This Row],[Start Date]],Milestones[[#This Row],[End Date]],"d")+1,IF(LEN(Milestones[[#This Row],[Start-on day]])=0,"",DATEDIF(Milestones[[#This Row],[Start Date]],Milestones[[#This Row],[End Date]],"d")+1)),0)</f>
        <v>3</v>
      </c>
    </row>
    <row r="9" spans="1:7" x14ac:dyDescent="0.25">
      <c r="B9" s="23">
        <v>4</v>
      </c>
      <c r="C9" s="27">
        <f>D6</f>
        <v>44820</v>
      </c>
      <c r="D9" s="27">
        <f>Milestones[[#This Row],[Start Date]]+59</f>
        <v>44879</v>
      </c>
      <c r="E9" s="24" t="s">
        <v>42</v>
      </c>
      <c r="F9" s="18">
        <f>IFERROR(IF(OR(LEN(Milestones[[#This Row],[Start Date]])=0,LEN(Milestones[[#This Row],[End Date]])=0),"",INT(C9)-INT($C$6)),"")</f>
        <v>7</v>
      </c>
      <c r="G9" s="18">
        <f>IFERROR(IF(Milestones[[#This Row],[Start-on day]]=0,DATEDIF(Milestones[[#This Row],[Start Date]],Milestones[[#This Row],[End Date]],"d")+1,IF(LEN(Milestones[[#This Row],[Start-on day]])=0,"",DATEDIF(Milestones[[#This Row],[Start Date]],Milestones[[#This Row],[End Date]],"d")+1)),0)</f>
        <v>60</v>
      </c>
    </row>
    <row r="10" spans="1:7" x14ac:dyDescent="0.25">
      <c r="B10" s="23">
        <v>5</v>
      </c>
      <c r="C10" s="27">
        <f>D7</f>
        <v>44821</v>
      </c>
      <c r="D10" s="27">
        <f>Milestones[[#This Row],[Start Date]]+39</f>
        <v>44860</v>
      </c>
      <c r="E10" s="24" t="s">
        <v>43</v>
      </c>
      <c r="F10" s="18">
        <f>IFERROR(IF(OR(LEN(Milestones[[#This Row],[Start Date]])=0,LEN(Milestones[[#This Row],[End Date]])=0),"",INT(C10)-INT($C$6)),"")</f>
        <v>8</v>
      </c>
      <c r="G10" s="18">
        <f>IFERROR(IF(Milestones[[#This Row],[Start-on day]]=0,DATEDIF(Milestones[[#This Row],[Start Date]],Milestones[[#This Row],[End Date]],"d")+1,IF(LEN(Milestones[[#This Row],[Start-on day]])=0,"",DATEDIF(Milestones[[#This Row],[Start Date]],Milestones[[#This Row],[End Date]],"d")+1)),0)</f>
        <v>40</v>
      </c>
    </row>
    <row r="11" spans="1:7" x14ac:dyDescent="0.25">
      <c r="B11" s="23">
        <v>6</v>
      </c>
      <c r="C11" s="27">
        <f>D8</f>
        <v>44822</v>
      </c>
      <c r="D11" s="27">
        <f>Milestones[[#This Row],[Start Date]]+1</f>
        <v>44823</v>
      </c>
      <c r="E11" s="24" t="s">
        <v>44</v>
      </c>
      <c r="F11" s="18">
        <f>IFERROR(IF(OR(LEN(Milestones[[#This Row],[Start Date]])=0,LEN(Milestones[[#This Row],[End Date]])=0),"",INT(C11)-INT($C$6)),"")</f>
        <v>9</v>
      </c>
      <c r="G11" s="18">
        <f>IFERROR(IF(Milestones[[#This Row],[Start-on day]]=0,DATEDIF(Milestones[[#This Row],[Start Date]],Milestones[[#This Row],[End Date]],"d")+1,IF(LEN(Milestones[[#This Row],[Start-on day]])=0,"",DATEDIF(Milestones[[#This Row],[Start Date]],Milestones[[#This Row],[End Date]],"d")+1)),0)</f>
        <v>2</v>
      </c>
    </row>
    <row r="12" spans="1:7" x14ac:dyDescent="0.25">
      <c r="B12" s="23">
        <v>7</v>
      </c>
      <c r="C12" s="27">
        <f>D9</f>
        <v>44879</v>
      </c>
      <c r="D12" s="27">
        <f>Milestones[[#This Row],[Start Date]]+1</f>
        <v>44880</v>
      </c>
      <c r="E12" s="24" t="s">
        <v>45</v>
      </c>
      <c r="F12" s="18">
        <f>IFERROR(IF(OR(LEN(Milestones[[#This Row],[Start Date]])=0,LEN(Milestones[[#This Row],[End Date]])=0),"",INT(C12)-INT($C$6)),"")</f>
        <v>66</v>
      </c>
      <c r="G12" s="18">
        <f>IFERROR(IF(Milestones[[#This Row],[Start-on day]]=0,DATEDIF(Milestones[[#This Row],[Start Date]],Milestones[[#This Row],[End Date]],"d")+1,IF(LEN(Milestones[[#This Row],[Start-on day]])=0,"",DATEDIF(Milestones[[#This Row],[Start Date]],Milestones[[#This Row],[End Date]],"d")+1)),0)</f>
        <v>2</v>
      </c>
    </row>
    <row r="13" spans="1:7" x14ac:dyDescent="0.25">
      <c r="B13" s="23">
        <v>8</v>
      </c>
      <c r="C13" s="27">
        <f>D11</f>
        <v>44823</v>
      </c>
      <c r="D13" s="27">
        <f>Milestones[[#This Row],[Start Date]]+19</f>
        <v>44842</v>
      </c>
      <c r="E13" s="24" t="s">
        <v>46</v>
      </c>
      <c r="F13" s="18">
        <f>IFERROR(IF(OR(LEN(Milestones[[#This Row],[Start Date]])=0,LEN(Milestones[[#This Row],[End Date]])=0),"",INT(C13)-INT($C$6)),"")</f>
        <v>10</v>
      </c>
      <c r="G13" s="18">
        <f>IFERROR(IF(Milestones[[#This Row],[Start-on day]]=0,DATEDIF(Milestones[[#This Row],[Start Date]],Milestones[[#This Row],[End Date]],"d")+1,IF(LEN(Milestones[[#This Row],[Start-on day]])=0,"",DATEDIF(Milestones[[#This Row],[Start Date]],Milestones[[#This Row],[End Date]],"d")+1)),0)</f>
        <v>20</v>
      </c>
    </row>
    <row r="14" spans="1:7" x14ac:dyDescent="0.25">
      <c r="B14" s="23">
        <v>9</v>
      </c>
      <c r="C14" s="27">
        <f>D12</f>
        <v>44880</v>
      </c>
      <c r="D14" s="27">
        <f>Milestones[[#This Row],[Start Date]]+9</f>
        <v>44889</v>
      </c>
      <c r="E14" s="24" t="s">
        <v>47</v>
      </c>
      <c r="F14" s="18">
        <f>IFERROR(IF(OR(LEN(Milestones[[#This Row],[Start Date]])=0,LEN(Milestones[[#This Row],[End Date]])=0),"",INT(C14)-INT($C$6)),"")</f>
        <v>67</v>
      </c>
      <c r="G14" s="18">
        <f>IFERROR(IF(Milestones[[#This Row],[Start-on day]]=0,DATEDIF(Milestones[[#This Row],[Start Date]],Milestones[[#This Row],[End Date]],"d")+1,IF(LEN(Milestones[[#This Row],[Start-on day]])=0,"",DATEDIF(Milestones[[#This Row],[Start Date]],Milestones[[#This Row],[End Date]],"d")+1)),0)</f>
        <v>10</v>
      </c>
    </row>
    <row r="15" spans="1:7" x14ac:dyDescent="0.25">
      <c r="B15" s="23">
        <v>10</v>
      </c>
      <c r="C15" s="27">
        <f>D14</f>
        <v>44889</v>
      </c>
      <c r="D15" s="27">
        <f>Milestones[[#This Row],[Start Date]]+9</f>
        <v>44898</v>
      </c>
      <c r="E15" s="24" t="s">
        <v>48</v>
      </c>
      <c r="F15" s="18">
        <f>IFERROR(IF(OR(LEN(Milestones[[#This Row],[Start Date]])=0,LEN(Milestones[[#This Row],[End Date]])=0),"",INT(C15)-INT($C$6)),"")</f>
        <v>76</v>
      </c>
      <c r="G15" s="18">
        <f>IFERROR(IF(Milestones[[#This Row],[Start-on day]]=0,DATEDIF(Milestones[[#This Row],[Start Date]],Milestones[[#This Row],[End Date]],"d")+1,IF(LEN(Milestones[[#This Row],[Start-on day]])=0,"",DATEDIF(Milestones[[#This Row],[Start Date]],Milestones[[#This Row],[End Date]],"d")+1)),0)</f>
        <v>10</v>
      </c>
    </row>
    <row r="16" spans="1:7" x14ac:dyDescent="0.25">
      <c r="B16" s="23">
        <v>11</v>
      </c>
      <c r="C16" s="27">
        <f>D15</f>
        <v>44898</v>
      </c>
      <c r="D16" s="27">
        <f>Milestones[[#This Row],[Start Date]]+11</f>
        <v>44909</v>
      </c>
      <c r="E16" s="24" t="s">
        <v>49</v>
      </c>
      <c r="F16" s="18">
        <f>IFERROR(IF(OR(LEN(Milestones[[#This Row],[Start Date]])=0,LEN(Milestones[[#This Row],[End Date]])=0),"",INT(C16)-INT($C$6)),"")</f>
        <v>85</v>
      </c>
      <c r="G16" s="18">
        <f>IFERROR(IF(Milestones[[#This Row],[Start-on day]]=0,DATEDIF(Milestones[[#This Row],[Start Date]],Milestones[[#This Row],[End Date]],"d")+1,IF(LEN(Milestones[[#This Row],[Start-on day]])=0,"",DATEDIF(Milestones[[#This Row],[Start Date]],Milestones[[#This Row],[End Date]],"d")+1)),0)</f>
        <v>12</v>
      </c>
    </row>
    <row r="17" spans="1:7" x14ac:dyDescent="0.25">
      <c r="B17" s="23">
        <v>12</v>
      </c>
      <c r="C17" s="27">
        <f>D16</f>
        <v>44909</v>
      </c>
      <c r="D17" s="27">
        <f>Milestones[[#This Row],[Start Date]]+2</f>
        <v>44911</v>
      </c>
      <c r="E17" s="24" t="s">
        <v>50</v>
      </c>
      <c r="F17" s="18">
        <f>IFERROR(IF(OR(LEN(Milestones[[#This Row],[Start Date]])=0,LEN(Milestones[[#This Row],[End Date]])=0),"",INT(C17)-INT($C$6)),"")</f>
        <v>96</v>
      </c>
      <c r="G17" s="18">
        <f>IFERROR(IF(Milestones[[#This Row],[Start-on day]]=0,DATEDIF(Milestones[[#This Row],[Start Date]],Milestones[[#This Row],[End Date]],"d")+1,IF(LEN(Milestones[[#This Row],[Start-on day]])=0,"",DATEDIF(Milestones[[#This Row],[Start Date]],Milestones[[#This Row],[End Date]],"d")+1)),0)</f>
        <v>3</v>
      </c>
    </row>
    <row r="18" spans="1:7" x14ac:dyDescent="0.25">
      <c r="B18" s="25"/>
      <c r="C18" s="28"/>
      <c r="D18" s="28"/>
      <c r="E18" s="26"/>
      <c r="F18" s="18" t="str">
        <f>IFERROR(IF(OR(LEN(Milestones[[#This Row],[Start Date]])=0,LEN(Milestones[[#This Row],[End Date]])=0),"",INT(C18)-INT($C$6)),"")</f>
        <v/>
      </c>
      <c r="G18" s="18" t="str">
        <f>IFERROR(IF(Milestones[[#This Row],[Start-on day]]=0,DATEDIF(Milestones[[#This Row],[Start Date]],Milestones[[#This Row],[End Date]],"d")+1,IF(LEN(Milestones[[#This Row],[Start-on day]])=0,"",DATEDIF(Milestones[[#This Row],[Start Date]],Milestones[[#This Row],[End Date]],"d")+1)),0)</f>
        <v/>
      </c>
    </row>
    <row r="19" spans="1:7" x14ac:dyDescent="0.25">
      <c r="B19" s="13" t="s">
        <v>21</v>
      </c>
      <c r="C19" s="13"/>
      <c r="D19" s="13"/>
      <c r="E19" s="13"/>
      <c r="F19" s="13"/>
      <c r="G19" s="13"/>
    </row>
    <row r="22" spans="1:7" x14ac:dyDescent="0.25">
      <c r="A22" s="14" t="s">
        <v>20</v>
      </c>
    </row>
  </sheetData>
  <printOptions horizontalCentered="1"/>
  <pageMargins left="0.7" right="0.7" top="0.75" bottom="0.75" header="0.3" footer="0.3"/>
  <pageSetup paperSize="9" scale="79"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C3"/>
  <sheetViews>
    <sheetView showGridLines="0" workbookViewId="0">
      <selection activeCell="C2" sqref="C2"/>
    </sheetView>
  </sheetViews>
  <sheetFormatPr defaultRowHeight="15" x14ac:dyDescent="0.25"/>
  <cols>
    <col min="1" max="1" width="2.5703125" customWidth="1"/>
    <col min="2" max="2" width="19.85546875" customWidth="1"/>
  </cols>
  <sheetData>
    <row r="1" spans="1:3" ht="27.75" customHeight="1" x14ac:dyDescent="0.25">
      <c r="A1" s="15" t="s">
        <v>22</v>
      </c>
      <c r="B1" s="29" t="s">
        <v>23</v>
      </c>
      <c r="C1" s="29">
        <v>0</v>
      </c>
    </row>
    <row r="2" spans="1:3" ht="14.45" customHeight="1" x14ac:dyDescent="0.25"/>
    <row r="3" spans="1:3" ht="14.45" customHeight="1" x14ac:dyDescent="0.25"/>
  </sheetData>
  <dataValidations count="1">
    <dataValidation allowBlank="1" showInputMessage="1" showErrorMessage="1" promptTitle="Scrolling Increment" prompt="Changing this number will scroll the Gantt Chart." sqref="C1" xr:uid="{71F0885F-3AE1-4760-8878-DABCD535613C}"/>
  </dataValidations>
  <printOptions horizontalCentered="1"/>
  <pageMargins left="0.7" right="0.7" top="0.75" bottom="0.75" header="0.3" footer="0.3"/>
  <pageSetup paperSize="9" scale="71" fitToHeight="0" orientation="portrait" horizontalDpi="1200" verticalDpi="1200" r:id="rId1"/>
  <headerFooter differentFirst="1">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2526-1639-484A-88EF-B2738E2C7DD5}">
  <sheetPr>
    <pageSetUpPr fitToPage="1"/>
  </sheetPr>
  <dimension ref="A1:A6"/>
  <sheetViews>
    <sheetView showGridLines="0" topLeftCell="A4" workbookViewId="0"/>
  </sheetViews>
  <sheetFormatPr defaultRowHeight="15" x14ac:dyDescent="0.25"/>
  <cols>
    <col min="1" max="1" width="78.7109375" customWidth="1"/>
  </cols>
  <sheetData>
    <row r="1" spans="1:1" ht="50.1" customHeight="1" x14ac:dyDescent="0.25">
      <c r="A1" s="1" t="s">
        <v>24</v>
      </c>
    </row>
    <row r="2" spans="1:1" ht="50.1" customHeight="1" x14ac:dyDescent="0.25">
      <c r="A2" s="4" t="s">
        <v>25</v>
      </c>
    </row>
    <row r="3" spans="1:1" ht="180" x14ac:dyDescent="0.25">
      <c r="A3" s="4" t="s">
        <v>26</v>
      </c>
    </row>
    <row r="4" spans="1:1" x14ac:dyDescent="0.25">
      <c r="A4" s="5" t="s">
        <v>27</v>
      </c>
    </row>
    <row r="5" spans="1:1" ht="255" x14ac:dyDescent="0.25">
      <c r="A5" s="4" t="s">
        <v>28</v>
      </c>
    </row>
    <row r="6" spans="1:1" x14ac:dyDescent="0.25">
      <c r="A6" t="s">
        <v>29</v>
      </c>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topLeftCell="A4" workbookViewId="0">
      <selection activeCell="F12" sqref="F12"/>
    </sheetView>
  </sheetViews>
  <sheetFormatPr defaultRowHeight="15" x14ac:dyDescent="0.25"/>
  <cols>
    <col min="1" max="1" width="2.5703125" style="14" customWidth="1"/>
    <col min="2" max="2" width="20.5703125" customWidth="1"/>
    <col min="3" max="3" width="15.7109375" customWidth="1"/>
    <col min="4" max="4" width="23.140625" customWidth="1"/>
    <col min="5" max="5" width="15.7109375" customWidth="1"/>
  </cols>
  <sheetData>
    <row r="1" spans="1:6" ht="50.1" customHeight="1" x14ac:dyDescent="0.25">
      <c r="A1" s="14" t="s">
        <v>30</v>
      </c>
      <c r="B1" s="1" t="s">
        <v>31</v>
      </c>
    </row>
    <row r="4" spans="1:6" x14ac:dyDescent="0.25">
      <c r="A4" s="14" t="s">
        <v>32</v>
      </c>
      <c r="B4" t="s">
        <v>33</v>
      </c>
    </row>
    <row r="5" spans="1:6" ht="15.75" thickBot="1" x14ac:dyDescent="0.3">
      <c r="A5" s="14" t="s">
        <v>34</v>
      </c>
      <c r="B5" s="3" t="s">
        <v>35</v>
      </c>
      <c r="C5" s="3" t="s">
        <v>36</v>
      </c>
      <c r="D5" s="3" t="s">
        <v>18</v>
      </c>
      <c r="E5" s="3" t="s">
        <v>37</v>
      </c>
      <c r="F5" t="s">
        <v>38</v>
      </c>
    </row>
    <row r="6" spans="1:6" ht="15.75" thickBot="1" x14ac:dyDescent="0.3">
      <c r="B6" s="6" t="str">
        <f ca="1">IFERROR(IF(LEN(OFFSET('Project Tracker'!$E6,Scrolling,0,1,1))=0,"",INDEX(Milestones[],'Project Tracker'!$B6+Scrolling,4)),"")</f>
        <v>External Specifications</v>
      </c>
      <c r="C6" s="7">
        <f ca="1">IFERROR(IF(LEN(OFFSET('Project Tracker'!$C6,Scrolling,0,1,1))=0,End_Date,INDEX(Milestones[],'Project Tracker'!$B6+Scrolling,2)),"")</f>
        <v>44813</v>
      </c>
      <c r="D6" s="8">
        <f ca="1">IFERROR(IF(LEN(OFFSET('Project Tracker'!$F6,Scrolling,0,1,1))=0,"",INDEX(Milestones[],'Project Tracker'!$B6+Scrolling,5)),"")</f>
        <v>0</v>
      </c>
      <c r="E6" s="9">
        <f ca="1">IFERROR(IF(LEN(OFFSET('Project Tracker'!$G6,Scrolling,0,1,1))=0,"",INDEX(Milestones[],'Project Tracker'!$B6+Scrolling,6)),"")</f>
        <v>8</v>
      </c>
    </row>
    <row r="7" spans="1:6" ht="15.75" thickBot="1" x14ac:dyDescent="0.3">
      <c r="B7" s="6" t="str">
        <f ca="1">IFERROR(IF(LEN(OFFSET('Project Tracker'!$E7,Scrolling,0,1,1))=0,"",INDEX(Milestones[],'Project Tracker'!$B7+Scrolling,4)),"")</f>
        <v>Review Design Features</v>
      </c>
      <c r="C7" s="7">
        <f ca="1">IFERROR(IF(LEN(OFFSET('Project Tracker'!$C7,Scrolling,0,1,1))=0,End_Date,INDEX(Milestones[],'Project Tracker'!$B7+Scrolling,2)),"")</f>
        <v>44820</v>
      </c>
      <c r="D7" s="8">
        <f ca="1">IFERROR(IF(LEN(OFFSET('Project Tracker'!$F7,Scrolling,0,1,1))=0,"",INDEX(Milestones[],'Project Tracker'!$B7+Scrolling,5)),"")</f>
        <v>7</v>
      </c>
      <c r="E7" s="9">
        <f ca="1">IFERROR(IF(LEN(OFFSET('Project Tracker'!$G7,Scrolling,0,1,1))=0,"",INDEX(Milestones[],'Project Tracker'!$B7+Scrolling,6)),"")</f>
        <v>2</v>
      </c>
    </row>
    <row r="8" spans="1:6" ht="15.75" thickBot="1" x14ac:dyDescent="0.3">
      <c r="B8" s="6" t="str">
        <f ca="1">IFERROR(IF(LEN(OFFSET('Project Tracker'!$E8,Scrolling,0,1,1))=0,"",INDEX(Milestones[],'Project Tracker'!$B8+Scrolling,4)),"")</f>
        <v>Document New Features</v>
      </c>
      <c r="C8" s="7">
        <f ca="1">IFERROR(IF(LEN(OFFSET('Project Tracker'!$C8,Scrolling,0,1,1))=0,End_Date,INDEX(Milestones[],'Project Tracker'!$B8+Scrolling,2)),"")</f>
        <v>44820</v>
      </c>
      <c r="D8" s="8">
        <f ca="1">IFERROR(IF(LEN(OFFSET('Project Tracker'!$F8,Scrolling,0,1,1))=0,"",INDEX(Milestones[],'Project Tracker'!$B8+Scrolling,5)),"")</f>
        <v>7</v>
      </c>
      <c r="E8" s="9">
        <f ca="1">IFERROR(IF(LEN(OFFSET('Project Tracker'!$G8,Scrolling,0,1,1))=0,"",INDEX(Milestones[],'Project Tracker'!$B8+Scrolling,6)),"")</f>
        <v>3</v>
      </c>
    </row>
    <row r="9" spans="1:6" ht="15.75" thickBot="1" x14ac:dyDescent="0.3">
      <c r="B9" s="6" t="str">
        <f ca="1">IFERROR(IF(LEN(OFFSET('Project Tracker'!$E9,Scrolling,0,1,1))=0,"",INDEX(Milestones[],'Project Tracker'!$B9+Scrolling,4)),"")</f>
        <v>Write Software</v>
      </c>
      <c r="C9" s="7">
        <f ca="1">IFERROR(IF(LEN(OFFSET('Project Tracker'!$C9,Scrolling,0,1,1))=0,End_Date,INDEX(Milestones[],'Project Tracker'!$B9+Scrolling,2)),"")</f>
        <v>44820</v>
      </c>
      <c r="D9" s="8">
        <f ca="1">IFERROR(IF(LEN(OFFSET('Project Tracker'!$F9,Scrolling,0,1,1))=0,"",INDEX(Milestones[],'Project Tracker'!$B9+Scrolling,5)),"")</f>
        <v>7</v>
      </c>
      <c r="E9" s="9">
        <f ca="1">IFERROR(IF(LEN(OFFSET('Project Tracker'!$G9,Scrolling,0,1,1))=0,"",INDEX(Milestones[],'Project Tracker'!$B9+Scrolling,6)),"")</f>
        <v>60</v>
      </c>
    </row>
    <row r="10" spans="1:6" x14ac:dyDescent="0.25">
      <c r="B10" s="6" t="str">
        <f ca="1">IFERROR(IF(LEN(OFFSET('Project Tracker'!$E10,Scrolling,0,1,1))=0,"",INDEX(Milestones[],'Project Tracker'!$B10+Scrolling,4)),"")</f>
        <v>Program and Test</v>
      </c>
      <c r="C10" s="7">
        <f ca="1">IFERROR(IF(LEN(OFFSET('Project Tracker'!$C10,Scrolling,0,1,1))=0,End_Date,INDEX(Milestones[],'Project Tracker'!$B10+Scrolling,2)),"")</f>
        <v>44821</v>
      </c>
      <c r="D10" s="8">
        <f ca="1">IFERROR(IF(LEN(OFFSET('Project Tracker'!$F10,Scrolling,0,1,1))=0,"",INDEX(Milestones[],'Project Tracker'!$B10+Scrolling,5)),"")</f>
        <v>8</v>
      </c>
      <c r="E10" s="9">
        <f ca="1">IFERROR(IF(LEN(OFFSET('Project Tracker'!$G10,Scrolling,0,1,1))=0,"",INDEX(Milestones[],'Project Tracker'!$B10+Scrolling,6)),"")</f>
        <v>40</v>
      </c>
    </row>
  </sheetData>
  <printOptions horizontalCentered="1"/>
  <pageMargins left="0.7" right="0.7" top="0.75" bottom="0.75" header="0.3" footer="0.3"/>
  <pageSetup paperSize="9" scale="76" fitToHeight="0" orientation="portrait" horizontalDpi="1200" verticalDpi="1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emplate>TM00064978</Template>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Project Tracker</vt:lpstr>
      <vt:lpstr>Gantt chart</vt:lpstr>
      <vt:lpstr>About</vt:lpstr>
      <vt:lpstr>Dynamic Chart Data Hidden</vt:lpstr>
      <vt:lpstr>Duration</vt:lpstr>
      <vt:lpstr>End_Date</vt:lpstr>
      <vt:lpstr>Milestone</vt:lpstr>
      <vt:lpstr>'Project Tracker'!Print_Titles</vt:lpstr>
      <vt:lpstr>Scrolling</vt:lpstr>
      <vt:lpstr>ScrollingIncrement</vt:lpstr>
      <vt:lpstr>Start_Date</vt:lpstr>
      <vt:lpstr>StartDateTable</vt:lpstr>
      <vt:lpstr>StartOnDay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2022-09-09T15:42:18Z</dcterms:created>
  <dcterms:modified xsi:type="dcterms:W3CDTF">2024-05-08T02:11:17Z</dcterms:modified>
  <cp:category/>
  <cp:contentStatus/>
</cp:coreProperties>
</file>