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<sst xmlns="http://schemas.openxmlformats.org/spreadsheetml/2006/main" count="115" uniqueCount="43">
  <si>
    <t xml:space="preserve">Name</t>
  </si>
  <si>
    <t xml:space="preserve">Age</t>
  </si>
  <si>
    <t xml:space="preserve">Income</t>
  </si>
  <si>
    <t xml:space="preserve">Bac. Mark</t>
  </si>
  <si>
    <t xml:space="preserve">Married</t>
  </si>
  <si>
    <t xml:space="preserve">Bac. Type</t>
  </si>
  <si>
    <t xml:space="preserve">School</t>
  </si>
  <si>
    <t xml:space="preserve">City</t>
  </si>
  <si>
    <t xml:space="preserve">English</t>
  </si>
  <si>
    <t xml:space="preserve">Gender</t>
  </si>
  <si>
    <t xml:space="preserve">Result</t>
  </si>
  <si>
    <t xml:space="preserve">Sage</t>
  </si>
  <si>
    <t xml:space="preserve">Zage</t>
  </si>
  <si>
    <t xml:space="preserve">SI</t>
  </si>
  <si>
    <t xml:space="preserve">zIncome</t>
  </si>
  <si>
    <t xml:space="preserve">SM</t>
  </si>
  <si>
    <t xml:space="preserve">zMark</t>
  </si>
  <si>
    <t xml:space="preserve">Eng</t>
  </si>
  <si>
    <t xml:space="preserve">SE</t>
  </si>
  <si>
    <t xml:space="preserve">zEng</t>
  </si>
  <si>
    <t xml:space="preserve">toto</t>
  </si>
  <si>
    <t xml:space="preserve">Y</t>
  </si>
  <si>
    <t xml:space="preserve">S</t>
  </si>
  <si>
    <t xml:space="preserve">A</t>
  </si>
  <si>
    <t xml:space="preserve">Dijon</t>
  </si>
  <si>
    <t xml:space="preserve">Bad</t>
  </si>
  <si>
    <t xml:space="preserve">M</t>
  </si>
  <si>
    <t xml:space="preserve">titi</t>
  </si>
  <si>
    <t xml:space="preserve">N</t>
  </si>
  <si>
    <t xml:space="preserve">B</t>
  </si>
  <si>
    <t xml:space="preserve">Lyon</t>
  </si>
  <si>
    <t xml:space="preserve">Good</t>
  </si>
  <si>
    <t xml:space="preserve">F</t>
  </si>
  <si>
    <t xml:space="preserve">tata</t>
  </si>
  <si>
    <t xml:space="preserve">Paris</t>
  </si>
  <si>
    <t xml:space="preserve">Excellent</t>
  </si>
  <si>
    <t xml:space="preserve">mimi</t>
  </si>
  <si>
    <t xml:space="preserve">L</t>
  </si>
  <si>
    <t xml:space="preserve">C</t>
  </si>
  <si>
    <t xml:space="preserve">Binary</t>
  </si>
  <si>
    <t xml:space="preserve">Nominal</t>
  </si>
  <si>
    <t xml:space="preserve">Mark</t>
  </si>
  <si>
    <t xml:space="preserve">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</si>
</sst>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6" tint="-0.25"/>
      <name val="Calibri"/>
      <family val="2"/>
      <charset val="1"/>
    </font>
    <font>
      <sz val="11"/>
      <color theme="3" tint="-0.25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ColWidth="8.73046875" defaultRowHeight="14.25" zeroHeight="false" outlineLevelRow="0" outlineLevelCol="0"/>
  <cols>
    <col collapsed="false" customWidth="true" hidden="false" outlineLevel="0" max="2" min="2" style="1" width="9"/>
    <col collapsed="false" customWidth="true" hidden="false" outlineLevel="0" max="3" min="3" style="1" width="9.18"/>
    <col collapsed="false" customWidth="true" hidden="false" outlineLevel="0" max="4" min="4" style="1" width="9.45"/>
    <col collapsed="false" customWidth="true" hidden="false" outlineLevel="0" max="6" min="5" style="1" width="7.82"/>
    <col collapsed="false" customWidth="true" hidden="false" outlineLevel="0" max="7" min="7" style="1" width="7"/>
    <col collapsed="false" customWidth="true" hidden="false" outlineLevel="0" max="10" min="10" style="1" width="7.27"/>
    <col collapsed="false" customWidth="true" hidden="false" outlineLevel="0" max="11" min="11" style="1" width="8.18"/>
    <col collapsed="false" customWidth="true" hidden="false" outlineLevel="0" max="12" min="12" style="1" width="7.73"/>
    <col collapsed="false" customWidth="true" hidden="false" outlineLevel="0" max="13" min="13" style="1" width="7.27"/>
    <col collapsed="false" customWidth="true" hidden="false" outlineLevel="0" max="14" min="14" style="1" width="6.45"/>
    <col collapsed="false" customWidth="true" hidden="false" outlineLevel="0" max="15" min="15" style="1" width="10.18"/>
    <col collapsed="false" customWidth="true" hidden="false" outlineLevel="0" max="16" min="16" style="1" width="7.96"/>
    <col collapsed="false" customWidth="true" hidden="false" outlineLevel="0" max="17" min="17" style="1" width="6.73"/>
    <col collapsed="false" customWidth="true" hidden="false" outlineLevel="0" max="18" min="18" style="1" width="6.45"/>
    <col collapsed="false" customWidth="true" hidden="false" outlineLevel="0" max="19" min="19" style="1" width="6.61"/>
    <col collapsed="false" customWidth="true" hidden="false" outlineLevel="0" max="20" min="20" style="1" width="6.98"/>
    <col collapsed="false" customWidth="true" hidden="false" outlineLevel="0" max="21" min="21" style="1" width="7.7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T1" s="7" t="s">
        <v>18</v>
      </c>
      <c r="U1" s="7" t="s">
        <v>19</v>
      </c>
    </row>
    <row r="2" customFormat="false" ht="13.8" hidden="false" customHeight="false" outlineLevel="0" collapsed="false">
      <c r="A2" s="8" t="s">
        <v>20</v>
      </c>
      <c r="B2" s="9" t="n">
        <v>18</v>
      </c>
      <c r="C2" s="9" t="n">
        <v>50000</v>
      </c>
      <c r="D2" s="9" t="n">
        <v>180</v>
      </c>
      <c r="E2" s="10" t="s">
        <v>21</v>
      </c>
      <c r="F2" s="10" t="s">
        <v>22</v>
      </c>
      <c r="G2" s="11" t="s">
        <v>23</v>
      </c>
      <c r="H2" s="11" t="s">
        <v>24</v>
      </c>
      <c r="I2" s="12" t="s">
        <v>25</v>
      </c>
      <c r="J2" s="10" t="s">
        <v>26</v>
      </c>
      <c r="K2" s="10" t="s">
        <v>21</v>
      </c>
      <c r="L2" s="1" t="n">
        <f aca="false">ABS(B2-B6)</f>
        <v>0.25</v>
      </c>
      <c r="M2" s="13" t="n">
        <f aca="false">(B2-B6)/L6</f>
        <v>0.2</v>
      </c>
      <c r="N2" s="1" t="n">
        <f aca="false">ABS(C2-C6)</f>
        <v>15000</v>
      </c>
      <c r="O2" s="14" t="n">
        <f aca="false">(C2-C6)/N6</f>
        <v>-0.428571428571429</v>
      </c>
      <c r="P2" s="1" t="n">
        <f aca="false">ABS(D2-D6)</f>
        <v>27.5</v>
      </c>
      <c r="Q2" s="14" t="n">
        <f aca="false">(D2-D6)/P6</f>
        <v>0.846153846153846</v>
      </c>
      <c r="R2" s="1" t="n">
        <v>1</v>
      </c>
      <c r="S2" s="1" t="n">
        <v>0</v>
      </c>
      <c r="T2" s="1" t="n">
        <f aca="false">ABS(S2-S6)</f>
        <v>0.625</v>
      </c>
      <c r="U2" s="14" t="n">
        <f aca="false">(S2-S6)/T6</f>
        <v>-1.66666666666667</v>
      </c>
    </row>
    <row r="3" customFormat="false" ht="13.8" hidden="false" customHeight="false" outlineLevel="0" collapsed="false">
      <c r="A3" s="15" t="s">
        <v>27</v>
      </c>
      <c r="B3" s="16" t="n">
        <v>17</v>
      </c>
      <c r="C3" s="16" t="n">
        <v>10000</v>
      </c>
      <c r="D3" s="16" t="n">
        <v>100</v>
      </c>
      <c r="E3" s="17" t="s">
        <v>28</v>
      </c>
      <c r="F3" s="17" t="s">
        <v>22</v>
      </c>
      <c r="G3" s="18" t="s">
        <v>29</v>
      </c>
      <c r="H3" s="18" t="s">
        <v>30</v>
      </c>
      <c r="I3" s="19" t="s">
        <v>31</v>
      </c>
      <c r="J3" s="17" t="s">
        <v>32</v>
      </c>
      <c r="K3" s="17" t="s">
        <v>28</v>
      </c>
      <c r="L3" s="1" t="n">
        <f aca="false">ABS(B3-B6)</f>
        <v>0.75</v>
      </c>
      <c r="M3" s="13" t="n">
        <f aca="false">(B3-B6)/L6</f>
        <v>-0.6</v>
      </c>
      <c r="N3" s="1" t="n">
        <f aca="false">ABS(C3-C6)</f>
        <v>55000</v>
      </c>
      <c r="O3" s="14" t="n">
        <f aca="false">(C3-C6)/N6</f>
        <v>-1.57142857142857</v>
      </c>
      <c r="P3" s="1" t="n">
        <f aca="false">ABS(D3-D6)</f>
        <v>52.5</v>
      </c>
      <c r="Q3" s="14" t="n">
        <f aca="false">(D3-D6)/P6</f>
        <v>-1.61538461538462</v>
      </c>
      <c r="R3" s="1" t="n">
        <v>2</v>
      </c>
      <c r="S3" s="1" t="n">
        <v>0.5</v>
      </c>
      <c r="T3" s="1" t="n">
        <f aca="false">ABS(S3-S6)</f>
        <v>0.125</v>
      </c>
      <c r="U3" s="14" t="n">
        <f aca="false">(S3-S6)/T6</f>
        <v>-0.333333333333333</v>
      </c>
    </row>
    <row r="4" customFormat="false" ht="13.8" hidden="false" customHeight="false" outlineLevel="0" collapsed="false">
      <c r="A4" s="15" t="s">
        <v>33</v>
      </c>
      <c r="B4" s="16" t="n">
        <v>16</v>
      </c>
      <c r="C4" s="16" t="n">
        <v>100000</v>
      </c>
      <c r="D4" s="16" t="n">
        <v>190</v>
      </c>
      <c r="E4" s="17" t="s">
        <v>28</v>
      </c>
      <c r="F4" s="17" t="s">
        <v>22</v>
      </c>
      <c r="G4" s="18" t="s">
        <v>23</v>
      </c>
      <c r="H4" s="18" t="s">
        <v>34</v>
      </c>
      <c r="I4" s="19" t="s">
        <v>35</v>
      </c>
      <c r="J4" s="17" t="s">
        <v>32</v>
      </c>
      <c r="K4" s="17" t="s">
        <v>21</v>
      </c>
      <c r="L4" s="1" t="n">
        <f aca="false">ABS(B4-B6)</f>
        <v>1.75</v>
      </c>
      <c r="M4" s="13" t="n">
        <f aca="false">(B4-B6)/L6</f>
        <v>-1.4</v>
      </c>
      <c r="N4" s="1" t="n">
        <f aca="false">ABS(C4-C6)</f>
        <v>35000</v>
      </c>
      <c r="O4" s="14" t="n">
        <f aca="false">(C4-C6)/N6</f>
        <v>1</v>
      </c>
      <c r="P4" s="1" t="n">
        <f aca="false">ABS(D4-D6)</f>
        <v>37.5</v>
      </c>
      <c r="Q4" s="14" t="n">
        <f aca="false">(D4-D6)/P6</f>
        <v>1.15384615384615</v>
      </c>
      <c r="R4" s="1" t="n">
        <v>3</v>
      </c>
      <c r="S4" s="1" t="n">
        <v>1</v>
      </c>
      <c r="T4" s="1" t="n">
        <f aca="false">ABS(S4-S6)</f>
        <v>0.375</v>
      </c>
      <c r="U4" s="14" t="n">
        <f aca="false">(S4-S6)/T6</f>
        <v>1</v>
      </c>
    </row>
    <row r="5" customFormat="false" ht="13.8" hidden="false" customHeight="false" outlineLevel="0" collapsed="false">
      <c r="A5" s="15" t="s">
        <v>36</v>
      </c>
      <c r="B5" s="16" t="n">
        <v>20</v>
      </c>
      <c r="C5" s="16" t="n">
        <v>100000</v>
      </c>
      <c r="D5" s="16" t="n">
        <v>140</v>
      </c>
      <c r="E5" s="17" t="s">
        <v>21</v>
      </c>
      <c r="F5" s="17" t="s">
        <v>37</v>
      </c>
      <c r="G5" s="18" t="s">
        <v>38</v>
      </c>
      <c r="H5" s="18" t="s">
        <v>24</v>
      </c>
      <c r="I5" s="19" t="s">
        <v>35</v>
      </c>
      <c r="J5" s="17" t="s">
        <v>32</v>
      </c>
      <c r="K5" s="17" t="s">
        <v>28</v>
      </c>
      <c r="L5" s="1" t="n">
        <f aca="false">(ABS(B5-B6))</f>
        <v>2.25</v>
      </c>
      <c r="M5" s="13" t="n">
        <f aca="false">(B5-B6)/L6</f>
        <v>1.8</v>
      </c>
      <c r="N5" s="1" t="n">
        <f aca="false">ABS(C5-C6)</f>
        <v>35000</v>
      </c>
      <c r="O5" s="14" t="n">
        <f aca="false">(C5-C6)/N6</f>
        <v>1</v>
      </c>
      <c r="P5" s="1" t="n">
        <f aca="false">ABS(D5-D6)</f>
        <v>12.5</v>
      </c>
      <c r="Q5" s="14" t="n">
        <f aca="false">(D5-D6)/P6</f>
        <v>-0.384615384615385</v>
      </c>
      <c r="R5" s="1" t="n">
        <v>3</v>
      </c>
      <c r="S5" s="1" t="n">
        <v>1</v>
      </c>
      <c r="T5" s="1" t="n">
        <f aca="false">ABS(S5-S6)</f>
        <v>0.375</v>
      </c>
      <c r="U5" s="14" t="n">
        <f aca="false">(S5-S6)/T6</f>
        <v>1</v>
      </c>
    </row>
    <row r="6" customFormat="false" ht="14.25" hidden="false" customHeight="false" outlineLevel="0" collapsed="false">
      <c r="B6" s="1" t="n">
        <f aca="false">AVERAGE(B2:B5)</f>
        <v>17.75</v>
      </c>
      <c r="C6" s="1" t="n">
        <f aca="false">AVERAGE(C2:C5)</f>
        <v>65000</v>
      </c>
      <c r="D6" s="1" t="n">
        <f aca="false">AVERAGE(D2:D5)</f>
        <v>152.5</v>
      </c>
      <c r="L6" s="1" t="n">
        <f aca="false">SUM(L2:L5)/4</f>
        <v>1.25</v>
      </c>
      <c r="N6" s="1" t="n">
        <f aca="false">SUM(N2:N5)/4</f>
        <v>35000</v>
      </c>
      <c r="P6" s="1" t="n">
        <f aca="false">SUM(P2:P5)/4</f>
        <v>32.5</v>
      </c>
      <c r="S6" s="1" t="n">
        <f aca="false">SUM(S2:S5)/4</f>
        <v>0.625</v>
      </c>
      <c r="T6" s="1" t="n">
        <f aca="false">AVERAGE(T2:T5)</f>
        <v>0.375</v>
      </c>
      <c r="U6" s="1" t="n">
        <f aca="false">AVERAGE(U2:U5)</f>
        <v>0</v>
      </c>
    </row>
    <row r="8" customFormat="false" ht="14.25" hidden="false" customHeight="false" outlineLevel="0" collapsed="false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11" customFormat="false" ht="14.25" hidden="false" customHeight="false" outlineLevel="0" collapsed="false">
      <c r="C11" s="1" t="s">
        <v>1</v>
      </c>
      <c r="D11" s="21" t="s">
        <v>20</v>
      </c>
      <c r="E11" s="21" t="s">
        <v>27</v>
      </c>
      <c r="F11" s="21" t="s">
        <v>33</v>
      </c>
      <c r="G11" s="21" t="s">
        <v>36</v>
      </c>
      <c r="I11" s="10" t="s">
        <v>39</v>
      </c>
      <c r="J11" s="10" t="s">
        <v>20</v>
      </c>
      <c r="K11" s="10" t="s">
        <v>27</v>
      </c>
      <c r="L11" s="10" t="s">
        <v>33</v>
      </c>
      <c r="M11" s="10" t="s">
        <v>36</v>
      </c>
    </row>
    <row r="12" customFormat="false" ht="13.8" hidden="false" customHeight="false" outlineLevel="0" collapsed="false">
      <c r="C12" s="21" t="s">
        <v>20</v>
      </c>
      <c r="D12" s="21" t="n">
        <v>0</v>
      </c>
      <c r="E12" s="21"/>
      <c r="F12" s="21"/>
      <c r="G12" s="21"/>
      <c r="I12" s="10" t="s">
        <v>20</v>
      </c>
      <c r="J12" s="10" t="n">
        <v>0</v>
      </c>
      <c r="K12" s="10"/>
      <c r="L12" s="10"/>
      <c r="M12" s="10"/>
    </row>
    <row r="13" customFormat="false" ht="13.8" hidden="false" customHeight="false" outlineLevel="0" collapsed="false">
      <c r="C13" s="21" t="s">
        <v>27</v>
      </c>
      <c r="D13" s="21" t="n">
        <f aca="false">ABS(M2-M3)</f>
        <v>0.8</v>
      </c>
      <c r="E13" s="21" t="n">
        <v>0</v>
      </c>
      <c r="F13" s="21"/>
      <c r="G13" s="21"/>
      <c r="I13" s="10" t="s">
        <v>27</v>
      </c>
      <c r="J13" s="10" t="n">
        <f aca="false">3/4</f>
        <v>0.75</v>
      </c>
      <c r="K13" s="10" t="n">
        <v>0</v>
      </c>
      <c r="L13" s="10"/>
      <c r="M13" s="10"/>
    </row>
    <row r="14" customFormat="false" ht="13.8" hidden="false" customHeight="false" outlineLevel="0" collapsed="false">
      <c r="C14" s="21" t="s">
        <v>33</v>
      </c>
      <c r="D14" s="21" t="n">
        <f aca="false">ABS(M2-M4)</f>
        <v>1.6</v>
      </c>
      <c r="E14" s="21" t="n">
        <f aca="false">ABS(M3-M4)</f>
        <v>0.8</v>
      </c>
      <c r="F14" s="21" t="n">
        <v>0</v>
      </c>
      <c r="G14" s="21"/>
      <c r="I14" s="10" t="s">
        <v>33</v>
      </c>
      <c r="J14" s="10" t="n">
        <f aca="false">1/2</f>
        <v>0.5</v>
      </c>
      <c r="K14" s="10" t="n">
        <f aca="false">1/4</f>
        <v>0.25</v>
      </c>
      <c r="L14" s="10" t="n">
        <v>0</v>
      </c>
      <c r="M14" s="10"/>
    </row>
    <row r="15" customFormat="false" ht="14.25" hidden="false" customHeight="false" outlineLevel="0" collapsed="false">
      <c r="C15" s="21" t="s">
        <v>36</v>
      </c>
      <c r="D15" s="21" t="n">
        <f aca="false">ABS(M2-M5)</f>
        <v>1.6</v>
      </c>
      <c r="E15" s="21" t="n">
        <f aca="false">ABS(M3-M5)</f>
        <v>2.4</v>
      </c>
      <c r="F15" s="21" t="n">
        <f aca="false">ABS(M4-M5)</f>
        <v>3.2</v>
      </c>
      <c r="G15" s="21" t="n">
        <v>0</v>
      </c>
      <c r="I15" s="10" t="s">
        <v>36</v>
      </c>
      <c r="J15" s="10" t="n">
        <f aca="false">3/4</f>
        <v>0.75</v>
      </c>
      <c r="K15" s="10" t="n">
        <f aca="false">1/2</f>
        <v>0.5</v>
      </c>
      <c r="L15" s="22" t="n">
        <f aca="false">3/4</f>
        <v>0.75</v>
      </c>
      <c r="M15" s="10" t="n">
        <v>0</v>
      </c>
    </row>
    <row r="17" customFormat="false" ht="14.25" hidden="false" customHeight="false" outlineLevel="0" collapsed="false">
      <c r="C17" s="1" t="s">
        <v>2</v>
      </c>
      <c r="D17" s="21" t="s">
        <v>20</v>
      </c>
      <c r="E17" s="21" t="s">
        <v>27</v>
      </c>
      <c r="F17" s="21" t="s">
        <v>33</v>
      </c>
      <c r="G17" s="21" t="s">
        <v>36</v>
      </c>
      <c r="I17" s="11" t="s">
        <v>40</v>
      </c>
      <c r="J17" s="11" t="s">
        <v>20</v>
      </c>
      <c r="K17" s="11" t="s">
        <v>27</v>
      </c>
      <c r="L17" s="11" t="s">
        <v>33</v>
      </c>
      <c r="M17" s="11" t="s">
        <v>36</v>
      </c>
    </row>
    <row r="18" customFormat="false" ht="14.25" hidden="false" customHeight="false" outlineLevel="0" collapsed="false">
      <c r="C18" s="21" t="s">
        <v>20</v>
      </c>
      <c r="D18" s="21" t="n">
        <v>0</v>
      </c>
      <c r="E18" s="21"/>
      <c r="F18" s="21"/>
      <c r="G18" s="21"/>
      <c r="I18" s="11" t="s">
        <v>20</v>
      </c>
      <c r="J18" s="11" t="n">
        <v>0</v>
      </c>
      <c r="K18" s="11"/>
      <c r="L18" s="11"/>
      <c r="M18" s="11"/>
    </row>
    <row r="19" customFormat="false" ht="14.25" hidden="false" customHeight="false" outlineLevel="0" collapsed="false">
      <c r="C19" s="21" t="s">
        <v>27</v>
      </c>
      <c r="D19" s="21" t="n">
        <f aca="false">ABS(O2-O3)</f>
        <v>1.14285714285714</v>
      </c>
      <c r="E19" s="21" t="n">
        <v>0</v>
      </c>
      <c r="F19" s="21"/>
      <c r="G19" s="21"/>
      <c r="I19" s="11" t="s">
        <v>27</v>
      </c>
      <c r="J19" s="11" t="n">
        <f aca="false">1</f>
        <v>1</v>
      </c>
      <c r="K19" s="11" t="n">
        <v>0</v>
      </c>
      <c r="L19" s="11"/>
      <c r="M19" s="11"/>
    </row>
    <row r="20" customFormat="false" ht="14.25" hidden="false" customHeight="false" outlineLevel="0" collapsed="false">
      <c r="C20" s="21" t="s">
        <v>33</v>
      </c>
      <c r="D20" s="21" t="n">
        <f aca="false">ABS(O2-O4)</f>
        <v>1.42857142857143</v>
      </c>
      <c r="E20" s="21" t="n">
        <f aca="false">ABS(O3-O4)</f>
        <v>2.57142857142857</v>
      </c>
      <c r="F20" s="21" t="n">
        <v>0</v>
      </c>
      <c r="G20" s="21"/>
      <c r="I20" s="11" t="s">
        <v>33</v>
      </c>
      <c r="J20" s="11" t="n">
        <f aca="false">1/2</f>
        <v>0.5</v>
      </c>
      <c r="K20" s="11" t="n">
        <f aca="false">1</f>
        <v>1</v>
      </c>
      <c r="L20" s="11" t="n">
        <v>0</v>
      </c>
      <c r="M20" s="11"/>
    </row>
    <row r="21" customFormat="false" ht="13.8" hidden="false" customHeight="false" outlineLevel="0" collapsed="false">
      <c r="C21" s="21" t="s">
        <v>36</v>
      </c>
      <c r="D21" s="21" t="n">
        <f aca="false">ABS(O2-O5)</f>
        <v>1.42857142857143</v>
      </c>
      <c r="E21" s="21" t="n">
        <f aca="false">ABS(O3-O5)</f>
        <v>2.57142857142857</v>
      </c>
      <c r="F21" s="21" t="n">
        <f aca="false">ABS(O4-O5)</f>
        <v>0</v>
      </c>
      <c r="G21" s="21" t="n">
        <v>0</v>
      </c>
      <c r="I21" s="11" t="s">
        <v>36</v>
      </c>
      <c r="J21" s="11" t="n">
        <f aca="false">1/2</f>
        <v>0.5</v>
      </c>
      <c r="K21" s="11" t="n">
        <f aca="false">1</f>
        <v>1</v>
      </c>
      <c r="L21" s="11" t="n">
        <v>1</v>
      </c>
      <c r="M21" s="11" t="n">
        <v>0</v>
      </c>
    </row>
    <row r="23" customFormat="false" ht="14.25" hidden="false" customHeight="false" outlineLevel="0" collapsed="false">
      <c r="C23" s="1" t="s">
        <v>41</v>
      </c>
      <c r="D23" s="21" t="s">
        <v>20</v>
      </c>
      <c r="E23" s="21" t="s">
        <v>27</v>
      </c>
      <c r="F23" s="21" t="s">
        <v>33</v>
      </c>
      <c r="G23" s="21" t="s">
        <v>36</v>
      </c>
      <c r="I23" s="1" t="s">
        <v>42</v>
      </c>
      <c r="J23" s="21" t="s">
        <v>20</v>
      </c>
      <c r="K23" s="21" t="s">
        <v>27</v>
      </c>
      <c r="L23" s="21" t="s">
        <v>33</v>
      </c>
      <c r="M23" s="21" t="s">
        <v>36</v>
      </c>
    </row>
    <row r="24" customFormat="false" ht="14.25" hidden="false" customHeight="false" outlineLevel="0" collapsed="false">
      <c r="C24" s="21" t="s">
        <v>20</v>
      </c>
      <c r="D24" s="21" t="n">
        <v>0</v>
      </c>
      <c r="E24" s="21"/>
      <c r="F24" s="21"/>
      <c r="G24" s="21"/>
      <c r="I24" s="21" t="s">
        <v>20</v>
      </c>
      <c r="J24" s="21" t="n">
        <f aca="false">VLOOKUP($C24,$A$2:$Z$5,15, FALSE())-VLOOKUP(J$11,$A$2:$Z$5,15,FALSE())</f>
        <v>0</v>
      </c>
      <c r="K24" s="21"/>
      <c r="L24" s="21"/>
      <c r="M24" s="21"/>
    </row>
    <row r="25" customFormat="false" ht="15" hidden="false" customHeight="false" outlineLevel="0" collapsed="false">
      <c r="C25" s="21" t="s">
        <v>27</v>
      </c>
      <c r="D25" s="21" t="n">
        <f aca="false">ABS(Q2-Q3)</f>
        <v>2.46153846153846</v>
      </c>
      <c r="E25" s="21" t="n">
        <v>0</v>
      </c>
      <c r="F25" s="23"/>
      <c r="G25" s="21"/>
      <c r="I25" s="21" t="s">
        <v>27</v>
      </c>
      <c r="J25" s="21" t="n">
        <f aca="false">SUM(D13,4*J13,D19,2*J19,D25,D31)/10</f>
        <v>0.990439560439561</v>
      </c>
      <c r="K25" s="21" t="n">
        <f aca="false">VLOOKUP($C25,$A$2:$Z$5,15, FALSE())-VLOOKUP(K$11,$A$2:$Z$5,15,FALSE())</f>
        <v>0</v>
      </c>
      <c r="L25" s="21"/>
      <c r="M25" s="21"/>
    </row>
    <row r="26" customFormat="false" ht="14.25" hidden="false" customHeight="false" outlineLevel="0" collapsed="false">
      <c r="C26" s="21" t="s">
        <v>33</v>
      </c>
      <c r="D26" s="21" t="n">
        <f aca="false">ABS(Q2-Q4)</f>
        <v>0.307692307692308</v>
      </c>
      <c r="E26" s="21" t="n">
        <f aca="false">ABS(Q3-Q4)</f>
        <v>2.76923076923077</v>
      </c>
      <c r="F26" s="21" t="n">
        <v>0</v>
      </c>
      <c r="G26" s="21"/>
      <c r="I26" s="21" t="s">
        <v>33</v>
      </c>
      <c r="J26" s="21" t="n">
        <f aca="false">SUM(D14,4*J14,D20,2*J20,D26,D32)/10</f>
        <v>0.733626373626374</v>
      </c>
      <c r="K26" s="21" t="n">
        <f aca="false">SUM(E14,4*K14,E20,2*K20,E26,E32)/10</f>
        <v>0.964065934065934</v>
      </c>
      <c r="L26" s="21" t="n">
        <f aca="false">VLOOKUP($C26,$A$2:$Z$5,15, FALSE())-VLOOKUP(L$11,$A$2:$Z$5,15,FALSE())</f>
        <v>0</v>
      </c>
      <c r="M26" s="21"/>
    </row>
    <row r="27" customFormat="false" ht="14.25" hidden="false" customHeight="false" outlineLevel="0" collapsed="false">
      <c r="C27" s="21" t="s">
        <v>36</v>
      </c>
      <c r="D27" s="21" t="n">
        <f aca="false">ABS(Q2-Q5)</f>
        <v>1.23076923076923</v>
      </c>
      <c r="E27" s="21" t="n">
        <f aca="false">ABS(Q3-Q5)</f>
        <v>1.23076923076923</v>
      </c>
      <c r="F27" s="21" t="n">
        <f aca="false">ABS(Q4-Q5)</f>
        <v>1.53846153846154</v>
      </c>
      <c r="G27" s="21" t="n">
        <v>0</v>
      </c>
      <c r="I27" s="21" t="s">
        <v>36</v>
      </c>
      <c r="J27" s="21" t="n">
        <f aca="false">SUM(D15,4*J15,D21,2*J21,D27,D33)/10</f>
        <v>0.925934065934066</v>
      </c>
      <c r="K27" s="21" t="n">
        <f aca="false">SUM(E15,4*K15,E21,2*K21,E27,E33)/10</f>
        <v>1.07021978021978</v>
      </c>
      <c r="L27" s="21" t="n">
        <f aca="false">SUM(F15,4*L15,F21,2*L21,F27,F33)/10</f>
        <v>0.973846153846154</v>
      </c>
      <c r="M27" s="21" t="n">
        <f aca="false">VLOOKUP($C27,$A$2:$Z$5,13, FALSE())-VLOOKUP(M$11,$A$2:$Z$5,13,FALSE())</f>
        <v>0</v>
      </c>
    </row>
    <row r="29" customFormat="false" ht="14.25" hidden="false" customHeight="false" outlineLevel="0" collapsed="false">
      <c r="C29" s="19" t="s">
        <v>8</v>
      </c>
      <c r="D29" s="19" t="s">
        <v>20</v>
      </c>
      <c r="E29" s="19" t="s">
        <v>27</v>
      </c>
      <c r="F29" s="19" t="s">
        <v>33</v>
      </c>
      <c r="G29" s="19" t="s">
        <v>36</v>
      </c>
    </row>
    <row r="30" customFormat="false" ht="14.25" hidden="false" customHeight="false" outlineLevel="0" collapsed="false">
      <c r="C30" s="19" t="s">
        <v>20</v>
      </c>
      <c r="D30" s="19" t="n">
        <v>0</v>
      </c>
      <c r="E30" s="19"/>
      <c r="F30" s="19"/>
      <c r="G30" s="19"/>
    </row>
    <row r="31" customFormat="false" ht="14.25" hidden="false" customHeight="false" outlineLevel="0" collapsed="false">
      <c r="C31" s="19" t="s">
        <v>27</v>
      </c>
      <c r="D31" s="19" t="n">
        <v>0.5</v>
      </c>
      <c r="E31" s="19" t="n">
        <v>0</v>
      </c>
      <c r="F31" s="19"/>
      <c r="G31" s="19"/>
    </row>
    <row r="32" customFormat="false" ht="14.25" hidden="false" customHeight="false" outlineLevel="0" collapsed="false">
      <c r="C32" s="19" t="s">
        <v>33</v>
      </c>
      <c r="D32" s="19" t="n">
        <v>1</v>
      </c>
      <c r="E32" s="19" t="n">
        <v>0.5</v>
      </c>
      <c r="F32" s="19" t="n">
        <v>0</v>
      </c>
      <c r="G32" s="19"/>
    </row>
    <row r="33" customFormat="false" ht="14.25" hidden="false" customHeight="false" outlineLevel="0" collapsed="false">
      <c r="C33" s="19" t="s">
        <v>36</v>
      </c>
      <c r="D33" s="19" t="n">
        <v>1</v>
      </c>
      <c r="E33" s="19" t="n">
        <v>0.5</v>
      </c>
      <c r="F33" s="19" t="n">
        <v>0</v>
      </c>
      <c r="G33" s="1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715320DDD7C4CBA31B153F4338970" ma:contentTypeVersion="13" ma:contentTypeDescription="Crée un document." ma:contentTypeScope="" ma:versionID="4685f08a6ce8f591a17769d99c04604c">
  <xsd:schema xmlns:xsd="http://www.w3.org/2001/XMLSchema" xmlns:xs="http://www.w3.org/2001/XMLSchema" xmlns:p="http://schemas.microsoft.com/office/2006/metadata/properties" xmlns:ns2="953a8174-031a-4764-bfb4-1c6dcb13849a" xmlns:ns3="0ef0ab63-fdbd-4549-b886-1de035084944" targetNamespace="http://schemas.microsoft.com/office/2006/metadata/properties" ma:root="true" ma:fieldsID="74f6bbbd5d52ef893c41cb0266c6ee70" ns2:_="" ns3:_="">
    <xsd:import namespace="953a8174-031a-4764-bfb4-1c6dcb13849a"/>
    <xsd:import namespace="0ef0ab63-fdbd-4549-b886-1de035084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a8174-031a-4764-bfb4-1c6dcb1384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7fa6ba40-9f14-47f6-8592-dfa8c09337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0ab63-fdbd-4549-b886-1de03508494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527adad-2a39-4b31-adaf-4d39e5e19440}" ma:internalName="TaxCatchAll" ma:showField="CatchAllData" ma:web="0ef0ab63-fdbd-4549-b886-1de035084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f0ab63-fdbd-4549-b886-1de035084944" xsi:nil="true"/>
    <lcf76f155ced4ddcb4097134ff3c332f xmlns="953a8174-031a-4764-bfb4-1c6dcb1384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6BFC42-BEEF-4C3C-89A7-D01836B38FB9}"/>
</file>

<file path=customXml/itemProps2.xml><?xml version="1.0" encoding="utf-8"?>
<ds:datastoreItem xmlns:ds="http://schemas.openxmlformats.org/officeDocument/2006/customXml" ds:itemID="{DCB03053-F03A-470D-8D17-7DD60F09179C}"/>
</file>

<file path=customXml/itemProps3.xml><?xml version="1.0" encoding="utf-8"?>
<ds:datastoreItem xmlns:ds="http://schemas.openxmlformats.org/officeDocument/2006/customXml" ds:itemID="{45D18DBB-664C-42F7-8F2B-DD7B91E5854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2010-05-18T05:32:16Z</dcterms:created>
  <dc:creator>Kurdy</dc:creator>
  <dc:description/>
  <dc:language>en-GB</dc:language>
  <cp:lastModifiedBy/>
  <dcterms:modified xsi:type="dcterms:W3CDTF">2024-03-05T11:14:55Z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0x0101005CC715320DDD7C4CBA31B153F4338970</vt:lpwstr>
  </property>
</Properties>
</file>