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G:\My Drive\Microsystems\HistoTMO\Literature\"/>
    </mc:Choice>
  </mc:AlternateContent>
  <xr:revisionPtr revIDLastSave="0" documentId="13_ncr:1_{E131A83B-90AA-488F-ADD3-091795AB130D}" xr6:coauthVersionLast="47" xr6:coauthVersionMax="47" xr10:uidLastSave="{00000000-0000-0000-0000-000000000000}"/>
  <bookViews>
    <workbookView xWindow="2535" yWindow="135" windowWidth="15810" windowHeight="101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2" i="1"/>
  <c r="I3" i="1"/>
  <c r="I4" i="1"/>
  <c r="I5" i="1"/>
  <c r="I6" i="1"/>
  <c r="I7" i="1"/>
  <c r="I8" i="1"/>
  <c r="I9" i="1"/>
  <c r="I2" i="1"/>
  <c r="G3" i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  <c r="B3" i="1"/>
  <c r="B4" i="1"/>
  <c r="B5" i="1"/>
  <c r="B6" i="1"/>
  <c r="B7" i="1"/>
  <c r="B8" i="1"/>
  <c r="B9" i="1"/>
  <c r="B2" i="1"/>
  <c r="H3" i="1"/>
  <c r="H4" i="1"/>
  <c r="H5" i="1"/>
  <c r="H6" i="1"/>
  <c r="H7" i="1"/>
  <c r="H8" i="1"/>
  <c r="H9" i="1"/>
  <c r="H2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<sst xmlns="http://schemas.openxmlformats.org/spreadsheetml/2006/main" count="19" uniqueCount="19">
  <si>
    <t>Device</t>
  </si>
  <si>
    <t>7A12T</t>
  </si>
  <si>
    <t>7A15T</t>
  </si>
  <si>
    <t>7A25T</t>
  </si>
  <si>
    <t>7A35T</t>
  </si>
  <si>
    <t>7A50T</t>
  </si>
  <si>
    <t>7A75T</t>
  </si>
  <si>
    <t>7A100T</t>
  </si>
  <si>
    <t>7A200T</t>
  </si>
  <si>
    <t>SLICEL</t>
  </si>
  <si>
    <t>SLICEM</t>
  </si>
  <si>
    <t>Slices</t>
  </si>
  <si>
    <t>6-input LUTs</t>
  </si>
  <si>
    <t>Distrib. RAM (Kb)</t>
  </si>
  <si>
    <t>Shift Reg. (Kb)</t>
  </si>
  <si>
    <t>Flip-Flops</t>
  </si>
  <si>
    <t>Logic Cells</t>
  </si>
  <si>
    <t>Block RAMs</t>
  </si>
  <si>
    <t>BRAM 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</si>
</sst>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0" fontId="2" fillId="0" borderId="0" xfId="0" applyFont="1" applyAlignment="1">
      <alignment horizontal="center" wrapText="1"/>
    </xf>
    <xf numFmtId="0" fontId="0" fillId="0" borderId="1" xfId="0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0" fontId="0" fillId="0" borderId="3" xfId="0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0" fontId="2" fillId="0" borderId="6" xfId="0" applyFont="1" applyBorder="1" applyAlignment="1">
      <alignment horizontal="center" wrapText="1"/>
    </xf>
    <xf numFmtId="164" fontId="2" fillId="0" borderId="7" xfId="1" applyNumberFormat="1" applyFont="1" applyBorder="1" applyAlignment="1">
      <alignment horizontal="center" wrapText="1"/>
    </xf>
    <xf numFmtId="164" fontId="2" fillId="0" borderId="8" xfId="1" applyNumberFormat="1" applyFont="1" applyBorder="1" applyAlignment="1">
      <alignment horizontal="center" wrapText="1"/>
    </xf>
    <xf numFmtId="164" fontId="2" fillId="0" borderId="6" xfId="1" applyNumberFormat="1" applyFont="1" applyBorder="1" applyAlignment="1">
      <alignment horizontal="center" wrapText="1"/>
    </xf>
    <xf numFmtId="164" fontId="0" fillId="0" borderId="1" xfId="1" applyNumberFormat="1" applyFont="1" applyBorder="1"/>
    <xf numFmtId="164" fontId="0" fillId="0" borderId="3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/>
  </sheetViews>
  <sheetFormatPr defaultRowHeight="15" x14ac:dyDescent="0.25"/>
  <cols>
    <col min="1" max="1" width="7.28515625" bestFit="1" customWidth="1"/>
    <col min="2" max="4" width="8" style="1" bestFit="1" customWidth="1"/>
    <col min="5" max="5" width="9" style="1" bestFit="1" customWidth="1"/>
    <col min="6" max="6" width="9.42578125" style="1" customWidth="1"/>
    <col min="7" max="9" width="9" style="1" bestFit="1" customWidth="1"/>
    <col min="10" max="10" width="6.140625" style="1" bestFit="1" customWidth="1"/>
    <col min="11" max="11" width="8" style="1" bestFit="1" customWidth="1"/>
  </cols>
  <sheetData>
    <row r="1" spans="1:11" s="2" customFormat="1" ht="30" x14ac:dyDescent="0.25">
      <c r="A1" s="9" t="s">
        <v>0</v>
      </c>
      <c r="B1" s="12" t="s">
        <v>11</v>
      </c>
      <c r="C1" s="10" t="s">
        <v>9</v>
      </c>
      <c r="D1" s="10" t="s">
        <v>10</v>
      </c>
      <c r="E1" s="10" t="s">
        <v>12</v>
      </c>
      <c r="F1" s="10" t="s">
        <v>13</v>
      </c>
      <c r="G1" s="10" t="s">
        <v>14</v>
      </c>
      <c r="H1" s="11" t="s">
        <v>15</v>
      </c>
      <c r="I1" s="10" t="s">
        <v>16</v>
      </c>
      <c r="J1" s="10" t="s">
        <v>17</v>
      </c>
      <c r="K1" s="11" t="s">
        <v>18</v>
      </c>
    </row>
    <row r="2" spans="1:11" x14ac:dyDescent="0.25">
      <c r="A2" s="3" t="s">
        <v>1</v>
      </c>
      <c r="B2" s="13">
        <f>SUM(C2:D2)</f>
        <v>2000</v>
      </c>
      <c r="C2" s="4">
        <v>1316</v>
      </c>
      <c r="D2" s="4">
        <v>684</v>
      </c>
      <c r="E2" s="4">
        <f>SUM(C2:D2)*4</f>
        <v>8000</v>
      </c>
      <c r="F2" s="4">
        <f>D2*4*64/1024</f>
        <v>171</v>
      </c>
      <c r="G2" s="4">
        <f>D2*4*32/1024</f>
        <v>85.5</v>
      </c>
      <c r="H2" s="5">
        <f>SUM(C2:D2)*8</f>
        <v>16000</v>
      </c>
      <c r="I2" s="4">
        <f>E2*1.6</f>
        <v>12800</v>
      </c>
      <c r="J2" s="4">
        <v>20</v>
      </c>
      <c r="K2" s="5">
        <f>J2*36</f>
        <v>720</v>
      </c>
    </row>
    <row r="3" spans="1:11" x14ac:dyDescent="0.25">
      <c r="A3" s="3" t="s">
        <v>2</v>
      </c>
      <c r="B3" s="13">
        <f t="shared" ref="B3:B9" si="0">SUM(C3:D3)</f>
        <v>2600</v>
      </c>
      <c r="C3" s="4">
        <v>1800</v>
      </c>
      <c r="D3" s="4">
        <v>800</v>
      </c>
      <c r="E3" s="4">
        <f t="shared" ref="E3:E9" si="1">SUM(C3:D3)*4</f>
        <v>10400</v>
      </c>
      <c r="F3" s="4">
        <f t="shared" ref="F3:F9" si="2">D3*4*64/1024</f>
        <v>200</v>
      </c>
      <c r="G3" s="4">
        <f t="shared" ref="G3:G9" si="3">D3*4*32/1024</f>
        <v>100</v>
      </c>
      <c r="H3" s="5">
        <f t="shared" ref="H3:H9" si="4">SUM(C3:D3)*8</f>
        <v>20800</v>
      </c>
      <c r="I3" s="4">
        <f t="shared" ref="I3:I9" si="5">E3*1.6</f>
        <v>16640</v>
      </c>
      <c r="J3" s="4">
        <v>25</v>
      </c>
      <c r="K3" s="5">
        <f t="shared" ref="K3:K9" si="6">J3*36</f>
        <v>900</v>
      </c>
    </row>
    <row r="4" spans="1:11" x14ac:dyDescent="0.25">
      <c r="A4" s="3" t="s">
        <v>3</v>
      </c>
      <c r="B4" s="13">
        <f t="shared" si="0"/>
        <v>3650</v>
      </c>
      <c r="C4" s="4">
        <v>2400</v>
      </c>
      <c r="D4" s="4">
        <v>1250</v>
      </c>
      <c r="E4" s="4">
        <f t="shared" si="1"/>
        <v>14600</v>
      </c>
      <c r="F4" s="4">
        <f t="shared" si="2"/>
        <v>312.5</v>
      </c>
      <c r="G4" s="4">
        <f t="shared" si="3"/>
        <v>156.25</v>
      </c>
      <c r="H4" s="5">
        <f t="shared" si="4"/>
        <v>29200</v>
      </c>
      <c r="I4" s="4">
        <f t="shared" si="5"/>
        <v>23360</v>
      </c>
      <c r="J4" s="4">
        <v>45</v>
      </c>
      <c r="K4" s="5">
        <f t="shared" si="6"/>
        <v>1620</v>
      </c>
    </row>
    <row r="5" spans="1:11" x14ac:dyDescent="0.25">
      <c r="A5" s="3" t="s">
        <v>4</v>
      </c>
      <c r="B5" s="13">
        <f t="shared" si="0"/>
        <v>5200</v>
      </c>
      <c r="C5" s="4">
        <v>3600</v>
      </c>
      <c r="D5" s="4">
        <v>1600</v>
      </c>
      <c r="E5" s="4">
        <f t="shared" si="1"/>
        <v>20800</v>
      </c>
      <c r="F5" s="4">
        <f t="shared" si="2"/>
        <v>400</v>
      </c>
      <c r="G5" s="4">
        <f t="shared" si="3"/>
        <v>200</v>
      </c>
      <c r="H5" s="5">
        <f t="shared" si="4"/>
        <v>41600</v>
      </c>
      <c r="I5" s="4">
        <f t="shared" si="5"/>
        <v>33280</v>
      </c>
      <c r="J5" s="4">
        <v>50</v>
      </c>
      <c r="K5" s="5">
        <f t="shared" si="6"/>
        <v>1800</v>
      </c>
    </row>
    <row r="6" spans="1:11" x14ac:dyDescent="0.25">
      <c r="A6" s="3" t="s">
        <v>5</v>
      </c>
      <c r="B6" s="13">
        <f t="shared" si="0"/>
        <v>8150</v>
      </c>
      <c r="C6" s="4">
        <v>5750</v>
      </c>
      <c r="D6" s="4">
        <v>2400</v>
      </c>
      <c r="E6" s="4">
        <f t="shared" si="1"/>
        <v>32600</v>
      </c>
      <c r="F6" s="4">
        <f t="shared" si="2"/>
        <v>600</v>
      </c>
      <c r="G6" s="4">
        <f t="shared" si="3"/>
        <v>300</v>
      </c>
      <c r="H6" s="5">
        <f t="shared" si="4"/>
        <v>65200</v>
      </c>
      <c r="I6" s="4">
        <f t="shared" si="5"/>
        <v>52160</v>
      </c>
      <c r="J6" s="4">
        <v>75</v>
      </c>
      <c r="K6" s="5">
        <f t="shared" si="6"/>
        <v>2700</v>
      </c>
    </row>
    <row r="7" spans="1:11" x14ac:dyDescent="0.25">
      <c r="A7" s="3" t="s">
        <v>6</v>
      </c>
      <c r="B7" s="13">
        <f t="shared" si="0"/>
        <v>11800</v>
      </c>
      <c r="C7" s="4">
        <v>8232</v>
      </c>
      <c r="D7" s="4">
        <v>3568</v>
      </c>
      <c r="E7" s="4">
        <f t="shared" si="1"/>
        <v>47200</v>
      </c>
      <c r="F7" s="4">
        <f t="shared" si="2"/>
        <v>892</v>
      </c>
      <c r="G7" s="4">
        <f t="shared" si="3"/>
        <v>446</v>
      </c>
      <c r="H7" s="5">
        <f t="shared" si="4"/>
        <v>94400</v>
      </c>
      <c r="I7" s="4">
        <f t="shared" si="5"/>
        <v>75520</v>
      </c>
      <c r="J7" s="4">
        <v>105</v>
      </c>
      <c r="K7" s="5">
        <f t="shared" si="6"/>
        <v>3780</v>
      </c>
    </row>
    <row r="8" spans="1:11" x14ac:dyDescent="0.25">
      <c r="A8" s="3" t="s">
        <v>7</v>
      </c>
      <c r="B8" s="13">
        <f t="shared" si="0"/>
        <v>15850</v>
      </c>
      <c r="C8" s="4">
        <v>11100</v>
      </c>
      <c r="D8" s="4">
        <v>4750</v>
      </c>
      <c r="E8" s="4">
        <f t="shared" si="1"/>
        <v>63400</v>
      </c>
      <c r="F8" s="4">
        <f t="shared" si="2"/>
        <v>1187.5</v>
      </c>
      <c r="G8" s="4">
        <f t="shared" si="3"/>
        <v>593.75</v>
      </c>
      <c r="H8" s="5">
        <f t="shared" si="4"/>
        <v>126800</v>
      </c>
      <c r="I8" s="4">
        <f t="shared" si="5"/>
        <v>101440</v>
      </c>
      <c r="J8" s="4">
        <v>135</v>
      </c>
      <c r="K8" s="5">
        <f t="shared" si="6"/>
        <v>4860</v>
      </c>
    </row>
    <row r="9" spans="1:11" x14ac:dyDescent="0.25">
      <c r="A9" s="6" t="s">
        <v>8</v>
      </c>
      <c r="B9" s="14">
        <f t="shared" si="0"/>
        <v>33650</v>
      </c>
      <c r="C9" s="7">
        <v>22100</v>
      </c>
      <c r="D9" s="7">
        <v>11550</v>
      </c>
      <c r="E9" s="7">
        <f t="shared" si="1"/>
        <v>134600</v>
      </c>
      <c r="F9" s="7">
        <f t="shared" si="2"/>
        <v>2887.5</v>
      </c>
      <c r="G9" s="7">
        <f t="shared" si="3"/>
        <v>1443.75</v>
      </c>
      <c r="H9" s="8">
        <f t="shared" si="4"/>
        <v>269200</v>
      </c>
      <c r="I9" s="7">
        <f t="shared" si="5"/>
        <v>215360</v>
      </c>
      <c r="J9" s="7">
        <v>365</v>
      </c>
      <c r="K9" s="8">
        <f t="shared" si="6"/>
        <v>13140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Dileepan Joseph</dc:creator>
  <cp:lastModifiedBy>Dileepan Joseph</cp:lastModifiedBy>
  <dcterms:created xsi:type="dcterms:W3CDTF">2015-06-05T18:17:20Z</dcterms:created>
  <dcterms:modified xsi:type="dcterms:W3CDTF">2025-03-19T18:03:03Z</dcterms:modified>
</cp:coreProperties>
</file>