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tmp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Drohne" sheetId="1" r:id="rId1"/>
    <sheet name="BMS" sheetId="11" r:id="rId2"/>
    <sheet name="Kamera" sheetId="9" r:id="rId3"/>
    <sheet name="Batterien" sheetId="4" r:id="rId4"/>
    <sheet name="Motoren" sheetId="2" r:id="rId5"/>
    <sheet name="Propeller" sheetId="10" r:id="rId6"/>
    <sheet name="Sensoren" sheetId="8" r:id="rId7"/>
    <sheet name="Höhe" sheetId="7" r:id="rId8"/>
    <sheet name="ESC" sheetId="6" r:id="rId9"/>
    <sheet name="SD-Karte" sheetId="5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5" i="1" l="1"/>
  <c r="D15" i="1"/>
  <c r="C15" i="1"/>
  <c r="I2" i="4" l="1"/>
  <c r="C2" i="9"/>
  <c r="D10" i="1" l="1"/>
  <c r="C10" i="1"/>
  <c r="G4" i="2" l="1"/>
  <c r="I8" i="4"/>
  <c r="I5" i="4"/>
  <c r="I6" i="4"/>
  <c r="I3" i="4"/>
  <c r="I7" i="4"/>
  <c r="I4" i="4"/>
  <c r="H4" i="4"/>
  <c r="H5" i="4"/>
  <c r="H6" i="4"/>
  <c r="H7" i="4"/>
  <c r="H8" i="4"/>
  <c r="H2" i="4"/>
  <c r="H9" i="4"/>
  <c r="H10" i="4"/>
  <c r="H11" i="4"/>
  <c r="H12" i="4"/>
  <c r="H3" i="4"/>
  <c r="F13" i="1" l="1"/>
  <c r="E13" i="1"/>
  <c r="D13" i="1"/>
  <c r="C13" i="1"/>
  <c r="F12" i="1" l="1"/>
  <c r="F11" i="1"/>
  <c r="D11" i="1"/>
  <c r="C11" i="1"/>
  <c r="D12" i="1"/>
  <c r="C12" i="1"/>
  <c r="F9" i="1" l="1"/>
  <c r="D9" i="1"/>
  <c r="C9" i="1"/>
  <c r="D7" i="1" l="1"/>
  <c r="C7" i="1"/>
  <c r="G5" i="1"/>
  <c r="F5" i="1"/>
  <c r="D5" i="1"/>
  <c r="C5" i="1"/>
  <c r="G1" i="1" l="1"/>
  <c r="F4" i="1"/>
  <c r="F1" i="1" s="1"/>
  <c r="M2" i="1" s="1"/>
  <c r="E4" i="1"/>
  <c r="E1" i="1" s="1"/>
  <c r="D4" i="1"/>
  <c r="D1" i="1" s="1"/>
  <c r="C4" i="1"/>
  <c r="L3" i="1" l="1"/>
</calcChain>
</file>

<file path=xl/sharedStrings.xml><?xml version="1.0" encoding="utf-8"?>
<sst xmlns="http://schemas.openxmlformats.org/spreadsheetml/2006/main" count="188" uniqueCount="145">
  <si>
    <t>Preis</t>
  </si>
  <si>
    <t>Bauteil</t>
  </si>
  <si>
    <t>Motor</t>
  </si>
  <si>
    <t>Batterie</t>
  </si>
  <si>
    <t>Control-Board</t>
  </si>
  <si>
    <t>…</t>
  </si>
  <si>
    <t>Produktname</t>
  </si>
  <si>
    <t>Anzahl</t>
  </si>
  <si>
    <t>Gewicht</t>
  </si>
  <si>
    <t>Stromverbrauch</t>
  </si>
  <si>
    <t>Stromkapazität</t>
  </si>
  <si>
    <t>Weblink</t>
  </si>
  <si>
    <t>Stromverbrauch (W)</t>
  </si>
  <si>
    <t>Gewicht (g)</t>
  </si>
  <si>
    <t>Kaufen</t>
  </si>
  <si>
    <t>Drohne</t>
  </si>
  <si>
    <t>BR2205 2300KV</t>
  </si>
  <si>
    <t>https://www.amazon.de/LHI-MT2204%E2%85%A1-Brushless-Quadcopter-Multicopter/dp/B01E3OT7NE/ref=sr_1_fkmr0_1?ie=UTF8&amp;qid=1506604706&amp;sr=8-1-fkmr0&amp;keywords=BR2205+2300KV+Brushless+Motor</t>
  </si>
  <si>
    <t xml:space="preserve">4pcs BR1103 10000KV </t>
  </si>
  <si>
    <t>https://www.amazon.de/FancyWhoop-10000KV-Brushless-Multirotor-Quadcopter/dp/B071LHGZ22/ref=sr_1_8?ie=UTF8&amp;qid=1506604715&amp;sr=8-8&amp;keywords=brushless+motor+quadcopter</t>
  </si>
  <si>
    <t>Kapazität(Ah)</t>
  </si>
  <si>
    <t>Spannung (V)</t>
  </si>
  <si>
    <t>TRX Traxxas</t>
  </si>
  <si>
    <t>http://www.ebay.de/itm/11-1V-5500mAh-3S-35C-LiPo-Akku-Batterie-TRX-Traxxas-fur-RC-Auto-Drone-Flugzeug-/182764250653?hash=item2a8d99261d:g:AoYAAOSwpCpZuj0O</t>
  </si>
  <si>
    <t>XT60</t>
  </si>
  <si>
    <t>http://www.ebay.de/itm/2x-1500mAh-11-1V-3S-35C-LiPo-Akku-Batterie-XT60-fur-RC-Auto-Quadcopter-Flugzeug-/182789553149?hash=item2a8f1b3bfd:g:DqEAAOSwFuxZyOuw</t>
  </si>
  <si>
    <t>Raspi Zero W</t>
  </si>
  <si>
    <t>Kapazität(GB)</t>
  </si>
  <si>
    <t>Sd-Karte</t>
  </si>
  <si>
    <t>Rahmen</t>
  </si>
  <si>
    <t>Propeller</t>
  </si>
  <si>
    <t>Sensorenpacket</t>
  </si>
  <si>
    <t>Kamera</t>
  </si>
  <si>
    <t>Motorregler/ ESC</t>
  </si>
  <si>
    <t>Stärke (A)</t>
  </si>
  <si>
    <t>Pipser</t>
  </si>
  <si>
    <t>Höhensensor</t>
  </si>
  <si>
    <t>MPL3115A2</t>
  </si>
  <si>
    <t>Features</t>
  </si>
  <si>
    <t xml:space="preserve">MPU9255 </t>
  </si>
  <si>
    <t>Acc, Gyro, Comp</t>
  </si>
  <si>
    <t xml:space="preserve">SDI INR18650-25R </t>
  </si>
  <si>
    <t>https://www.youtube.com/watch?v=hwhqn4BmC2I</t>
  </si>
  <si>
    <t>RaspCam</t>
  </si>
  <si>
    <t>Auflösung (MP)</t>
  </si>
  <si>
    <t>1080p</t>
  </si>
  <si>
    <t>https://electronics.stackexchange.com/questions/149093/do-i-need-a-balance-charger-if-i-use-a-protection-circuit-module-for-li-ion-batt</t>
  </si>
  <si>
    <t>Ballance charger</t>
  </si>
  <si>
    <t xml:space="preserve">Erwartete Flugdauer: </t>
  </si>
  <si>
    <t>Minuten</t>
  </si>
  <si>
    <t xml:space="preserve">BE1806 </t>
  </si>
  <si>
    <t>https://www.freakware.de/p/dys-be1806-bl-motor-2300kv-dys-be1806-a133842.htm?wgruppe=16697</t>
  </si>
  <si>
    <t>Infos:</t>
  </si>
  <si>
    <t>http://www.drohne-selber-bauen.net/</t>
  </si>
  <si>
    <t>Turingy</t>
  </si>
  <si>
    <t>Entladung ©</t>
  </si>
  <si>
    <t>Entladung(A)</t>
  </si>
  <si>
    <t>ZIPPY</t>
  </si>
  <si>
    <t>https://hobbyking.com/de_de/zippy-flightmax-8000mah-5s1p-30c.html</t>
  </si>
  <si>
    <t>Ah/kg</t>
  </si>
  <si>
    <t>Gens Ace</t>
  </si>
  <si>
    <t>https://hobbyking.com/en_us/turnigy-2200mah-3s-25c-lipo-pack.html</t>
  </si>
  <si>
    <t>Stromstärke</t>
  </si>
  <si>
    <t>Spannung</t>
  </si>
  <si>
    <t>http://www.ebay.de/itm/3S-11-1V-12V-40A-Lithium-battery-protection-board-W-balanced-Batterie-Charge-/222245734752?hash=item33bee0c960:g:oBUAAOSwMgdX0-Ia</t>
  </si>
  <si>
    <t>3s 30A</t>
  </si>
  <si>
    <t>DC/DC</t>
  </si>
  <si>
    <t>12V zu 5V</t>
  </si>
  <si>
    <t>http://www.ebay.de/itm/6-24V-bis-5V-3A-USB-DC-DC-Step-Down-Spannungswandler-Konverter-Power-Supply-/222167488462</t>
  </si>
  <si>
    <t>Ampreremeter</t>
  </si>
  <si>
    <t>Voltmeter</t>
  </si>
  <si>
    <t>30A</t>
  </si>
  <si>
    <t>http://www.ebay.de/itm/Spannungssensor-Modul-Voltage-Detection-Sensor-Module-bis-25V-Arduino-/112282621061?hash=item1a2490d485:g:7TAAAOSw2xRYiq4d</t>
  </si>
  <si>
    <t>0-25V</t>
  </si>
  <si>
    <t>http://www.ebay.de/itm/Stromsensor-ACS712-30A-Modul-z-B-fur-Arduino-Bascom-Projekte-MCU-/112562689341?hash=item1a3542553d:g:IWMAAOSw3h1ZXlRR</t>
  </si>
  <si>
    <t>http://www.ebay.de/itm/ADS1115-AD-Wandler-ADC-4-Kanal-Channel-16-Bit-I2C-Arduino-Raspberry-digital-/162338257068?hash=item25cc1d38ac:g:DKEAAOSw409Zz5dX</t>
  </si>
  <si>
    <t>A-D Wandler</t>
  </si>
  <si>
    <t xml:space="preserve">ADS1115 </t>
  </si>
  <si>
    <t>http://www.ebay.de/itm/Active-Discovery-Buzzer-Beeper-Alarm-fur-Racecopter-Quadrocopter-3-5-5-5V-NAZE32-/182790259899?hash=item2a8f2604bb:g:UxgAAOSwKOJYKgCO</t>
  </si>
  <si>
    <t>NAZE32</t>
  </si>
  <si>
    <t>Ladegerät</t>
  </si>
  <si>
    <t>B3AC (30W)</t>
  </si>
  <si>
    <t>https://www.amazon.de/Original-GoolRC-Kompakt-Ladeger%C3%A4t-Quadrocopter/dp/B01HXMU27S/ref=sr_1_9?ie=UTF8&amp;qid=1507474749&amp;sr=8-9&amp;keywords=lipo+charger+3s</t>
  </si>
  <si>
    <t>http://www.ebay.de/itm/5-Stuck-2S-3S-4S-5S-6S-Balancer-Gehause-XH-Buchse-Balancerkabel-Stecker-Clip-/321356802593?var=&amp;hash=item4ad25baa21:m:mhVh2tkxxGA1wor0IZJwc5Q</t>
  </si>
  <si>
    <t>Suppo 2204/14</t>
  </si>
  <si>
    <t>zugehöriger Motor</t>
  </si>
  <si>
    <t xml:space="preserve"> Langsam Flyer</t>
  </si>
  <si>
    <t xml:space="preserve"> 2212/13</t>
  </si>
  <si>
    <t>http://www.altitudehobbies.com/brushless-motor-400-28-30-1000kv-suppo-2212-13</t>
  </si>
  <si>
    <t>3-Blatt</t>
  </si>
  <si>
    <t>GPS-Empfänger</t>
  </si>
  <si>
    <t>https://www.amazon.de/niceeshop-Ublox-Aircraft-Flight-Controller/dp/B00S4RLICU/ref=sr_1_1?ie=UTF8&amp;qid=1507564538&amp;sr=8-1&amp;keywords=GY-GPS6MV2</t>
  </si>
  <si>
    <t>Widerstände</t>
  </si>
  <si>
    <t>Kkmoon</t>
  </si>
  <si>
    <t>https://www.amazon.de/KKmoon-860pcs-Ohm-Widerst%C3%A4nde-Elektronikkomponenten/dp/B01HMBFQWG/ref=sr_1_4?s=ce-de&amp;ie=UTF8&amp;qid=1507564808&amp;sr=1-4&amp;keywords=widerst%C3%A4nde</t>
  </si>
  <si>
    <t>NEO-6M</t>
  </si>
  <si>
    <t>https://www.amazon.de/Camera-Module-Adjustable-Resolution-Raspberry/dp/B06ZZQZT66/ref=sr_1_4?ie=UTF8&amp;qid=1507565270&amp;sr=8-4&amp;keywords=raspberry+camera+objektiv&amp;source=googleps&amp;gclid=Cj0KCQjw09zOBRCqARIsAH8XF1ahHItGgMKdz5xWeMClvluGlh4pWk087iGsZZRHqX6UfwahXSEUCnkaAt0AEALw_wcB</t>
  </si>
  <si>
    <t>Kabel</t>
  </si>
  <si>
    <t>https://www.amazon.de/dp/B06ZZH27SY</t>
  </si>
  <si>
    <t>oben dabei</t>
  </si>
  <si>
    <t>Deans</t>
  </si>
  <si>
    <t>http://www.ebay.de/itm/11-1V-2200mAh-3S-25C-Lipo-Akku-Batterie-Deans-fur-RC-Auto-Flugzeug-Quadcopter-EU-/182748781905?hash=item2a8cad1d51:g:1xwAAOSwZcZZrkKY</t>
  </si>
  <si>
    <t>Empfohlene Motorstärke</t>
  </si>
  <si>
    <t>g/Motor</t>
  </si>
  <si>
    <t>http://www.ebay.de/itm/Torcster-Brushless-Gold-A2204-14-1700-19g-181463-X-/390971288258?epid=1723471922&amp;hash=item5b07b46ac2:g:sncAAOSwMNxXaVtX</t>
  </si>
  <si>
    <t>https://www.conrad.de/de/apc-propeller-2-blatt-multicopter-propeller-set-7-x-4-zoll-178-x-102-cm-apcb07040e-1530776.html</t>
  </si>
  <si>
    <t>http://www.ebay.de/itm/9-Achsen-MPU-9250-Nine-Axis-Electronic-Compass-Accelerometer-Module-GY-9250-/172295479725?hash=item281d9c61ad:g:lv8AAOSwI7tZ0KNU</t>
  </si>
  <si>
    <t>https://www.amazon.de/dp/B073VLXHJV?psc=1</t>
  </si>
  <si>
    <t>DYS DS20A</t>
  </si>
  <si>
    <t>https://www.amazon.de/Raspberry-Zero-Wireless-Essentials-Kit/dp/B06XCYGP27/ref=sr_1_2?ie=UTF8&amp;qid=1507568609&amp;sr=8-2&amp;keywords=raspberry+pi+zero+w</t>
  </si>
  <si>
    <t>ElektroBoard</t>
  </si>
  <si>
    <t>Prototpe Papier</t>
  </si>
  <si>
    <t>http://www.ebay.de/itm/10x-Lot-DIY-Prototype-Papier-Universal-PCB-Matrix-Circuit-Board-5x7cm-PCB-foren-/372015551064?hash=item569ddad258:g:xooAAOSwBxZZbKle</t>
  </si>
  <si>
    <t>altern</t>
  </si>
  <si>
    <t>https://www.ebay.de/i/172264391710?chn=ps&amp;dispItem=1</t>
  </si>
  <si>
    <t>Bullet-Connector</t>
  </si>
  <si>
    <t>BMS</t>
  </si>
  <si>
    <t>Besonderheiten</t>
  </si>
  <si>
    <t xml:space="preserve"> 5*9cm</t>
  </si>
  <si>
    <t>http://www.ebay.de/itm/Kingston-32GB-32-GB-microSDHC-Speicherkarte-Class-10-UHS-I-inkl-SD-Adapter-/331706107012?hash=item4d3b398484</t>
  </si>
  <si>
    <t>Kingston</t>
  </si>
  <si>
    <t>https://www.ebay.com/itm/3S-30A-li-ion-BMS-PCM-battery-protection-board-for-lithium-li-ion-battery-pack-/272095763951</t>
  </si>
  <si>
    <t>6*6cm, dollar</t>
  </si>
  <si>
    <t>5,6*4,5cm; -25A</t>
  </si>
  <si>
    <t>http://www.ebay.de/itm/3S-11-1V-12V-Battery-Protection-Board-With-Balance-Function-/112457652565?hash=item1a2eff9955:g:S50AAOSw6ShZUWl-</t>
  </si>
  <si>
    <t>BalanceCharger</t>
  </si>
  <si>
    <t>https://www.ebay.de/itm/MPL3115A2-I2C-Intelligent-Temperature-Pressure-Altitude-Sensor-V2-0-For-Arduino-/272762275682?hash=item3f81e60762:g:oJIAAOSwJq1ZaMuB</t>
  </si>
  <si>
    <t>https://www.ebay.de/itm/10-Pairs-RC-3-5mm-Male-Female-Gold-plated-Bullet-Banana-Plug-Connector-Set-/272842454614?hash=item3f86ad7656:g:ijUAAOSw5YNZtjoR</t>
  </si>
  <si>
    <t>Level Shifter</t>
  </si>
  <si>
    <t>https://www.ebay.de/itm/4-Kanal-Pegelwandler-5V-3-3V-4-Channel-Level-Shifter-Converter-bidirektional-/201450662471?hash=item2ee7652a47:g:Z-MAAOSwdW1Z6aI~</t>
  </si>
  <si>
    <t>Plug 3.5mm</t>
  </si>
  <si>
    <t>Emax Mt1006</t>
  </si>
  <si>
    <t>https://www.amazon.de/Mt1806-2280kv-B%C3%BCrstenloser-Motor-Quadcopter/dp/B017IFETN8/ref=sr_1_1?ie=UTF8&amp;qid=1508677221&amp;sr=8-1&amp;keywords=emax+mt1806+2280kv</t>
  </si>
  <si>
    <t xml:space="preserve">Info </t>
  </si>
  <si>
    <t>Emax</t>
  </si>
  <si>
    <t>https://www.ecalc.ch/xcoptercalc.php</t>
  </si>
  <si>
    <t>5x3</t>
  </si>
  <si>
    <t>https://www.freakware.de/p/hb-race-copter-250-pro-super-combo-modster-mods186337-a129825.htm?ref=gs&amp;gclid=Cj0KCQjwg7HPBRDUARIsAMeR_0gQD87fzCUMdMUkslmt0mDIQxVC9YpE1t8kiWzEK2W9zLDPn1Ks3YwaAl2gEALw_wcB</t>
  </si>
  <si>
    <t>https://www.ebay.de/itm/5x3-Quadrocopter-FPV-Racing-250-330-Propeller-Luftschraube-CCW-CW-5030-ABS-GFK-/162039331545?var=&amp;hash=item25ba4bfad9:g:cGgAAOSwjghZ0pLH</t>
  </si>
  <si>
    <t>4ch - bidirektional</t>
  </si>
  <si>
    <t>Boost-Converter</t>
  </si>
  <si>
    <t>Ladegerät 2</t>
  </si>
  <si>
    <t>http://www.ebay.de/itm/DC-Boost-Modul-8-32V-auf-9-46V-150W-Netzteil-Converter-Step-up-Powersupply-Modul/302482938686?hash=item466d635b3e:g:rxkAAOSw62VZxNJ8</t>
  </si>
  <si>
    <t>Netzteil</t>
  </si>
  <si>
    <t>Computernetzteil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</si>
</sst>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6" formatCode="#,##0\ &quot;€&quot;;[Red]\-#,##0\ &quot;€&quot;"/>
    <numFmt numFmtId="8" formatCode="#,##0.00\ &quot;€&quot;;[Red]\-#,##0.00\ &quot;€&quot;"/>
    <numFmt numFmtId="44" formatCode="_-* #,##0.00\ &quot;€&quot;_-;\-* #,##0.00\ &quot;€&quot;_-;_-* &quot;-&quot;??\ &quot;€&quot;_-;_-@_-"/>
    <numFmt numFmtId="164" formatCode="#,##0.00\ &quot;€&quot;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6" fontId="0" fillId="0" borderId="0" xfId="0" applyNumberFormat="1"/>
    <xf numFmtId="2" fontId="0" fillId="0" borderId="0" xfId="0" applyNumberFormat="1"/>
    <xf numFmtId="0" fontId="0" fillId="0" borderId="0" xfId="0" applyFont="1" applyAlignment="1">
      <alignment vertical="center"/>
    </xf>
    <xf numFmtId="164" fontId="0" fillId="0" borderId="0" xfId="1" applyNumberFormat="1" applyFont="1"/>
    <xf numFmtId="0" fontId="2" fillId="0" borderId="0" xfId="2"/>
    <xf numFmtId="164" fontId="0" fillId="0" borderId="0" xfId="0" applyNumberFormat="1"/>
    <xf numFmtId="8" fontId="0" fillId="0" borderId="0" xfId="0" applyNumberFormat="1"/>
    <xf numFmtId="44" fontId="0" fillId="0" borderId="0" xfId="1" applyFont="1"/>
    <xf numFmtId="2" fontId="2" fillId="0" borderId="0" xfId="2" applyNumberFormat="1"/>
    <xf numFmtId="0" fontId="0" fillId="0" borderId="0" xfId="0" applyAlignment="1">
      <alignment horizontal="center"/>
    </xf>
  </cellXfs>
  <cellStyles count="3">
    <cellStyle name="Link" xfId="2" builtinId="8"/>
    <cellStyle name="Standard" xfId="0" builtinId="0"/>
    <cellStyle name="Währung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m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523875</xdr:colOff>
      <xdr:row>25</xdr:row>
      <xdr:rowOff>142875</xdr:rowOff>
    </xdr:from>
    <xdr:to>
      <xdr:col>24</xdr:col>
      <xdr:colOff>725630</xdr:colOff>
      <xdr:row>69</xdr:row>
      <xdr:rowOff>29729</xdr:rowOff>
    </xdr:to>
    <xdr:pic>
      <xdr:nvPicPr>
        <xdr:cNvPr id="2" name="Grafik 1" descr="Bildschirmausschnitt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24775" y="4914900"/>
          <a:ext cx="12393755" cy="82688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de/Raspberry-Zero-Wireless-Essentials-Kit/dp/B06XCYGP27/ref=sr_1_2?ie=UTF8&amp;qid=1507568609&amp;sr=8-2&amp;keywords=raspberry+pi+zero+w" TargetMode="External"/><Relationship Id="rId3" Type="http://schemas.openxmlformats.org/officeDocument/2006/relationships/hyperlink" Target="http://www.ebay.de/itm/Spannungssensor-Modul-Voltage-Detection-Sensor-Module-bis-25V-Arduino-/112282621061?hash=item1a2490d485:g:7TAAAOSw2xRYiq4d" TargetMode="External"/><Relationship Id="rId7" Type="http://schemas.openxmlformats.org/officeDocument/2006/relationships/hyperlink" Target="http://www.ebay.de/itm/5-Stuck-2S-3S-4S-5S-6S-Balancer-Gehause-XH-Buchse-Balancerkabel-Stecker-Clip-/321356802593?var=&amp;hash=item4ad25baa21:m:mhVh2tkxxGA1wor0IZJwc5Q" TargetMode="External"/><Relationship Id="rId12" Type="http://schemas.openxmlformats.org/officeDocument/2006/relationships/hyperlink" Target="https://www.ebay.de/itm/10-Pairs-RC-3-5mm-Male-Female-Gold-plated-Bullet-Banana-Plug-Connector-Set-/272842454614?hash=item3f86ad7656:g:ijUAAOSw5YNZtjoR" TargetMode="External"/><Relationship Id="rId2" Type="http://schemas.openxmlformats.org/officeDocument/2006/relationships/hyperlink" Target="http://www.ebay.de/itm/Stromsensor-ACS712-30A-Modul-z-B-fur-Arduino-Bascom-Projekte-MCU-/112562689341?hash=item1a3542553d:g:IWMAAOSw3h1ZXlRR" TargetMode="External"/><Relationship Id="rId1" Type="http://schemas.openxmlformats.org/officeDocument/2006/relationships/hyperlink" Target="http://www.ebay.de/itm/6-24V-bis-5V-3A-USB-DC-DC-Step-Down-Spannungswandler-Konverter-Power-Supply-/222167488462" TargetMode="External"/><Relationship Id="rId6" Type="http://schemas.openxmlformats.org/officeDocument/2006/relationships/hyperlink" Target="https://www.amazon.de/Original-GoolRC-Kompakt-Ladeger%C3%A4t-Quadrocopter/dp/B01HXMU27S/ref=sr_1_9?ie=UTF8&amp;qid=1507474749&amp;sr=8-9&amp;keywords=lipo+charger+3s" TargetMode="External"/><Relationship Id="rId11" Type="http://schemas.openxmlformats.org/officeDocument/2006/relationships/hyperlink" Target="https://www.ebay.de/itm/4-Kanal-Pegelwandler-5V-3-3V-4-Channel-Level-Shifter-Converter-bidirektional-/201450662471?hash=item2ee7652a47:g:Z-MAAOSwdW1Z6aI~" TargetMode="External"/><Relationship Id="rId5" Type="http://schemas.openxmlformats.org/officeDocument/2006/relationships/hyperlink" Target="http://www.ebay.de/itm/Active-Discovery-Buzzer-Beeper-Alarm-fur-Racecopter-Quadrocopter-3-5-5-5V-NAZE32-/182790259899?hash=item2a8f2604bb:g:UxgAAOSwKOJYKgCO" TargetMode="External"/><Relationship Id="rId10" Type="http://schemas.openxmlformats.org/officeDocument/2006/relationships/hyperlink" Target="https://www.amazon.de/KKmoon-860pcs-Ohm-Widerst%C3%A4nde-Elektronikkomponenten/dp/B01HMBFQWG/ref=sr_1_4?s=ce-de&amp;ie=UTF8&amp;qid=1507564808&amp;sr=1-4&amp;keywords=widerst%C3%A4nde" TargetMode="External"/><Relationship Id="rId4" Type="http://schemas.openxmlformats.org/officeDocument/2006/relationships/hyperlink" Target="http://www.ebay.de/itm/ADS1115-AD-Wandler-ADC-4-Kanal-Channel-16-Bit-I2C-Arduino-Raspberry-digital-/162338257068?hash=item25cc1d38ac:g:DKEAAOSw409Zz5dX" TargetMode="External"/><Relationship Id="rId9" Type="http://schemas.openxmlformats.org/officeDocument/2006/relationships/hyperlink" Target="https://www.amazon.de/niceeshop-Ublox-Aircraft-Flight-Controller/dp/B00S4RLICU/ref=sr_1_1?ie=UTF8&amp;qid=1507564538&amp;sr=8-1&amp;keywords=GY-GPS6MV2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bay.de/itm/Kingston-32GB-32-GB-microSDHC-Speicherkarte-Class-10-UHS-I-inkl-SD-Adapter-/331706107012?hash=item4d3b398484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ebay.de/itm/3S-11-1V-12V-Battery-Protection-Board-With-Balance-Function-/112457652565?hash=item1a2eff9955:g:S50AAOSw6ShZUWl-" TargetMode="External"/><Relationship Id="rId2" Type="http://schemas.openxmlformats.org/officeDocument/2006/relationships/hyperlink" Target="https://www.ebay.com/itm/3S-30A-li-ion-BMS-PCM-battery-protection-board-for-lithium-li-ion-battery-pack-/272095763951" TargetMode="External"/><Relationship Id="rId1" Type="http://schemas.openxmlformats.org/officeDocument/2006/relationships/hyperlink" Target="http://www.ebay.de/itm/3S-11-1V-12V-40A-Lithium-battery-protection-board-W-balanced-Batterie-Charge-/222245734752?hash=item33bee0c960:g:oBUAAOSwMgdX0-Ia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mazon.de/dp/B06ZZH27SY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watch?v=hwhqn4BmC2I" TargetMode="External"/><Relationship Id="rId7" Type="http://schemas.openxmlformats.org/officeDocument/2006/relationships/hyperlink" Target="http://www.ebay.de/itm/11-1V-2200mAh-3S-25C-Lipo-Akku-Batterie-Deans-fur-RC-Auto-Flugzeug-Quadcopter-EU-/182748781905?hash=item2a8cad1d51:g:1xwAAOSwZcZZrkKY" TargetMode="External"/><Relationship Id="rId2" Type="http://schemas.openxmlformats.org/officeDocument/2006/relationships/hyperlink" Target="http://www.ebay.de/itm/11-1V-5500mAh-3S-35C-LiPo-Akku-Batterie-TRX-Traxxas-fur-RC-Auto-Drone-Flugzeug-/182764250653?hash=item2a8d99261d:g:AoYAAOSwpCpZuj0O" TargetMode="External"/><Relationship Id="rId1" Type="http://schemas.openxmlformats.org/officeDocument/2006/relationships/hyperlink" Target="http://www.ebay.de/itm/2x-1500mAh-11-1V-3S-35C-LiPo-Akku-Batterie-XT60-fur-RC-Auto-Quadcopter-Flugzeug-/182789553149?hash=item2a8f1b3bfd:g:DqEAAOSwFuxZyOuw" TargetMode="External"/><Relationship Id="rId6" Type="http://schemas.openxmlformats.org/officeDocument/2006/relationships/hyperlink" Target="https://hobbyking.com/en_us/turnigy-2200mah-3s-25c-lipo-pack.html" TargetMode="External"/><Relationship Id="rId5" Type="http://schemas.openxmlformats.org/officeDocument/2006/relationships/hyperlink" Target="https://hobbyking.com/de_de/zippy-flightmax-8000mah-5s1p-30c.html" TargetMode="External"/><Relationship Id="rId4" Type="http://schemas.openxmlformats.org/officeDocument/2006/relationships/hyperlink" Target="https://electronics.stackexchange.com/questions/149093/do-i-need-a-balance-charger-if-i-use-a-protection-circuit-module-for-li-ion-batt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de/Mt1806-2280kv-B%C3%BCrstenloser-Motor-Quadcopter/dp/B017IFETN8/ref=sr_1_1?ie=UTF8&amp;qid=1508677221&amp;sr=8-1&amp;keywords=emax+mt1806+2280kv" TargetMode="External"/><Relationship Id="rId3" Type="http://schemas.openxmlformats.org/officeDocument/2006/relationships/hyperlink" Target="https://www.freakware.de/p/dys-be1806-bl-motor-2300kv-dys-be1806-a133842.htm?wgruppe=16697" TargetMode="External"/><Relationship Id="rId7" Type="http://schemas.openxmlformats.org/officeDocument/2006/relationships/hyperlink" Target="https://www.freakware.de/p/hb-race-copter-250-pro-super-combo-modster-mods186337-a129825.htm?ref=gs&amp;gclid=Cj0KCQjwg7HPBRDUARIsAMeR_0gQD87fzCUMdMUkslmt0mDIQxVC9YpE1t8kiWzEK2W9zLDPn1Ks3YwaAl2gEALw_wcB" TargetMode="External"/><Relationship Id="rId2" Type="http://schemas.openxmlformats.org/officeDocument/2006/relationships/hyperlink" Target="https://www.amazon.de/FancyWhoop-10000KV-Brushless-Multirotor-Quadcopter/dp/B071LHGZ22/ref=sr_1_8?ie=UTF8&amp;qid=1506604715&amp;sr=8-8&amp;keywords=brushless+motor+quadcopter" TargetMode="External"/><Relationship Id="rId1" Type="http://schemas.openxmlformats.org/officeDocument/2006/relationships/hyperlink" Target="https://www.amazon.de/LHI-MT2204%E2%85%A1-Brushless-Quadcopter-Multicopter/dp/B01E3OT7NE/ref=sr_1_fkmr0_1?ie=UTF8&amp;qid=1506604706&amp;sr=8-1-fkmr0&amp;keywords=BR2205+2300KV+Brushless+Motor" TargetMode="External"/><Relationship Id="rId6" Type="http://schemas.openxmlformats.org/officeDocument/2006/relationships/hyperlink" Target="https://www.ecalc.ch/xcoptercalc.php" TargetMode="External"/><Relationship Id="rId5" Type="http://schemas.openxmlformats.org/officeDocument/2006/relationships/hyperlink" Target="http://www.altitudehobbies.com/brushless-motor-400-28-30-1000kv-suppo-2212-13" TargetMode="External"/><Relationship Id="rId10" Type="http://schemas.openxmlformats.org/officeDocument/2006/relationships/drawing" Target="../drawings/drawing1.xml"/><Relationship Id="rId4" Type="http://schemas.openxmlformats.org/officeDocument/2006/relationships/hyperlink" Target="http://www.ebay.de/itm/Torcster-Brushless-Gold-A2204-14-1700-19g-181463-X-/390971288258?epid=1723471922&amp;hash=item5b07b46ac2:g:sncAAOSwMNxXaVtX" TargetMode="External"/><Relationship Id="rId9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ebay.de/itm/5x3-Quadrocopter-FPV-Racing-250-330-Propeller-Luftschraube-CCW-CW-5030-ABS-GFK-/162039331545?var=&amp;hash=item25ba4bfad9:g:cGgAAOSwjghZ0pLH" TargetMode="External"/><Relationship Id="rId1" Type="http://schemas.openxmlformats.org/officeDocument/2006/relationships/hyperlink" Target="https://www.conrad.de/de/apc-propeller-2-blatt-multicopter-propeller-set-7-x-4-zoll-178-x-102-cm-apcb07040e-1530776.html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ebay.de/i/172264391710?chn=ps&amp;dispItem=1" TargetMode="External"/><Relationship Id="rId1" Type="http://schemas.openxmlformats.org/officeDocument/2006/relationships/hyperlink" Target="http://www.ebay.de/itm/9-Achsen-MPU-9250-Nine-Axis-Electronic-Compass-Accelerometer-Module-GY-9250-/172295479725?hash=item281d9c61ad:g:lv8AAOSwI7tZ0KNU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ebay.de/itm/MPL3115A2-I2C-Intelligent-Temperature-Pressure-Altitude-Sensor-V2-0-For-Arduino-/272762275682?hash=item3f81e60762:g:oJIAAOSwJq1ZaMuB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mazon.de/dp/B073VLXHJV?psc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tabSelected="1" workbookViewId="0">
      <selection activeCell="C29" sqref="C29"/>
    </sheetView>
  </sheetViews>
  <sheetFormatPr baseColWidth="10" defaultColWidth="9.140625" defaultRowHeight="15" x14ac:dyDescent="0.25"/>
  <cols>
    <col min="1" max="1" width="15.5703125" customWidth="1"/>
    <col min="2" max="2" width="7.42578125" customWidth="1"/>
    <col min="3" max="3" width="16.42578125" customWidth="1"/>
    <col min="4" max="4" width="15.28515625" customWidth="1"/>
    <col min="5" max="5" width="15.5703125" customWidth="1"/>
    <col min="7" max="7" width="15" customWidth="1"/>
  </cols>
  <sheetData>
    <row r="1" spans="1:14" x14ac:dyDescent="0.25">
      <c r="A1" t="s">
        <v>15</v>
      </c>
      <c r="B1">
        <v>1</v>
      </c>
      <c r="D1" s="1">
        <f>SUM(D4:D39)</f>
        <v>268.08000000000004</v>
      </c>
      <c r="E1" s="2">
        <f>SUM(E4:E39)</f>
        <v>301.5</v>
      </c>
      <c r="F1" s="2">
        <f>SUM(F4:F39)</f>
        <v>535.1</v>
      </c>
      <c r="G1" s="2">
        <f>SUM(G4:G39)</f>
        <v>2.2000000000000002</v>
      </c>
    </row>
    <row r="2" spans="1:14" x14ac:dyDescent="0.25">
      <c r="J2" t="s">
        <v>102</v>
      </c>
      <c r="M2">
        <f>(F1*2)/4</f>
        <v>267.55</v>
      </c>
      <c r="N2" t="s">
        <v>103</v>
      </c>
    </row>
    <row r="3" spans="1:14" x14ac:dyDescent="0.25">
      <c r="A3" t="s">
        <v>1</v>
      </c>
      <c r="B3" t="s">
        <v>7</v>
      </c>
      <c r="C3" t="s">
        <v>6</v>
      </c>
      <c r="D3" t="s">
        <v>0</v>
      </c>
      <c r="E3" t="s">
        <v>9</v>
      </c>
      <c r="F3" t="s">
        <v>8</v>
      </c>
      <c r="G3" t="s">
        <v>10</v>
      </c>
      <c r="J3" t="s">
        <v>48</v>
      </c>
      <c r="L3">
        <f>((G1*11.1)/E1)*60</f>
        <v>4.8597014925373134</v>
      </c>
      <c r="M3" t="s">
        <v>49</v>
      </c>
    </row>
    <row r="4" spans="1:14" x14ac:dyDescent="0.25">
      <c r="A4" t="s">
        <v>2</v>
      </c>
      <c r="B4" s="10">
        <v>4</v>
      </c>
      <c r="C4" t="str">
        <f>Motoren!B2</f>
        <v>Emax Mt1006</v>
      </c>
      <c r="D4" s="6">
        <f>Motoren!C2*B4</f>
        <v>50</v>
      </c>
      <c r="E4">
        <f>Motoren!D2*B4</f>
        <v>300</v>
      </c>
      <c r="F4">
        <f>Motoren!E2*Drohne!B4</f>
        <v>72</v>
      </c>
      <c r="G4">
        <v>0</v>
      </c>
    </row>
    <row r="5" spans="1:14" x14ac:dyDescent="0.25">
      <c r="A5" t="s">
        <v>3</v>
      </c>
      <c r="B5" s="10">
        <v>1</v>
      </c>
      <c r="C5" t="str">
        <f>Batterien!B2</f>
        <v>Deans</v>
      </c>
      <c r="D5" s="6">
        <f>Batterien!C2</f>
        <v>15.7</v>
      </c>
      <c r="E5">
        <v>0</v>
      </c>
      <c r="F5" s="2">
        <f>Batterien!E2</f>
        <v>172.4</v>
      </c>
      <c r="G5" s="2">
        <f>Batterien!D2</f>
        <v>2.2000000000000002</v>
      </c>
    </row>
    <row r="6" spans="1:14" x14ac:dyDescent="0.25">
      <c r="A6" t="s">
        <v>29</v>
      </c>
      <c r="B6" s="10">
        <v>1</v>
      </c>
      <c r="D6" s="6">
        <v>0</v>
      </c>
      <c r="E6">
        <v>0</v>
      </c>
      <c r="F6">
        <v>200</v>
      </c>
    </row>
    <row r="7" spans="1:14" x14ac:dyDescent="0.25">
      <c r="A7" t="s">
        <v>28</v>
      </c>
      <c r="B7" s="10">
        <v>1</v>
      </c>
      <c r="C7" t="str">
        <f>'SD-Karte'!B2</f>
        <v>Kingston</v>
      </c>
      <c r="D7" s="6">
        <f>'SD-Karte'!D2</f>
        <v>15</v>
      </c>
      <c r="E7">
        <v>0</v>
      </c>
      <c r="F7">
        <v>0</v>
      </c>
    </row>
    <row r="8" spans="1:14" x14ac:dyDescent="0.25">
      <c r="A8" t="s">
        <v>4</v>
      </c>
      <c r="B8" s="10">
        <v>1</v>
      </c>
      <c r="C8" t="s">
        <v>26</v>
      </c>
      <c r="D8" s="6">
        <v>26</v>
      </c>
      <c r="E8">
        <v>1</v>
      </c>
      <c r="F8">
        <v>9</v>
      </c>
      <c r="H8" s="5" t="s">
        <v>109</v>
      </c>
    </row>
    <row r="9" spans="1:14" x14ac:dyDescent="0.25">
      <c r="A9" t="s">
        <v>33</v>
      </c>
      <c r="B9" s="10">
        <v>1</v>
      </c>
      <c r="C9" t="str">
        <f>ESC!B2</f>
        <v>DYS DS20A</v>
      </c>
      <c r="D9" s="6">
        <f>ESC!C2*B9</f>
        <v>33</v>
      </c>
      <c r="E9">
        <v>0</v>
      </c>
      <c r="F9">
        <f>ESC!D2*Drohne!B9</f>
        <v>5.8</v>
      </c>
    </row>
    <row r="10" spans="1:14" x14ac:dyDescent="0.25">
      <c r="A10" t="s">
        <v>30</v>
      </c>
      <c r="B10" s="10">
        <v>1</v>
      </c>
      <c r="C10" t="str">
        <f>Propeller!B2</f>
        <v>5x3</v>
      </c>
      <c r="D10" s="8">
        <f>Propeller!C2</f>
        <v>7</v>
      </c>
      <c r="E10">
        <v>0</v>
      </c>
    </row>
    <row r="11" spans="1:14" x14ac:dyDescent="0.25">
      <c r="A11" t="s">
        <v>31</v>
      </c>
      <c r="B11" s="10">
        <v>1</v>
      </c>
      <c r="C11" t="str">
        <f>Sensoren!B2</f>
        <v xml:space="preserve">MPU9255 </v>
      </c>
      <c r="D11" s="8">
        <f>Sensoren!C2</f>
        <v>8</v>
      </c>
      <c r="F11">
        <f>Sensoren!D2</f>
        <v>5</v>
      </c>
    </row>
    <row r="12" spans="1:14" x14ac:dyDescent="0.25">
      <c r="A12" t="s">
        <v>36</v>
      </c>
      <c r="B12" s="10">
        <v>1</v>
      </c>
      <c r="C12" t="str">
        <f>Höhe!B2</f>
        <v>MPL3115A2</v>
      </c>
      <c r="D12" s="8">
        <f>Höhe!C2</f>
        <v>4</v>
      </c>
      <c r="F12">
        <f>Höhe!D2</f>
        <v>1</v>
      </c>
    </row>
    <row r="13" spans="1:14" x14ac:dyDescent="0.25">
      <c r="A13" t="s">
        <v>32</v>
      </c>
      <c r="B13" s="10">
        <v>1</v>
      </c>
      <c r="C13" t="str">
        <f>Kamera!B2</f>
        <v>RaspCam</v>
      </c>
      <c r="D13" s="8">
        <f>Kamera!C2</f>
        <v>35</v>
      </c>
      <c r="E13">
        <f>Kamera!E2</f>
        <v>0.5</v>
      </c>
      <c r="F13">
        <f>Kamera!D2</f>
        <v>50</v>
      </c>
    </row>
    <row r="14" spans="1:14" x14ac:dyDescent="0.25">
      <c r="A14" t="s">
        <v>35</v>
      </c>
      <c r="B14" s="10">
        <v>1</v>
      </c>
      <c r="C14" t="s">
        <v>79</v>
      </c>
      <c r="D14" s="6">
        <v>5</v>
      </c>
      <c r="F14">
        <v>2.9</v>
      </c>
      <c r="H14" s="5" t="s">
        <v>78</v>
      </c>
    </row>
    <row r="15" spans="1:14" x14ac:dyDescent="0.25">
      <c r="A15" t="s">
        <v>116</v>
      </c>
      <c r="B15" s="10">
        <v>1</v>
      </c>
      <c r="C15">
        <f>BMS!B2</f>
        <v>0</v>
      </c>
      <c r="D15" s="8">
        <f>BMS!C2</f>
        <v>9</v>
      </c>
      <c r="F15">
        <f>BMS!D2</f>
        <v>10</v>
      </c>
    </row>
    <row r="16" spans="1:14" x14ac:dyDescent="0.25">
      <c r="A16" t="s">
        <v>66</v>
      </c>
      <c r="B16" s="10">
        <v>1</v>
      </c>
      <c r="C16" t="s">
        <v>67</v>
      </c>
      <c r="D16" s="6">
        <v>2.6</v>
      </c>
      <c r="H16" s="5" t="s">
        <v>68</v>
      </c>
    </row>
    <row r="17" spans="1:8" x14ac:dyDescent="0.25">
      <c r="A17" t="s">
        <v>69</v>
      </c>
      <c r="B17" s="10">
        <v>1</v>
      </c>
      <c r="C17" t="s">
        <v>71</v>
      </c>
      <c r="D17" s="6">
        <v>5</v>
      </c>
      <c r="F17">
        <v>3.5</v>
      </c>
      <c r="H17" s="5" t="s">
        <v>74</v>
      </c>
    </row>
    <row r="18" spans="1:8" x14ac:dyDescent="0.25">
      <c r="A18" t="s">
        <v>70</v>
      </c>
      <c r="B18" s="10">
        <v>1</v>
      </c>
      <c r="C18" t="s">
        <v>73</v>
      </c>
      <c r="D18" s="6">
        <v>3.5</v>
      </c>
      <c r="F18">
        <v>3.5</v>
      </c>
      <c r="H18" s="5" t="s">
        <v>72</v>
      </c>
    </row>
    <row r="19" spans="1:8" x14ac:dyDescent="0.25">
      <c r="A19" t="s">
        <v>76</v>
      </c>
      <c r="B19" s="10">
        <v>1</v>
      </c>
      <c r="C19" t="s">
        <v>77</v>
      </c>
      <c r="D19" s="6">
        <v>5.9</v>
      </c>
      <c r="H19" s="5" t="s">
        <v>75</v>
      </c>
    </row>
    <row r="20" spans="1:8" x14ac:dyDescent="0.25">
      <c r="A20" t="s">
        <v>80</v>
      </c>
      <c r="B20" s="10">
        <v>1</v>
      </c>
      <c r="C20" t="s">
        <v>81</v>
      </c>
      <c r="D20" s="6">
        <v>10</v>
      </c>
      <c r="H20" s="5" t="s">
        <v>82</v>
      </c>
    </row>
    <row r="21" spans="1:8" x14ac:dyDescent="0.25">
      <c r="A21" t="s">
        <v>125</v>
      </c>
      <c r="B21" s="10">
        <v>1</v>
      </c>
      <c r="D21" s="6">
        <v>4.1900000000000004</v>
      </c>
      <c r="H21" s="5" t="s">
        <v>83</v>
      </c>
    </row>
    <row r="22" spans="1:8" x14ac:dyDescent="0.25">
      <c r="A22" t="s">
        <v>90</v>
      </c>
      <c r="B22" s="10">
        <v>1</v>
      </c>
      <c r="C22" t="s">
        <v>95</v>
      </c>
      <c r="D22" s="6">
        <v>10.59</v>
      </c>
      <c r="H22" s="5" t="s">
        <v>91</v>
      </c>
    </row>
    <row r="23" spans="1:8" x14ac:dyDescent="0.25">
      <c r="A23" t="s">
        <v>92</v>
      </c>
      <c r="B23" s="10">
        <v>1</v>
      </c>
      <c r="C23" t="s">
        <v>93</v>
      </c>
      <c r="D23" s="6">
        <v>7</v>
      </c>
      <c r="H23" s="5" t="s">
        <v>94</v>
      </c>
    </row>
    <row r="24" spans="1:8" x14ac:dyDescent="0.25">
      <c r="A24" t="s">
        <v>110</v>
      </c>
      <c r="B24" s="10">
        <v>1</v>
      </c>
      <c r="C24" t="s">
        <v>111</v>
      </c>
      <c r="D24" s="6">
        <v>1</v>
      </c>
      <c r="H24" t="s">
        <v>112</v>
      </c>
    </row>
    <row r="25" spans="1:8" x14ac:dyDescent="0.25">
      <c r="A25" t="s">
        <v>115</v>
      </c>
      <c r="B25" s="10">
        <v>1</v>
      </c>
      <c r="C25" t="s">
        <v>130</v>
      </c>
      <c r="D25" s="6">
        <v>1.35</v>
      </c>
      <c r="H25" s="5" t="s">
        <v>127</v>
      </c>
    </row>
    <row r="26" spans="1:8" x14ac:dyDescent="0.25">
      <c r="A26" t="s">
        <v>128</v>
      </c>
      <c r="B26" s="10">
        <v>1</v>
      </c>
      <c r="C26" t="s">
        <v>139</v>
      </c>
      <c r="D26" s="6">
        <v>2.25</v>
      </c>
      <c r="H26" s="5" t="s">
        <v>129</v>
      </c>
    </row>
    <row r="27" spans="1:8" x14ac:dyDescent="0.25">
      <c r="A27" t="s">
        <v>140</v>
      </c>
      <c r="B27" s="10">
        <v>1</v>
      </c>
      <c r="C27" t="s">
        <v>141</v>
      </c>
      <c r="D27" s="6">
        <v>7</v>
      </c>
      <c r="H27" t="s">
        <v>142</v>
      </c>
    </row>
    <row r="28" spans="1:8" x14ac:dyDescent="0.25">
      <c r="A28" t="s">
        <v>143</v>
      </c>
      <c r="B28" s="10">
        <v>1</v>
      </c>
      <c r="C28" t="s">
        <v>144</v>
      </c>
      <c r="D28" s="6"/>
    </row>
    <row r="29" spans="1:8" x14ac:dyDescent="0.25">
      <c r="A29" t="s">
        <v>52</v>
      </c>
      <c r="B29" t="s">
        <v>53</v>
      </c>
      <c r="D29" s="6"/>
    </row>
    <row r="30" spans="1:8" x14ac:dyDescent="0.25">
      <c r="D30" s="6"/>
    </row>
    <row r="31" spans="1:8" x14ac:dyDescent="0.25">
      <c r="D31" s="6"/>
    </row>
    <row r="32" spans="1:8" x14ac:dyDescent="0.25">
      <c r="D32" s="6"/>
    </row>
    <row r="33" spans="4:4" x14ac:dyDescent="0.25">
      <c r="D33" s="6"/>
    </row>
  </sheetData>
  <hyperlinks>
    <hyperlink ref="H16" r:id="rId1"/>
    <hyperlink ref="H17" r:id="rId2"/>
    <hyperlink ref="H18" r:id="rId3"/>
    <hyperlink ref="H19" r:id="rId4"/>
    <hyperlink ref="H14" r:id="rId5"/>
    <hyperlink ref="H20" r:id="rId6"/>
    <hyperlink ref="H21" r:id="rId7"/>
    <hyperlink ref="H8" r:id="rId8"/>
    <hyperlink ref="H22" r:id="rId9"/>
    <hyperlink ref="H23" r:id="rId10"/>
    <hyperlink ref="H26" r:id="rId11"/>
    <hyperlink ref="H25" r:id="rId1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B3" sqref="B3"/>
    </sheetView>
  </sheetViews>
  <sheetFormatPr baseColWidth="10" defaultRowHeight="15" x14ac:dyDescent="0.25"/>
  <cols>
    <col min="2" max="2" width="15.85546875" customWidth="1"/>
    <col min="3" max="3" width="16.7109375" customWidth="1"/>
  </cols>
  <sheetData>
    <row r="1" spans="1:6" x14ac:dyDescent="0.25">
      <c r="A1" t="s">
        <v>14</v>
      </c>
      <c r="B1" t="s">
        <v>6</v>
      </c>
      <c r="C1" t="s">
        <v>27</v>
      </c>
      <c r="D1" t="s">
        <v>0</v>
      </c>
      <c r="F1" t="s">
        <v>11</v>
      </c>
    </row>
    <row r="2" spans="1:6" x14ac:dyDescent="0.25">
      <c r="B2" t="s">
        <v>120</v>
      </c>
      <c r="C2">
        <v>32</v>
      </c>
      <c r="D2" s="6">
        <v>15</v>
      </c>
      <c r="F2" s="5" t="s">
        <v>119</v>
      </c>
    </row>
  </sheetData>
  <hyperlinks>
    <hyperlink ref="F2" r:id="rId1"/>
  </hyperlink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G2" sqref="G2"/>
    </sheetView>
  </sheetViews>
  <sheetFormatPr baseColWidth="10" defaultRowHeight="15" x14ac:dyDescent="0.25"/>
  <cols>
    <col min="5" max="5" width="26.140625" customWidth="1"/>
  </cols>
  <sheetData>
    <row r="1" spans="1:7" x14ac:dyDescent="0.25">
      <c r="A1" t="s">
        <v>14</v>
      </c>
      <c r="B1" t="s">
        <v>6</v>
      </c>
      <c r="C1" t="s">
        <v>0</v>
      </c>
      <c r="D1" t="s">
        <v>8</v>
      </c>
      <c r="E1" t="s">
        <v>117</v>
      </c>
      <c r="G1" t="s">
        <v>11</v>
      </c>
    </row>
    <row r="2" spans="1:7" x14ac:dyDescent="0.25">
      <c r="A2" t="b">
        <v>1</v>
      </c>
      <c r="C2" s="8">
        <v>9</v>
      </c>
      <c r="D2">
        <v>10</v>
      </c>
      <c r="E2" t="s">
        <v>123</v>
      </c>
      <c r="G2" s="5" t="s">
        <v>124</v>
      </c>
    </row>
    <row r="3" spans="1:7" x14ac:dyDescent="0.25">
      <c r="A3" t="b">
        <v>0</v>
      </c>
      <c r="B3" t="s">
        <v>65</v>
      </c>
      <c r="C3" s="8">
        <v>10.4</v>
      </c>
      <c r="D3">
        <v>10</v>
      </c>
      <c r="E3" t="s">
        <v>118</v>
      </c>
      <c r="G3" s="5" t="s">
        <v>64</v>
      </c>
    </row>
    <row r="4" spans="1:7" x14ac:dyDescent="0.25">
      <c r="A4" t="b">
        <v>0</v>
      </c>
      <c r="C4" s="8">
        <v>15</v>
      </c>
      <c r="D4">
        <v>10</v>
      </c>
      <c r="E4" t="s">
        <v>122</v>
      </c>
      <c r="G4" s="5" t="s">
        <v>121</v>
      </c>
    </row>
    <row r="5" spans="1:7" x14ac:dyDescent="0.25">
      <c r="C5" s="8"/>
    </row>
  </sheetData>
  <sortState ref="A2:G5">
    <sortCondition descending="1" ref="A2:A5"/>
  </sortState>
  <hyperlinks>
    <hyperlink ref="G3" r:id="rId1"/>
    <hyperlink ref="G4" r:id="rId2"/>
    <hyperlink ref="G2" r:id="rId3"/>
  </hyperlink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D4" sqref="D4"/>
    </sheetView>
  </sheetViews>
  <sheetFormatPr baseColWidth="10" defaultRowHeight="15" x14ac:dyDescent="0.25"/>
  <sheetData>
    <row r="1" spans="1:8" x14ac:dyDescent="0.25">
      <c r="A1" t="s">
        <v>14</v>
      </c>
      <c r="B1" t="s">
        <v>6</v>
      </c>
      <c r="C1" t="s">
        <v>0</v>
      </c>
      <c r="D1" t="s">
        <v>8</v>
      </c>
      <c r="E1" t="s">
        <v>9</v>
      </c>
      <c r="F1" t="s">
        <v>44</v>
      </c>
      <c r="G1" t="s">
        <v>38</v>
      </c>
      <c r="H1" t="s">
        <v>11</v>
      </c>
    </row>
    <row r="2" spans="1:8" x14ac:dyDescent="0.25">
      <c r="A2" t="b">
        <v>1</v>
      </c>
      <c r="B2" t="s">
        <v>43</v>
      </c>
      <c r="C2" s="1">
        <f>(27+8)</f>
        <v>35</v>
      </c>
      <c r="D2">
        <v>50</v>
      </c>
      <c r="E2">
        <v>0.5</v>
      </c>
      <c r="F2">
        <v>5</v>
      </c>
      <c r="G2" t="s">
        <v>45</v>
      </c>
      <c r="H2" s="5" t="s">
        <v>96</v>
      </c>
    </row>
    <row r="3" spans="1:8" x14ac:dyDescent="0.25">
      <c r="A3" t="b">
        <v>1</v>
      </c>
      <c r="B3" t="s">
        <v>97</v>
      </c>
      <c r="C3" s="1">
        <v>0</v>
      </c>
      <c r="D3" t="s">
        <v>99</v>
      </c>
      <c r="H3" s="5" t="s">
        <v>98</v>
      </c>
    </row>
  </sheetData>
  <hyperlinks>
    <hyperlink ref="H2" display="https://www.amazon.de/Camera-Module-Adjustable-Resolution-Raspberry/dp/B06ZZQZT66/ref=sr_1_4?ie=UTF8&amp;qid=1507565270&amp;sr=8-4&amp;keywords=raspberry+camera+objektiv&amp;source=googleps&amp;gclid=Cj0KCQjw09zOBRCqARIsAH8XF1ahHItGgMKdz5xWeMClvluGlh4pWk087iGsZZRHqX6UfwahXSE"/>
    <hyperlink ref="H3" r:id="rId1"/>
  </hyperlink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workbookViewId="0">
      <selection activeCell="A10" sqref="A10"/>
    </sheetView>
  </sheetViews>
  <sheetFormatPr baseColWidth="10" defaultRowHeight="15" x14ac:dyDescent="0.25"/>
  <cols>
    <col min="2" max="2" width="16" customWidth="1"/>
    <col min="4" max="4" width="13.28515625" customWidth="1"/>
    <col min="6" max="7" width="13.140625" customWidth="1"/>
  </cols>
  <sheetData>
    <row r="1" spans="1:10" x14ac:dyDescent="0.25">
      <c r="A1" t="s">
        <v>14</v>
      </c>
      <c r="B1" t="s">
        <v>6</v>
      </c>
      <c r="C1" t="s">
        <v>0</v>
      </c>
      <c r="D1" t="s">
        <v>20</v>
      </c>
      <c r="E1" t="s">
        <v>13</v>
      </c>
      <c r="F1" t="s">
        <v>21</v>
      </c>
      <c r="G1" t="s">
        <v>55</v>
      </c>
      <c r="H1" t="s">
        <v>56</v>
      </c>
      <c r="I1" t="s">
        <v>59</v>
      </c>
      <c r="J1" t="s">
        <v>11</v>
      </c>
    </row>
    <row r="2" spans="1:10" x14ac:dyDescent="0.25">
      <c r="A2" t="b">
        <v>1</v>
      </c>
      <c r="B2" t="s">
        <v>100</v>
      </c>
      <c r="C2" s="4">
        <v>15.7</v>
      </c>
      <c r="D2" s="2">
        <v>2.2000000000000002</v>
      </c>
      <c r="E2" s="2">
        <v>172.4</v>
      </c>
      <c r="F2" s="2">
        <v>11.1</v>
      </c>
      <c r="G2" s="2">
        <v>25</v>
      </c>
      <c r="H2">
        <f t="shared" ref="H2:H10" si="0">D2*G2</f>
        <v>55.000000000000007</v>
      </c>
      <c r="I2">
        <f t="shared" ref="I2:I8" si="1">D2/(E2/1000)</f>
        <v>12.761020881670534</v>
      </c>
      <c r="J2" s="5" t="s">
        <v>101</v>
      </c>
    </row>
    <row r="3" spans="1:10" x14ac:dyDescent="0.25">
      <c r="A3" t="b">
        <v>0</v>
      </c>
      <c r="B3" t="s">
        <v>54</v>
      </c>
      <c r="C3" s="4">
        <v>10</v>
      </c>
      <c r="D3" s="2">
        <v>2.2000000000000002</v>
      </c>
      <c r="E3" s="2">
        <v>188</v>
      </c>
      <c r="F3" s="2">
        <v>11</v>
      </c>
      <c r="G3" s="2">
        <v>25</v>
      </c>
      <c r="H3">
        <f t="shared" si="0"/>
        <v>55.000000000000007</v>
      </c>
      <c r="I3">
        <f t="shared" si="1"/>
        <v>11.702127659574469</v>
      </c>
      <c r="J3" s="5" t="s">
        <v>61</v>
      </c>
    </row>
    <row r="4" spans="1:10" x14ac:dyDescent="0.25">
      <c r="A4" t="b">
        <v>0</v>
      </c>
      <c r="B4" t="s">
        <v>41</v>
      </c>
      <c r="C4" s="4">
        <v>36</v>
      </c>
      <c r="D4" s="2">
        <v>5</v>
      </c>
      <c r="E4" s="2">
        <v>300</v>
      </c>
      <c r="F4" s="2">
        <v>12</v>
      </c>
      <c r="G4" s="2"/>
      <c r="H4">
        <f t="shared" si="0"/>
        <v>0</v>
      </c>
      <c r="I4">
        <f t="shared" si="1"/>
        <v>16.666666666666668</v>
      </c>
      <c r="J4" s="5" t="s">
        <v>42</v>
      </c>
    </row>
    <row r="5" spans="1:10" x14ac:dyDescent="0.25">
      <c r="A5" t="b">
        <v>0</v>
      </c>
      <c r="B5" t="s">
        <v>24</v>
      </c>
      <c r="C5" s="4">
        <v>12</v>
      </c>
      <c r="D5" s="2">
        <v>1.5</v>
      </c>
      <c r="E5" s="2">
        <v>130</v>
      </c>
      <c r="F5" s="2">
        <v>11.1</v>
      </c>
      <c r="G5" s="2"/>
      <c r="H5">
        <f t="shared" si="0"/>
        <v>0</v>
      </c>
      <c r="I5">
        <f t="shared" si="1"/>
        <v>11.538461538461538</v>
      </c>
      <c r="J5" s="5" t="s">
        <v>25</v>
      </c>
    </row>
    <row r="6" spans="1:10" x14ac:dyDescent="0.25">
      <c r="A6" t="b">
        <v>0</v>
      </c>
      <c r="B6" t="s">
        <v>22</v>
      </c>
      <c r="C6" s="4">
        <v>30</v>
      </c>
      <c r="D6" s="2">
        <v>5.5</v>
      </c>
      <c r="E6" s="2">
        <v>425</v>
      </c>
      <c r="F6" s="2">
        <v>11.1</v>
      </c>
      <c r="G6" s="2"/>
      <c r="H6">
        <f t="shared" si="0"/>
        <v>0</v>
      </c>
      <c r="I6">
        <f t="shared" si="1"/>
        <v>12.941176470588236</v>
      </c>
      <c r="J6" s="5" t="s">
        <v>23</v>
      </c>
    </row>
    <row r="7" spans="1:10" x14ac:dyDescent="0.25">
      <c r="A7" t="b">
        <v>0</v>
      </c>
      <c r="B7" t="s">
        <v>57</v>
      </c>
      <c r="C7" s="4">
        <v>42</v>
      </c>
      <c r="D7" s="2">
        <v>8</v>
      </c>
      <c r="E7" s="2">
        <v>845</v>
      </c>
      <c r="F7" s="2">
        <v>14.8</v>
      </c>
      <c r="G7" s="2">
        <v>30</v>
      </c>
      <c r="H7">
        <f t="shared" si="0"/>
        <v>240</v>
      </c>
      <c r="I7">
        <f t="shared" si="1"/>
        <v>9.4674556213017755</v>
      </c>
      <c r="J7" s="5" t="s">
        <v>58</v>
      </c>
    </row>
    <row r="8" spans="1:10" x14ac:dyDescent="0.25">
      <c r="A8" t="b">
        <v>0</v>
      </c>
      <c r="B8" t="s">
        <v>60</v>
      </c>
      <c r="C8" s="4">
        <v>26.29</v>
      </c>
      <c r="D8" s="2">
        <v>1.55</v>
      </c>
      <c r="E8" s="2">
        <v>143</v>
      </c>
      <c r="F8" s="2">
        <v>11.1</v>
      </c>
      <c r="G8" s="2">
        <v>75</v>
      </c>
      <c r="H8">
        <f t="shared" si="0"/>
        <v>116.25</v>
      </c>
      <c r="I8">
        <f t="shared" si="1"/>
        <v>10.83916083916084</v>
      </c>
    </row>
    <row r="9" spans="1:10" x14ac:dyDescent="0.25">
      <c r="C9" s="4"/>
      <c r="D9" s="2"/>
      <c r="E9" s="2"/>
      <c r="F9" s="2"/>
      <c r="G9" s="2"/>
      <c r="H9">
        <f t="shared" si="0"/>
        <v>0</v>
      </c>
    </row>
    <row r="10" spans="1:10" x14ac:dyDescent="0.25">
      <c r="C10" s="4"/>
      <c r="D10" s="2"/>
      <c r="E10" s="2"/>
      <c r="F10" s="2"/>
      <c r="G10" s="2"/>
      <c r="H10">
        <f t="shared" si="0"/>
        <v>0</v>
      </c>
    </row>
    <row r="11" spans="1:10" x14ac:dyDescent="0.25">
      <c r="C11" s="4"/>
      <c r="D11" s="2"/>
      <c r="E11" s="2"/>
      <c r="F11" s="2"/>
      <c r="G11" s="2"/>
      <c r="H11">
        <f t="shared" ref="H11:H12" si="2">D11*G11</f>
        <v>0</v>
      </c>
    </row>
    <row r="12" spans="1:10" x14ac:dyDescent="0.25">
      <c r="C12" s="4"/>
      <c r="D12" s="2"/>
      <c r="E12" s="2"/>
      <c r="F12" s="2"/>
      <c r="G12" s="2"/>
      <c r="H12">
        <f t="shared" si="2"/>
        <v>0</v>
      </c>
    </row>
    <row r="13" spans="1:10" x14ac:dyDescent="0.25">
      <c r="B13" t="s">
        <v>47</v>
      </c>
      <c r="C13" s="4"/>
      <c r="D13" s="9" t="s">
        <v>46</v>
      </c>
      <c r="E13" s="2"/>
      <c r="F13" s="2"/>
      <c r="G13" s="2"/>
    </row>
    <row r="14" spans="1:10" x14ac:dyDescent="0.25">
      <c r="C14" s="4"/>
      <c r="D14" s="2"/>
      <c r="E14" s="2"/>
      <c r="F14" s="2"/>
      <c r="G14" s="2"/>
    </row>
    <row r="15" spans="1:10" x14ac:dyDescent="0.25">
      <c r="C15" s="4"/>
      <c r="D15" s="2"/>
      <c r="E15" s="2"/>
      <c r="F15" s="2"/>
      <c r="G15" s="2"/>
    </row>
    <row r="16" spans="1:10" x14ac:dyDescent="0.25">
      <c r="C16" s="4"/>
      <c r="D16" s="2"/>
      <c r="E16" s="2"/>
      <c r="F16" s="2"/>
      <c r="G16" s="2"/>
    </row>
    <row r="17" spans="3:7" x14ac:dyDescent="0.25">
      <c r="C17" s="4"/>
      <c r="D17" s="2"/>
      <c r="E17" s="2"/>
      <c r="F17" s="2"/>
      <c r="G17" s="2"/>
    </row>
    <row r="18" spans="3:7" x14ac:dyDescent="0.25">
      <c r="C18" s="4"/>
      <c r="D18" s="2"/>
      <c r="E18" s="2"/>
      <c r="F18" s="2"/>
      <c r="G18" s="2"/>
    </row>
    <row r="19" spans="3:7" x14ac:dyDescent="0.25">
      <c r="C19" s="4"/>
      <c r="D19" s="2"/>
      <c r="E19" s="2"/>
      <c r="F19" s="2"/>
      <c r="G19" s="2"/>
    </row>
    <row r="20" spans="3:7" x14ac:dyDescent="0.25">
      <c r="C20" s="4"/>
      <c r="D20" s="2"/>
      <c r="E20" s="2"/>
      <c r="F20" s="2"/>
      <c r="G20" s="2"/>
    </row>
    <row r="21" spans="3:7" x14ac:dyDescent="0.25">
      <c r="C21" s="4"/>
      <c r="D21" s="2"/>
      <c r="E21" s="2"/>
      <c r="F21" s="2"/>
      <c r="G21" s="2"/>
    </row>
    <row r="22" spans="3:7" x14ac:dyDescent="0.25">
      <c r="C22" s="4"/>
      <c r="D22" s="2"/>
      <c r="E22" s="2"/>
      <c r="F22" s="2"/>
      <c r="G22" s="2"/>
    </row>
    <row r="23" spans="3:7" x14ac:dyDescent="0.25">
      <c r="C23" s="4"/>
      <c r="D23" s="2"/>
      <c r="E23" s="2"/>
      <c r="F23" s="2"/>
      <c r="G23" s="2"/>
    </row>
    <row r="24" spans="3:7" x14ac:dyDescent="0.25">
      <c r="C24" s="4"/>
      <c r="D24" s="2"/>
      <c r="E24" s="2"/>
      <c r="F24" s="2"/>
      <c r="G24" s="2"/>
    </row>
    <row r="25" spans="3:7" x14ac:dyDescent="0.25">
      <c r="C25" s="4"/>
      <c r="D25" s="2"/>
      <c r="E25" s="2"/>
      <c r="F25" s="2"/>
      <c r="G25" s="2"/>
    </row>
    <row r="26" spans="3:7" x14ac:dyDescent="0.25">
      <c r="C26" s="4"/>
      <c r="D26" s="2"/>
      <c r="E26" s="2"/>
      <c r="F26" s="2"/>
      <c r="G26" s="2"/>
    </row>
    <row r="27" spans="3:7" x14ac:dyDescent="0.25">
      <c r="C27" s="4"/>
      <c r="D27" s="2"/>
      <c r="E27" s="2"/>
      <c r="F27" s="2"/>
      <c r="G27" s="2"/>
    </row>
    <row r="28" spans="3:7" x14ac:dyDescent="0.25">
      <c r="C28" s="4"/>
    </row>
    <row r="29" spans="3:7" x14ac:dyDescent="0.25">
      <c r="C29" s="4"/>
    </row>
    <row r="30" spans="3:7" x14ac:dyDescent="0.25">
      <c r="C30" s="4"/>
    </row>
    <row r="31" spans="3:7" x14ac:dyDescent="0.25">
      <c r="C31" s="4"/>
    </row>
    <row r="32" spans="3:7" x14ac:dyDescent="0.25">
      <c r="C32" s="4"/>
    </row>
    <row r="33" spans="3:3" x14ac:dyDescent="0.25">
      <c r="C33" s="4"/>
    </row>
    <row r="34" spans="3:3" x14ac:dyDescent="0.25">
      <c r="C34" s="4"/>
    </row>
    <row r="35" spans="3:3" x14ac:dyDescent="0.25">
      <c r="C35" s="4"/>
    </row>
    <row r="36" spans="3:3" x14ac:dyDescent="0.25">
      <c r="C36" s="4"/>
    </row>
    <row r="37" spans="3:3" x14ac:dyDescent="0.25">
      <c r="C37" s="4"/>
    </row>
    <row r="38" spans="3:3" x14ac:dyDescent="0.25">
      <c r="C38" s="4"/>
    </row>
    <row r="39" spans="3:3" x14ac:dyDescent="0.25">
      <c r="C39" s="4"/>
    </row>
  </sheetData>
  <sortState ref="A2:J10">
    <sortCondition descending="1" ref="A2:A10"/>
  </sortState>
  <hyperlinks>
    <hyperlink ref="J5" r:id="rId1"/>
    <hyperlink ref="J6" r:id="rId2"/>
    <hyperlink ref="J4" r:id="rId3"/>
    <hyperlink ref="D13" r:id="rId4"/>
    <hyperlink ref="J7" r:id="rId5"/>
    <hyperlink ref="J3" r:id="rId6"/>
    <hyperlink ref="J2" r:id="rId7"/>
  </hyperlink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>
      <selection activeCell="I2" sqref="I2"/>
    </sheetView>
  </sheetViews>
  <sheetFormatPr baseColWidth="10" defaultRowHeight="15" x14ac:dyDescent="0.25"/>
  <cols>
    <col min="3" max="3" width="19.42578125" customWidth="1"/>
    <col min="4" max="4" width="20" customWidth="1"/>
  </cols>
  <sheetData>
    <row r="1" spans="1:9" x14ac:dyDescent="0.25">
      <c r="A1" t="s">
        <v>14</v>
      </c>
      <c r="B1" t="s">
        <v>6</v>
      </c>
      <c r="C1" t="s">
        <v>0</v>
      </c>
      <c r="D1" t="s">
        <v>12</v>
      </c>
      <c r="E1" t="s">
        <v>13</v>
      </c>
      <c r="F1" t="s">
        <v>62</v>
      </c>
      <c r="G1" t="s">
        <v>63</v>
      </c>
      <c r="H1" t="s">
        <v>5</v>
      </c>
      <c r="I1" t="s">
        <v>11</v>
      </c>
    </row>
    <row r="2" spans="1:9" x14ac:dyDescent="0.25">
      <c r="A2" t="b">
        <v>1</v>
      </c>
      <c r="B2" t="s">
        <v>131</v>
      </c>
      <c r="C2" s="1">
        <v>12.5</v>
      </c>
      <c r="D2">
        <v>75</v>
      </c>
      <c r="E2">
        <v>18</v>
      </c>
      <c r="F2">
        <v>7.75</v>
      </c>
      <c r="G2">
        <v>11</v>
      </c>
      <c r="I2" s="5" t="s">
        <v>132</v>
      </c>
    </row>
    <row r="3" spans="1:9" ht="15.75" customHeight="1" x14ac:dyDescent="0.25">
      <c r="A3" t="b">
        <v>0</v>
      </c>
      <c r="B3" t="s">
        <v>84</v>
      </c>
      <c r="C3" s="1">
        <v>18</v>
      </c>
      <c r="D3">
        <v>83</v>
      </c>
      <c r="E3">
        <v>20</v>
      </c>
      <c r="F3">
        <v>6</v>
      </c>
      <c r="G3">
        <v>11</v>
      </c>
      <c r="I3" s="5" t="s">
        <v>104</v>
      </c>
    </row>
    <row r="4" spans="1:9" x14ac:dyDescent="0.25">
      <c r="A4" t="b">
        <v>0</v>
      </c>
      <c r="B4" t="s">
        <v>50</v>
      </c>
      <c r="C4" s="1">
        <v>20</v>
      </c>
      <c r="D4">
        <v>90</v>
      </c>
      <c r="E4">
        <v>24</v>
      </c>
      <c r="F4">
        <v>7.6</v>
      </c>
      <c r="G4">
        <f>D4/F4</f>
        <v>11.842105263157896</v>
      </c>
      <c r="I4" s="5" t="s">
        <v>51</v>
      </c>
    </row>
    <row r="5" spans="1:9" x14ac:dyDescent="0.25">
      <c r="A5" t="b">
        <v>0</v>
      </c>
      <c r="B5" t="s">
        <v>16</v>
      </c>
      <c r="C5" s="1">
        <v>9</v>
      </c>
      <c r="D5">
        <v>160</v>
      </c>
      <c r="E5">
        <v>26</v>
      </c>
      <c r="I5" s="5" t="s">
        <v>17</v>
      </c>
    </row>
    <row r="6" spans="1:9" x14ac:dyDescent="0.25">
      <c r="A6" t="b">
        <v>0</v>
      </c>
      <c r="B6" s="3" t="s">
        <v>18</v>
      </c>
      <c r="C6" s="1">
        <v>7</v>
      </c>
      <c r="D6">
        <v>5.4</v>
      </c>
      <c r="E6">
        <v>21.4</v>
      </c>
      <c r="I6" s="5" t="s">
        <v>19</v>
      </c>
    </row>
    <row r="7" spans="1:9" x14ac:dyDescent="0.25">
      <c r="A7" t="b">
        <v>0</v>
      </c>
      <c r="B7" t="s">
        <v>87</v>
      </c>
      <c r="C7" s="1">
        <v>15.5</v>
      </c>
      <c r="D7">
        <v>135</v>
      </c>
      <c r="E7">
        <v>47</v>
      </c>
      <c r="F7">
        <v>10</v>
      </c>
      <c r="G7">
        <v>11</v>
      </c>
      <c r="I7" s="5" t="s">
        <v>88</v>
      </c>
    </row>
    <row r="24" spans="9:10" x14ac:dyDescent="0.25">
      <c r="I24" t="s">
        <v>133</v>
      </c>
      <c r="J24" s="5" t="s">
        <v>135</v>
      </c>
    </row>
    <row r="25" spans="9:10" x14ac:dyDescent="0.25">
      <c r="I25" t="s">
        <v>134</v>
      </c>
      <c r="J25" s="5" t="s">
        <v>137</v>
      </c>
    </row>
  </sheetData>
  <sortState ref="A2:I7">
    <sortCondition descending="1" ref="A2:A7"/>
  </sortState>
  <hyperlinks>
    <hyperlink ref="I5" r:id="rId1"/>
    <hyperlink ref="I6" r:id="rId2"/>
    <hyperlink ref="I4" r:id="rId3"/>
    <hyperlink ref="I3" r:id="rId4"/>
    <hyperlink ref="I7" r:id="rId5"/>
    <hyperlink ref="J24" r:id="rId6"/>
    <hyperlink ref="J25" r:id="rId7"/>
    <hyperlink ref="I2" r:id="rId8"/>
  </hyperlinks>
  <pageMargins left="0.7" right="0.7" top="0.78740157499999996" bottom="0.78740157499999996" header="0.3" footer="0.3"/>
  <pageSetup paperSize="9" orientation="portrait" r:id="rId9"/>
  <drawing r:id="rId1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J11" sqref="J11"/>
    </sheetView>
  </sheetViews>
  <sheetFormatPr baseColWidth="10" defaultRowHeight="15" x14ac:dyDescent="0.25"/>
  <sheetData>
    <row r="1" spans="1:6" x14ac:dyDescent="0.25">
      <c r="A1" t="s">
        <v>14</v>
      </c>
      <c r="B1" t="s">
        <v>6</v>
      </c>
      <c r="C1" t="s">
        <v>0</v>
      </c>
      <c r="D1" t="s">
        <v>85</v>
      </c>
      <c r="F1" t="s">
        <v>11</v>
      </c>
    </row>
    <row r="2" spans="1:6" x14ac:dyDescent="0.25">
      <c r="A2" t="b">
        <v>1</v>
      </c>
      <c r="B2" t="s">
        <v>136</v>
      </c>
      <c r="C2" s="8">
        <v>7</v>
      </c>
      <c r="F2" s="5" t="s">
        <v>138</v>
      </c>
    </row>
    <row r="3" spans="1:6" x14ac:dyDescent="0.25">
      <c r="A3" t="b">
        <v>0</v>
      </c>
      <c r="B3" t="s">
        <v>86</v>
      </c>
      <c r="C3" s="8">
        <v>10</v>
      </c>
      <c r="D3">
        <v>2204</v>
      </c>
      <c r="F3" s="5" t="s">
        <v>105</v>
      </c>
    </row>
    <row r="4" spans="1:6" x14ac:dyDescent="0.25">
      <c r="A4" t="b">
        <v>0</v>
      </c>
      <c r="B4" t="s">
        <v>89</v>
      </c>
      <c r="C4" s="8">
        <v>2.57</v>
      </c>
      <c r="D4">
        <v>2212</v>
      </c>
    </row>
    <row r="5" spans="1:6" x14ac:dyDescent="0.25">
      <c r="C5" s="8"/>
    </row>
    <row r="6" spans="1:6" x14ac:dyDescent="0.25">
      <c r="C6" s="8"/>
    </row>
    <row r="7" spans="1:6" x14ac:dyDescent="0.25">
      <c r="C7" s="8"/>
    </row>
    <row r="8" spans="1:6" x14ac:dyDescent="0.25">
      <c r="C8" s="8"/>
    </row>
    <row r="9" spans="1:6" x14ac:dyDescent="0.25">
      <c r="C9" s="8"/>
    </row>
    <row r="10" spans="1:6" x14ac:dyDescent="0.25">
      <c r="C10" s="8"/>
    </row>
    <row r="11" spans="1:6" x14ac:dyDescent="0.25">
      <c r="C11" s="8"/>
    </row>
    <row r="12" spans="1:6" x14ac:dyDescent="0.25">
      <c r="C12" s="8"/>
    </row>
    <row r="13" spans="1:6" x14ac:dyDescent="0.25">
      <c r="C13" s="8"/>
    </row>
    <row r="14" spans="1:6" x14ac:dyDescent="0.25">
      <c r="C14" s="8"/>
    </row>
    <row r="15" spans="1:6" x14ac:dyDescent="0.25">
      <c r="C15" s="8"/>
    </row>
  </sheetData>
  <sortState ref="A2:F6">
    <sortCondition descending="1" ref="A2:A6"/>
  </sortState>
  <hyperlinks>
    <hyperlink ref="F3" r:id="rId1"/>
    <hyperlink ref="F2" r:id="rId2"/>
  </hyperlink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activeCell="G3" sqref="G3"/>
    </sheetView>
  </sheetViews>
  <sheetFormatPr baseColWidth="10" defaultRowHeight="15" x14ac:dyDescent="0.25"/>
  <cols>
    <col min="2" max="2" width="13.5703125" customWidth="1"/>
    <col min="5" max="5" width="15.7109375" customWidth="1"/>
  </cols>
  <sheetData>
    <row r="1" spans="1:7" x14ac:dyDescent="0.25">
      <c r="A1" t="s">
        <v>14</v>
      </c>
      <c r="B1" t="s">
        <v>6</v>
      </c>
      <c r="C1" t="s">
        <v>0</v>
      </c>
      <c r="D1" t="s">
        <v>8</v>
      </c>
      <c r="E1" t="s">
        <v>38</v>
      </c>
      <c r="G1" t="s">
        <v>11</v>
      </c>
    </row>
    <row r="2" spans="1:7" x14ac:dyDescent="0.25">
      <c r="A2" t="b">
        <v>1</v>
      </c>
      <c r="B2" t="s">
        <v>39</v>
      </c>
      <c r="C2" s="8">
        <v>8</v>
      </c>
      <c r="D2">
        <v>5</v>
      </c>
      <c r="E2" t="s">
        <v>40</v>
      </c>
      <c r="G2" s="5" t="s">
        <v>106</v>
      </c>
    </row>
    <row r="3" spans="1:7" x14ac:dyDescent="0.25">
      <c r="C3" s="8">
        <v>3</v>
      </c>
      <c r="F3" t="s">
        <v>113</v>
      </c>
      <c r="G3" s="5" t="s">
        <v>114</v>
      </c>
    </row>
    <row r="4" spans="1:7" x14ac:dyDescent="0.25">
      <c r="C4" s="8"/>
    </row>
    <row r="5" spans="1:7" x14ac:dyDescent="0.25">
      <c r="C5" s="8"/>
    </row>
    <row r="6" spans="1:7" x14ac:dyDescent="0.25">
      <c r="C6" s="8"/>
    </row>
    <row r="7" spans="1:7" x14ac:dyDescent="0.25">
      <c r="C7" s="8"/>
    </row>
    <row r="8" spans="1:7" x14ac:dyDescent="0.25">
      <c r="C8" s="8"/>
    </row>
    <row r="9" spans="1:7" x14ac:dyDescent="0.25">
      <c r="C9" s="8"/>
    </row>
    <row r="10" spans="1:7" x14ac:dyDescent="0.25">
      <c r="C10" s="8"/>
    </row>
    <row r="11" spans="1:7" x14ac:dyDescent="0.25">
      <c r="C11" s="8"/>
    </row>
    <row r="12" spans="1:7" x14ac:dyDescent="0.25">
      <c r="C12" s="8"/>
    </row>
    <row r="13" spans="1:7" x14ac:dyDescent="0.25">
      <c r="C13" s="8"/>
    </row>
    <row r="14" spans="1:7" x14ac:dyDescent="0.25">
      <c r="C14" s="8"/>
    </row>
    <row r="15" spans="1:7" x14ac:dyDescent="0.25">
      <c r="C15" s="8"/>
    </row>
    <row r="16" spans="1:7" x14ac:dyDescent="0.25">
      <c r="C16" s="8"/>
    </row>
    <row r="17" spans="3:3" x14ac:dyDescent="0.25">
      <c r="C17" s="8"/>
    </row>
    <row r="18" spans="3:3" x14ac:dyDescent="0.25">
      <c r="C18" s="8"/>
    </row>
    <row r="19" spans="3:3" x14ac:dyDescent="0.25">
      <c r="C19" s="8"/>
    </row>
    <row r="20" spans="3:3" x14ac:dyDescent="0.25">
      <c r="C20" s="8"/>
    </row>
    <row r="21" spans="3:3" x14ac:dyDescent="0.25">
      <c r="C21" s="8"/>
    </row>
    <row r="22" spans="3:3" x14ac:dyDescent="0.25">
      <c r="C22" s="8"/>
    </row>
    <row r="23" spans="3:3" x14ac:dyDescent="0.25">
      <c r="C23" s="8"/>
    </row>
    <row r="24" spans="3:3" x14ac:dyDescent="0.25">
      <c r="C24" s="8"/>
    </row>
    <row r="25" spans="3:3" x14ac:dyDescent="0.25">
      <c r="C25" s="8"/>
    </row>
  </sheetData>
  <hyperlinks>
    <hyperlink ref="G2" r:id="rId1"/>
    <hyperlink ref="G3" r:id="rId2"/>
  </hyperlinks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C3" sqref="C3"/>
    </sheetView>
  </sheetViews>
  <sheetFormatPr baseColWidth="10" defaultRowHeight="15" x14ac:dyDescent="0.25"/>
  <sheetData>
    <row r="1" spans="1:7" x14ac:dyDescent="0.25">
      <c r="A1" t="s">
        <v>14</v>
      </c>
      <c r="B1" t="s">
        <v>6</v>
      </c>
      <c r="C1" t="s">
        <v>0</v>
      </c>
      <c r="D1" t="s">
        <v>8</v>
      </c>
      <c r="G1" t="s">
        <v>11</v>
      </c>
    </row>
    <row r="2" spans="1:7" x14ac:dyDescent="0.25">
      <c r="A2" t="b">
        <v>1</v>
      </c>
      <c r="B2" t="s">
        <v>37</v>
      </c>
      <c r="C2" s="7">
        <v>4</v>
      </c>
      <c r="D2">
        <v>1</v>
      </c>
      <c r="G2" s="5" t="s">
        <v>126</v>
      </c>
    </row>
  </sheetData>
  <hyperlinks>
    <hyperlink ref="G2" r:id="rId1"/>
  </hyperlinks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I2" sqref="I2"/>
    </sheetView>
  </sheetViews>
  <sheetFormatPr baseColWidth="10" defaultRowHeight="15" x14ac:dyDescent="0.25"/>
  <cols>
    <col min="5" max="5" width="13.140625" customWidth="1"/>
  </cols>
  <sheetData>
    <row r="1" spans="1:9" x14ac:dyDescent="0.25">
      <c r="A1" t="s">
        <v>14</v>
      </c>
      <c r="B1" t="s">
        <v>6</v>
      </c>
      <c r="C1" t="s">
        <v>0</v>
      </c>
      <c r="D1" t="s">
        <v>8</v>
      </c>
      <c r="E1" t="s">
        <v>21</v>
      </c>
      <c r="F1" t="s">
        <v>34</v>
      </c>
      <c r="I1" t="s">
        <v>11</v>
      </c>
    </row>
    <row r="2" spans="1:9" x14ac:dyDescent="0.25">
      <c r="A2" t="b">
        <v>1</v>
      </c>
      <c r="B2" t="s">
        <v>108</v>
      </c>
      <c r="C2" s="1">
        <v>33</v>
      </c>
      <c r="D2">
        <v>5.8</v>
      </c>
      <c r="F2">
        <v>20</v>
      </c>
      <c r="I2" s="5" t="s">
        <v>107</v>
      </c>
    </row>
    <row r="3" spans="1:9" x14ac:dyDescent="0.25">
      <c r="A3" t="b">
        <v>0</v>
      </c>
    </row>
  </sheetData>
  <hyperlinks>
    <hyperlink ref="I2" r:id="rId1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Drohne</vt:lpstr>
      <vt:lpstr>BMS</vt:lpstr>
      <vt:lpstr>Kamera</vt:lpstr>
      <vt:lpstr>Batterien</vt:lpstr>
      <vt:lpstr>Motoren</vt:lpstr>
      <vt:lpstr>Propeller</vt:lpstr>
      <vt:lpstr>Sensoren</vt:lpstr>
      <vt:lpstr>Höhe</vt:lpstr>
      <vt:lpstr>ESC</vt:lpstr>
      <vt:lpstr>SD-Karte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2017-10-28T13:52:51Z</dcterms:modified>
</cp:coreProperties>
</file>