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7" i="4"/>
  <c r="I4" i="4"/>
  <c r="I5" i="4"/>
  <c r="I2" i="4"/>
  <c r="I6" i="4"/>
  <c r="I3" i="4"/>
  <c r="H3" i="4"/>
  <c r="H4" i="4"/>
  <c r="H5" i="4"/>
  <c r="H6" i="4"/>
  <c r="H7" i="4"/>
  <c r="H8" i="4"/>
  <c r="H9" i="4"/>
  <c r="H10" i="4"/>
  <c r="H11" i="4"/>
  <c r="H12" i="4"/>
  <c r="H2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<sst xmlns="http://schemas.openxmlformats.org/spreadsheetml/2006/main" count="111" uniqueCount="77">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</sst>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6-24V-bis-5V-3A-USB-DC-DC-Step-Down-Spannungswandler-Konverter-Power-Supply-/22216748846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17" sqref="D17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3" x14ac:dyDescent="0.25">
      <c r="A1" t="s">
        <v>15</v>
      </c>
      <c r="B1">
        <v>1</v>
      </c>
      <c r="D1" s="1">
        <f>SUM(D4:D39)</f>
        <v>255.3</v>
      </c>
      <c r="E1" s="2">
        <f t="shared" ref="E1:G1" si="0">SUM(E4:E39)</f>
        <v>361.5</v>
      </c>
      <c r="F1" s="2">
        <f t="shared" si="0"/>
        <v>582.20000000000005</v>
      </c>
      <c r="G1" s="2">
        <f t="shared" si="0"/>
        <v>2.2000000000000002</v>
      </c>
    </row>
    <row r="3" spans="1:13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56</v>
      </c>
      <c r="L3">
        <f>((G1*11.1)/E1)*60</f>
        <v>4.0531120331950206</v>
      </c>
      <c r="M3" t="s">
        <v>57</v>
      </c>
    </row>
    <row r="4" spans="1:13" x14ac:dyDescent="0.25">
      <c r="A4" t="s">
        <v>2</v>
      </c>
      <c r="B4">
        <v>4</v>
      </c>
      <c r="C4" t="str">
        <f>Motoren!B2</f>
        <v xml:space="preserve">BE1806 </v>
      </c>
      <c r="D4" s="6">
        <f>Motoren!C2*B4</f>
        <v>80</v>
      </c>
      <c r="E4">
        <f>Motoren!D2*B4</f>
        <v>360</v>
      </c>
      <c r="F4">
        <f>Motoren!E2*Drohne!B4</f>
        <v>96</v>
      </c>
      <c r="G4">
        <v>0</v>
      </c>
    </row>
    <row r="5" spans="1:13" x14ac:dyDescent="0.25">
      <c r="A5" t="s">
        <v>3</v>
      </c>
      <c r="B5">
        <v>1</v>
      </c>
      <c r="C5" t="str">
        <f>Batterien!B2</f>
        <v>Turingy</v>
      </c>
      <c r="D5" s="6">
        <f>Batterien!C2</f>
        <v>10</v>
      </c>
      <c r="E5">
        <v>0</v>
      </c>
      <c r="F5" s="2">
        <f>Batterien!E2</f>
        <v>188</v>
      </c>
      <c r="G5" s="2">
        <f>Batterien!D2</f>
        <v>2.2000000000000002</v>
      </c>
    </row>
    <row r="6" spans="1:13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3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3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</row>
    <row r="9" spans="1:13" x14ac:dyDescent="0.25">
      <c r="A9" t="s">
        <v>35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3" x14ac:dyDescent="0.25">
      <c r="A10" t="s">
        <v>32</v>
      </c>
      <c r="B10">
        <v>1</v>
      </c>
      <c r="D10" s="6">
        <v>5</v>
      </c>
    </row>
    <row r="11" spans="1:13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3" x14ac:dyDescent="0.25">
      <c r="A12" t="s">
        <v>40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3" x14ac:dyDescent="0.25">
      <c r="A13" t="s">
        <v>34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3" x14ac:dyDescent="0.25">
      <c r="A14" t="s">
        <v>39</v>
      </c>
      <c r="B14">
        <v>1</v>
      </c>
      <c r="D14" s="6"/>
    </row>
    <row r="15" spans="1:13" x14ac:dyDescent="0.25">
      <c r="A15" t="s">
        <v>53</v>
      </c>
      <c r="B15">
        <v>1</v>
      </c>
      <c r="C15" t="s">
        <v>73</v>
      </c>
      <c r="D15" s="6">
        <v>10.4</v>
      </c>
      <c r="F15">
        <v>10</v>
      </c>
      <c r="H15" t="s">
        <v>72</v>
      </c>
    </row>
    <row r="16" spans="1:13" x14ac:dyDescent="0.25">
      <c r="A16" t="s">
        <v>74</v>
      </c>
      <c r="B16">
        <v>1</v>
      </c>
      <c r="C16" t="s">
        <v>75</v>
      </c>
      <c r="D16" s="6">
        <v>2.6</v>
      </c>
      <c r="H16" s="5" t="s">
        <v>76</v>
      </c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D22" s="6"/>
    </row>
    <row r="23" spans="1:4" x14ac:dyDescent="0.25">
      <c r="D23" s="6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A29" t="s">
        <v>60</v>
      </c>
      <c r="B29" t="s">
        <v>61</v>
      </c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4:4" x14ac:dyDescent="0.25">
      <c r="D33" s="6"/>
    </row>
  </sheetData>
  <hyperlinks>
    <hyperlink ref="H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50</v>
      </c>
      <c r="G1" t="s">
        <v>43</v>
      </c>
      <c r="H1" t="s">
        <v>11</v>
      </c>
    </row>
    <row r="2" spans="1:8" x14ac:dyDescent="0.25">
      <c r="A2" t="b">
        <v>1</v>
      </c>
      <c r="B2" t="s">
        <v>49</v>
      </c>
      <c r="C2" s="1">
        <v>40</v>
      </c>
      <c r="D2">
        <v>50</v>
      </c>
      <c r="E2">
        <v>0.5</v>
      </c>
      <c r="F2">
        <v>5</v>
      </c>
      <c r="G2" t="s">
        <v>51</v>
      </c>
      <c r="H2" s="5" t="s">
        <v>52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K21" sqref="K21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63</v>
      </c>
      <c r="H1" t="s">
        <v>64</v>
      </c>
      <c r="I1" t="s">
        <v>67</v>
      </c>
      <c r="J1" t="s">
        <v>11</v>
      </c>
    </row>
    <row r="2" spans="1:10" x14ac:dyDescent="0.25">
      <c r="A2" t="b">
        <v>1</v>
      </c>
      <c r="B2" t="s">
        <v>62</v>
      </c>
      <c r="C2" s="4">
        <v>10</v>
      </c>
      <c r="D2" s="2">
        <v>2.2000000000000002</v>
      </c>
      <c r="E2" s="2">
        <v>188</v>
      </c>
      <c r="F2" s="2">
        <v>11</v>
      </c>
      <c r="G2" s="2">
        <v>25</v>
      </c>
      <c r="H2">
        <f>D2*G2</f>
        <v>55.000000000000007</v>
      </c>
      <c r="I2">
        <f>D2/(E2/1000)</f>
        <v>11.702127659574469</v>
      </c>
      <c r="J2" s="5" t="s">
        <v>69</v>
      </c>
    </row>
    <row r="3" spans="1:10" x14ac:dyDescent="0.25">
      <c r="A3" t="b">
        <v>0</v>
      </c>
      <c r="B3" t="s">
        <v>47</v>
      </c>
      <c r="C3" s="4">
        <v>36</v>
      </c>
      <c r="D3" s="2">
        <v>5</v>
      </c>
      <c r="E3" s="2">
        <v>300</v>
      </c>
      <c r="F3" s="2">
        <v>12</v>
      </c>
      <c r="G3" s="2"/>
      <c r="H3">
        <f>D3*G3</f>
        <v>0</v>
      </c>
      <c r="I3">
        <f>D3/(E3/1000)</f>
        <v>16.666666666666668</v>
      </c>
      <c r="J3" s="5" t="s">
        <v>48</v>
      </c>
    </row>
    <row r="4" spans="1:10" x14ac:dyDescent="0.25">
      <c r="A4" t="b">
        <v>0</v>
      </c>
      <c r="B4" t="s">
        <v>24</v>
      </c>
      <c r="C4" s="4">
        <v>12</v>
      </c>
      <c r="D4" s="2">
        <v>1.5</v>
      </c>
      <c r="E4" s="2">
        <v>130</v>
      </c>
      <c r="F4" s="2">
        <v>11.1</v>
      </c>
      <c r="G4" s="2"/>
      <c r="H4">
        <f>D4*G4</f>
        <v>0</v>
      </c>
      <c r="I4">
        <f>D4/(E4/1000)</f>
        <v>11.538461538461538</v>
      </c>
      <c r="J4" s="5" t="s">
        <v>25</v>
      </c>
    </row>
    <row r="5" spans="1:10" x14ac:dyDescent="0.25">
      <c r="A5" t="b">
        <v>0</v>
      </c>
      <c r="B5" t="s">
        <v>22</v>
      </c>
      <c r="C5" s="4">
        <v>30</v>
      </c>
      <c r="D5" s="2">
        <v>5.5</v>
      </c>
      <c r="E5" s="2">
        <v>425</v>
      </c>
      <c r="F5" s="2">
        <v>11.1</v>
      </c>
      <c r="G5" s="2"/>
      <c r="H5">
        <f>D5*G5</f>
        <v>0</v>
      </c>
      <c r="I5">
        <f>D5/(E5/1000)</f>
        <v>12.941176470588236</v>
      </c>
      <c r="J5" s="5" t="s">
        <v>23</v>
      </c>
    </row>
    <row r="6" spans="1:10" x14ac:dyDescent="0.25">
      <c r="A6" t="b">
        <v>0</v>
      </c>
      <c r="B6" t="s">
        <v>65</v>
      </c>
      <c r="C6" s="4">
        <v>42</v>
      </c>
      <c r="D6" s="2">
        <v>8</v>
      </c>
      <c r="E6" s="2">
        <v>845</v>
      </c>
      <c r="F6" s="2">
        <v>14.8</v>
      </c>
      <c r="G6" s="2">
        <v>30</v>
      </c>
      <c r="H6">
        <f>D6*G6</f>
        <v>240</v>
      </c>
      <c r="I6">
        <f>D6/(E6/1000)</f>
        <v>9.4674556213017755</v>
      </c>
      <c r="J6" s="5" t="s">
        <v>66</v>
      </c>
    </row>
    <row r="7" spans="1:10" x14ac:dyDescent="0.25">
      <c r="A7" t="b">
        <v>0</v>
      </c>
      <c r="B7" t="s">
        <v>68</v>
      </c>
      <c r="C7" s="4">
        <v>26.29</v>
      </c>
      <c r="D7" s="2">
        <v>1.55</v>
      </c>
      <c r="E7" s="2">
        <v>143</v>
      </c>
      <c r="F7" s="2">
        <v>11.1</v>
      </c>
      <c r="G7" s="2">
        <v>75</v>
      </c>
      <c r="H7">
        <f>D7*G7</f>
        <v>116.25</v>
      </c>
      <c r="I7">
        <f>D7/(E7/1000)</f>
        <v>10.83916083916084</v>
      </c>
    </row>
    <row r="8" spans="1:10" x14ac:dyDescent="0.25">
      <c r="C8" s="4"/>
      <c r="D8" s="2"/>
      <c r="E8" s="2"/>
      <c r="F8" s="2"/>
      <c r="G8" s="2"/>
      <c r="H8">
        <f>D8*G8</f>
        <v>0</v>
      </c>
    </row>
    <row r="9" spans="1:10" x14ac:dyDescent="0.25">
      <c r="C9" s="4"/>
      <c r="D9" s="2"/>
      <c r="E9" s="2"/>
      <c r="F9" s="2"/>
      <c r="G9" s="2"/>
      <c r="H9">
        <f>D9*G9</f>
        <v>0</v>
      </c>
    </row>
    <row r="10" spans="1:10" x14ac:dyDescent="0.25">
      <c r="C10" s="4"/>
      <c r="D10" s="2"/>
      <c r="E10" s="2"/>
      <c r="F10" s="2"/>
      <c r="G10" s="2"/>
      <c r="H10">
        <f>D10*G10</f>
        <v>0</v>
      </c>
    </row>
    <row r="11" spans="1:10" x14ac:dyDescent="0.25">
      <c r="C11" s="4"/>
      <c r="D11" s="2"/>
      <c r="E11" s="2"/>
      <c r="F11" s="2"/>
      <c r="G11" s="2"/>
      <c r="H11">
        <f>D11*G11</f>
        <v>0</v>
      </c>
    </row>
    <row r="12" spans="1:10" x14ac:dyDescent="0.25">
      <c r="C12" s="4"/>
      <c r="D12" s="2"/>
      <c r="E12" s="2"/>
      <c r="F12" s="2"/>
      <c r="G12" s="2"/>
      <c r="H12">
        <f>D12*G12</f>
        <v>0</v>
      </c>
    </row>
    <row r="13" spans="1:10" x14ac:dyDescent="0.25">
      <c r="B13" t="s">
        <v>55</v>
      </c>
      <c r="C13" s="4"/>
      <c r="D13" s="9" t="s">
        <v>54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2">
    <sortCondition descending="1" ref="A2:A12"/>
  </sortState>
  <hyperlinks>
    <hyperlink ref="J4" r:id="rId1"/>
    <hyperlink ref="J5" r:id="rId2"/>
    <hyperlink ref="J3" r:id="rId3"/>
    <hyperlink ref="D13" r:id="rId4"/>
    <hyperlink ref="J6" r:id="rId5"/>
    <hyperlink ref="J2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70</v>
      </c>
      <c r="G1" t="s">
        <v>71</v>
      </c>
      <c r="H1" t="s">
        <v>5</v>
      </c>
      <c r="I1" t="s">
        <v>11</v>
      </c>
    </row>
    <row r="2" spans="1:9" x14ac:dyDescent="0.25">
      <c r="A2" t="b">
        <v>1</v>
      </c>
      <c r="B2" t="s">
        <v>58</v>
      </c>
      <c r="C2" s="1">
        <v>20</v>
      </c>
      <c r="D2">
        <v>90</v>
      </c>
      <c r="E2">
        <v>24</v>
      </c>
      <c r="F2">
        <v>7.6</v>
      </c>
      <c r="G2">
        <f>D2/F2</f>
        <v>11.842105263157896</v>
      </c>
      <c r="I2" s="5" t="s">
        <v>59</v>
      </c>
    </row>
    <row r="3" spans="1:9" ht="15.75" customHeight="1" x14ac:dyDescent="0.25">
      <c r="A3" t="b">
        <v>0</v>
      </c>
      <c r="B3" t="s">
        <v>16</v>
      </c>
      <c r="C3" s="1">
        <v>9</v>
      </c>
      <c r="D3">
        <v>160</v>
      </c>
      <c r="E3">
        <v>26</v>
      </c>
      <c r="I3" s="5" t="s">
        <v>17</v>
      </c>
    </row>
    <row r="4" spans="1:9" x14ac:dyDescent="0.25">
      <c r="A4" t="b">
        <v>0</v>
      </c>
      <c r="B4" s="3" t="s">
        <v>18</v>
      </c>
      <c r="C4" s="1">
        <v>7</v>
      </c>
      <c r="D4">
        <v>5.4</v>
      </c>
      <c r="E4">
        <v>21.4</v>
      </c>
      <c r="I4" s="5" t="s">
        <v>19</v>
      </c>
    </row>
  </sheetData>
  <sortState ref="A2:I4">
    <sortCondition descending="1" ref="A2:A4"/>
  </sortState>
  <hyperlinks>
    <hyperlink ref="I3" r:id="rId1"/>
    <hyperlink ref="I4" r:id="rId2"/>
    <hyperlink ref="I2" r:id="rId3"/>
  </hyperlinks>
  <pageMargins left="0.7" right="0.7" top="0.78740157499999996" bottom="0.78740157499999996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43</v>
      </c>
      <c r="G1" t="s">
        <v>11</v>
      </c>
    </row>
    <row r="2" spans="1:7" x14ac:dyDescent="0.25">
      <c r="A2" t="b">
        <v>1</v>
      </c>
      <c r="B2" t="s">
        <v>44</v>
      </c>
      <c r="C2" s="8">
        <v>9.5</v>
      </c>
      <c r="D2">
        <v>5</v>
      </c>
      <c r="E2" t="s">
        <v>45</v>
      </c>
      <c r="G2" s="5" t="s">
        <v>46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41</v>
      </c>
      <c r="C2" s="7">
        <v>16.8</v>
      </c>
      <c r="D2">
        <v>1</v>
      </c>
      <c r="G2" s="5" t="s">
        <v>42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38</v>
      </c>
      <c r="C2" s="1">
        <v>10</v>
      </c>
      <c r="D2">
        <v>5.8</v>
      </c>
      <c r="F2">
        <v>20</v>
      </c>
      <c r="I2" t="s">
        <v>37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2017-10-07T15:06:22Z</dcterms:modified>
</cp:coreProperties>
</file>