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kdeclercq/surfdrive/PhD research Koen de Clercq/Multiplex modeling/dataset/"/>
    </mc:Choice>
  </mc:AlternateContent>
  <xr:revisionPtr revIDLastSave="0" documentId="13_ncr:1_{D23E9D9F-F7F4-D04E-B0C0-5297A729B259}" xr6:coauthVersionLast="47" xr6:coauthVersionMax="47" xr10:uidLastSave="{00000000-0000-0000-0000-000000000000}"/>
  <bookViews>
    <workbookView xWindow="0" yWindow="500" windowWidth="28800" windowHeight="17500" xr2:uid="{983C7BF9-89C5-C749-BA0D-ED2D679C14C4}"/>
  </bookViews>
  <sheets>
    <sheet name="Overview" sheetId="1" r:id="rId1"/>
    <sheet name="PythonToOmniTrans" sheetId="2" r:id="rId2"/>
    <sheet name="BPRExisting" sheetId="3" r:id="rId3"/>
    <sheet name="BPREmpty" sheetId="4" r:id="rId4"/>
    <sheet name="BPR_all_links" sheetId="6" r:id="rId5"/>
  </sheets>
  <definedNames>
    <definedName name="_xlnm._FilterDatabase" localSheetId="4" hidden="1">BPR_all_links!$A$1:$F$117</definedName>
    <definedName name="_xlnm._FilterDatabase" localSheetId="0" hidden="1">Overview!$B$3:$O$39</definedName>
    <definedName name="_xlnm._FilterDatabase" localSheetId="1" hidden="1">PythonToOmniTrans!$P$3:$R$38</definedName>
    <definedName name="solver_adj" localSheetId="0" hidden="1">Overview!$X$3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itr" localSheetId="0" hidden="1">2147483647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opt" localSheetId="0" hidden="1">Overview!$Z$2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6" i="1" l="1"/>
  <c r="F119" i="6"/>
  <c r="F120" i="6"/>
  <c r="E120" i="6"/>
  <c r="E119" i="6"/>
  <c r="M41" i="1"/>
  <c r="L41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6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H5" i="1" l="1"/>
  <c r="J5" i="1" s="1"/>
  <c r="H6" i="1"/>
  <c r="J6" i="1" s="1"/>
  <c r="H7" i="1"/>
  <c r="J7" i="1" s="1"/>
  <c r="H8" i="1"/>
  <c r="J8" i="1" s="1"/>
  <c r="H9" i="1"/>
  <c r="J9" i="1" s="1"/>
  <c r="H10" i="1"/>
  <c r="J10" i="1" s="1"/>
  <c r="H11" i="1"/>
  <c r="J11" i="1" s="1"/>
  <c r="H12" i="1"/>
  <c r="J12" i="1" s="1"/>
  <c r="H13" i="1"/>
  <c r="J13" i="1" s="1"/>
  <c r="H14" i="1"/>
  <c r="J14" i="1" s="1"/>
  <c r="H15" i="1"/>
  <c r="J15" i="1" s="1"/>
  <c r="H16" i="1"/>
  <c r="J16" i="1" s="1"/>
  <c r="H17" i="1"/>
  <c r="J17" i="1" s="1"/>
  <c r="H18" i="1"/>
  <c r="J18" i="1" s="1"/>
  <c r="H19" i="1"/>
  <c r="J19" i="1" s="1"/>
  <c r="H20" i="1"/>
  <c r="J20" i="1" s="1"/>
  <c r="H21" i="1"/>
  <c r="J21" i="1" s="1"/>
  <c r="H22" i="1"/>
  <c r="J22" i="1" s="1"/>
  <c r="H23" i="1"/>
  <c r="J23" i="1" s="1"/>
  <c r="H24" i="1"/>
  <c r="J24" i="1" s="1"/>
  <c r="H25" i="1"/>
  <c r="J25" i="1" s="1"/>
  <c r="H26" i="1"/>
  <c r="J26" i="1" s="1"/>
  <c r="H27" i="1"/>
  <c r="J27" i="1" s="1"/>
  <c r="H28" i="1"/>
  <c r="J28" i="1" s="1"/>
  <c r="H29" i="1"/>
  <c r="J29" i="1" s="1"/>
  <c r="H30" i="1"/>
  <c r="J30" i="1" s="1"/>
  <c r="H31" i="1"/>
  <c r="J31" i="1" s="1"/>
  <c r="H32" i="1"/>
  <c r="J32" i="1" s="1"/>
  <c r="H33" i="1"/>
  <c r="J33" i="1" s="1"/>
  <c r="H34" i="1"/>
  <c r="J34" i="1" s="1"/>
  <c r="H35" i="1"/>
  <c r="J35" i="1" s="1"/>
  <c r="H36" i="1"/>
  <c r="J36" i="1" s="1"/>
  <c r="H37" i="1"/>
  <c r="J37" i="1" s="1"/>
  <c r="H38" i="1"/>
  <c r="J38" i="1" s="1"/>
  <c r="H39" i="1"/>
  <c r="J39" i="1" s="1"/>
  <c r="H4" i="1"/>
  <c r="J4" i="1" s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" i="1"/>
  <c r="E168" i="4" l="1"/>
  <c r="F359" i="3"/>
  <c r="E359" i="3" s="1"/>
  <c r="G359" i="3" s="1"/>
  <c r="F685" i="3"/>
  <c r="E685" i="3" s="1"/>
  <c r="G685" i="3" s="1"/>
  <c r="E664" i="4"/>
  <c r="F378" i="3"/>
  <c r="E378" i="3" s="1"/>
  <c r="G378" i="3" s="1"/>
  <c r="F396" i="3"/>
  <c r="E396" i="3" s="1"/>
  <c r="G396" i="3" s="1"/>
  <c r="E370" i="4"/>
  <c r="F346" i="3"/>
  <c r="E346" i="3" s="1"/>
  <c r="G346" i="3" s="1"/>
  <c r="E336" i="4"/>
  <c r="E334" i="4"/>
  <c r="E385" i="4"/>
  <c r="E342" i="4"/>
  <c r="F346" i="4" s="1"/>
  <c r="G346" i="4" s="1"/>
  <c r="E407" i="4"/>
  <c r="E97" i="4"/>
  <c r="E726" i="4"/>
  <c r="F748" i="3"/>
  <c r="E748" i="3" s="1"/>
  <c r="G748" i="3" s="1"/>
  <c r="E719" i="4"/>
  <c r="F81" i="3"/>
  <c r="E81" i="3" s="1"/>
  <c r="G81" i="3" s="1"/>
  <c r="E71" i="4"/>
  <c r="F73" i="3"/>
  <c r="E73" i="3" s="1"/>
  <c r="G73" i="3" s="1"/>
  <c r="E528" i="4"/>
  <c r="E522" i="4"/>
  <c r="F528" i="4" s="1"/>
  <c r="G528" i="4" s="1"/>
  <c r="F565" i="3"/>
  <c r="E565" i="3" s="1"/>
  <c r="G565" i="3" s="1"/>
  <c r="F566" i="3"/>
  <c r="E566" i="3" s="1"/>
  <c r="G566" i="3" s="1"/>
  <c r="E538" i="4"/>
  <c r="F554" i="3"/>
  <c r="E554" i="3" s="1"/>
  <c r="G554" i="3" s="1"/>
  <c r="F555" i="3"/>
  <c r="E555" i="3" s="1"/>
  <c r="G555" i="3" s="1"/>
  <c r="E39" i="4"/>
  <c r="F37" i="3"/>
  <c r="E37" i="3" s="1"/>
  <c r="G37" i="3" s="1"/>
  <c r="F43" i="3"/>
  <c r="E43" i="3" s="1"/>
  <c r="G43" i="3" s="1"/>
  <c r="F23" i="3"/>
  <c r="E23" i="3" s="1"/>
  <c r="G23" i="3" s="1"/>
  <c r="F36" i="3"/>
  <c r="E36" i="3" s="1"/>
  <c r="G36" i="3" s="1"/>
  <c r="F27" i="3"/>
  <c r="E27" i="3" s="1"/>
  <c r="G27" i="3" s="1"/>
  <c r="F28" i="3"/>
  <c r="E28" i="3" s="1"/>
  <c r="G28" i="3" s="1"/>
  <c r="E30" i="4"/>
  <c r="F35" i="3"/>
  <c r="E35" i="3" s="1"/>
  <c r="G35" i="3" s="1"/>
  <c r="E26" i="4"/>
  <c r="F29" i="3"/>
  <c r="E29" i="3" s="1"/>
  <c r="G29" i="3" s="1"/>
  <c r="E31" i="4"/>
  <c r="E545" i="4"/>
  <c r="F583" i="3"/>
  <c r="E583" i="3" s="1"/>
  <c r="G583" i="3" s="1"/>
  <c r="E559" i="4"/>
  <c r="F572" i="3"/>
  <c r="E572" i="3" s="1"/>
  <c r="G572" i="3" s="1"/>
  <c r="E234" i="4"/>
  <c r="E225" i="4"/>
  <c r="F245" i="3"/>
  <c r="E245" i="3" s="1"/>
  <c r="G245" i="3" s="1"/>
  <c r="F720" i="3"/>
  <c r="E720" i="3" s="1"/>
  <c r="G720" i="3" s="1"/>
  <c r="F724" i="3"/>
  <c r="E724" i="3" s="1"/>
  <c r="G724" i="3" s="1"/>
  <c r="E695" i="4"/>
  <c r="E696" i="4"/>
  <c r="F214" i="3"/>
  <c r="E214" i="3" s="1"/>
  <c r="G214" i="3" s="1"/>
  <c r="E207" i="4"/>
  <c r="E208" i="4"/>
  <c r="F213" i="3"/>
  <c r="E213" i="3" s="1"/>
  <c r="G213" i="3" s="1"/>
  <c r="F227" i="3"/>
  <c r="E227" i="3" s="1"/>
  <c r="G227" i="3" s="1"/>
  <c r="F228" i="3"/>
  <c r="E228" i="3" s="1"/>
  <c r="G228" i="3" s="1"/>
  <c r="E57" i="4"/>
  <c r="F55" i="3"/>
  <c r="E55" i="3" s="1"/>
  <c r="G55" i="3" s="1"/>
  <c r="F63" i="3"/>
  <c r="E63" i="3" s="1"/>
  <c r="G63" i="3" s="1"/>
  <c r="E54" i="4"/>
  <c r="F62" i="3"/>
  <c r="E62" i="3" s="1"/>
  <c r="G62" i="3" s="1"/>
  <c r="F47" i="3"/>
  <c r="E47" i="3" s="1"/>
  <c r="G47" i="3" s="1"/>
  <c r="F46" i="3"/>
  <c r="E46" i="3" s="1"/>
  <c r="G46" i="3" s="1"/>
  <c r="E50" i="4"/>
  <c r="F54" i="3"/>
  <c r="E54" i="3" s="1"/>
  <c r="G54" i="3" s="1"/>
  <c r="E511" i="4"/>
  <c r="F538" i="3"/>
  <c r="E538" i="3" s="1"/>
  <c r="G538" i="3" s="1"/>
  <c r="E514" i="4"/>
  <c r="E518" i="4"/>
  <c r="F536" i="3"/>
  <c r="E536" i="3" s="1"/>
  <c r="G536" i="3" s="1"/>
  <c r="F527" i="3"/>
  <c r="E527" i="3" s="1"/>
  <c r="G527" i="3" s="1"/>
  <c r="E502" i="4"/>
  <c r="F519" i="4" s="1"/>
  <c r="G519" i="4" s="1"/>
  <c r="F537" i="3"/>
  <c r="E537" i="3" s="1"/>
  <c r="G537" i="3" s="1"/>
  <c r="F547" i="3"/>
  <c r="E547" i="3" s="1"/>
  <c r="G547" i="3" s="1"/>
  <c r="E194" i="4"/>
  <c r="F195" i="3"/>
  <c r="E195" i="3" s="1"/>
  <c r="G195" i="3" s="1"/>
  <c r="F209" i="3"/>
  <c r="E209" i="3" s="1"/>
  <c r="G209" i="3" s="1"/>
  <c r="E191" i="4"/>
  <c r="F196" i="3"/>
  <c r="E196" i="3" s="1"/>
  <c r="G196" i="3" s="1"/>
  <c r="F200" i="3"/>
  <c r="E200" i="3" s="1"/>
  <c r="G200" i="3" s="1"/>
  <c r="E184" i="4"/>
  <c r="F211" i="3"/>
  <c r="E211" i="3" s="1"/>
  <c r="G211" i="3" s="1"/>
  <c r="E183" i="4"/>
  <c r="F210" i="3"/>
  <c r="E210" i="3" s="1"/>
  <c r="G210" i="3" s="1"/>
  <c r="E487" i="4"/>
  <c r="F518" i="3"/>
  <c r="E518" i="3" s="1"/>
  <c r="G518" i="3" s="1"/>
  <c r="F520" i="3"/>
  <c r="E520" i="3" s="1"/>
  <c r="G520" i="3" s="1"/>
  <c r="F519" i="3"/>
  <c r="E519" i="3" s="1"/>
  <c r="G519" i="3" s="1"/>
  <c r="F510" i="3"/>
  <c r="E510" i="3" s="1"/>
  <c r="G510" i="3" s="1"/>
  <c r="F521" i="3"/>
  <c r="E521" i="3" s="1"/>
  <c r="G521" i="3" s="1"/>
  <c r="E497" i="4"/>
  <c r="E498" i="4"/>
  <c r="E482" i="4"/>
  <c r="F483" i="4" s="1"/>
  <c r="G483" i="4" s="1"/>
  <c r="E496" i="4"/>
  <c r="E671" i="4"/>
  <c r="F379" i="3"/>
  <c r="E379" i="3" s="1"/>
  <c r="G379" i="3" s="1"/>
  <c r="E361" i="4"/>
  <c r="F414" i="3"/>
  <c r="E414" i="3" s="1"/>
  <c r="G414" i="3" s="1"/>
  <c r="F697" i="3"/>
  <c r="E697" i="3" s="1"/>
  <c r="G697" i="3" s="1"/>
  <c r="E345" i="4"/>
  <c r="E654" i="4"/>
  <c r="F715" i="3"/>
  <c r="E715" i="3" s="1"/>
  <c r="G715" i="3" s="1"/>
  <c r="E167" i="4"/>
  <c r="F177" i="3"/>
  <c r="E177" i="3" s="1"/>
  <c r="G177" i="3" s="1"/>
  <c r="F386" i="3"/>
  <c r="E386" i="3" s="1"/>
  <c r="G386" i="3" s="1"/>
  <c r="F382" i="3"/>
  <c r="E382" i="3" s="1"/>
  <c r="G382" i="3" s="1"/>
  <c r="F710" i="3"/>
  <c r="E710" i="3" s="1"/>
  <c r="G710" i="3" s="1"/>
  <c r="E360" i="4"/>
  <c r="F170" i="3"/>
  <c r="E170" i="3" s="1"/>
  <c r="G170" i="3" s="1"/>
  <c r="F178" i="3"/>
  <c r="E178" i="3" s="1"/>
  <c r="G178" i="3" s="1"/>
  <c r="E655" i="4"/>
  <c r="F369" i="3"/>
  <c r="E369" i="3" s="1"/>
  <c r="G369" i="3" s="1"/>
  <c r="F696" i="3"/>
  <c r="E696" i="3" s="1"/>
  <c r="G696" i="3" s="1"/>
  <c r="F368" i="3"/>
  <c r="E368" i="3" s="1"/>
  <c r="G368" i="3" s="1"/>
  <c r="E344" i="4"/>
  <c r="F183" i="3"/>
  <c r="E183" i="3" s="1"/>
  <c r="G183" i="3" s="1"/>
  <c r="F351" i="3"/>
  <c r="E351" i="3" s="1"/>
  <c r="G351" i="3" s="1"/>
  <c r="F364" i="3"/>
  <c r="E364" i="3" s="1"/>
  <c r="G364" i="3" s="1"/>
  <c r="F686" i="3"/>
  <c r="E686" i="3" s="1"/>
  <c r="G686" i="3" s="1"/>
  <c r="E162" i="4"/>
  <c r="F178" i="4" s="1"/>
  <c r="G178" i="4" s="1"/>
  <c r="E382" i="4"/>
  <c r="F386" i="4" s="1"/>
  <c r="G386" i="4" s="1"/>
  <c r="E679" i="4"/>
  <c r="F714" i="3"/>
  <c r="E714" i="3" s="1"/>
  <c r="G714" i="3" s="1"/>
  <c r="E166" i="4"/>
  <c r="E656" i="4"/>
  <c r="F688" i="3"/>
  <c r="E688" i="3" s="1"/>
  <c r="G688" i="3" s="1"/>
  <c r="F352" i="3"/>
  <c r="E352" i="3" s="1"/>
  <c r="G352" i="3" s="1"/>
  <c r="F687" i="3"/>
  <c r="E687" i="3" s="1"/>
  <c r="G687" i="3" s="1"/>
  <c r="E650" i="4"/>
  <c r="F182" i="3"/>
  <c r="E182" i="3" s="1"/>
  <c r="G182" i="3" s="1"/>
  <c r="F350" i="3"/>
  <c r="E350" i="3" s="1"/>
  <c r="G350" i="3" s="1"/>
  <c r="F397" i="3"/>
  <c r="E397" i="3" s="1"/>
  <c r="G397" i="3" s="1"/>
  <c r="E678" i="4"/>
  <c r="E443" i="4"/>
  <c r="E451" i="4"/>
  <c r="E459" i="4"/>
  <c r="E444" i="4"/>
  <c r="E452" i="4"/>
  <c r="E460" i="4"/>
  <c r="E445" i="4"/>
  <c r="E453" i="4"/>
  <c r="E461" i="4"/>
  <c r="E449" i="4"/>
  <c r="F471" i="3"/>
  <c r="E471" i="3" s="1"/>
  <c r="G471" i="3" s="1"/>
  <c r="F479" i="3"/>
  <c r="E479" i="3" s="1"/>
  <c r="G479" i="3" s="1"/>
  <c r="E450" i="4"/>
  <c r="F472" i="3"/>
  <c r="E472" i="3" s="1"/>
  <c r="G472" i="3" s="1"/>
  <c r="F480" i="3"/>
  <c r="E480" i="3" s="1"/>
  <c r="G480" i="3" s="1"/>
  <c r="E454" i="4"/>
  <c r="F465" i="3"/>
  <c r="E465" i="3" s="1"/>
  <c r="G465" i="3" s="1"/>
  <c r="F473" i="3"/>
  <c r="E473" i="3" s="1"/>
  <c r="G473" i="3" s="1"/>
  <c r="F481" i="3"/>
  <c r="E481" i="3" s="1"/>
  <c r="G481" i="3" s="1"/>
  <c r="E446" i="4"/>
  <c r="F466" i="3"/>
  <c r="E466" i="3" s="1"/>
  <c r="G466" i="3" s="1"/>
  <c r="F477" i="3"/>
  <c r="E477" i="3" s="1"/>
  <c r="G477" i="3" s="1"/>
  <c r="E456" i="4"/>
  <c r="F470" i="3"/>
  <c r="E470" i="3" s="1"/>
  <c r="G470" i="3" s="1"/>
  <c r="F484" i="3"/>
  <c r="E484" i="3" s="1"/>
  <c r="G484" i="3" s="1"/>
  <c r="E458" i="4"/>
  <c r="E447" i="4"/>
  <c r="F467" i="3"/>
  <c r="E467" i="3" s="1"/>
  <c r="G467" i="3" s="1"/>
  <c r="F478" i="3"/>
  <c r="E478" i="3" s="1"/>
  <c r="G478" i="3" s="1"/>
  <c r="E455" i="4"/>
  <c r="F469" i="3"/>
  <c r="E469" i="3" s="1"/>
  <c r="G469" i="3" s="1"/>
  <c r="E457" i="4"/>
  <c r="F464" i="3"/>
  <c r="E464" i="3" s="1"/>
  <c r="G464" i="3" s="1"/>
  <c r="F475" i="3"/>
  <c r="E475" i="3" s="1"/>
  <c r="G475" i="3" s="1"/>
  <c r="E448" i="4"/>
  <c r="F468" i="3"/>
  <c r="E468" i="3" s="1"/>
  <c r="G468" i="3" s="1"/>
  <c r="F482" i="3"/>
  <c r="E482" i="3" s="1"/>
  <c r="G482" i="3" s="1"/>
  <c r="F483" i="3"/>
  <c r="E483" i="3" s="1"/>
  <c r="G483" i="3" s="1"/>
  <c r="F474" i="3"/>
  <c r="E474" i="3" s="1"/>
  <c r="G474" i="3" s="1"/>
  <c r="E442" i="4"/>
  <c r="F476" i="3"/>
  <c r="E476" i="3" s="1"/>
  <c r="G476" i="3" s="1"/>
  <c r="E427" i="4"/>
  <c r="E435" i="4"/>
  <c r="E428" i="4"/>
  <c r="E436" i="4"/>
  <c r="E429" i="4"/>
  <c r="E437" i="4"/>
  <c r="E423" i="4"/>
  <c r="E434" i="4"/>
  <c r="F445" i="3"/>
  <c r="E445" i="3" s="1"/>
  <c r="G445" i="3" s="1"/>
  <c r="F453" i="3"/>
  <c r="E453" i="3" s="1"/>
  <c r="G453" i="3" s="1"/>
  <c r="F461" i="3"/>
  <c r="E461" i="3" s="1"/>
  <c r="G461" i="3" s="1"/>
  <c r="E424" i="4"/>
  <c r="E438" i="4"/>
  <c r="F446" i="3"/>
  <c r="E446" i="3" s="1"/>
  <c r="G446" i="3" s="1"/>
  <c r="F454" i="3"/>
  <c r="E454" i="3" s="1"/>
  <c r="G454" i="3" s="1"/>
  <c r="F462" i="3"/>
  <c r="E462" i="3" s="1"/>
  <c r="G462" i="3" s="1"/>
  <c r="E425" i="4"/>
  <c r="E439" i="4"/>
  <c r="F447" i="3"/>
  <c r="E447" i="3" s="1"/>
  <c r="G447" i="3" s="1"/>
  <c r="F455" i="3"/>
  <c r="E455" i="3" s="1"/>
  <c r="G455" i="3" s="1"/>
  <c r="F463" i="3"/>
  <c r="E463" i="3" s="1"/>
  <c r="G463" i="3" s="1"/>
  <c r="E426" i="4"/>
  <c r="F449" i="3"/>
  <c r="E449" i="3" s="1"/>
  <c r="G449" i="3" s="1"/>
  <c r="F460" i="3"/>
  <c r="E460" i="3" s="1"/>
  <c r="G460" i="3" s="1"/>
  <c r="F456" i="3"/>
  <c r="E456" i="3" s="1"/>
  <c r="G456" i="3" s="1"/>
  <c r="F457" i="3"/>
  <c r="E457" i="3" s="1"/>
  <c r="G457" i="3" s="1"/>
  <c r="F458" i="3"/>
  <c r="E458" i="3" s="1"/>
  <c r="G458" i="3" s="1"/>
  <c r="E430" i="4"/>
  <c r="F450" i="3"/>
  <c r="E450" i="3" s="1"/>
  <c r="G450" i="3" s="1"/>
  <c r="F443" i="3"/>
  <c r="E443" i="3" s="1"/>
  <c r="G443" i="3" s="1"/>
  <c r="F452" i="3"/>
  <c r="E452" i="3" s="1"/>
  <c r="G452" i="3" s="1"/>
  <c r="E422" i="4"/>
  <c r="F448" i="3"/>
  <c r="E448" i="3" s="1"/>
  <c r="G448" i="3" s="1"/>
  <c r="E431" i="4"/>
  <c r="F451" i="3"/>
  <c r="E451" i="3" s="1"/>
  <c r="G451" i="3" s="1"/>
  <c r="E432" i="4"/>
  <c r="E433" i="4"/>
  <c r="E440" i="4"/>
  <c r="E441" i="4"/>
  <c r="F444" i="3"/>
  <c r="E444" i="3" s="1"/>
  <c r="G444" i="3" s="1"/>
  <c r="F459" i="3"/>
  <c r="E459" i="3" s="1"/>
  <c r="G459" i="3" s="1"/>
  <c r="E603" i="4"/>
  <c r="E611" i="4"/>
  <c r="E619" i="4"/>
  <c r="E604" i="4"/>
  <c r="E612" i="4"/>
  <c r="E620" i="4"/>
  <c r="E605" i="4"/>
  <c r="E613" i="4"/>
  <c r="E621" i="4"/>
  <c r="E616" i="4"/>
  <c r="F639" i="3"/>
  <c r="E639" i="3" s="1"/>
  <c r="G639" i="3" s="1"/>
  <c r="F647" i="3"/>
  <c r="E647" i="3" s="1"/>
  <c r="G647" i="3" s="1"/>
  <c r="E606" i="4"/>
  <c r="E617" i="4"/>
  <c r="F640" i="3"/>
  <c r="E640" i="3" s="1"/>
  <c r="G640" i="3" s="1"/>
  <c r="F648" i="3"/>
  <c r="E648" i="3" s="1"/>
  <c r="G648" i="3" s="1"/>
  <c r="E607" i="4"/>
  <c r="E618" i="4"/>
  <c r="F633" i="3"/>
  <c r="E633" i="3" s="1"/>
  <c r="G633" i="3" s="1"/>
  <c r="F641" i="3"/>
  <c r="E641" i="3" s="1"/>
  <c r="G641" i="3" s="1"/>
  <c r="F649" i="3"/>
  <c r="E649" i="3" s="1"/>
  <c r="G649" i="3" s="1"/>
  <c r="F635" i="3"/>
  <c r="E635" i="3" s="1"/>
  <c r="G635" i="3" s="1"/>
  <c r="F646" i="3"/>
  <c r="E646" i="3" s="1"/>
  <c r="G646" i="3" s="1"/>
  <c r="F632" i="3"/>
  <c r="E632" i="3" s="1"/>
  <c r="G632" i="3" s="1"/>
  <c r="F643" i="3"/>
  <c r="E643" i="3" s="1"/>
  <c r="G643" i="3" s="1"/>
  <c r="E615" i="4"/>
  <c r="F644" i="3"/>
  <c r="E644" i="3" s="1"/>
  <c r="G644" i="3" s="1"/>
  <c r="F645" i="3"/>
  <c r="E645" i="3" s="1"/>
  <c r="G645" i="3" s="1"/>
  <c r="F636" i="3"/>
  <c r="E636" i="3" s="1"/>
  <c r="G636" i="3" s="1"/>
  <c r="F650" i="3"/>
  <c r="E650" i="3" s="1"/>
  <c r="G650" i="3" s="1"/>
  <c r="F638" i="3"/>
  <c r="E638" i="3" s="1"/>
  <c r="G638" i="3" s="1"/>
  <c r="F642" i="3"/>
  <c r="E642" i="3" s="1"/>
  <c r="G642" i="3" s="1"/>
  <c r="E608" i="4"/>
  <c r="F637" i="3"/>
  <c r="E637" i="3" s="1"/>
  <c r="G637" i="3" s="1"/>
  <c r="F651" i="3"/>
  <c r="E651" i="3" s="1"/>
  <c r="G651" i="3" s="1"/>
  <c r="E609" i="4"/>
  <c r="F652" i="3"/>
  <c r="E652" i="3" s="1"/>
  <c r="G652" i="3" s="1"/>
  <c r="E610" i="4"/>
  <c r="E614" i="4"/>
  <c r="E602" i="4"/>
  <c r="F634" i="3"/>
  <c r="E634" i="3" s="1"/>
  <c r="G634" i="3" s="1"/>
  <c r="E123" i="4"/>
  <c r="E131" i="4"/>
  <c r="E139" i="4"/>
  <c r="E124" i="4"/>
  <c r="E132" i="4"/>
  <c r="E140" i="4"/>
  <c r="E125" i="4"/>
  <c r="E133" i="4"/>
  <c r="E141" i="4"/>
  <c r="E129" i="4"/>
  <c r="E130" i="4"/>
  <c r="E134" i="4"/>
  <c r="E135" i="4"/>
  <c r="F136" i="3"/>
  <c r="E136" i="3" s="1"/>
  <c r="G136" i="3" s="1"/>
  <c r="F144" i="3"/>
  <c r="E144" i="3" s="1"/>
  <c r="G144" i="3" s="1"/>
  <c r="F140" i="3"/>
  <c r="E140" i="3" s="1"/>
  <c r="G140" i="3" s="1"/>
  <c r="F148" i="3"/>
  <c r="E148" i="3" s="1"/>
  <c r="G148" i="3" s="1"/>
  <c r="E126" i="4"/>
  <c r="F142" i="3"/>
  <c r="E142" i="3" s="1"/>
  <c r="G142" i="3" s="1"/>
  <c r="E128" i="4"/>
  <c r="E136" i="4"/>
  <c r="F129" i="3"/>
  <c r="E129" i="3" s="1"/>
  <c r="G129" i="3" s="1"/>
  <c r="F137" i="3"/>
  <c r="E137" i="3" s="1"/>
  <c r="G137" i="3" s="1"/>
  <c r="F145" i="3"/>
  <c r="E145" i="3" s="1"/>
  <c r="G145" i="3" s="1"/>
  <c r="F139" i="3"/>
  <c r="E139" i="3" s="1"/>
  <c r="G139" i="3" s="1"/>
  <c r="F132" i="3"/>
  <c r="E132" i="3" s="1"/>
  <c r="G132" i="3" s="1"/>
  <c r="F133" i="3"/>
  <c r="E133" i="3" s="1"/>
  <c r="G133" i="3" s="1"/>
  <c r="F128" i="3"/>
  <c r="E128" i="3" s="1"/>
  <c r="G128" i="3" s="1"/>
  <c r="F134" i="3"/>
  <c r="E134" i="3" s="1"/>
  <c r="G134" i="3" s="1"/>
  <c r="F143" i="3"/>
  <c r="E143" i="3" s="1"/>
  <c r="G143" i="3" s="1"/>
  <c r="E137" i="4"/>
  <c r="F130" i="3"/>
  <c r="E130" i="3" s="1"/>
  <c r="G130" i="3" s="1"/>
  <c r="F138" i="3"/>
  <c r="E138" i="3" s="1"/>
  <c r="G138" i="3" s="1"/>
  <c r="F146" i="3"/>
  <c r="E146" i="3" s="1"/>
  <c r="G146" i="3" s="1"/>
  <c r="E138" i="4"/>
  <c r="F131" i="3"/>
  <c r="E131" i="3" s="1"/>
  <c r="G131" i="3" s="1"/>
  <c r="F147" i="3"/>
  <c r="E147" i="3" s="1"/>
  <c r="G147" i="3" s="1"/>
  <c r="E122" i="4"/>
  <c r="F141" i="3"/>
  <c r="E141" i="3" s="1"/>
  <c r="G141" i="3" s="1"/>
  <c r="E127" i="4"/>
  <c r="F135" i="3"/>
  <c r="E135" i="3" s="1"/>
  <c r="G135" i="3" s="1"/>
  <c r="E3" i="4"/>
  <c r="E11" i="4"/>
  <c r="E19" i="4"/>
  <c r="E4" i="4"/>
  <c r="E12" i="4"/>
  <c r="E20" i="4"/>
  <c r="E5" i="4"/>
  <c r="E13" i="4"/>
  <c r="E21" i="4"/>
  <c r="E6" i="4"/>
  <c r="E17" i="4"/>
  <c r="E7" i="4"/>
  <c r="E18" i="4"/>
  <c r="E8" i="4"/>
  <c r="E2" i="4"/>
  <c r="E15" i="4"/>
  <c r="F4" i="3"/>
  <c r="F12" i="3"/>
  <c r="F20" i="3"/>
  <c r="F15" i="3"/>
  <c r="E10" i="4"/>
  <c r="F11" i="3"/>
  <c r="E16" i="4"/>
  <c r="F5" i="3"/>
  <c r="F13" i="3"/>
  <c r="F21" i="3"/>
  <c r="F2" i="3"/>
  <c r="F8" i="3"/>
  <c r="F17" i="3"/>
  <c r="F18" i="3"/>
  <c r="F6" i="3"/>
  <c r="F14" i="3"/>
  <c r="F22" i="3"/>
  <c r="F7" i="3"/>
  <c r="F16" i="3"/>
  <c r="E9" i="4"/>
  <c r="F9" i="3"/>
  <c r="F10" i="3"/>
  <c r="E14" i="4"/>
  <c r="F3" i="3"/>
  <c r="F19" i="3"/>
  <c r="E267" i="4"/>
  <c r="E275" i="4"/>
  <c r="E268" i="4"/>
  <c r="E276" i="4"/>
  <c r="E269" i="4"/>
  <c r="E277" i="4"/>
  <c r="E270" i="4"/>
  <c r="E281" i="4"/>
  <c r="F277" i="3"/>
  <c r="E277" i="3" s="1"/>
  <c r="G277" i="3" s="1"/>
  <c r="F285" i="3"/>
  <c r="E285" i="3" s="1"/>
  <c r="G285" i="3" s="1"/>
  <c r="F293" i="3"/>
  <c r="E293" i="3" s="1"/>
  <c r="G293" i="3" s="1"/>
  <c r="E271" i="4"/>
  <c r="E262" i="4"/>
  <c r="F278" i="3"/>
  <c r="E278" i="3" s="1"/>
  <c r="G278" i="3" s="1"/>
  <c r="F286" i="3"/>
  <c r="E286" i="3" s="1"/>
  <c r="G286" i="3" s="1"/>
  <c r="F294" i="3"/>
  <c r="E294" i="3" s="1"/>
  <c r="G294" i="3" s="1"/>
  <c r="E272" i="4"/>
  <c r="F279" i="3"/>
  <c r="E279" i="3" s="1"/>
  <c r="G279" i="3" s="1"/>
  <c r="F287" i="3"/>
  <c r="E287" i="3" s="1"/>
  <c r="G287" i="3" s="1"/>
  <c r="F295" i="3"/>
  <c r="E295" i="3" s="1"/>
  <c r="G295" i="3" s="1"/>
  <c r="E266" i="4"/>
  <c r="F280" i="3"/>
  <c r="E280" i="3" s="1"/>
  <c r="G280" i="3" s="1"/>
  <c r="F291" i="3"/>
  <c r="E291" i="3" s="1"/>
  <c r="G291" i="3" s="1"/>
  <c r="E265" i="4"/>
  <c r="E273" i="4"/>
  <c r="F281" i="3"/>
  <c r="E281" i="3" s="1"/>
  <c r="G281" i="3" s="1"/>
  <c r="F292" i="3"/>
  <c r="E292" i="3" s="1"/>
  <c r="G292" i="3" s="1"/>
  <c r="E278" i="4"/>
  <c r="F283" i="3"/>
  <c r="E283" i="3" s="1"/>
  <c r="G283" i="3" s="1"/>
  <c r="E263" i="4"/>
  <c r="F288" i="3"/>
  <c r="E288" i="3" s="1"/>
  <c r="G288" i="3" s="1"/>
  <c r="E264" i="4"/>
  <c r="F290" i="3"/>
  <c r="E290" i="3" s="1"/>
  <c r="G290" i="3" s="1"/>
  <c r="E274" i="4"/>
  <c r="F282" i="3"/>
  <c r="E282" i="3" s="1"/>
  <c r="G282" i="3" s="1"/>
  <c r="F275" i="3"/>
  <c r="E275" i="3" s="1"/>
  <c r="G275" i="3" s="1"/>
  <c r="E279" i="4"/>
  <c r="F284" i="3"/>
  <c r="E284" i="3" s="1"/>
  <c r="G284" i="3" s="1"/>
  <c r="E280" i="4"/>
  <c r="F289" i="3"/>
  <c r="E289" i="3" s="1"/>
  <c r="G289" i="3" s="1"/>
  <c r="F276" i="3"/>
  <c r="E276" i="3" s="1"/>
  <c r="G276" i="3" s="1"/>
  <c r="E283" i="4"/>
  <c r="E291" i="4"/>
  <c r="E299" i="4"/>
  <c r="E284" i="4"/>
  <c r="E292" i="4"/>
  <c r="E300" i="4"/>
  <c r="E285" i="4"/>
  <c r="E293" i="4"/>
  <c r="E301" i="4"/>
  <c r="E296" i="4"/>
  <c r="F303" i="3"/>
  <c r="E303" i="3" s="1"/>
  <c r="G303" i="3" s="1"/>
  <c r="F311" i="3"/>
  <c r="E311" i="3" s="1"/>
  <c r="G311" i="3" s="1"/>
  <c r="E286" i="4"/>
  <c r="E297" i="4"/>
  <c r="F304" i="3"/>
  <c r="E304" i="3" s="1"/>
  <c r="G304" i="3" s="1"/>
  <c r="F312" i="3"/>
  <c r="E312" i="3" s="1"/>
  <c r="G312" i="3" s="1"/>
  <c r="E287" i="4"/>
  <c r="E298" i="4"/>
  <c r="F297" i="3"/>
  <c r="E297" i="3" s="1"/>
  <c r="G297" i="3" s="1"/>
  <c r="F305" i="3"/>
  <c r="E305" i="3" s="1"/>
  <c r="G305" i="3" s="1"/>
  <c r="F313" i="3"/>
  <c r="E313" i="3" s="1"/>
  <c r="G313" i="3" s="1"/>
  <c r="E289" i="4"/>
  <c r="F308" i="3"/>
  <c r="E308" i="3" s="1"/>
  <c r="G308" i="3" s="1"/>
  <c r="F314" i="3"/>
  <c r="E314" i="3" s="1"/>
  <c r="G314" i="3" s="1"/>
  <c r="E282" i="4"/>
  <c r="F315" i="3"/>
  <c r="E315" i="3" s="1"/>
  <c r="G315" i="3" s="1"/>
  <c r="F296" i="3"/>
  <c r="E296" i="3" s="1"/>
  <c r="G296" i="3" s="1"/>
  <c r="E290" i="4"/>
  <c r="F298" i="3"/>
  <c r="E298" i="3" s="1"/>
  <c r="G298" i="3" s="1"/>
  <c r="F309" i="3"/>
  <c r="E309" i="3" s="1"/>
  <c r="G309" i="3" s="1"/>
  <c r="F302" i="3"/>
  <c r="E302" i="3" s="1"/>
  <c r="G302" i="3" s="1"/>
  <c r="F306" i="3"/>
  <c r="E306" i="3" s="1"/>
  <c r="G306" i="3" s="1"/>
  <c r="E288" i="4"/>
  <c r="F307" i="3"/>
  <c r="E307" i="3" s="1"/>
  <c r="G307" i="3" s="1"/>
  <c r="E294" i="4"/>
  <c r="F299" i="3"/>
  <c r="E299" i="3" s="1"/>
  <c r="G299" i="3" s="1"/>
  <c r="F310" i="3"/>
  <c r="E310" i="3" s="1"/>
  <c r="G310" i="3" s="1"/>
  <c r="E295" i="4"/>
  <c r="F300" i="3"/>
  <c r="E300" i="3" s="1"/>
  <c r="G300" i="3" s="1"/>
  <c r="F301" i="3"/>
  <c r="E301" i="3" s="1"/>
  <c r="G301" i="3" s="1"/>
  <c r="F316" i="3"/>
  <c r="E316" i="3" s="1"/>
  <c r="G316" i="3" s="1"/>
  <c r="E587" i="4"/>
  <c r="E595" i="4"/>
  <c r="E588" i="4"/>
  <c r="E596" i="4"/>
  <c r="E589" i="4"/>
  <c r="E597" i="4"/>
  <c r="E590" i="4"/>
  <c r="E601" i="4"/>
  <c r="F613" i="3"/>
  <c r="E613" i="3" s="1"/>
  <c r="G613" i="3" s="1"/>
  <c r="F621" i="3"/>
  <c r="E621" i="3" s="1"/>
  <c r="G621" i="3" s="1"/>
  <c r="F629" i="3"/>
  <c r="E629" i="3" s="1"/>
  <c r="G629" i="3" s="1"/>
  <c r="E591" i="4"/>
  <c r="E582" i="4"/>
  <c r="F614" i="3"/>
  <c r="E614" i="3" s="1"/>
  <c r="G614" i="3" s="1"/>
  <c r="F622" i="3"/>
  <c r="E622" i="3" s="1"/>
  <c r="G622" i="3" s="1"/>
  <c r="F630" i="3"/>
  <c r="E630" i="3" s="1"/>
  <c r="G630" i="3" s="1"/>
  <c r="E592" i="4"/>
  <c r="F615" i="3"/>
  <c r="E615" i="3" s="1"/>
  <c r="G615" i="3" s="1"/>
  <c r="F623" i="3"/>
  <c r="E623" i="3" s="1"/>
  <c r="G623" i="3" s="1"/>
  <c r="F631" i="3"/>
  <c r="E631" i="3" s="1"/>
  <c r="G631" i="3" s="1"/>
  <c r="E583" i="4"/>
  <c r="E600" i="4"/>
  <c r="F618" i="3"/>
  <c r="E618" i="3" s="1"/>
  <c r="G618" i="3" s="1"/>
  <c r="F611" i="3"/>
  <c r="E611" i="3" s="1"/>
  <c r="G611" i="3" s="1"/>
  <c r="E593" i="4"/>
  <c r="F626" i="3"/>
  <c r="E626" i="3" s="1"/>
  <c r="G626" i="3" s="1"/>
  <c r="E584" i="4"/>
  <c r="F619" i="3"/>
  <c r="E619" i="3" s="1"/>
  <c r="G619" i="3" s="1"/>
  <c r="F624" i="3"/>
  <c r="E624" i="3" s="1"/>
  <c r="G624" i="3" s="1"/>
  <c r="F625" i="3"/>
  <c r="E625" i="3" s="1"/>
  <c r="G625" i="3" s="1"/>
  <c r="E594" i="4"/>
  <c r="F616" i="3"/>
  <c r="E616" i="3" s="1"/>
  <c r="G616" i="3" s="1"/>
  <c r="E599" i="4"/>
  <c r="F617" i="3"/>
  <c r="E617" i="3" s="1"/>
  <c r="G617" i="3" s="1"/>
  <c r="E585" i="4"/>
  <c r="F620" i="3"/>
  <c r="E620" i="3" s="1"/>
  <c r="G620" i="3" s="1"/>
  <c r="E586" i="4"/>
  <c r="F612" i="3"/>
  <c r="E612" i="3" s="1"/>
  <c r="G612" i="3" s="1"/>
  <c r="E598" i="4"/>
  <c r="F627" i="3"/>
  <c r="E627" i="3" s="1"/>
  <c r="G627" i="3" s="1"/>
  <c r="F628" i="3"/>
  <c r="E628" i="3" s="1"/>
  <c r="G628" i="3" s="1"/>
  <c r="E107" i="4"/>
  <c r="E115" i="4"/>
  <c r="E108" i="4"/>
  <c r="E116" i="4"/>
  <c r="E109" i="4"/>
  <c r="E117" i="4"/>
  <c r="E103" i="4"/>
  <c r="E114" i="4"/>
  <c r="E104" i="4"/>
  <c r="E118" i="4"/>
  <c r="E105" i="4"/>
  <c r="E119" i="4"/>
  <c r="E112" i="4"/>
  <c r="F110" i="3"/>
  <c r="E110" i="3" s="1"/>
  <c r="G110" i="3" s="1"/>
  <c r="F118" i="3"/>
  <c r="E118" i="3" s="1"/>
  <c r="G118" i="3" s="1"/>
  <c r="F126" i="3"/>
  <c r="E126" i="3" s="1"/>
  <c r="G126" i="3" s="1"/>
  <c r="F113" i="3"/>
  <c r="E113" i="3" s="1"/>
  <c r="G113" i="3" s="1"/>
  <c r="E102" i="4"/>
  <c r="F123" i="3"/>
  <c r="E123" i="3" s="1"/>
  <c r="G123" i="3" s="1"/>
  <c r="F124" i="3"/>
  <c r="E124" i="3" s="1"/>
  <c r="G124" i="3" s="1"/>
  <c r="F109" i="3"/>
  <c r="E109" i="3" s="1"/>
  <c r="G109" i="3" s="1"/>
  <c r="E113" i="4"/>
  <c r="F111" i="3"/>
  <c r="E111" i="3" s="1"/>
  <c r="G111" i="3" s="1"/>
  <c r="F119" i="3"/>
  <c r="E119" i="3" s="1"/>
  <c r="G119" i="3" s="1"/>
  <c r="F127" i="3"/>
  <c r="E127" i="3" s="1"/>
  <c r="G127" i="3" s="1"/>
  <c r="E121" i="4"/>
  <c r="F121" i="3"/>
  <c r="E121" i="3" s="1"/>
  <c r="G121" i="3" s="1"/>
  <c r="F114" i="3"/>
  <c r="E114" i="3" s="1"/>
  <c r="G114" i="3" s="1"/>
  <c r="F122" i="3"/>
  <c r="E122" i="3" s="1"/>
  <c r="G122" i="3" s="1"/>
  <c r="E106" i="4"/>
  <c r="F116" i="3"/>
  <c r="E116" i="3" s="1"/>
  <c r="G116" i="3" s="1"/>
  <c r="E111" i="4"/>
  <c r="F125" i="3"/>
  <c r="E125" i="3" s="1"/>
  <c r="G125" i="3" s="1"/>
  <c r="E120" i="4"/>
  <c r="F112" i="3"/>
  <c r="E112" i="3" s="1"/>
  <c r="G112" i="3" s="1"/>
  <c r="F120" i="3"/>
  <c r="E120" i="3" s="1"/>
  <c r="G120" i="3" s="1"/>
  <c r="F107" i="3"/>
  <c r="E107" i="3" s="1"/>
  <c r="G107" i="3" s="1"/>
  <c r="F115" i="3"/>
  <c r="E115" i="3" s="1"/>
  <c r="G115" i="3" s="1"/>
  <c r="E110" i="4"/>
  <c r="F108" i="3"/>
  <c r="E108" i="3" s="1"/>
  <c r="G108" i="3" s="1"/>
  <c r="F117" i="3"/>
  <c r="E117" i="3" s="1"/>
  <c r="G117" i="3" s="1"/>
  <c r="E627" i="4"/>
  <c r="E635" i="4"/>
  <c r="E628" i="4"/>
  <c r="E636" i="4"/>
  <c r="E629" i="4"/>
  <c r="E637" i="4"/>
  <c r="E631" i="4"/>
  <c r="E622" i="4"/>
  <c r="F657" i="3"/>
  <c r="E657" i="3" s="1"/>
  <c r="G657" i="3" s="1"/>
  <c r="F665" i="3"/>
  <c r="E665" i="3" s="1"/>
  <c r="G665" i="3" s="1"/>
  <c r="F673" i="3"/>
  <c r="E673" i="3" s="1"/>
  <c r="G673" i="3" s="1"/>
  <c r="E632" i="4"/>
  <c r="F658" i="3"/>
  <c r="E658" i="3" s="1"/>
  <c r="G658" i="3" s="1"/>
  <c r="F666" i="3"/>
  <c r="E666" i="3" s="1"/>
  <c r="G666" i="3" s="1"/>
  <c r="F653" i="3"/>
  <c r="E653" i="3" s="1"/>
  <c r="G653" i="3" s="1"/>
  <c r="E633" i="4"/>
  <c r="F659" i="3"/>
  <c r="E659" i="3" s="1"/>
  <c r="G659" i="3" s="1"/>
  <c r="F667" i="3"/>
  <c r="E667" i="3" s="1"/>
  <c r="G667" i="3" s="1"/>
  <c r="E623" i="4"/>
  <c r="E640" i="4"/>
  <c r="F663" i="3"/>
  <c r="E663" i="3" s="1"/>
  <c r="G663" i="3" s="1"/>
  <c r="F669" i="3"/>
  <c r="E669" i="3" s="1"/>
  <c r="G669" i="3" s="1"/>
  <c r="F670" i="3"/>
  <c r="E670" i="3" s="1"/>
  <c r="G670" i="3" s="1"/>
  <c r="F660" i="3"/>
  <c r="E660" i="3" s="1"/>
  <c r="G660" i="3" s="1"/>
  <c r="F671" i="3"/>
  <c r="E671" i="3" s="1"/>
  <c r="G671" i="3" s="1"/>
  <c r="E624" i="4"/>
  <c r="E641" i="4"/>
  <c r="F664" i="3"/>
  <c r="E664" i="3" s="1"/>
  <c r="G664" i="3" s="1"/>
  <c r="E626" i="4"/>
  <c r="E630" i="4"/>
  <c r="F656" i="3"/>
  <c r="E656" i="3" s="1"/>
  <c r="G656" i="3" s="1"/>
  <c r="E634" i="4"/>
  <c r="E638" i="4"/>
  <c r="F661" i="3"/>
  <c r="E661" i="3" s="1"/>
  <c r="G661" i="3" s="1"/>
  <c r="F672" i="3"/>
  <c r="E672" i="3" s="1"/>
  <c r="G672" i="3" s="1"/>
  <c r="E639" i="4"/>
  <c r="E625" i="4"/>
  <c r="F654" i="3"/>
  <c r="E654" i="3" s="1"/>
  <c r="G654" i="3" s="1"/>
  <c r="F668" i="3"/>
  <c r="E668" i="3" s="1"/>
  <c r="G668" i="3" s="1"/>
  <c r="F655" i="3"/>
  <c r="E655" i="3" s="1"/>
  <c r="G655" i="3" s="1"/>
  <c r="F662" i="3"/>
  <c r="E662" i="3" s="1"/>
  <c r="G662" i="3" s="1"/>
  <c r="E467" i="4"/>
  <c r="E475" i="4"/>
  <c r="E468" i="4"/>
  <c r="E476" i="4"/>
  <c r="E469" i="4"/>
  <c r="E477" i="4"/>
  <c r="E464" i="4"/>
  <c r="E478" i="4"/>
  <c r="F489" i="3"/>
  <c r="E489" i="3" s="1"/>
  <c r="G489" i="3" s="1"/>
  <c r="F497" i="3"/>
  <c r="E497" i="3" s="1"/>
  <c r="G497" i="3" s="1"/>
  <c r="F505" i="3"/>
  <c r="E505" i="3" s="1"/>
  <c r="G505" i="3" s="1"/>
  <c r="E465" i="4"/>
  <c r="E479" i="4"/>
  <c r="F490" i="3"/>
  <c r="E490" i="3" s="1"/>
  <c r="G490" i="3" s="1"/>
  <c r="F498" i="3"/>
  <c r="E498" i="3" s="1"/>
  <c r="G498" i="3" s="1"/>
  <c r="F485" i="3"/>
  <c r="E485" i="3" s="1"/>
  <c r="G485" i="3" s="1"/>
  <c r="E466" i="4"/>
  <c r="E480" i="4"/>
  <c r="F491" i="3"/>
  <c r="E491" i="3" s="1"/>
  <c r="G491" i="3" s="1"/>
  <c r="F499" i="3"/>
  <c r="E499" i="3" s="1"/>
  <c r="G499" i="3" s="1"/>
  <c r="E463" i="4"/>
  <c r="F494" i="3"/>
  <c r="E494" i="3" s="1"/>
  <c r="G494" i="3" s="1"/>
  <c r="F486" i="3"/>
  <c r="E486" i="3" s="1"/>
  <c r="G486" i="3" s="1"/>
  <c r="F487" i="3"/>
  <c r="E487" i="3" s="1"/>
  <c r="G487" i="3" s="1"/>
  <c r="F492" i="3"/>
  <c r="E492" i="3" s="1"/>
  <c r="G492" i="3" s="1"/>
  <c r="F503" i="3"/>
  <c r="E503" i="3" s="1"/>
  <c r="G503" i="3" s="1"/>
  <c r="E462" i="4"/>
  <c r="E470" i="4"/>
  <c r="F495" i="3"/>
  <c r="E495" i="3" s="1"/>
  <c r="G495" i="3" s="1"/>
  <c r="E473" i="4"/>
  <c r="F502" i="3"/>
  <c r="E502" i="3" s="1"/>
  <c r="G502" i="3" s="1"/>
  <c r="E481" i="4"/>
  <c r="F504" i="3"/>
  <c r="E504" i="3" s="1"/>
  <c r="G504" i="3" s="1"/>
  <c r="E471" i="4"/>
  <c r="F496" i="3"/>
  <c r="E496" i="3" s="1"/>
  <c r="G496" i="3" s="1"/>
  <c r="E472" i="4"/>
  <c r="F500" i="3"/>
  <c r="E500" i="3" s="1"/>
  <c r="G500" i="3" s="1"/>
  <c r="F501" i="3"/>
  <c r="E501" i="3" s="1"/>
  <c r="G501" i="3" s="1"/>
  <c r="E474" i="4"/>
  <c r="F488" i="3"/>
  <c r="E488" i="3" s="1"/>
  <c r="G488" i="3" s="1"/>
  <c r="F493" i="3"/>
  <c r="E493" i="3" s="1"/>
  <c r="G493" i="3" s="1"/>
  <c r="E307" i="4"/>
  <c r="E315" i="4"/>
  <c r="E308" i="4"/>
  <c r="E316" i="4"/>
  <c r="E309" i="4"/>
  <c r="E317" i="4"/>
  <c r="E311" i="4"/>
  <c r="E302" i="4"/>
  <c r="F321" i="3"/>
  <c r="E321" i="3" s="1"/>
  <c r="G321" i="3" s="1"/>
  <c r="F329" i="3"/>
  <c r="E329" i="3" s="1"/>
  <c r="G329" i="3" s="1"/>
  <c r="F337" i="3"/>
  <c r="E337" i="3" s="1"/>
  <c r="G337" i="3" s="1"/>
  <c r="E312" i="4"/>
  <c r="F322" i="3"/>
  <c r="E322" i="3" s="1"/>
  <c r="G322" i="3" s="1"/>
  <c r="F330" i="3"/>
  <c r="E330" i="3" s="1"/>
  <c r="G330" i="3" s="1"/>
  <c r="F317" i="3"/>
  <c r="E317" i="3" s="1"/>
  <c r="G317" i="3" s="1"/>
  <c r="E313" i="4"/>
  <c r="F323" i="3"/>
  <c r="E323" i="3" s="1"/>
  <c r="G323" i="3" s="1"/>
  <c r="F331" i="3"/>
  <c r="E331" i="3" s="1"/>
  <c r="G331" i="3" s="1"/>
  <c r="E306" i="4"/>
  <c r="F325" i="3"/>
  <c r="E325" i="3" s="1"/>
  <c r="G325" i="3" s="1"/>
  <c r="F336" i="3"/>
  <c r="E336" i="3" s="1"/>
  <c r="G336" i="3" s="1"/>
  <c r="F332" i="3"/>
  <c r="E332" i="3" s="1"/>
  <c r="G332" i="3" s="1"/>
  <c r="E320" i="4"/>
  <c r="F320" i="3"/>
  <c r="E320" i="3" s="1"/>
  <c r="G320" i="3" s="1"/>
  <c r="E310" i="4"/>
  <c r="F326" i="3"/>
  <c r="E326" i="3" s="1"/>
  <c r="G326" i="3" s="1"/>
  <c r="E318" i="4"/>
  <c r="F328" i="3"/>
  <c r="E328" i="3" s="1"/>
  <c r="G328" i="3" s="1"/>
  <c r="E319" i="4"/>
  <c r="F319" i="3"/>
  <c r="E319" i="3" s="1"/>
  <c r="G319" i="3" s="1"/>
  <c r="E304" i="4"/>
  <c r="E314" i="4"/>
  <c r="F327" i="3"/>
  <c r="E327" i="3" s="1"/>
  <c r="G327" i="3" s="1"/>
  <c r="F318" i="3"/>
  <c r="E318" i="3" s="1"/>
  <c r="G318" i="3" s="1"/>
  <c r="E303" i="4"/>
  <c r="F333" i="3"/>
  <c r="E333" i="3" s="1"/>
  <c r="G333" i="3" s="1"/>
  <c r="E321" i="4"/>
  <c r="F334" i="3"/>
  <c r="E334" i="3" s="1"/>
  <c r="G334" i="3" s="1"/>
  <c r="E305" i="4"/>
  <c r="F324" i="3"/>
  <c r="E324" i="3" s="1"/>
  <c r="G324" i="3" s="1"/>
  <c r="F335" i="3"/>
  <c r="E335" i="3" s="1"/>
  <c r="G335" i="3" s="1"/>
  <c r="E147" i="4"/>
  <c r="E155" i="4"/>
  <c r="E148" i="4"/>
  <c r="E156" i="4"/>
  <c r="E149" i="4"/>
  <c r="E157" i="4"/>
  <c r="E144" i="4"/>
  <c r="E158" i="4"/>
  <c r="E145" i="4"/>
  <c r="E159" i="4"/>
  <c r="F154" i="3"/>
  <c r="E154" i="3" s="1"/>
  <c r="G154" i="3" s="1"/>
  <c r="E146" i="4"/>
  <c r="E160" i="4"/>
  <c r="E152" i="4"/>
  <c r="F153" i="3"/>
  <c r="E153" i="3" s="1"/>
  <c r="G153" i="3" s="1"/>
  <c r="F162" i="3"/>
  <c r="E162" i="3" s="1"/>
  <c r="G162" i="3" s="1"/>
  <c r="F149" i="3"/>
  <c r="E149" i="3" s="1"/>
  <c r="G149" i="3" s="1"/>
  <c r="F158" i="3"/>
  <c r="E158" i="3" s="1"/>
  <c r="G158" i="3" s="1"/>
  <c r="F166" i="3"/>
  <c r="E166" i="3" s="1"/>
  <c r="G166" i="3" s="1"/>
  <c r="F167" i="3"/>
  <c r="E167" i="3" s="1"/>
  <c r="G167" i="3" s="1"/>
  <c r="F151" i="3"/>
  <c r="E151" i="3" s="1"/>
  <c r="G151" i="3" s="1"/>
  <c r="F168" i="3"/>
  <c r="E168" i="3" s="1"/>
  <c r="G168" i="3" s="1"/>
  <c r="E153" i="4"/>
  <c r="F155" i="3"/>
  <c r="E155" i="3" s="1"/>
  <c r="G155" i="3" s="1"/>
  <c r="F163" i="3"/>
  <c r="E163" i="3" s="1"/>
  <c r="G163" i="3" s="1"/>
  <c r="E161" i="4"/>
  <c r="F157" i="3"/>
  <c r="E157" i="3" s="1"/>
  <c r="G157" i="3" s="1"/>
  <c r="E142" i="4"/>
  <c r="F150" i="3"/>
  <c r="E150" i="3" s="1"/>
  <c r="G150" i="3" s="1"/>
  <c r="E150" i="4"/>
  <c r="F160" i="3"/>
  <c r="E160" i="3" s="1"/>
  <c r="G160" i="3" s="1"/>
  <c r="F152" i="3"/>
  <c r="E152" i="3" s="1"/>
  <c r="G152" i="3" s="1"/>
  <c r="F169" i="3"/>
  <c r="E169" i="3" s="1"/>
  <c r="G169" i="3" s="1"/>
  <c r="E154" i="4"/>
  <c r="F156" i="3"/>
  <c r="E156" i="3" s="1"/>
  <c r="G156" i="3" s="1"/>
  <c r="F164" i="3"/>
  <c r="E164" i="3" s="1"/>
  <c r="G164" i="3" s="1"/>
  <c r="F165" i="3"/>
  <c r="E165" i="3" s="1"/>
  <c r="G165" i="3" s="1"/>
  <c r="E143" i="4"/>
  <c r="F159" i="3"/>
  <c r="E159" i="3" s="1"/>
  <c r="G159" i="3" s="1"/>
  <c r="E151" i="4"/>
  <c r="F161" i="3"/>
  <c r="E161" i="3" s="1"/>
  <c r="G161" i="3" s="1"/>
  <c r="E563" i="4"/>
  <c r="E571" i="4"/>
  <c r="E579" i="4"/>
  <c r="E564" i="4"/>
  <c r="E572" i="4"/>
  <c r="E580" i="4"/>
  <c r="E565" i="4"/>
  <c r="E573" i="4"/>
  <c r="E581" i="4"/>
  <c r="E575" i="4"/>
  <c r="F595" i="3"/>
  <c r="E595" i="3" s="1"/>
  <c r="G595" i="3" s="1"/>
  <c r="F603" i="3"/>
  <c r="E603" i="3" s="1"/>
  <c r="G603" i="3" s="1"/>
  <c r="F590" i="3"/>
  <c r="E590" i="3" s="1"/>
  <c r="G590" i="3" s="1"/>
  <c r="E576" i="4"/>
  <c r="F596" i="3"/>
  <c r="E596" i="3" s="1"/>
  <c r="G596" i="3" s="1"/>
  <c r="F604" i="3"/>
  <c r="E604" i="3" s="1"/>
  <c r="G604" i="3" s="1"/>
  <c r="E566" i="4"/>
  <c r="E577" i="4"/>
  <c r="F597" i="3"/>
  <c r="E597" i="3" s="1"/>
  <c r="G597" i="3" s="1"/>
  <c r="F605" i="3"/>
  <c r="E605" i="3" s="1"/>
  <c r="G605" i="3" s="1"/>
  <c r="E243" i="4"/>
  <c r="E251" i="4"/>
  <c r="E259" i="4"/>
  <c r="E244" i="4"/>
  <c r="E252" i="4"/>
  <c r="E260" i="4"/>
  <c r="E245" i="4"/>
  <c r="E253" i="4"/>
  <c r="E261" i="4"/>
  <c r="E255" i="4"/>
  <c r="F259" i="3"/>
  <c r="E259" i="3" s="1"/>
  <c r="G259" i="3" s="1"/>
  <c r="F267" i="3"/>
  <c r="E267" i="3" s="1"/>
  <c r="G267" i="3" s="1"/>
  <c r="F254" i="3"/>
  <c r="E254" i="3" s="1"/>
  <c r="G254" i="3" s="1"/>
  <c r="E256" i="4"/>
  <c r="F260" i="3"/>
  <c r="E260" i="3" s="1"/>
  <c r="G260" i="3" s="1"/>
  <c r="F268" i="3"/>
  <c r="E268" i="3" s="1"/>
  <c r="G268" i="3" s="1"/>
  <c r="E246" i="4"/>
  <c r="E257" i="4"/>
  <c r="F261" i="3"/>
  <c r="E261" i="3" s="1"/>
  <c r="G261" i="3" s="1"/>
  <c r="F269" i="3"/>
  <c r="E269" i="3" s="1"/>
  <c r="G269" i="3" s="1"/>
  <c r="F91" i="3"/>
  <c r="E91" i="3" s="1"/>
  <c r="G91" i="3" s="1"/>
  <c r="F273" i="3"/>
  <c r="E273" i="3" s="1"/>
  <c r="G273" i="3" s="1"/>
  <c r="E94" i="4"/>
  <c r="E248" i="4"/>
  <c r="E562" i="4"/>
  <c r="E736" i="4"/>
  <c r="E707" i="4"/>
  <c r="E715" i="4"/>
  <c r="E708" i="4"/>
  <c r="E716" i="4"/>
  <c r="F744" i="3"/>
  <c r="E744" i="3" s="1"/>
  <c r="G744" i="3" s="1"/>
  <c r="F752" i="3"/>
  <c r="E752" i="3" s="1"/>
  <c r="G752" i="3" s="1"/>
  <c r="E709" i="4"/>
  <c r="E717" i="4"/>
  <c r="F745" i="3"/>
  <c r="E745" i="3" s="1"/>
  <c r="G745" i="3" s="1"/>
  <c r="F753" i="3"/>
  <c r="E753" i="3" s="1"/>
  <c r="G753" i="3" s="1"/>
  <c r="E713" i="4"/>
  <c r="F741" i="3"/>
  <c r="E741" i="3" s="1"/>
  <c r="G741" i="3" s="1"/>
  <c r="F751" i="3"/>
  <c r="E751" i="3" s="1"/>
  <c r="G751" i="3" s="1"/>
  <c r="E703" i="4"/>
  <c r="E714" i="4"/>
  <c r="F742" i="3"/>
  <c r="E742" i="3" s="1"/>
  <c r="G742" i="3" s="1"/>
  <c r="F754" i="3"/>
  <c r="E754" i="3" s="1"/>
  <c r="G754" i="3" s="1"/>
  <c r="E704" i="4"/>
  <c r="E718" i="4"/>
  <c r="F743" i="3"/>
  <c r="E743" i="3" s="1"/>
  <c r="G743" i="3" s="1"/>
  <c r="F755" i="3"/>
  <c r="E755" i="3" s="1"/>
  <c r="G755" i="3" s="1"/>
  <c r="E387" i="4"/>
  <c r="E395" i="4"/>
  <c r="E388" i="4"/>
  <c r="E396" i="4"/>
  <c r="E389" i="4"/>
  <c r="E397" i="4"/>
  <c r="E393" i="4"/>
  <c r="F409" i="3"/>
  <c r="E409" i="3" s="1"/>
  <c r="G409" i="3" s="1"/>
  <c r="F417" i="3"/>
  <c r="E417" i="3" s="1"/>
  <c r="G417" i="3" s="1"/>
  <c r="E383" i="4"/>
  <c r="E394" i="4"/>
  <c r="F402" i="3"/>
  <c r="E402" i="3" s="1"/>
  <c r="G402" i="3" s="1"/>
  <c r="F410" i="3"/>
  <c r="E410" i="3" s="1"/>
  <c r="G410" i="3" s="1"/>
  <c r="F418" i="3"/>
  <c r="E418" i="3" s="1"/>
  <c r="G418" i="3" s="1"/>
  <c r="E384" i="4"/>
  <c r="E398" i="4"/>
  <c r="F403" i="3"/>
  <c r="E403" i="3" s="1"/>
  <c r="G403" i="3" s="1"/>
  <c r="F411" i="3"/>
  <c r="E411" i="3" s="1"/>
  <c r="G411" i="3" s="1"/>
  <c r="F419" i="3"/>
  <c r="E419" i="3" s="1"/>
  <c r="G419" i="3" s="1"/>
  <c r="E67" i="4"/>
  <c r="E75" i="4"/>
  <c r="E68" i="4"/>
  <c r="E76" i="4"/>
  <c r="E69" i="4"/>
  <c r="E77" i="4"/>
  <c r="E73" i="4"/>
  <c r="E63" i="4"/>
  <c r="E74" i="4"/>
  <c r="E64" i="4"/>
  <c r="E78" i="4"/>
  <c r="F72" i="3"/>
  <c r="E72" i="3" s="1"/>
  <c r="G72" i="3" s="1"/>
  <c r="F98" i="3"/>
  <c r="E98" i="3" s="1"/>
  <c r="G98" i="3" s="1"/>
  <c r="F244" i="3"/>
  <c r="E244" i="3" s="1"/>
  <c r="G244" i="3" s="1"/>
  <c r="F441" i="3"/>
  <c r="E441" i="3" s="1"/>
  <c r="G441" i="3" s="1"/>
  <c r="F582" i="3"/>
  <c r="E582" i="3" s="1"/>
  <c r="G582" i="3" s="1"/>
  <c r="F747" i="3"/>
  <c r="E747" i="3" s="1"/>
  <c r="G747" i="3" s="1"/>
  <c r="E224" i="4"/>
  <c r="E401" i="4"/>
  <c r="E558" i="4"/>
  <c r="E683" i="4"/>
  <c r="E691" i="4"/>
  <c r="E699" i="4"/>
  <c r="E684" i="4"/>
  <c r="E692" i="4"/>
  <c r="E700" i="4"/>
  <c r="F718" i="3"/>
  <c r="E718" i="3" s="1"/>
  <c r="G718" i="3" s="1"/>
  <c r="F726" i="3"/>
  <c r="E726" i="3" s="1"/>
  <c r="G726" i="3" s="1"/>
  <c r="F734" i="3"/>
  <c r="E734" i="3" s="1"/>
  <c r="G734" i="3" s="1"/>
  <c r="E685" i="4"/>
  <c r="E693" i="4"/>
  <c r="E701" i="4"/>
  <c r="F719" i="3"/>
  <c r="E719" i="3" s="1"/>
  <c r="G719" i="3" s="1"/>
  <c r="F727" i="3"/>
  <c r="E727" i="3" s="1"/>
  <c r="G727" i="3" s="1"/>
  <c r="F735" i="3"/>
  <c r="E735" i="3" s="1"/>
  <c r="G735" i="3" s="1"/>
  <c r="E687" i="4"/>
  <c r="E698" i="4"/>
  <c r="F721" i="3"/>
  <c r="E721" i="3" s="1"/>
  <c r="G721" i="3" s="1"/>
  <c r="F731" i="3"/>
  <c r="E731" i="3" s="1"/>
  <c r="G731" i="3" s="1"/>
  <c r="E688" i="4"/>
  <c r="E682" i="4"/>
  <c r="F722" i="3"/>
  <c r="E722" i="3" s="1"/>
  <c r="G722" i="3" s="1"/>
  <c r="F732" i="3"/>
  <c r="E732" i="3" s="1"/>
  <c r="G732" i="3" s="1"/>
  <c r="E689" i="4"/>
  <c r="F723" i="3"/>
  <c r="E723" i="3" s="1"/>
  <c r="G723" i="3" s="1"/>
  <c r="F733" i="3"/>
  <c r="E733" i="3" s="1"/>
  <c r="G733" i="3" s="1"/>
  <c r="E203" i="4"/>
  <c r="E211" i="4"/>
  <c r="E219" i="4"/>
  <c r="E204" i="4"/>
  <c r="E212" i="4"/>
  <c r="E220" i="4"/>
  <c r="E205" i="4"/>
  <c r="E213" i="4"/>
  <c r="E221" i="4"/>
  <c r="E214" i="4"/>
  <c r="F215" i="3"/>
  <c r="E215" i="3" s="1"/>
  <c r="G215" i="3" s="1"/>
  <c r="F223" i="3"/>
  <c r="E223" i="3" s="1"/>
  <c r="G223" i="3" s="1"/>
  <c r="F231" i="3"/>
  <c r="E231" i="3" s="1"/>
  <c r="G231" i="3" s="1"/>
  <c r="E215" i="4"/>
  <c r="F216" i="3"/>
  <c r="E216" i="3" s="1"/>
  <c r="G216" i="3" s="1"/>
  <c r="F224" i="3"/>
  <c r="E224" i="3" s="1"/>
  <c r="G224" i="3" s="1"/>
  <c r="F232" i="3"/>
  <c r="E232" i="3" s="1"/>
  <c r="G232" i="3" s="1"/>
  <c r="E216" i="4"/>
  <c r="F217" i="3"/>
  <c r="E217" i="3" s="1"/>
  <c r="G217" i="3" s="1"/>
  <c r="F225" i="3"/>
  <c r="E225" i="3" s="1"/>
  <c r="G225" i="3" s="1"/>
  <c r="F212" i="3"/>
  <c r="E212" i="3" s="1"/>
  <c r="G212" i="3" s="1"/>
  <c r="F45" i="3"/>
  <c r="E45" i="3" s="1"/>
  <c r="G45" i="3" s="1"/>
  <c r="F71" i="3"/>
  <c r="E71" i="3" s="1"/>
  <c r="G71" i="3" s="1"/>
  <c r="F97" i="3"/>
  <c r="E97" i="3" s="1"/>
  <c r="G97" i="3" s="1"/>
  <c r="F233" i="3"/>
  <c r="E233" i="3" s="1"/>
  <c r="G233" i="3" s="1"/>
  <c r="F257" i="3"/>
  <c r="E257" i="3" s="1"/>
  <c r="G257" i="3" s="1"/>
  <c r="F381" i="3"/>
  <c r="E381" i="3" s="1"/>
  <c r="G381" i="3" s="1"/>
  <c r="F440" i="3"/>
  <c r="E440" i="3" s="1"/>
  <c r="G440" i="3" s="1"/>
  <c r="F426" i="3"/>
  <c r="E426" i="3" s="1"/>
  <c r="G426" i="3" s="1"/>
  <c r="F564" i="3"/>
  <c r="E564" i="3" s="1"/>
  <c r="G564" i="3" s="1"/>
  <c r="F609" i="3"/>
  <c r="E609" i="3" s="1"/>
  <c r="G609" i="3" s="1"/>
  <c r="F716" i="3"/>
  <c r="E716" i="3" s="1"/>
  <c r="G716" i="3" s="1"/>
  <c r="F767" i="3"/>
  <c r="E767" i="3" s="1"/>
  <c r="G767" i="3" s="1"/>
  <c r="E86" i="4"/>
  <c r="E377" i="4"/>
  <c r="E574" i="4"/>
  <c r="E694" i="4"/>
  <c r="E734" i="4"/>
  <c r="F488" i="4"/>
  <c r="G488" i="4" s="1"/>
  <c r="E347" i="4"/>
  <c r="E355" i="4"/>
  <c r="E348" i="4"/>
  <c r="E356" i="4"/>
  <c r="E349" i="4"/>
  <c r="E357" i="4"/>
  <c r="E352" i="4"/>
  <c r="F365" i="3"/>
  <c r="E365" i="3" s="1"/>
  <c r="G365" i="3" s="1"/>
  <c r="F373" i="3"/>
  <c r="E373" i="3" s="1"/>
  <c r="G373" i="3" s="1"/>
  <c r="E353" i="4"/>
  <c r="F366" i="3"/>
  <c r="E366" i="3" s="1"/>
  <c r="G366" i="3" s="1"/>
  <c r="F374" i="3"/>
  <c r="E374" i="3" s="1"/>
  <c r="G374" i="3" s="1"/>
  <c r="E343" i="4"/>
  <c r="E354" i="4"/>
  <c r="F367" i="3"/>
  <c r="E367" i="3" s="1"/>
  <c r="G367" i="3" s="1"/>
  <c r="F375" i="3"/>
  <c r="E375" i="3" s="1"/>
  <c r="G375" i="3" s="1"/>
  <c r="F42" i="3"/>
  <c r="E42" i="3" s="1"/>
  <c r="G42" i="3" s="1"/>
  <c r="F65" i="3"/>
  <c r="E65" i="3" s="1"/>
  <c r="G65" i="3" s="1"/>
  <c r="F208" i="3"/>
  <c r="E208" i="3" s="1"/>
  <c r="G208" i="3" s="1"/>
  <c r="F222" i="3"/>
  <c r="E222" i="3" s="1"/>
  <c r="G222" i="3" s="1"/>
  <c r="F270" i="3"/>
  <c r="E270" i="3" s="1"/>
  <c r="G270" i="3" s="1"/>
  <c r="F377" i="3"/>
  <c r="E377" i="3" s="1"/>
  <c r="G377" i="3" s="1"/>
  <c r="F401" i="3"/>
  <c r="E401" i="3" s="1"/>
  <c r="G401" i="3" s="1"/>
  <c r="F425" i="3"/>
  <c r="E425" i="3" s="1"/>
  <c r="G425" i="3" s="1"/>
  <c r="F737" i="3"/>
  <c r="E737" i="3" s="1"/>
  <c r="G737" i="3" s="1"/>
  <c r="F766" i="3"/>
  <c r="E766" i="3" s="1"/>
  <c r="G766" i="3" s="1"/>
  <c r="E22" i="4"/>
  <c r="E62" i="4"/>
  <c r="E239" i="4"/>
  <c r="E359" i="4"/>
  <c r="E530" i="4"/>
  <c r="E570" i="4"/>
  <c r="E727" i="4"/>
  <c r="E643" i="4"/>
  <c r="E651" i="4"/>
  <c r="E659" i="4"/>
  <c r="E644" i="4"/>
  <c r="E652" i="4"/>
  <c r="E660" i="4"/>
  <c r="F682" i="3"/>
  <c r="E682" i="3" s="1"/>
  <c r="G682" i="3" s="1"/>
  <c r="F690" i="3"/>
  <c r="E690" i="3" s="1"/>
  <c r="G690" i="3" s="1"/>
  <c r="E645" i="4"/>
  <c r="E653" i="4"/>
  <c r="E661" i="4"/>
  <c r="F675" i="3"/>
  <c r="E675" i="3" s="1"/>
  <c r="G675" i="3" s="1"/>
  <c r="F683" i="3"/>
  <c r="E683" i="3" s="1"/>
  <c r="G683" i="3" s="1"/>
  <c r="F691" i="3"/>
  <c r="E691" i="3" s="1"/>
  <c r="G691" i="3" s="1"/>
  <c r="E646" i="4"/>
  <c r="E657" i="4"/>
  <c r="F679" i="3"/>
  <c r="E679" i="3" s="1"/>
  <c r="G679" i="3" s="1"/>
  <c r="F689" i="3"/>
  <c r="E689" i="3" s="1"/>
  <c r="G689" i="3" s="1"/>
  <c r="E647" i="4"/>
  <c r="E658" i="4"/>
  <c r="F680" i="3"/>
  <c r="E680" i="3" s="1"/>
  <c r="G680" i="3" s="1"/>
  <c r="F692" i="3"/>
  <c r="E692" i="3" s="1"/>
  <c r="G692" i="3" s="1"/>
  <c r="E648" i="4"/>
  <c r="E642" i="4"/>
  <c r="F681" i="3"/>
  <c r="E681" i="3" s="1"/>
  <c r="G681" i="3" s="1"/>
  <c r="F693" i="3"/>
  <c r="E693" i="3" s="1"/>
  <c r="G693" i="3" s="1"/>
  <c r="E163" i="4"/>
  <c r="E171" i="4"/>
  <c r="E179" i="4"/>
  <c r="E164" i="4"/>
  <c r="E172" i="4"/>
  <c r="E180" i="4"/>
  <c r="E165" i="4"/>
  <c r="E173" i="4"/>
  <c r="E181" i="4"/>
  <c r="E170" i="4"/>
  <c r="F171" i="3"/>
  <c r="E171" i="3" s="1"/>
  <c r="G171" i="3" s="1"/>
  <c r="F179" i="3"/>
  <c r="E179" i="3" s="1"/>
  <c r="G179" i="3" s="1"/>
  <c r="F187" i="3"/>
  <c r="E187" i="3" s="1"/>
  <c r="G187" i="3" s="1"/>
  <c r="E174" i="4"/>
  <c r="F172" i="3"/>
  <c r="E172" i="3" s="1"/>
  <c r="G172" i="3" s="1"/>
  <c r="F180" i="3"/>
  <c r="E180" i="3" s="1"/>
  <c r="G180" i="3" s="1"/>
  <c r="F188" i="3"/>
  <c r="E188" i="3" s="1"/>
  <c r="G188" i="3" s="1"/>
  <c r="E175" i="4"/>
  <c r="F173" i="3"/>
  <c r="E173" i="3" s="1"/>
  <c r="G173" i="3" s="1"/>
  <c r="F181" i="3"/>
  <c r="E181" i="3" s="1"/>
  <c r="G181" i="3" s="1"/>
  <c r="F189" i="3"/>
  <c r="E189" i="3" s="1"/>
  <c r="G189" i="3" s="1"/>
  <c r="F33" i="3"/>
  <c r="E33" i="3" s="1"/>
  <c r="G33" i="3" s="1"/>
  <c r="F59" i="3"/>
  <c r="E59" i="3" s="1"/>
  <c r="G59" i="3" s="1"/>
  <c r="F85" i="3"/>
  <c r="E85" i="3" s="1"/>
  <c r="G85" i="3" s="1"/>
  <c r="F103" i="3"/>
  <c r="E103" i="3" s="1"/>
  <c r="G103" i="3" s="1"/>
  <c r="F87" i="3"/>
  <c r="E87" i="3" s="1"/>
  <c r="G87" i="3" s="1"/>
  <c r="F176" i="3"/>
  <c r="E176" i="3" s="1"/>
  <c r="G176" i="3" s="1"/>
  <c r="F193" i="3"/>
  <c r="E193" i="3" s="1"/>
  <c r="G193" i="3" s="1"/>
  <c r="F266" i="3"/>
  <c r="E266" i="3" s="1"/>
  <c r="G266" i="3" s="1"/>
  <c r="F255" i="3"/>
  <c r="E255" i="3" s="1"/>
  <c r="G255" i="3" s="1"/>
  <c r="F338" i="3"/>
  <c r="E338" i="3" s="1"/>
  <c r="G338" i="3" s="1"/>
  <c r="F362" i="3"/>
  <c r="E362" i="3" s="1"/>
  <c r="G362" i="3" s="1"/>
  <c r="F421" i="3"/>
  <c r="E421" i="3" s="1"/>
  <c r="G421" i="3" s="1"/>
  <c r="F438" i="3"/>
  <c r="E438" i="3" s="1"/>
  <c r="G438" i="3" s="1"/>
  <c r="F545" i="3"/>
  <c r="E545" i="3" s="1"/>
  <c r="G545" i="3" s="1"/>
  <c r="F569" i="3"/>
  <c r="E569" i="3" s="1"/>
  <c r="G569" i="3" s="1"/>
  <c r="F593" i="3"/>
  <c r="E593" i="3" s="1"/>
  <c r="G593" i="3" s="1"/>
  <c r="F706" i="3"/>
  <c r="E706" i="3" s="1"/>
  <c r="G706" i="3" s="1"/>
  <c r="F757" i="3"/>
  <c r="E757" i="3" s="1"/>
  <c r="G757" i="3" s="1"/>
  <c r="E24" i="4"/>
  <c r="E98" i="4"/>
  <c r="E178" i="4"/>
  <c r="E218" i="4"/>
  <c r="E258" i="4"/>
  <c r="E335" i="4"/>
  <c r="E392" i="4"/>
  <c r="E512" i="4"/>
  <c r="E552" i="4"/>
  <c r="E649" i="4"/>
  <c r="E686" i="4"/>
  <c r="F40" i="3"/>
  <c r="E40" i="3" s="1"/>
  <c r="G40" i="3" s="1"/>
  <c r="F32" i="3"/>
  <c r="E32" i="3" s="1"/>
  <c r="G32" i="3" s="1"/>
  <c r="F24" i="3"/>
  <c r="E24" i="3" s="1"/>
  <c r="G24" i="3" s="1"/>
  <c r="F58" i="3"/>
  <c r="E58" i="3" s="1"/>
  <c r="G58" i="3" s="1"/>
  <c r="F50" i="3"/>
  <c r="E50" i="3" s="1"/>
  <c r="G50" i="3" s="1"/>
  <c r="F84" i="3"/>
  <c r="E84" i="3" s="1"/>
  <c r="G84" i="3" s="1"/>
  <c r="F76" i="3"/>
  <c r="E76" i="3" s="1"/>
  <c r="G76" i="3" s="1"/>
  <c r="F68" i="3"/>
  <c r="E68" i="3" s="1"/>
  <c r="G68" i="3" s="1"/>
  <c r="F102" i="3"/>
  <c r="E102" i="3" s="1"/>
  <c r="G102" i="3" s="1"/>
  <c r="F94" i="3"/>
  <c r="E94" i="3" s="1"/>
  <c r="G94" i="3" s="1"/>
  <c r="F186" i="3"/>
  <c r="E186" i="3" s="1"/>
  <c r="G186" i="3" s="1"/>
  <c r="F175" i="3"/>
  <c r="E175" i="3" s="1"/>
  <c r="G175" i="3" s="1"/>
  <c r="F203" i="3"/>
  <c r="E203" i="3" s="1"/>
  <c r="G203" i="3" s="1"/>
  <c r="F192" i="3"/>
  <c r="E192" i="3" s="1"/>
  <c r="G192" i="3" s="1"/>
  <c r="F220" i="3"/>
  <c r="E220" i="3" s="1"/>
  <c r="G220" i="3" s="1"/>
  <c r="F248" i="3"/>
  <c r="E248" i="3" s="1"/>
  <c r="G248" i="3" s="1"/>
  <c r="F237" i="3"/>
  <c r="E237" i="3" s="1"/>
  <c r="G237" i="3" s="1"/>
  <c r="F265" i="3"/>
  <c r="E265" i="3" s="1"/>
  <c r="G265" i="3" s="1"/>
  <c r="F358" i="3"/>
  <c r="E358" i="3" s="1"/>
  <c r="G358" i="3" s="1"/>
  <c r="F344" i="3"/>
  <c r="E344" i="3" s="1"/>
  <c r="G344" i="3" s="1"/>
  <c r="F372" i="3"/>
  <c r="E372" i="3" s="1"/>
  <c r="G372" i="3" s="1"/>
  <c r="F361" i="3"/>
  <c r="E361" i="3" s="1"/>
  <c r="G361" i="3" s="1"/>
  <c r="F389" i="3"/>
  <c r="E389" i="3" s="1"/>
  <c r="G389" i="3" s="1"/>
  <c r="F420" i="3"/>
  <c r="E420" i="3" s="1"/>
  <c r="G420" i="3" s="1"/>
  <c r="F406" i="3"/>
  <c r="E406" i="3" s="1"/>
  <c r="G406" i="3" s="1"/>
  <c r="F434" i="3"/>
  <c r="E434" i="3" s="1"/>
  <c r="G434" i="3" s="1"/>
  <c r="F423" i="3"/>
  <c r="E423" i="3" s="1"/>
  <c r="G423" i="3" s="1"/>
  <c r="F506" i="3"/>
  <c r="E506" i="3" s="1"/>
  <c r="G506" i="3" s="1"/>
  <c r="F513" i="3"/>
  <c r="E513" i="3" s="1"/>
  <c r="G513" i="3" s="1"/>
  <c r="F544" i="3"/>
  <c r="E544" i="3" s="1"/>
  <c r="G544" i="3" s="1"/>
  <c r="F530" i="3"/>
  <c r="E530" i="3" s="1"/>
  <c r="G530" i="3" s="1"/>
  <c r="F558" i="3"/>
  <c r="E558" i="3" s="1"/>
  <c r="G558" i="3" s="1"/>
  <c r="F589" i="3"/>
  <c r="E589" i="3" s="1"/>
  <c r="G589" i="3" s="1"/>
  <c r="F575" i="3"/>
  <c r="E575" i="3" s="1"/>
  <c r="G575" i="3" s="1"/>
  <c r="F606" i="3"/>
  <c r="E606" i="3" s="1"/>
  <c r="G606" i="3" s="1"/>
  <c r="F592" i="3"/>
  <c r="E592" i="3" s="1"/>
  <c r="G592" i="3" s="1"/>
  <c r="F678" i="3"/>
  <c r="E678" i="3" s="1"/>
  <c r="G678" i="3" s="1"/>
  <c r="F705" i="3"/>
  <c r="E705" i="3" s="1"/>
  <c r="G705" i="3" s="1"/>
  <c r="F729" i="3"/>
  <c r="E729" i="3" s="1"/>
  <c r="G729" i="3" s="1"/>
  <c r="F756" i="3"/>
  <c r="E756" i="3" s="1"/>
  <c r="G756" i="3" s="1"/>
  <c r="F738" i="3"/>
  <c r="E738" i="3" s="1"/>
  <c r="G738" i="3" s="1"/>
  <c r="E40" i="4"/>
  <c r="E80" i="4"/>
  <c r="E177" i="4"/>
  <c r="E217" i="4"/>
  <c r="E254" i="4"/>
  <c r="E351" i="4"/>
  <c r="E374" i="4"/>
  <c r="E391" i="4"/>
  <c r="E414" i="4"/>
  <c r="E488" i="4"/>
  <c r="E568" i="4"/>
  <c r="E662" i="4"/>
  <c r="E665" i="4"/>
  <c r="E702" i="4"/>
  <c r="E705" i="4"/>
  <c r="E723" i="4"/>
  <c r="E731" i="4"/>
  <c r="E739" i="4"/>
  <c r="F761" i="3"/>
  <c r="E761" i="3" s="1"/>
  <c r="G761" i="3" s="1"/>
  <c r="F769" i="3"/>
  <c r="E769" i="3" s="1"/>
  <c r="G769" i="3" s="1"/>
  <c r="E724" i="4"/>
  <c r="E732" i="4"/>
  <c r="E740" i="4"/>
  <c r="F762" i="3"/>
  <c r="E762" i="3" s="1"/>
  <c r="G762" i="3" s="1"/>
  <c r="F770" i="3"/>
  <c r="E770" i="3" s="1"/>
  <c r="G770" i="3" s="1"/>
  <c r="F778" i="3"/>
  <c r="E778" i="3" s="1"/>
  <c r="G778" i="3" s="1"/>
  <c r="E725" i="4"/>
  <c r="E733" i="4"/>
  <c r="E741" i="4"/>
  <c r="F763" i="3"/>
  <c r="E763" i="3" s="1"/>
  <c r="G763" i="3" s="1"/>
  <c r="F771" i="3"/>
  <c r="E771" i="3" s="1"/>
  <c r="G771" i="3" s="1"/>
  <c r="F758" i="3"/>
  <c r="E758" i="3" s="1"/>
  <c r="G758" i="3" s="1"/>
  <c r="E728" i="4"/>
  <c r="E722" i="4"/>
  <c r="F759" i="3"/>
  <c r="E759" i="3" s="1"/>
  <c r="G759" i="3" s="1"/>
  <c r="F773" i="3"/>
  <c r="E773" i="3" s="1"/>
  <c r="G773" i="3" s="1"/>
  <c r="E729" i="4"/>
  <c r="F760" i="3"/>
  <c r="E760" i="3" s="1"/>
  <c r="G760" i="3" s="1"/>
  <c r="F774" i="3"/>
  <c r="E774" i="3" s="1"/>
  <c r="G774" i="3" s="1"/>
  <c r="E730" i="4"/>
  <c r="F764" i="3"/>
  <c r="E764" i="3" s="1"/>
  <c r="G764" i="3" s="1"/>
  <c r="F775" i="3"/>
  <c r="E775" i="3" s="1"/>
  <c r="G775" i="3" s="1"/>
  <c r="E83" i="4"/>
  <c r="E91" i="4"/>
  <c r="E99" i="4"/>
  <c r="E84" i="4"/>
  <c r="E92" i="4"/>
  <c r="E100" i="4"/>
  <c r="E85" i="4"/>
  <c r="E93" i="4"/>
  <c r="E101" i="4"/>
  <c r="E88" i="4"/>
  <c r="E82" i="4"/>
  <c r="E89" i="4"/>
  <c r="E90" i="4"/>
  <c r="F99" i="3"/>
  <c r="E99" i="3" s="1"/>
  <c r="G99" i="3" s="1"/>
  <c r="F442" i="3"/>
  <c r="E442" i="3" s="1"/>
  <c r="G442" i="3" s="1"/>
  <c r="F600" i="3"/>
  <c r="E600" i="3" s="1"/>
  <c r="G600" i="3" s="1"/>
  <c r="F772" i="3"/>
  <c r="E772" i="3" s="1"/>
  <c r="G772" i="3" s="1"/>
  <c r="F359" i="4"/>
  <c r="G359" i="4" s="1"/>
  <c r="F345" i="4"/>
  <c r="G345" i="4" s="1"/>
  <c r="F353" i="4"/>
  <c r="G353" i="4" s="1"/>
  <c r="F361" i="4"/>
  <c r="G361" i="4" s="1"/>
  <c r="F348" i="4"/>
  <c r="G348" i="4" s="1"/>
  <c r="F350" i="4"/>
  <c r="G350" i="4" s="1"/>
  <c r="F342" i="4"/>
  <c r="G342" i="4" s="1"/>
  <c r="F354" i="4"/>
  <c r="G354" i="4" s="1"/>
  <c r="F355" i="4"/>
  <c r="G355" i="4" s="1"/>
  <c r="F356" i="4"/>
  <c r="G356" i="4" s="1"/>
  <c r="F383" i="4"/>
  <c r="G383" i="4" s="1"/>
  <c r="F486" i="4"/>
  <c r="G486" i="4" s="1"/>
  <c r="F500" i="4"/>
  <c r="G500" i="4" s="1"/>
  <c r="F534" i="4"/>
  <c r="G534" i="4" s="1"/>
  <c r="F531" i="4"/>
  <c r="G531" i="4" s="1"/>
  <c r="F533" i="4"/>
  <c r="G533" i="4" s="1"/>
  <c r="E547" i="4"/>
  <c r="E555" i="4"/>
  <c r="E548" i="4"/>
  <c r="E556" i="4"/>
  <c r="E549" i="4"/>
  <c r="E557" i="4"/>
  <c r="E546" i="4"/>
  <c r="E560" i="4"/>
  <c r="F577" i="3"/>
  <c r="E577" i="3" s="1"/>
  <c r="G577" i="3" s="1"/>
  <c r="F585" i="3"/>
  <c r="E585" i="3" s="1"/>
  <c r="G585" i="3" s="1"/>
  <c r="E550" i="4"/>
  <c r="E561" i="4"/>
  <c r="F570" i="3"/>
  <c r="E570" i="3" s="1"/>
  <c r="G570" i="3" s="1"/>
  <c r="F578" i="3"/>
  <c r="E578" i="3" s="1"/>
  <c r="G578" i="3" s="1"/>
  <c r="F586" i="3"/>
  <c r="E586" i="3" s="1"/>
  <c r="G586" i="3" s="1"/>
  <c r="E551" i="4"/>
  <c r="E542" i="4"/>
  <c r="F571" i="3"/>
  <c r="E571" i="3" s="1"/>
  <c r="G571" i="3" s="1"/>
  <c r="F579" i="3"/>
  <c r="E579" i="3" s="1"/>
  <c r="G579" i="3" s="1"/>
  <c r="F587" i="3"/>
  <c r="E587" i="3" s="1"/>
  <c r="G587" i="3" s="1"/>
  <c r="E227" i="4"/>
  <c r="E235" i="4"/>
  <c r="E228" i="4"/>
  <c r="E236" i="4"/>
  <c r="E229" i="4"/>
  <c r="E237" i="4"/>
  <c r="E226" i="4"/>
  <c r="E240" i="4"/>
  <c r="F241" i="3"/>
  <c r="E241" i="3" s="1"/>
  <c r="G241" i="3" s="1"/>
  <c r="F249" i="3"/>
  <c r="E249" i="3" s="1"/>
  <c r="G249" i="3" s="1"/>
  <c r="E230" i="4"/>
  <c r="E241" i="4"/>
  <c r="F234" i="3"/>
  <c r="E234" i="3" s="1"/>
  <c r="G234" i="3" s="1"/>
  <c r="F242" i="3"/>
  <c r="E242" i="3" s="1"/>
  <c r="G242" i="3" s="1"/>
  <c r="F250" i="3"/>
  <c r="E250" i="3" s="1"/>
  <c r="G250" i="3" s="1"/>
  <c r="E231" i="4"/>
  <c r="E222" i="4"/>
  <c r="F235" i="3"/>
  <c r="E235" i="3" s="1"/>
  <c r="G235" i="3" s="1"/>
  <c r="F243" i="3"/>
  <c r="E243" i="3" s="1"/>
  <c r="G243" i="3" s="1"/>
  <c r="F251" i="3"/>
  <c r="E251" i="3" s="1"/>
  <c r="G251" i="3" s="1"/>
  <c r="F80" i="3"/>
  <c r="E80" i="3" s="1"/>
  <c r="G80" i="3" s="1"/>
  <c r="F90" i="3"/>
  <c r="E90" i="3" s="1"/>
  <c r="G90" i="3" s="1"/>
  <c r="F258" i="3"/>
  <c r="E258" i="3" s="1"/>
  <c r="G258" i="3" s="1"/>
  <c r="F430" i="3"/>
  <c r="E430" i="3" s="1"/>
  <c r="G430" i="3" s="1"/>
  <c r="F610" i="3"/>
  <c r="E610" i="3" s="1"/>
  <c r="G610" i="3" s="1"/>
  <c r="F768" i="3"/>
  <c r="E768" i="3" s="1"/>
  <c r="G768" i="3" s="1"/>
  <c r="E70" i="4"/>
  <c r="E418" i="4"/>
  <c r="E578" i="4"/>
  <c r="E735" i="4"/>
  <c r="E523" i="4"/>
  <c r="E531" i="4"/>
  <c r="E539" i="4"/>
  <c r="E524" i="4"/>
  <c r="E532" i="4"/>
  <c r="E540" i="4"/>
  <c r="E525" i="4"/>
  <c r="E533" i="4"/>
  <c r="E541" i="4"/>
  <c r="E534" i="4"/>
  <c r="F551" i="3"/>
  <c r="E551" i="3" s="1"/>
  <c r="G551" i="3" s="1"/>
  <c r="F559" i="3"/>
  <c r="E559" i="3" s="1"/>
  <c r="G559" i="3" s="1"/>
  <c r="F567" i="3"/>
  <c r="E567" i="3" s="1"/>
  <c r="G567" i="3" s="1"/>
  <c r="E535" i="4"/>
  <c r="F552" i="3"/>
  <c r="E552" i="3" s="1"/>
  <c r="G552" i="3" s="1"/>
  <c r="F560" i="3"/>
  <c r="E560" i="3" s="1"/>
  <c r="G560" i="3" s="1"/>
  <c r="F568" i="3"/>
  <c r="E568" i="3" s="1"/>
  <c r="G568" i="3" s="1"/>
  <c r="E536" i="4"/>
  <c r="F553" i="3"/>
  <c r="E553" i="3" s="1"/>
  <c r="G553" i="3" s="1"/>
  <c r="F561" i="3"/>
  <c r="E561" i="3" s="1"/>
  <c r="G561" i="3" s="1"/>
  <c r="F548" i="3"/>
  <c r="E548" i="3" s="1"/>
  <c r="G548" i="3" s="1"/>
  <c r="E43" i="4"/>
  <c r="E51" i="4"/>
  <c r="E59" i="4"/>
  <c r="E44" i="4"/>
  <c r="E52" i="4"/>
  <c r="E60" i="4"/>
  <c r="E45" i="4"/>
  <c r="E53" i="4"/>
  <c r="E61" i="4"/>
  <c r="E47" i="4"/>
  <c r="E58" i="4"/>
  <c r="E48" i="4"/>
  <c r="E42" i="4"/>
  <c r="E49" i="4"/>
  <c r="F53" i="3"/>
  <c r="E53" i="3" s="1"/>
  <c r="G53" i="3" s="1"/>
  <c r="F105" i="3"/>
  <c r="E105" i="3" s="1"/>
  <c r="G105" i="3" s="1"/>
  <c r="F89" i="3"/>
  <c r="E89" i="3" s="1"/>
  <c r="G89" i="3" s="1"/>
  <c r="F226" i="3"/>
  <c r="E226" i="3" s="1"/>
  <c r="G226" i="3" s="1"/>
  <c r="F271" i="3"/>
  <c r="E271" i="3" s="1"/>
  <c r="G271" i="3" s="1"/>
  <c r="F395" i="3"/>
  <c r="E395" i="3" s="1"/>
  <c r="G395" i="3" s="1"/>
  <c r="F412" i="3"/>
  <c r="E412" i="3" s="1"/>
  <c r="G412" i="3" s="1"/>
  <c r="F581" i="3"/>
  <c r="E581" i="3" s="1"/>
  <c r="G581" i="3" s="1"/>
  <c r="F746" i="3"/>
  <c r="E746" i="3" s="1"/>
  <c r="G746" i="3" s="1"/>
  <c r="E66" i="4"/>
  <c r="E223" i="4"/>
  <c r="E400" i="4"/>
  <c r="E554" i="4"/>
  <c r="E711" i="4"/>
  <c r="E507" i="4"/>
  <c r="E515" i="4"/>
  <c r="E508" i="4"/>
  <c r="E516" i="4"/>
  <c r="E509" i="4"/>
  <c r="E517" i="4"/>
  <c r="E505" i="4"/>
  <c r="E519" i="4"/>
  <c r="F533" i="3"/>
  <c r="E533" i="3" s="1"/>
  <c r="G533" i="3" s="1"/>
  <c r="F541" i="3"/>
  <c r="E541" i="3" s="1"/>
  <c r="G541" i="3" s="1"/>
  <c r="E506" i="4"/>
  <c r="E520" i="4"/>
  <c r="F534" i="3"/>
  <c r="E534" i="3" s="1"/>
  <c r="G534" i="3" s="1"/>
  <c r="F542" i="3"/>
  <c r="E542" i="3" s="1"/>
  <c r="G542" i="3" s="1"/>
  <c r="E510" i="4"/>
  <c r="E521" i="4"/>
  <c r="F535" i="3"/>
  <c r="E535" i="3" s="1"/>
  <c r="G535" i="3" s="1"/>
  <c r="F543" i="3"/>
  <c r="E543" i="3" s="1"/>
  <c r="G543" i="3" s="1"/>
  <c r="E187" i="4"/>
  <c r="E195" i="4"/>
  <c r="E188" i="4"/>
  <c r="E196" i="4"/>
  <c r="E189" i="4"/>
  <c r="E197" i="4"/>
  <c r="E185" i="4"/>
  <c r="E199" i="4"/>
  <c r="F197" i="3"/>
  <c r="E197" i="3" s="1"/>
  <c r="G197" i="3" s="1"/>
  <c r="F205" i="3"/>
  <c r="E205" i="3" s="1"/>
  <c r="G205" i="3" s="1"/>
  <c r="E186" i="4"/>
  <c r="E200" i="4"/>
  <c r="F198" i="3"/>
  <c r="E198" i="3" s="1"/>
  <c r="G198" i="3" s="1"/>
  <c r="F206" i="3"/>
  <c r="E206" i="3" s="1"/>
  <c r="G206" i="3" s="1"/>
  <c r="E190" i="4"/>
  <c r="E201" i="4"/>
  <c r="F199" i="3"/>
  <c r="E199" i="3" s="1"/>
  <c r="G199" i="3" s="1"/>
  <c r="F207" i="3"/>
  <c r="E207" i="3" s="1"/>
  <c r="G207" i="3" s="1"/>
  <c r="F26" i="3"/>
  <c r="E26" i="3" s="1"/>
  <c r="G26" i="3" s="1"/>
  <c r="F52" i="3"/>
  <c r="E52" i="3" s="1"/>
  <c r="G52" i="3" s="1"/>
  <c r="F70" i="3"/>
  <c r="E70" i="3" s="1"/>
  <c r="G70" i="3" s="1"/>
  <c r="F96" i="3"/>
  <c r="E96" i="3" s="1"/>
  <c r="G96" i="3" s="1"/>
  <c r="F253" i="3"/>
  <c r="E253" i="3" s="1"/>
  <c r="G253" i="3" s="1"/>
  <c r="F394" i="3"/>
  <c r="E394" i="3" s="1"/>
  <c r="G394" i="3" s="1"/>
  <c r="F532" i="3"/>
  <c r="E532" i="3" s="1"/>
  <c r="G532" i="3" s="1"/>
  <c r="F563" i="3"/>
  <c r="E563" i="3" s="1"/>
  <c r="G563" i="3" s="1"/>
  <c r="F580" i="3"/>
  <c r="E580" i="3" s="1"/>
  <c r="G580" i="3" s="1"/>
  <c r="F594" i="3"/>
  <c r="E594" i="3" s="1"/>
  <c r="G594" i="3" s="1"/>
  <c r="F707" i="3"/>
  <c r="E707" i="3" s="1"/>
  <c r="G707" i="3" s="1"/>
  <c r="F740" i="3"/>
  <c r="E740" i="3" s="1"/>
  <c r="G740" i="3" s="1"/>
  <c r="E65" i="4"/>
  <c r="E182" i="4"/>
  <c r="E242" i="4"/>
  <c r="E376" i="4"/>
  <c r="E416" i="4"/>
  <c r="E553" i="4"/>
  <c r="E670" i="4"/>
  <c r="E710" i="4"/>
  <c r="E323" i="4"/>
  <c r="E331" i="4"/>
  <c r="E339" i="4"/>
  <c r="E324" i="4"/>
  <c r="E332" i="4"/>
  <c r="E340" i="4"/>
  <c r="E325" i="4"/>
  <c r="E333" i="4"/>
  <c r="E341" i="4"/>
  <c r="E326" i="4"/>
  <c r="E337" i="4"/>
  <c r="F339" i="3"/>
  <c r="E339" i="3" s="1"/>
  <c r="G339" i="3" s="1"/>
  <c r="F347" i="3"/>
  <c r="E347" i="3" s="1"/>
  <c r="G347" i="3" s="1"/>
  <c r="F355" i="3"/>
  <c r="E355" i="3" s="1"/>
  <c r="G355" i="3" s="1"/>
  <c r="E327" i="4"/>
  <c r="E338" i="4"/>
  <c r="F340" i="3"/>
  <c r="E340" i="3" s="1"/>
  <c r="G340" i="3" s="1"/>
  <c r="F348" i="3"/>
  <c r="E348" i="3" s="1"/>
  <c r="G348" i="3" s="1"/>
  <c r="F356" i="3"/>
  <c r="E356" i="3" s="1"/>
  <c r="G356" i="3" s="1"/>
  <c r="E328" i="4"/>
  <c r="E322" i="4"/>
  <c r="F341" i="3"/>
  <c r="E341" i="3" s="1"/>
  <c r="G341" i="3" s="1"/>
  <c r="F349" i="3"/>
  <c r="E349" i="3" s="1"/>
  <c r="G349" i="3" s="1"/>
  <c r="F357" i="3"/>
  <c r="E357" i="3" s="1"/>
  <c r="G357" i="3" s="1"/>
  <c r="F41" i="3"/>
  <c r="E41" i="3" s="1"/>
  <c r="G41" i="3" s="1"/>
  <c r="F51" i="3"/>
  <c r="E51" i="3" s="1"/>
  <c r="G51" i="3" s="1"/>
  <c r="F77" i="3"/>
  <c r="E77" i="3" s="1"/>
  <c r="G77" i="3" s="1"/>
  <c r="F95" i="3"/>
  <c r="E95" i="3" s="1"/>
  <c r="G95" i="3" s="1"/>
  <c r="F204" i="3"/>
  <c r="E204" i="3" s="1"/>
  <c r="G204" i="3" s="1"/>
  <c r="F221" i="3"/>
  <c r="E221" i="3" s="1"/>
  <c r="G221" i="3" s="1"/>
  <c r="F238" i="3"/>
  <c r="E238" i="3" s="1"/>
  <c r="G238" i="3" s="1"/>
  <c r="F345" i="3"/>
  <c r="E345" i="3" s="1"/>
  <c r="G345" i="3" s="1"/>
  <c r="F390" i="3"/>
  <c r="E390" i="3" s="1"/>
  <c r="G390" i="3" s="1"/>
  <c r="F407" i="3"/>
  <c r="E407" i="3" s="1"/>
  <c r="G407" i="3" s="1"/>
  <c r="F514" i="3"/>
  <c r="E514" i="3" s="1"/>
  <c r="G514" i="3" s="1"/>
  <c r="F562" i="3"/>
  <c r="E562" i="3" s="1"/>
  <c r="G562" i="3" s="1"/>
  <c r="F576" i="3"/>
  <c r="E576" i="3" s="1"/>
  <c r="G576" i="3" s="1"/>
  <c r="F684" i="3"/>
  <c r="E684" i="3" s="1"/>
  <c r="G684" i="3" s="1"/>
  <c r="F730" i="3"/>
  <c r="E730" i="3" s="1"/>
  <c r="G730" i="3" s="1"/>
  <c r="F765" i="3"/>
  <c r="E765" i="3" s="1"/>
  <c r="G765" i="3" s="1"/>
  <c r="E81" i="4"/>
  <c r="E198" i="4"/>
  <c r="E238" i="4"/>
  <c r="E358" i="4"/>
  <c r="E415" i="4"/>
  <c r="E489" i="4"/>
  <c r="E529" i="4"/>
  <c r="E569" i="4"/>
  <c r="E666" i="4"/>
  <c r="E706" i="4"/>
  <c r="F484" i="4"/>
  <c r="G484" i="4" s="1"/>
  <c r="F39" i="3"/>
  <c r="E39" i="3" s="1"/>
  <c r="G39" i="3" s="1"/>
  <c r="F31" i="3"/>
  <c r="E31" i="3" s="1"/>
  <c r="G31" i="3" s="1"/>
  <c r="F44" i="3"/>
  <c r="E44" i="3" s="1"/>
  <c r="G44" i="3" s="1"/>
  <c r="F57" i="3"/>
  <c r="E57" i="3" s="1"/>
  <c r="G57" i="3" s="1"/>
  <c r="F49" i="3"/>
  <c r="E49" i="3" s="1"/>
  <c r="G49" i="3" s="1"/>
  <c r="F83" i="3"/>
  <c r="E83" i="3" s="1"/>
  <c r="G83" i="3" s="1"/>
  <c r="F75" i="3"/>
  <c r="E75" i="3" s="1"/>
  <c r="G75" i="3" s="1"/>
  <c r="F67" i="3"/>
  <c r="E67" i="3" s="1"/>
  <c r="G67" i="3" s="1"/>
  <c r="F101" i="3"/>
  <c r="E101" i="3" s="1"/>
  <c r="G101" i="3" s="1"/>
  <c r="F93" i="3"/>
  <c r="E93" i="3" s="1"/>
  <c r="G93" i="3" s="1"/>
  <c r="F185" i="3"/>
  <c r="E185" i="3" s="1"/>
  <c r="G185" i="3" s="1"/>
  <c r="F174" i="3"/>
  <c r="E174" i="3" s="1"/>
  <c r="G174" i="3" s="1"/>
  <c r="F202" i="3"/>
  <c r="E202" i="3" s="1"/>
  <c r="G202" i="3" s="1"/>
  <c r="F230" i="3"/>
  <c r="E230" i="3" s="1"/>
  <c r="G230" i="3" s="1"/>
  <c r="F219" i="3"/>
  <c r="E219" i="3" s="1"/>
  <c r="G219" i="3" s="1"/>
  <c r="F247" i="3"/>
  <c r="E247" i="3" s="1"/>
  <c r="G247" i="3" s="1"/>
  <c r="F236" i="3"/>
  <c r="E236" i="3" s="1"/>
  <c r="G236" i="3" s="1"/>
  <c r="F264" i="3"/>
  <c r="E264" i="3" s="1"/>
  <c r="G264" i="3" s="1"/>
  <c r="F354" i="3"/>
  <c r="E354" i="3" s="1"/>
  <c r="G354" i="3" s="1"/>
  <c r="F343" i="3"/>
  <c r="E343" i="3" s="1"/>
  <c r="G343" i="3" s="1"/>
  <c r="F371" i="3"/>
  <c r="E371" i="3" s="1"/>
  <c r="G371" i="3" s="1"/>
  <c r="F360" i="3"/>
  <c r="E360" i="3" s="1"/>
  <c r="G360" i="3" s="1"/>
  <c r="F388" i="3"/>
  <c r="E388" i="3" s="1"/>
  <c r="G388" i="3" s="1"/>
  <c r="F416" i="3"/>
  <c r="E416" i="3" s="1"/>
  <c r="G416" i="3" s="1"/>
  <c r="F405" i="3"/>
  <c r="E405" i="3" s="1"/>
  <c r="G405" i="3" s="1"/>
  <c r="F433" i="3"/>
  <c r="E433" i="3" s="1"/>
  <c r="G433" i="3" s="1"/>
  <c r="F526" i="3"/>
  <c r="E526" i="3" s="1"/>
  <c r="G526" i="3" s="1"/>
  <c r="F512" i="3"/>
  <c r="E512" i="3" s="1"/>
  <c r="G512" i="3" s="1"/>
  <c r="F540" i="3"/>
  <c r="E540" i="3" s="1"/>
  <c r="G540" i="3" s="1"/>
  <c r="F529" i="3"/>
  <c r="E529" i="3" s="1"/>
  <c r="G529" i="3" s="1"/>
  <c r="F557" i="3"/>
  <c r="E557" i="3" s="1"/>
  <c r="G557" i="3" s="1"/>
  <c r="F588" i="3"/>
  <c r="E588" i="3" s="1"/>
  <c r="G588" i="3" s="1"/>
  <c r="F574" i="3"/>
  <c r="E574" i="3" s="1"/>
  <c r="G574" i="3" s="1"/>
  <c r="F602" i="3"/>
  <c r="E602" i="3" s="1"/>
  <c r="G602" i="3" s="1"/>
  <c r="F591" i="3"/>
  <c r="E591" i="3" s="1"/>
  <c r="G591" i="3" s="1"/>
  <c r="F674" i="3"/>
  <c r="E674" i="3" s="1"/>
  <c r="G674" i="3" s="1"/>
  <c r="F677" i="3"/>
  <c r="E677" i="3" s="1"/>
  <c r="G677" i="3" s="1"/>
  <c r="F704" i="3"/>
  <c r="E704" i="3" s="1"/>
  <c r="G704" i="3" s="1"/>
  <c r="F728" i="3"/>
  <c r="E728" i="3" s="1"/>
  <c r="G728" i="3" s="1"/>
  <c r="F750" i="3"/>
  <c r="E750" i="3" s="1"/>
  <c r="G750" i="3" s="1"/>
  <c r="F777" i="3"/>
  <c r="E777" i="3" s="1"/>
  <c r="G777" i="3" s="1"/>
  <c r="E56" i="4"/>
  <c r="E79" i="4"/>
  <c r="E96" i="4"/>
  <c r="E176" i="4"/>
  <c r="E193" i="4"/>
  <c r="E210" i="4"/>
  <c r="E233" i="4"/>
  <c r="E250" i="4"/>
  <c r="E330" i="4"/>
  <c r="E350" i="4"/>
  <c r="E390" i="4"/>
  <c r="E504" i="4"/>
  <c r="E527" i="4"/>
  <c r="E544" i="4"/>
  <c r="E567" i="4"/>
  <c r="E681" i="4"/>
  <c r="E721" i="4"/>
  <c r="E738" i="4"/>
  <c r="F384" i="4"/>
  <c r="G384" i="4" s="1"/>
  <c r="E403" i="4"/>
  <c r="E411" i="4"/>
  <c r="E419" i="4"/>
  <c r="E404" i="4"/>
  <c r="E412" i="4"/>
  <c r="E420" i="4"/>
  <c r="E405" i="4"/>
  <c r="E413" i="4"/>
  <c r="E421" i="4"/>
  <c r="E408" i="4"/>
  <c r="E402" i="4"/>
  <c r="F427" i="3"/>
  <c r="E427" i="3" s="1"/>
  <c r="G427" i="3" s="1"/>
  <c r="F435" i="3"/>
  <c r="E435" i="3" s="1"/>
  <c r="G435" i="3" s="1"/>
  <c r="F422" i="3"/>
  <c r="E422" i="3" s="1"/>
  <c r="G422" i="3" s="1"/>
  <c r="E409" i="4"/>
  <c r="F428" i="3"/>
  <c r="E428" i="3" s="1"/>
  <c r="G428" i="3" s="1"/>
  <c r="F436" i="3"/>
  <c r="E436" i="3" s="1"/>
  <c r="G436" i="3" s="1"/>
  <c r="E410" i="4"/>
  <c r="F429" i="3"/>
  <c r="E429" i="3" s="1"/>
  <c r="G429" i="3" s="1"/>
  <c r="F437" i="3"/>
  <c r="E437" i="3" s="1"/>
  <c r="G437" i="3" s="1"/>
  <c r="F86" i="3"/>
  <c r="E86" i="3" s="1"/>
  <c r="G86" i="3" s="1"/>
  <c r="F262" i="3"/>
  <c r="E262" i="3" s="1"/>
  <c r="G262" i="3" s="1"/>
  <c r="F431" i="3"/>
  <c r="E431" i="3" s="1"/>
  <c r="G431" i="3" s="1"/>
  <c r="F106" i="3"/>
  <c r="E106" i="3" s="1"/>
  <c r="G106" i="3" s="1"/>
  <c r="F272" i="3"/>
  <c r="E272" i="3" s="1"/>
  <c r="G272" i="3" s="1"/>
  <c r="F413" i="3"/>
  <c r="E413" i="3" s="1"/>
  <c r="G413" i="3" s="1"/>
  <c r="F599" i="3"/>
  <c r="E599" i="3" s="1"/>
  <c r="G599" i="3" s="1"/>
  <c r="E87" i="4"/>
  <c r="E247" i="4"/>
  <c r="E712" i="4"/>
  <c r="E363" i="4"/>
  <c r="E371" i="4"/>
  <c r="E379" i="4"/>
  <c r="E364" i="4"/>
  <c r="E372" i="4"/>
  <c r="E380" i="4"/>
  <c r="E365" i="4"/>
  <c r="E373" i="4"/>
  <c r="E381" i="4"/>
  <c r="E367" i="4"/>
  <c r="E378" i="4"/>
  <c r="F383" i="3"/>
  <c r="E383" i="3" s="1"/>
  <c r="G383" i="3" s="1"/>
  <c r="F391" i="3"/>
  <c r="E391" i="3" s="1"/>
  <c r="G391" i="3" s="1"/>
  <c r="F399" i="3"/>
  <c r="E399" i="3" s="1"/>
  <c r="G399" i="3" s="1"/>
  <c r="E368" i="4"/>
  <c r="E362" i="4"/>
  <c r="F384" i="3"/>
  <c r="E384" i="3" s="1"/>
  <c r="G384" i="3" s="1"/>
  <c r="F392" i="3"/>
  <c r="E392" i="3" s="1"/>
  <c r="G392" i="3" s="1"/>
  <c r="F400" i="3"/>
  <c r="E400" i="3" s="1"/>
  <c r="G400" i="3" s="1"/>
  <c r="E369" i="4"/>
  <c r="F385" i="3"/>
  <c r="E385" i="3" s="1"/>
  <c r="G385" i="3" s="1"/>
  <c r="F393" i="3"/>
  <c r="E393" i="3" s="1"/>
  <c r="G393" i="3" s="1"/>
  <c r="F380" i="3"/>
  <c r="E380" i="3" s="1"/>
  <c r="G380" i="3" s="1"/>
  <c r="F61" i="3"/>
  <c r="E61" i="3" s="1"/>
  <c r="G61" i="3" s="1"/>
  <c r="F79" i="3"/>
  <c r="E79" i="3" s="1"/>
  <c r="G79" i="3" s="1"/>
  <c r="F240" i="3"/>
  <c r="E240" i="3" s="1"/>
  <c r="G240" i="3" s="1"/>
  <c r="F550" i="3"/>
  <c r="E550" i="3" s="1"/>
  <c r="G550" i="3" s="1"/>
  <c r="F598" i="3"/>
  <c r="E598" i="3" s="1"/>
  <c r="G598" i="3" s="1"/>
  <c r="F717" i="3"/>
  <c r="E717" i="3" s="1"/>
  <c r="G717" i="3" s="1"/>
  <c r="E46" i="4"/>
  <c r="E206" i="4"/>
  <c r="E417" i="4"/>
  <c r="E537" i="4"/>
  <c r="E667" i="4"/>
  <c r="E675" i="4"/>
  <c r="E668" i="4"/>
  <c r="E676" i="4"/>
  <c r="F700" i="3"/>
  <c r="E700" i="3" s="1"/>
  <c r="G700" i="3" s="1"/>
  <c r="F708" i="3"/>
  <c r="E708" i="3" s="1"/>
  <c r="G708" i="3" s="1"/>
  <c r="F695" i="3"/>
  <c r="E695" i="3" s="1"/>
  <c r="G695" i="3" s="1"/>
  <c r="E669" i="4"/>
  <c r="E677" i="4"/>
  <c r="F701" i="3"/>
  <c r="E701" i="3" s="1"/>
  <c r="G701" i="3" s="1"/>
  <c r="F709" i="3"/>
  <c r="E709" i="3" s="1"/>
  <c r="G709" i="3" s="1"/>
  <c r="E672" i="4"/>
  <c r="F699" i="3"/>
  <c r="E699" i="3" s="1"/>
  <c r="G699" i="3" s="1"/>
  <c r="F711" i="3"/>
  <c r="E711" i="3" s="1"/>
  <c r="G711" i="3" s="1"/>
  <c r="E673" i="4"/>
  <c r="F702" i="3"/>
  <c r="E702" i="3" s="1"/>
  <c r="G702" i="3" s="1"/>
  <c r="F712" i="3"/>
  <c r="E712" i="3" s="1"/>
  <c r="G712" i="3" s="1"/>
  <c r="E663" i="4"/>
  <c r="E674" i="4"/>
  <c r="F703" i="3"/>
  <c r="E703" i="3" s="1"/>
  <c r="G703" i="3" s="1"/>
  <c r="F713" i="3"/>
  <c r="E713" i="3" s="1"/>
  <c r="G713" i="3" s="1"/>
  <c r="E27" i="4"/>
  <c r="E35" i="4"/>
  <c r="E28" i="4"/>
  <c r="E36" i="4"/>
  <c r="E29" i="4"/>
  <c r="E37" i="4"/>
  <c r="E32" i="4"/>
  <c r="E33" i="4"/>
  <c r="E23" i="4"/>
  <c r="E34" i="4"/>
  <c r="F34" i="3"/>
  <c r="E34" i="3" s="1"/>
  <c r="G34" i="3" s="1"/>
  <c r="F60" i="3"/>
  <c r="E60" i="3" s="1"/>
  <c r="G60" i="3" s="1"/>
  <c r="F78" i="3"/>
  <c r="E78" i="3" s="1"/>
  <c r="G78" i="3" s="1"/>
  <c r="F104" i="3"/>
  <c r="E104" i="3" s="1"/>
  <c r="G104" i="3" s="1"/>
  <c r="F88" i="3"/>
  <c r="E88" i="3" s="1"/>
  <c r="G88" i="3" s="1"/>
  <c r="F194" i="3"/>
  <c r="E194" i="3" s="1"/>
  <c r="G194" i="3" s="1"/>
  <c r="F239" i="3"/>
  <c r="E239" i="3" s="1"/>
  <c r="G239" i="3" s="1"/>
  <c r="F256" i="3"/>
  <c r="E256" i="3" s="1"/>
  <c r="G256" i="3" s="1"/>
  <c r="F363" i="3"/>
  <c r="E363" i="3" s="1"/>
  <c r="G363" i="3" s="1"/>
  <c r="F408" i="3"/>
  <c r="E408" i="3" s="1"/>
  <c r="G408" i="3" s="1"/>
  <c r="F439" i="3"/>
  <c r="E439" i="3" s="1"/>
  <c r="G439" i="3" s="1"/>
  <c r="F546" i="3"/>
  <c r="E546" i="3" s="1"/>
  <c r="G546" i="3" s="1"/>
  <c r="F549" i="3"/>
  <c r="E549" i="3" s="1"/>
  <c r="G549" i="3" s="1"/>
  <c r="F608" i="3"/>
  <c r="E608" i="3" s="1"/>
  <c r="G608" i="3" s="1"/>
  <c r="F736" i="3"/>
  <c r="E736" i="3" s="1"/>
  <c r="G736" i="3" s="1"/>
  <c r="E25" i="4"/>
  <c r="E202" i="4"/>
  <c r="E399" i="4"/>
  <c r="E513" i="4"/>
  <c r="E690" i="4"/>
  <c r="E483" i="4"/>
  <c r="E491" i="4"/>
  <c r="E499" i="4"/>
  <c r="E484" i="4"/>
  <c r="E492" i="4"/>
  <c r="E500" i="4"/>
  <c r="E485" i="4"/>
  <c r="E493" i="4"/>
  <c r="E501" i="4"/>
  <c r="E490" i="4"/>
  <c r="F507" i="3"/>
  <c r="E507" i="3" s="1"/>
  <c r="G507" i="3" s="1"/>
  <c r="F515" i="3"/>
  <c r="E515" i="3" s="1"/>
  <c r="G515" i="3" s="1"/>
  <c r="F523" i="3"/>
  <c r="E523" i="3" s="1"/>
  <c r="G523" i="3" s="1"/>
  <c r="E494" i="4"/>
  <c r="F508" i="3"/>
  <c r="E508" i="3" s="1"/>
  <c r="G508" i="3" s="1"/>
  <c r="F516" i="3"/>
  <c r="E516" i="3" s="1"/>
  <c r="G516" i="3" s="1"/>
  <c r="F524" i="3"/>
  <c r="E524" i="3" s="1"/>
  <c r="G524" i="3" s="1"/>
  <c r="E495" i="4"/>
  <c r="F509" i="3"/>
  <c r="E509" i="3" s="1"/>
  <c r="G509" i="3" s="1"/>
  <c r="F517" i="3"/>
  <c r="E517" i="3" s="1"/>
  <c r="G517" i="3" s="1"/>
  <c r="F525" i="3"/>
  <c r="E525" i="3" s="1"/>
  <c r="G525" i="3" s="1"/>
  <c r="F25" i="3"/>
  <c r="E25" i="3" s="1"/>
  <c r="G25" i="3" s="1"/>
  <c r="F69" i="3"/>
  <c r="E69" i="3" s="1"/>
  <c r="G69" i="3" s="1"/>
  <c r="F190" i="3"/>
  <c r="E190" i="3" s="1"/>
  <c r="G190" i="3" s="1"/>
  <c r="F252" i="3"/>
  <c r="E252" i="3" s="1"/>
  <c r="G252" i="3" s="1"/>
  <c r="F376" i="3"/>
  <c r="E376" i="3" s="1"/>
  <c r="G376" i="3" s="1"/>
  <c r="F424" i="3"/>
  <c r="E424" i="3" s="1"/>
  <c r="G424" i="3" s="1"/>
  <c r="F531" i="3"/>
  <c r="E531" i="3" s="1"/>
  <c r="G531" i="3" s="1"/>
  <c r="F607" i="3"/>
  <c r="E607" i="3" s="1"/>
  <c r="G607" i="3" s="1"/>
  <c r="F739" i="3"/>
  <c r="E739" i="3" s="1"/>
  <c r="G739" i="3" s="1"/>
  <c r="E41" i="4"/>
  <c r="E375" i="4"/>
  <c r="F38" i="3"/>
  <c r="E38" i="3" s="1"/>
  <c r="G38" i="3" s="1"/>
  <c r="F30" i="3"/>
  <c r="E30" i="3" s="1"/>
  <c r="G30" i="3" s="1"/>
  <c r="F64" i="3"/>
  <c r="E64" i="3" s="1"/>
  <c r="G64" i="3" s="1"/>
  <c r="F56" i="3"/>
  <c r="E56" i="3" s="1"/>
  <c r="G56" i="3" s="1"/>
  <c r="F48" i="3"/>
  <c r="E48" i="3" s="1"/>
  <c r="G48" i="3" s="1"/>
  <c r="F82" i="3"/>
  <c r="E82" i="3" s="1"/>
  <c r="G82" i="3" s="1"/>
  <c r="F74" i="3"/>
  <c r="E74" i="3" s="1"/>
  <c r="G74" i="3" s="1"/>
  <c r="F66" i="3"/>
  <c r="E66" i="3" s="1"/>
  <c r="G66" i="3" s="1"/>
  <c r="F100" i="3"/>
  <c r="E100" i="3" s="1"/>
  <c r="G100" i="3" s="1"/>
  <c r="F92" i="3"/>
  <c r="E92" i="3" s="1"/>
  <c r="G92" i="3" s="1"/>
  <c r="F184" i="3"/>
  <c r="E184" i="3" s="1"/>
  <c r="G184" i="3" s="1"/>
  <c r="F191" i="3"/>
  <c r="E191" i="3" s="1"/>
  <c r="G191" i="3" s="1"/>
  <c r="F201" i="3"/>
  <c r="E201" i="3" s="1"/>
  <c r="G201" i="3" s="1"/>
  <c r="F229" i="3"/>
  <c r="E229" i="3" s="1"/>
  <c r="G229" i="3" s="1"/>
  <c r="F218" i="3"/>
  <c r="E218" i="3" s="1"/>
  <c r="G218" i="3" s="1"/>
  <c r="F246" i="3"/>
  <c r="E246" i="3" s="1"/>
  <c r="G246" i="3" s="1"/>
  <c r="F274" i="3"/>
  <c r="E274" i="3" s="1"/>
  <c r="G274" i="3" s="1"/>
  <c r="F263" i="3"/>
  <c r="E263" i="3" s="1"/>
  <c r="G263" i="3" s="1"/>
  <c r="F353" i="3"/>
  <c r="E353" i="3" s="1"/>
  <c r="G353" i="3" s="1"/>
  <c r="F342" i="3"/>
  <c r="E342" i="3" s="1"/>
  <c r="G342" i="3" s="1"/>
  <c r="F370" i="3"/>
  <c r="E370" i="3" s="1"/>
  <c r="G370" i="3" s="1"/>
  <c r="F398" i="3"/>
  <c r="E398" i="3" s="1"/>
  <c r="G398" i="3" s="1"/>
  <c r="F387" i="3"/>
  <c r="E387" i="3" s="1"/>
  <c r="G387" i="3" s="1"/>
  <c r="F415" i="3"/>
  <c r="E415" i="3" s="1"/>
  <c r="G415" i="3" s="1"/>
  <c r="F404" i="3"/>
  <c r="E404" i="3" s="1"/>
  <c r="G404" i="3" s="1"/>
  <c r="F432" i="3"/>
  <c r="E432" i="3" s="1"/>
  <c r="G432" i="3" s="1"/>
  <c r="F522" i="3"/>
  <c r="E522" i="3" s="1"/>
  <c r="G522" i="3" s="1"/>
  <c r="F511" i="3"/>
  <c r="E511" i="3" s="1"/>
  <c r="G511" i="3" s="1"/>
  <c r="F539" i="3"/>
  <c r="E539" i="3" s="1"/>
  <c r="G539" i="3" s="1"/>
  <c r="F528" i="3"/>
  <c r="E528" i="3" s="1"/>
  <c r="G528" i="3" s="1"/>
  <c r="F556" i="3"/>
  <c r="E556" i="3" s="1"/>
  <c r="G556" i="3" s="1"/>
  <c r="F584" i="3"/>
  <c r="E584" i="3" s="1"/>
  <c r="G584" i="3" s="1"/>
  <c r="F573" i="3"/>
  <c r="E573" i="3" s="1"/>
  <c r="G573" i="3" s="1"/>
  <c r="F601" i="3"/>
  <c r="E601" i="3" s="1"/>
  <c r="G601" i="3" s="1"/>
  <c r="F694" i="3"/>
  <c r="E694" i="3" s="1"/>
  <c r="G694" i="3" s="1"/>
  <c r="F676" i="3"/>
  <c r="E676" i="3" s="1"/>
  <c r="G676" i="3" s="1"/>
  <c r="F698" i="3"/>
  <c r="E698" i="3" s="1"/>
  <c r="G698" i="3" s="1"/>
  <c r="F725" i="3"/>
  <c r="E725" i="3" s="1"/>
  <c r="G725" i="3" s="1"/>
  <c r="F749" i="3"/>
  <c r="E749" i="3" s="1"/>
  <c r="G749" i="3" s="1"/>
  <c r="F776" i="3"/>
  <c r="E776" i="3" s="1"/>
  <c r="G776" i="3" s="1"/>
  <c r="E38" i="4"/>
  <c r="E55" i="4"/>
  <c r="E72" i="4"/>
  <c r="E95" i="4"/>
  <c r="E169" i="4"/>
  <c r="E192" i="4"/>
  <c r="E209" i="4"/>
  <c r="E232" i="4"/>
  <c r="E249" i="4"/>
  <c r="E329" i="4"/>
  <c r="E346" i="4"/>
  <c r="E366" i="4"/>
  <c r="E386" i="4"/>
  <c r="E406" i="4"/>
  <c r="E486" i="4"/>
  <c r="E503" i="4"/>
  <c r="E526" i="4"/>
  <c r="E543" i="4"/>
  <c r="E680" i="4"/>
  <c r="E697" i="4"/>
  <c r="E720" i="4"/>
  <c r="E737" i="4"/>
  <c r="F395" i="4" l="1"/>
  <c r="G395" i="4" s="1"/>
  <c r="F389" i="4"/>
  <c r="G389" i="4" s="1"/>
  <c r="F394" i="4"/>
  <c r="G394" i="4" s="1"/>
  <c r="F398" i="4"/>
  <c r="G398" i="4" s="1"/>
  <c r="F344" i="4"/>
  <c r="G344" i="4" s="1"/>
  <c r="F499" i="4"/>
  <c r="G499" i="4" s="1"/>
  <c r="F501" i="4"/>
  <c r="G501" i="4" s="1"/>
  <c r="F357" i="4"/>
  <c r="G357" i="4" s="1"/>
  <c r="F360" i="4"/>
  <c r="G360" i="4" s="1"/>
  <c r="F351" i="4"/>
  <c r="G351" i="4" s="1"/>
  <c r="F509" i="4"/>
  <c r="G509" i="4" s="1"/>
  <c r="F498" i="4"/>
  <c r="G498" i="4" s="1"/>
  <c r="F497" i="4"/>
  <c r="G497" i="4" s="1"/>
  <c r="F352" i="4"/>
  <c r="G352" i="4" s="1"/>
  <c r="F349" i="4"/>
  <c r="G349" i="4" s="1"/>
  <c r="F343" i="4"/>
  <c r="G343" i="4" s="1"/>
  <c r="F489" i="4"/>
  <c r="G489" i="4" s="1"/>
  <c r="F347" i="4"/>
  <c r="G347" i="4" s="1"/>
  <c r="F358" i="4"/>
  <c r="G358" i="4" s="1"/>
  <c r="F485" i="4"/>
  <c r="G485" i="4" s="1"/>
  <c r="F503" i="4"/>
  <c r="G503" i="4" s="1"/>
  <c r="F175" i="4"/>
  <c r="G175" i="4" s="1"/>
  <c r="F177" i="4"/>
  <c r="G177" i="4" s="1"/>
  <c r="F532" i="4"/>
  <c r="G532" i="4" s="1"/>
  <c r="F526" i="4"/>
  <c r="G526" i="4" s="1"/>
  <c r="F490" i="4"/>
  <c r="G490" i="4" s="1"/>
  <c r="F170" i="4"/>
  <c r="G170" i="4" s="1"/>
  <c r="F502" i="4"/>
  <c r="G502" i="4" s="1"/>
  <c r="F518" i="4"/>
  <c r="G518" i="4" s="1"/>
  <c r="F537" i="4"/>
  <c r="G537" i="4" s="1"/>
  <c r="F508" i="4"/>
  <c r="G508" i="4" s="1"/>
  <c r="F540" i="4"/>
  <c r="G540" i="4" s="1"/>
  <c r="F523" i="4"/>
  <c r="G523" i="4" s="1"/>
  <c r="F529" i="4"/>
  <c r="G529" i="4" s="1"/>
  <c r="F496" i="4"/>
  <c r="G496" i="4" s="1"/>
  <c r="F495" i="4"/>
  <c r="G495" i="4" s="1"/>
  <c r="F517" i="4"/>
  <c r="G517" i="4" s="1"/>
  <c r="F167" i="4"/>
  <c r="G167" i="4" s="1"/>
  <c r="F541" i="4"/>
  <c r="G541" i="4" s="1"/>
  <c r="F538" i="4"/>
  <c r="G538" i="4" s="1"/>
  <c r="F535" i="4"/>
  <c r="G535" i="4" s="1"/>
  <c r="F493" i="4"/>
  <c r="G493" i="4" s="1"/>
  <c r="F487" i="4"/>
  <c r="G487" i="4" s="1"/>
  <c r="F506" i="4"/>
  <c r="G506" i="4" s="1"/>
  <c r="F524" i="4"/>
  <c r="G524" i="4" s="1"/>
  <c r="F525" i="4"/>
  <c r="G525" i="4" s="1"/>
  <c r="F536" i="4"/>
  <c r="G536" i="4" s="1"/>
  <c r="F527" i="4"/>
  <c r="G527" i="4" s="1"/>
  <c r="F492" i="4"/>
  <c r="G492" i="4" s="1"/>
  <c r="F482" i="4"/>
  <c r="G482" i="4" s="1"/>
  <c r="F176" i="4"/>
  <c r="G176" i="4" s="1"/>
  <c r="F539" i="4"/>
  <c r="G539" i="4" s="1"/>
  <c r="F516" i="4"/>
  <c r="G516" i="4" s="1"/>
  <c r="F169" i="4"/>
  <c r="G169" i="4" s="1"/>
  <c r="F530" i="4"/>
  <c r="G530" i="4" s="1"/>
  <c r="F522" i="4"/>
  <c r="G522" i="4" s="1"/>
  <c r="F491" i="4"/>
  <c r="G491" i="4" s="1"/>
  <c r="F494" i="4"/>
  <c r="G494" i="4" s="1"/>
  <c r="F165" i="4"/>
  <c r="G165" i="4" s="1"/>
  <c r="F511" i="4"/>
  <c r="G511" i="4" s="1"/>
  <c r="F390" i="4"/>
  <c r="G390" i="4" s="1"/>
  <c r="F388" i="4"/>
  <c r="G388" i="4" s="1"/>
  <c r="F401" i="4"/>
  <c r="G401" i="4" s="1"/>
  <c r="F164" i="4"/>
  <c r="G164" i="4" s="1"/>
  <c r="F515" i="4"/>
  <c r="G515" i="4" s="1"/>
  <c r="F504" i="4"/>
  <c r="G504" i="4" s="1"/>
  <c r="F510" i="4"/>
  <c r="G510" i="4" s="1"/>
  <c r="F382" i="4"/>
  <c r="G382" i="4" s="1"/>
  <c r="F393" i="4"/>
  <c r="G393" i="4" s="1"/>
  <c r="F162" i="4"/>
  <c r="G162" i="4" s="1"/>
  <c r="F179" i="4"/>
  <c r="G179" i="4" s="1"/>
  <c r="F514" i="4"/>
  <c r="G514" i="4" s="1"/>
  <c r="F521" i="4"/>
  <c r="G521" i="4" s="1"/>
  <c r="F392" i="4"/>
  <c r="G392" i="4" s="1"/>
  <c r="F400" i="4"/>
  <c r="G400" i="4" s="1"/>
  <c r="F385" i="4"/>
  <c r="G385" i="4" s="1"/>
  <c r="F181" i="4"/>
  <c r="G181" i="4" s="1"/>
  <c r="F171" i="4"/>
  <c r="G171" i="4" s="1"/>
  <c r="F512" i="4"/>
  <c r="G512" i="4" s="1"/>
  <c r="F513" i="4"/>
  <c r="G513" i="4" s="1"/>
  <c r="F387" i="4"/>
  <c r="G387" i="4" s="1"/>
  <c r="F397" i="4"/>
  <c r="G397" i="4" s="1"/>
  <c r="F399" i="4"/>
  <c r="G399" i="4" s="1"/>
  <c r="F180" i="4"/>
  <c r="G180" i="4" s="1"/>
  <c r="F163" i="4"/>
  <c r="G163" i="4" s="1"/>
  <c r="F520" i="4"/>
  <c r="G520" i="4" s="1"/>
  <c r="F505" i="4"/>
  <c r="G505" i="4" s="1"/>
  <c r="F168" i="4"/>
  <c r="G168" i="4" s="1"/>
  <c r="F396" i="4"/>
  <c r="G396" i="4" s="1"/>
  <c r="F391" i="4"/>
  <c r="G391" i="4" s="1"/>
  <c r="F166" i="4"/>
  <c r="G166" i="4" s="1"/>
  <c r="F507" i="4"/>
  <c r="G507" i="4" s="1"/>
  <c r="Q9" i="1"/>
  <c r="T9" i="1" s="1"/>
  <c r="Q17" i="1"/>
  <c r="T17" i="1" s="1"/>
  <c r="Q25" i="1"/>
  <c r="T25" i="1" s="1"/>
  <c r="Q10" i="1"/>
  <c r="T10" i="1" s="1"/>
  <c r="Q18" i="1"/>
  <c r="T18" i="1" s="1"/>
  <c r="Q26" i="1"/>
  <c r="T26" i="1" s="1"/>
  <c r="Q11" i="1"/>
  <c r="T11" i="1" s="1"/>
  <c r="Q19" i="1"/>
  <c r="T19" i="1" s="1"/>
  <c r="Q6" i="1"/>
  <c r="Q12" i="1"/>
  <c r="T12" i="1" s="1"/>
  <c r="Q20" i="1"/>
  <c r="T20" i="1" s="1"/>
  <c r="Q13" i="1"/>
  <c r="T13" i="1" s="1"/>
  <c r="Q21" i="1"/>
  <c r="T21" i="1" s="1"/>
  <c r="Q14" i="1"/>
  <c r="T14" i="1" s="1"/>
  <c r="Q22" i="1"/>
  <c r="T22" i="1" s="1"/>
  <c r="Q7" i="1"/>
  <c r="T7" i="1" s="1"/>
  <c r="Q15" i="1"/>
  <c r="T15" i="1" s="1"/>
  <c r="Q23" i="1"/>
  <c r="T23" i="1" s="1"/>
  <c r="Q8" i="1"/>
  <c r="T8" i="1" s="1"/>
  <c r="Q16" i="1"/>
  <c r="T16" i="1" s="1"/>
  <c r="Q24" i="1"/>
  <c r="T24" i="1" s="1"/>
  <c r="W7" i="1"/>
  <c r="Z7" i="1" s="1"/>
  <c r="W15" i="1"/>
  <c r="Z15" i="1" s="1"/>
  <c r="W23" i="1"/>
  <c r="Z23" i="1" s="1"/>
  <c r="W8" i="1"/>
  <c r="Z8" i="1" s="1"/>
  <c r="W16" i="1"/>
  <c r="Z16" i="1" s="1"/>
  <c r="W24" i="1"/>
  <c r="Z24" i="1" s="1"/>
  <c r="W9" i="1"/>
  <c r="Z9" i="1" s="1"/>
  <c r="W17" i="1"/>
  <c r="Z17" i="1" s="1"/>
  <c r="W25" i="1"/>
  <c r="Z25" i="1" s="1"/>
  <c r="W10" i="1"/>
  <c r="Z10" i="1" s="1"/>
  <c r="W18" i="1"/>
  <c r="Z18" i="1" s="1"/>
  <c r="W6" i="1"/>
  <c r="Z6" i="1" s="1"/>
  <c r="W11" i="1"/>
  <c r="Z11" i="1" s="1"/>
  <c r="W19" i="1"/>
  <c r="Z19" i="1" s="1"/>
  <c r="W12" i="1"/>
  <c r="Z12" i="1" s="1"/>
  <c r="W20" i="1"/>
  <c r="Z20" i="1" s="1"/>
  <c r="W13" i="1"/>
  <c r="Z13" i="1" s="1"/>
  <c r="W21" i="1"/>
  <c r="Z21" i="1" s="1"/>
  <c r="W14" i="1"/>
  <c r="Z14" i="1" s="1"/>
  <c r="W22" i="1"/>
  <c r="Z22" i="1" s="1"/>
  <c r="F172" i="4"/>
  <c r="G172" i="4" s="1"/>
  <c r="F173" i="4"/>
  <c r="G173" i="4" s="1"/>
  <c r="F174" i="4"/>
  <c r="G174" i="4" s="1"/>
  <c r="E21" i="3"/>
  <c r="G21" i="3" s="1"/>
  <c r="S25" i="1" s="1"/>
  <c r="E19" i="3"/>
  <c r="G19" i="3" s="1"/>
  <c r="S23" i="1" s="1"/>
  <c r="E13" i="3"/>
  <c r="G13" i="3" s="1"/>
  <c r="S17" i="1" s="1"/>
  <c r="F366" i="4"/>
  <c r="G366" i="4" s="1"/>
  <c r="F374" i="4"/>
  <c r="G374" i="4" s="1"/>
  <c r="F367" i="4"/>
  <c r="G367" i="4" s="1"/>
  <c r="F375" i="4"/>
  <c r="G375" i="4" s="1"/>
  <c r="F369" i="4"/>
  <c r="G369" i="4" s="1"/>
  <c r="F377" i="4"/>
  <c r="G377" i="4" s="1"/>
  <c r="F364" i="4"/>
  <c r="G364" i="4" s="1"/>
  <c r="F378" i="4"/>
  <c r="G378" i="4" s="1"/>
  <c r="F365" i="4"/>
  <c r="G365" i="4" s="1"/>
  <c r="F379" i="4"/>
  <c r="G379" i="4" s="1"/>
  <c r="F368" i="4"/>
  <c r="G368" i="4" s="1"/>
  <c r="F380" i="4"/>
  <c r="G380" i="4" s="1"/>
  <c r="F373" i="4"/>
  <c r="G373" i="4" s="1"/>
  <c r="F376" i="4"/>
  <c r="G376" i="4" s="1"/>
  <c r="F381" i="4"/>
  <c r="G381" i="4" s="1"/>
  <c r="F363" i="4"/>
  <c r="G363" i="4" s="1"/>
  <c r="F370" i="4"/>
  <c r="G370" i="4" s="1"/>
  <c r="F362" i="4"/>
  <c r="G362" i="4" s="1"/>
  <c r="F371" i="4"/>
  <c r="G371" i="4" s="1"/>
  <c r="F372" i="4"/>
  <c r="G372" i="4" s="1"/>
  <c r="F590" i="4"/>
  <c r="G590" i="4" s="1"/>
  <c r="F598" i="4"/>
  <c r="G598" i="4" s="1"/>
  <c r="F583" i="4"/>
  <c r="G583" i="4" s="1"/>
  <c r="F591" i="4"/>
  <c r="G591" i="4" s="1"/>
  <c r="F599" i="4"/>
  <c r="G599" i="4" s="1"/>
  <c r="F585" i="4"/>
  <c r="G585" i="4" s="1"/>
  <c r="F593" i="4"/>
  <c r="G593" i="4" s="1"/>
  <c r="F601" i="4"/>
  <c r="G601" i="4" s="1"/>
  <c r="F587" i="4"/>
  <c r="G587" i="4" s="1"/>
  <c r="F600" i="4"/>
  <c r="G600" i="4" s="1"/>
  <c r="F588" i="4"/>
  <c r="G588" i="4" s="1"/>
  <c r="F582" i="4"/>
  <c r="G582" i="4" s="1"/>
  <c r="F589" i="4"/>
  <c r="G589" i="4" s="1"/>
  <c r="F592" i="4"/>
  <c r="G592" i="4" s="1"/>
  <c r="F594" i="4"/>
  <c r="G594" i="4" s="1"/>
  <c r="F595" i="4"/>
  <c r="G595" i="4" s="1"/>
  <c r="F597" i="4"/>
  <c r="G597" i="4" s="1"/>
  <c r="F584" i="4"/>
  <c r="G584" i="4" s="1"/>
  <c r="F586" i="4"/>
  <c r="G586" i="4" s="1"/>
  <c r="F596" i="4"/>
  <c r="G596" i="4" s="1"/>
  <c r="E3" i="3"/>
  <c r="G3" i="3" s="1"/>
  <c r="S7" i="1" s="1"/>
  <c r="E14" i="3"/>
  <c r="G14" i="3" s="1"/>
  <c r="S18" i="1" s="1"/>
  <c r="E5" i="3"/>
  <c r="G5" i="3" s="1"/>
  <c r="S9" i="1" s="1"/>
  <c r="F145" i="4"/>
  <c r="G145" i="4" s="1"/>
  <c r="F153" i="4"/>
  <c r="G153" i="4" s="1"/>
  <c r="F161" i="4"/>
  <c r="G161" i="4" s="1"/>
  <c r="F146" i="4"/>
  <c r="G146" i="4" s="1"/>
  <c r="F154" i="4"/>
  <c r="G154" i="4" s="1"/>
  <c r="F142" i="4"/>
  <c r="G142" i="4" s="1"/>
  <c r="F147" i="4"/>
  <c r="G147" i="4" s="1"/>
  <c r="F155" i="4"/>
  <c r="G155" i="4" s="1"/>
  <c r="F149" i="4"/>
  <c r="G149" i="4" s="1"/>
  <c r="F160" i="4"/>
  <c r="G160" i="4" s="1"/>
  <c r="F150" i="4"/>
  <c r="G150" i="4" s="1"/>
  <c r="F151" i="4"/>
  <c r="G151" i="4" s="1"/>
  <c r="F158" i="4"/>
  <c r="G158" i="4" s="1"/>
  <c r="F159" i="4"/>
  <c r="G159" i="4" s="1"/>
  <c r="F143" i="4"/>
  <c r="G143" i="4" s="1"/>
  <c r="F144" i="4"/>
  <c r="G144" i="4" s="1"/>
  <c r="F148" i="4"/>
  <c r="G148" i="4" s="1"/>
  <c r="F156" i="4"/>
  <c r="G156" i="4" s="1"/>
  <c r="F152" i="4"/>
  <c r="G152" i="4" s="1"/>
  <c r="F157" i="4"/>
  <c r="G157" i="4" s="1"/>
  <c r="E15" i="3"/>
  <c r="G15" i="3" s="1"/>
  <c r="S19" i="1" s="1"/>
  <c r="E16" i="3"/>
  <c r="G16" i="3" s="1"/>
  <c r="S20" i="1" s="1"/>
  <c r="F566" i="4"/>
  <c r="G566" i="4" s="1"/>
  <c r="F574" i="4"/>
  <c r="G574" i="4" s="1"/>
  <c r="F562" i="4"/>
  <c r="G562" i="4" s="1"/>
  <c r="F567" i="4"/>
  <c r="G567" i="4" s="1"/>
  <c r="F575" i="4"/>
  <c r="G575" i="4" s="1"/>
  <c r="F569" i="4"/>
  <c r="G569" i="4" s="1"/>
  <c r="F577" i="4"/>
  <c r="G577" i="4" s="1"/>
  <c r="F572" i="4"/>
  <c r="G572" i="4" s="1"/>
  <c r="F573" i="4"/>
  <c r="G573" i="4" s="1"/>
  <c r="F563" i="4"/>
  <c r="G563" i="4" s="1"/>
  <c r="F576" i="4"/>
  <c r="G576" i="4" s="1"/>
  <c r="F570" i="4"/>
  <c r="G570" i="4" s="1"/>
  <c r="F571" i="4"/>
  <c r="G571" i="4" s="1"/>
  <c r="F578" i="4"/>
  <c r="G578" i="4" s="1"/>
  <c r="F564" i="4"/>
  <c r="G564" i="4" s="1"/>
  <c r="F565" i="4"/>
  <c r="G565" i="4" s="1"/>
  <c r="F568" i="4"/>
  <c r="G568" i="4" s="1"/>
  <c r="F579" i="4"/>
  <c r="G579" i="4" s="1"/>
  <c r="F580" i="4"/>
  <c r="G580" i="4" s="1"/>
  <c r="F581" i="4"/>
  <c r="G581" i="4" s="1"/>
  <c r="E7" i="3"/>
  <c r="G7" i="3" s="1"/>
  <c r="S11" i="1" s="1"/>
  <c r="E22" i="3"/>
  <c r="G22" i="3" s="1"/>
  <c r="S26" i="1" s="1"/>
  <c r="E4" i="3"/>
  <c r="G4" i="3" s="1"/>
  <c r="S8" i="1" s="1"/>
  <c r="F706" i="4"/>
  <c r="G706" i="4" s="1"/>
  <c r="F714" i="4"/>
  <c r="G714" i="4" s="1"/>
  <c r="F702" i="4"/>
  <c r="G702" i="4" s="1"/>
  <c r="F707" i="4"/>
  <c r="G707" i="4" s="1"/>
  <c r="F715" i="4"/>
  <c r="G715" i="4" s="1"/>
  <c r="F709" i="4"/>
  <c r="G709" i="4" s="1"/>
  <c r="F717" i="4"/>
  <c r="G717" i="4" s="1"/>
  <c r="F708" i="4"/>
  <c r="G708" i="4" s="1"/>
  <c r="F720" i="4"/>
  <c r="G720" i="4" s="1"/>
  <c r="F710" i="4"/>
  <c r="G710" i="4" s="1"/>
  <c r="F721" i="4"/>
  <c r="G721" i="4" s="1"/>
  <c r="F711" i="4"/>
  <c r="G711" i="4" s="1"/>
  <c r="F712" i="4"/>
  <c r="G712" i="4" s="1"/>
  <c r="F719" i="4"/>
  <c r="G719" i="4" s="1"/>
  <c r="F703" i="4"/>
  <c r="G703" i="4" s="1"/>
  <c r="F716" i="4"/>
  <c r="G716" i="4" s="1"/>
  <c r="F718" i="4"/>
  <c r="G718" i="4" s="1"/>
  <c r="F705" i="4"/>
  <c r="G705" i="4" s="1"/>
  <c r="F713" i="4"/>
  <c r="G713" i="4" s="1"/>
  <c r="F704" i="4"/>
  <c r="G704" i="4" s="1"/>
  <c r="F305" i="4"/>
  <c r="G305" i="4" s="1"/>
  <c r="F313" i="4"/>
  <c r="G313" i="4" s="1"/>
  <c r="F321" i="4"/>
  <c r="G321" i="4" s="1"/>
  <c r="F306" i="4"/>
  <c r="G306" i="4" s="1"/>
  <c r="F314" i="4"/>
  <c r="G314" i="4" s="1"/>
  <c r="F302" i="4"/>
  <c r="G302" i="4" s="1"/>
  <c r="F307" i="4"/>
  <c r="G307" i="4" s="1"/>
  <c r="F315" i="4"/>
  <c r="G315" i="4" s="1"/>
  <c r="F316" i="4"/>
  <c r="G316" i="4" s="1"/>
  <c r="F303" i="4"/>
  <c r="G303" i="4" s="1"/>
  <c r="F317" i="4"/>
  <c r="G317" i="4" s="1"/>
  <c r="F304" i="4"/>
  <c r="G304" i="4" s="1"/>
  <c r="F318" i="4"/>
  <c r="G318" i="4" s="1"/>
  <c r="F312" i="4"/>
  <c r="G312" i="4" s="1"/>
  <c r="F319" i="4"/>
  <c r="G319" i="4" s="1"/>
  <c r="F320" i="4"/>
  <c r="G320" i="4" s="1"/>
  <c r="F308" i="4"/>
  <c r="G308" i="4" s="1"/>
  <c r="F310" i="4"/>
  <c r="G310" i="4" s="1"/>
  <c r="F311" i="4"/>
  <c r="G311" i="4" s="1"/>
  <c r="F309" i="4"/>
  <c r="G309" i="4" s="1"/>
  <c r="E6" i="3"/>
  <c r="G6" i="3" s="1"/>
  <c r="S10" i="1" s="1"/>
  <c r="F9" i="4"/>
  <c r="G9" i="4" s="1"/>
  <c r="Y13" i="1" s="1"/>
  <c r="F17" i="4"/>
  <c r="G17" i="4" s="1"/>
  <c r="Y21" i="1" s="1"/>
  <c r="F10" i="4"/>
  <c r="G10" i="4" s="1"/>
  <c r="Y14" i="1" s="1"/>
  <c r="F18" i="4"/>
  <c r="G18" i="4" s="1"/>
  <c r="Y22" i="1" s="1"/>
  <c r="F5" i="4"/>
  <c r="G5" i="4" s="1"/>
  <c r="Y9" i="1" s="1"/>
  <c r="F15" i="4"/>
  <c r="G15" i="4" s="1"/>
  <c r="Y19" i="1" s="1"/>
  <c r="F6" i="4"/>
  <c r="G6" i="4" s="1"/>
  <c r="Y10" i="1" s="1"/>
  <c r="F16" i="4"/>
  <c r="G16" i="4" s="1"/>
  <c r="Y20" i="1" s="1"/>
  <c r="F7" i="4"/>
  <c r="G7" i="4" s="1"/>
  <c r="Y11" i="1" s="1"/>
  <c r="F19" i="4"/>
  <c r="G19" i="4" s="1"/>
  <c r="Y23" i="1" s="1"/>
  <c r="F14" i="4"/>
  <c r="G14" i="4" s="1"/>
  <c r="Y18" i="1" s="1"/>
  <c r="F20" i="4"/>
  <c r="G20" i="4" s="1"/>
  <c r="Y24" i="1" s="1"/>
  <c r="F3" i="4"/>
  <c r="G3" i="4" s="1"/>
  <c r="Y7" i="1" s="1"/>
  <c r="F21" i="4"/>
  <c r="G21" i="4" s="1"/>
  <c r="Y25" i="1" s="1"/>
  <c r="F2" i="4"/>
  <c r="G2" i="4" s="1"/>
  <c r="Y6" i="1" s="1"/>
  <c r="F4" i="4"/>
  <c r="G4" i="4" s="1"/>
  <c r="Y8" i="1" s="1"/>
  <c r="F8" i="4"/>
  <c r="G8" i="4" s="1"/>
  <c r="Y12" i="1" s="1"/>
  <c r="F11" i="4"/>
  <c r="G11" i="4" s="1"/>
  <c r="Y15" i="1" s="1"/>
  <c r="F13" i="4"/>
  <c r="G13" i="4" s="1"/>
  <c r="Y17" i="1" s="1"/>
  <c r="F12" i="4"/>
  <c r="G12" i="4" s="1"/>
  <c r="Y16" i="1" s="1"/>
  <c r="F249" i="4"/>
  <c r="G249" i="4" s="1"/>
  <c r="F257" i="4"/>
  <c r="G257" i="4" s="1"/>
  <c r="F250" i="4"/>
  <c r="G250" i="4" s="1"/>
  <c r="F258" i="4"/>
  <c r="G258" i="4" s="1"/>
  <c r="F243" i="4"/>
  <c r="G243" i="4" s="1"/>
  <c r="F251" i="4"/>
  <c r="G251" i="4" s="1"/>
  <c r="F259" i="4"/>
  <c r="G259" i="4" s="1"/>
  <c r="F246" i="4"/>
  <c r="G246" i="4" s="1"/>
  <c r="F260" i="4"/>
  <c r="G260" i="4" s="1"/>
  <c r="F247" i="4"/>
  <c r="G247" i="4" s="1"/>
  <c r="F261" i="4"/>
  <c r="G261" i="4" s="1"/>
  <c r="F248" i="4"/>
  <c r="G248" i="4" s="1"/>
  <c r="F242" i="4"/>
  <c r="G242" i="4" s="1"/>
  <c r="F255" i="4"/>
  <c r="G255" i="4" s="1"/>
  <c r="F256" i="4"/>
  <c r="G256" i="4" s="1"/>
  <c r="F245" i="4"/>
  <c r="G245" i="4" s="1"/>
  <c r="F252" i="4"/>
  <c r="G252" i="4" s="1"/>
  <c r="F254" i="4"/>
  <c r="G254" i="4" s="1"/>
  <c r="F244" i="4"/>
  <c r="G244" i="4" s="1"/>
  <c r="F253" i="4"/>
  <c r="G253" i="4" s="1"/>
  <c r="F730" i="4"/>
  <c r="G730" i="4" s="1"/>
  <c r="F738" i="4"/>
  <c r="G738" i="4" s="1"/>
  <c r="F723" i="4"/>
  <c r="G723" i="4" s="1"/>
  <c r="F731" i="4"/>
  <c r="G731" i="4" s="1"/>
  <c r="F739" i="4"/>
  <c r="G739" i="4" s="1"/>
  <c r="F725" i="4"/>
  <c r="G725" i="4" s="1"/>
  <c r="F733" i="4"/>
  <c r="G733" i="4" s="1"/>
  <c r="F741" i="4"/>
  <c r="G741" i="4" s="1"/>
  <c r="F735" i="4"/>
  <c r="G735" i="4" s="1"/>
  <c r="F724" i="4"/>
  <c r="G724" i="4" s="1"/>
  <c r="F736" i="4"/>
  <c r="G736" i="4" s="1"/>
  <c r="F726" i="4"/>
  <c r="G726" i="4" s="1"/>
  <c r="F737" i="4"/>
  <c r="G737" i="4" s="1"/>
  <c r="F727" i="4"/>
  <c r="G727" i="4" s="1"/>
  <c r="F740" i="4"/>
  <c r="G740" i="4" s="1"/>
  <c r="F734" i="4"/>
  <c r="G734" i="4" s="1"/>
  <c r="F722" i="4"/>
  <c r="G722" i="4" s="1"/>
  <c r="F728" i="4"/>
  <c r="G728" i="4" s="1"/>
  <c r="F732" i="4"/>
  <c r="G732" i="4" s="1"/>
  <c r="F729" i="4"/>
  <c r="G729" i="4" s="1"/>
  <c r="F650" i="4"/>
  <c r="G650" i="4" s="1"/>
  <c r="F658" i="4"/>
  <c r="G658" i="4" s="1"/>
  <c r="F643" i="4"/>
  <c r="G643" i="4" s="1"/>
  <c r="F651" i="4"/>
  <c r="G651" i="4" s="1"/>
  <c r="F659" i="4"/>
  <c r="G659" i="4" s="1"/>
  <c r="F645" i="4"/>
  <c r="G645" i="4" s="1"/>
  <c r="F655" i="4"/>
  <c r="G655" i="4" s="1"/>
  <c r="F646" i="4"/>
  <c r="G646" i="4" s="1"/>
  <c r="F656" i="4"/>
  <c r="G656" i="4" s="1"/>
  <c r="F647" i="4"/>
  <c r="G647" i="4" s="1"/>
  <c r="F648" i="4"/>
  <c r="G648" i="4" s="1"/>
  <c r="F660" i="4"/>
  <c r="G660" i="4" s="1"/>
  <c r="F644" i="4"/>
  <c r="G644" i="4" s="1"/>
  <c r="F649" i="4"/>
  <c r="G649" i="4" s="1"/>
  <c r="F652" i="4"/>
  <c r="G652" i="4" s="1"/>
  <c r="F642" i="4"/>
  <c r="G642" i="4" s="1"/>
  <c r="F653" i="4"/>
  <c r="G653" i="4" s="1"/>
  <c r="F654" i="4"/>
  <c r="G654" i="4" s="1"/>
  <c r="F657" i="4"/>
  <c r="G657" i="4" s="1"/>
  <c r="F661" i="4"/>
  <c r="G661" i="4" s="1"/>
  <c r="E2" i="3"/>
  <c r="G2" i="3" s="1"/>
  <c r="S6" i="1" s="1"/>
  <c r="E12" i="3"/>
  <c r="G12" i="3" s="1"/>
  <c r="S16" i="1" s="1"/>
  <c r="F470" i="4"/>
  <c r="G470" i="4" s="1"/>
  <c r="F478" i="4"/>
  <c r="G478" i="4" s="1"/>
  <c r="F463" i="4"/>
  <c r="G463" i="4" s="1"/>
  <c r="F471" i="4"/>
  <c r="G471" i="4" s="1"/>
  <c r="F479" i="4"/>
  <c r="G479" i="4" s="1"/>
  <c r="F465" i="4"/>
  <c r="G465" i="4" s="1"/>
  <c r="F473" i="4"/>
  <c r="G473" i="4" s="1"/>
  <c r="F481" i="4"/>
  <c r="G481" i="4" s="1"/>
  <c r="F475" i="4"/>
  <c r="G475" i="4" s="1"/>
  <c r="F464" i="4"/>
  <c r="G464" i="4" s="1"/>
  <c r="F476" i="4"/>
  <c r="G476" i="4" s="1"/>
  <c r="F466" i="4"/>
  <c r="G466" i="4" s="1"/>
  <c r="F477" i="4"/>
  <c r="G477" i="4" s="1"/>
  <c r="F472" i="4"/>
  <c r="G472" i="4" s="1"/>
  <c r="F474" i="4"/>
  <c r="G474" i="4" s="1"/>
  <c r="F480" i="4"/>
  <c r="G480" i="4" s="1"/>
  <c r="F467" i="4"/>
  <c r="G467" i="4" s="1"/>
  <c r="F468" i="4"/>
  <c r="G468" i="4" s="1"/>
  <c r="F462" i="4"/>
  <c r="G462" i="4" s="1"/>
  <c r="F469" i="4"/>
  <c r="G469" i="4" s="1"/>
  <c r="F49" i="4"/>
  <c r="G49" i="4" s="1"/>
  <c r="F57" i="4"/>
  <c r="G57" i="4" s="1"/>
  <c r="F50" i="4"/>
  <c r="G50" i="4" s="1"/>
  <c r="F58" i="4"/>
  <c r="G58" i="4" s="1"/>
  <c r="F43" i="4"/>
  <c r="G43" i="4" s="1"/>
  <c r="F51" i="4"/>
  <c r="G51" i="4" s="1"/>
  <c r="F59" i="4"/>
  <c r="G59" i="4" s="1"/>
  <c r="F52" i="4"/>
  <c r="G52" i="4" s="1"/>
  <c r="F53" i="4"/>
  <c r="G53" i="4" s="1"/>
  <c r="F54" i="4"/>
  <c r="G54" i="4" s="1"/>
  <c r="F44" i="4"/>
  <c r="G44" i="4" s="1"/>
  <c r="F61" i="4"/>
  <c r="G61" i="4" s="1"/>
  <c r="F45" i="4"/>
  <c r="G45" i="4" s="1"/>
  <c r="F42" i="4"/>
  <c r="G42" i="4" s="1"/>
  <c r="F46" i="4"/>
  <c r="G46" i="4" s="1"/>
  <c r="F56" i="4"/>
  <c r="G56" i="4" s="1"/>
  <c r="F60" i="4"/>
  <c r="G60" i="4" s="1"/>
  <c r="F47" i="4"/>
  <c r="G47" i="4" s="1"/>
  <c r="F48" i="4"/>
  <c r="G48" i="4" s="1"/>
  <c r="F55" i="4"/>
  <c r="G55" i="4" s="1"/>
  <c r="F89" i="4"/>
  <c r="G89" i="4" s="1"/>
  <c r="F97" i="4"/>
  <c r="G97" i="4" s="1"/>
  <c r="F90" i="4"/>
  <c r="G90" i="4" s="1"/>
  <c r="F98" i="4"/>
  <c r="G98" i="4" s="1"/>
  <c r="F83" i="4"/>
  <c r="G83" i="4" s="1"/>
  <c r="F91" i="4"/>
  <c r="G91" i="4" s="1"/>
  <c r="F99" i="4"/>
  <c r="G99" i="4" s="1"/>
  <c r="F93" i="4"/>
  <c r="G93" i="4" s="1"/>
  <c r="F94" i="4"/>
  <c r="G94" i="4" s="1"/>
  <c r="F84" i="4"/>
  <c r="G84" i="4" s="1"/>
  <c r="F95" i="4"/>
  <c r="G95" i="4" s="1"/>
  <c r="F101" i="4"/>
  <c r="G101" i="4" s="1"/>
  <c r="F85" i="4"/>
  <c r="G85" i="4" s="1"/>
  <c r="F82" i="4"/>
  <c r="G82" i="4" s="1"/>
  <c r="F86" i="4"/>
  <c r="G86" i="4" s="1"/>
  <c r="F88" i="4"/>
  <c r="G88" i="4" s="1"/>
  <c r="F92" i="4"/>
  <c r="G92" i="4" s="1"/>
  <c r="F100" i="4"/>
  <c r="G100" i="4" s="1"/>
  <c r="F96" i="4"/>
  <c r="G96" i="4" s="1"/>
  <c r="F87" i="4"/>
  <c r="G87" i="4" s="1"/>
  <c r="F65" i="4"/>
  <c r="G65" i="4" s="1"/>
  <c r="F73" i="4"/>
  <c r="G73" i="4" s="1"/>
  <c r="F81" i="4"/>
  <c r="G81" i="4" s="1"/>
  <c r="F66" i="4"/>
  <c r="G66" i="4" s="1"/>
  <c r="F74" i="4"/>
  <c r="G74" i="4" s="1"/>
  <c r="F62" i="4"/>
  <c r="G62" i="4" s="1"/>
  <c r="F67" i="4"/>
  <c r="G67" i="4" s="1"/>
  <c r="F75" i="4"/>
  <c r="G75" i="4" s="1"/>
  <c r="F64" i="4"/>
  <c r="G64" i="4" s="1"/>
  <c r="F78" i="4"/>
  <c r="G78" i="4" s="1"/>
  <c r="F68" i="4"/>
  <c r="G68" i="4" s="1"/>
  <c r="F79" i="4"/>
  <c r="G79" i="4" s="1"/>
  <c r="F69" i="4"/>
  <c r="G69" i="4" s="1"/>
  <c r="F80" i="4"/>
  <c r="G80" i="4" s="1"/>
  <c r="F63" i="4"/>
  <c r="G63" i="4" s="1"/>
  <c r="F77" i="4"/>
  <c r="G77" i="4" s="1"/>
  <c r="F76" i="4"/>
  <c r="G76" i="4" s="1"/>
  <c r="F70" i="4"/>
  <c r="G70" i="4" s="1"/>
  <c r="F71" i="4"/>
  <c r="G71" i="4" s="1"/>
  <c r="F72" i="4"/>
  <c r="G72" i="4" s="1"/>
  <c r="F105" i="4"/>
  <c r="G105" i="4" s="1"/>
  <c r="F113" i="4"/>
  <c r="G113" i="4" s="1"/>
  <c r="F121" i="4"/>
  <c r="G121" i="4" s="1"/>
  <c r="F106" i="4"/>
  <c r="G106" i="4" s="1"/>
  <c r="F114" i="4"/>
  <c r="G114" i="4" s="1"/>
  <c r="F102" i="4"/>
  <c r="G102" i="4" s="1"/>
  <c r="F107" i="4"/>
  <c r="G107" i="4" s="1"/>
  <c r="F115" i="4"/>
  <c r="G115" i="4" s="1"/>
  <c r="F108" i="4"/>
  <c r="G108" i="4" s="1"/>
  <c r="F119" i="4"/>
  <c r="G119" i="4" s="1"/>
  <c r="F109" i="4"/>
  <c r="G109" i="4" s="1"/>
  <c r="F120" i="4"/>
  <c r="G120" i="4" s="1"/>
  <c r="F110" i="4"/>
  <c r="G110" i="4" s="1"/>
  <c r="F118" i="4"/>
  <c r="G118" i="4" s="1"/>
  <c r="F103" i="4"/>
  <c r="G103" i="4" s="1"/>
  <c r="F117" i="4"/>
  <c r="G117" i="4" s="1"/>
  <c r="F112" i="4"/>
  <c r="G112" i="4" s="1"/>
  <c r="F116" i="4"/>
  <c r="G116" i="4" s="1"/>
  <c r="F104" i="4"/>
  <c r="G104" i="4" s="1"/>
  <c r="F111" i="4"/>
  <c r="G111" i="4" s="1"/>
  <c r="F265" i="4"/>
  <c r="G265" i="4" s="1"/>
  <c r="F273" i="4"/>
  <c r="G273" i="4" s="1"/>
  <c r="F281" i="4"/>
  <c r="G281" i="4" s="1"/>
  <c r="F266" i="4"/>
  <c r="G266" i="4" s="1"/>
  <c r="F274" i="4"/>
  <c r="G274" i="4" s="1"/>
  <c r="F262" i="4"/>
  <c r="G262" i="4" s="1"/>
  <c r="F267" i="4"/>
  <c r="G267" i="4" s="1"/>
  <c r="F275" i="4"/>
  <c r="G275" i="4" s="1"/>
  <c r="F272" i="4"/>
  <c r="G272" i="4" s="1"/>
  <c r="F276" i="4"/>
  <c r="G276" i="4" s="1"/>
  <c r="F263" i="4"/>
  <c r="G263" i="4" s="1"/>
  <c r="F277" i="4"/>
  <c r="G277" i="4" s="1"/>
  <c r="F278" i="4"/>
  <c r="G278" i="4" s="1"/>
  <c r="F279" i="4"/>
  <c r="G279" i="4" s="1"/>
  <c r="F280" i="4"/>
  <c r="G280" i="4" s="1"/>
  <c r="F271" i="4"/>
  <c r="G271" i="4" s="1"/>
  <c r="F270" i="4"/>
  <c r="G270" i="4" s="1"/>
  <c r="F264" i="4"/>
  <c r="G264" i="4" s="1"/>
  <c r="F268" i="4"/>
  <c r="G268" i="4" s="1"/>
  <c r="F269" i="4"/>
  <c r="G269" i="4" s="1"/>
  <c r="E10" i="3"/>
  <c r="G10" i="3" s="1"/>
  <c r="S14" i="1" s="1"/>
  <c r="E18" i="3"/>
  <c r="G18" i="3" s="1"/>
  <c r="S22" i="1" s="1"/>
  <c r="E11" i="3"/>
  <c r="G11" i="3" s="1"/>
  <c r="S15" i="1" s="1"/>
  <c r="F610" i="4"/>
  <c r="G610" i="4" s="1"/>
  <c r="F605" i="4"/>
  <c r="G605" i="4" s="1"/>
  <c r="F614" i="4"/>
  <c r="G614" i="4" s="1"/>
  <c r="F602" i="4"/>
  <c r="G602" i="4" s="1"/>
  <c r="F606" i="4"/>
  <c r="G606" i="4" s="1"/>
  <c r="F615" i="4"/>
  <c r="G615" i="4" s="1"/>
  <c r="F608" i="4"/>
  <c r="G608" i="4" s="1"/>
  <c r="F617" i="4"/>
  <c r="G617" i="4" s="1"/>
  <c r="F613" i="4"/>
  <c r="G613" i="4" s="1"/>
  <c r="F616" i="4"/>
  <c r="G616" i="4" s="1"/>
  <c r="F603" i="4"/>
  <c r="G603" i="4" s="1"/>
  <c r="F618" i="4"/>
  <c r="G618" i="4" s="1"/>
  <c r="F609" i="4"/>
  <c r="G609" i="4" s="1"/>
  <c r="F611" i="4"/>
  <c r="G611" i="4" s="1"/>
  <c r="F612" i="4"/>
  <c r="G612" i="4" s="1"/>
  <c r="F607" i="4"/>
  <c r="G607" i="4" s="1"/>
  <c r="F619" i="4"/>
  <c r="G619" i="4" s="1"/>
  <c r="F620" i="4"/>
  <c r="G620" i="4" s="1"/>
  <c r="F621" i="4"/>
  <c r="G621" i="4" s="1"/>
  <c r="F604" i="4"/>
  <c r="G604" i="4" s="1"/>
  <c r="F550" i="4"/>
  <c r="G550" i="4" s="1"/>
  <c r="F558" i="4"/>
  <c r="G558" i="4" s="1"/>
  <c r="F543" i="4"/>
  <c r="G543" i="4" s="1"/>
  <c r="F551" i="4"/>
  <c r="G551" i="4" s="1"/>
  <c r="F559" i="4"/>
  <c r="G559" i="4" s="1"/>
  <c r="F545" i="4"/>
  <c r="G545" i="4" s="1"/>
  <c r="F553" i="4"/>
  <c r="G553" i="4" s="1"/>
  <c r="F561" i="4"/>
  <c r="G561" i="4" s="1"/>
  <c r="F546" i="4"/>
  <c r="G546" i="4" s="1"/>
  <c r="F557" i="4"/>
  <c r="G557" i="4" s="1"/>
  <c r="F547" i="4"/>
  <c r="G547" i="4" s="1"/>
  <c r="F560" i="4"/>
  <c r="G560" i="4" s="1"/>
  <c r="F548" i="4"/>
  <c r="G548" i="4" s="1"/>
  <c r="F542" i="4"/>
  <c r="G542" i="4" s="1"/>
  <c r="F552" i="4"/>
  <c r="G552" i="4" s="1"/>
  <c r="F554" i="4"/>
  <c r="G554" i="4" s="1"/>
  <c r="F555" i="4"/>
  <c r="G555" i="4" s="1"/>
  <c r="F556" i="4"/>
  <c r="G556" i="4" s="1"/>
  <c r="F549" i="4"/>
  <c r="G549" i="4" s="1"/>
  <c r="F544" i="4"/>
  <c r="G544" i="4" s="1"/>
  <c r="E8" i="3"/>
  <c r="G8" i="3" s="1"/>
  <c r="S12" i="1" s="1"/>
  <c r="F446" i="4"/>
  <c r="G446" i="4" s="1"/>
  <c r="F454" i="4"/>
  <c r="G454" i="4" s="1"/>
  <c r="F442" i="4"/>
  <c r="G442" i="4" s="1"/>
  <c r="F447" i="4"/>
  <c r="G447" i="4" s="1"/>
  <c r="F455" i="4"/>
  <c r="G455" i="4" s="1"/>
  <c r="F449" i="4"/>
  <c r="G449" i="4" s="1"/>
  <c r="F457" i="4"/>
  <c r="G457" i="4" s="1"/>
  <c r="F448" i="4"/>
  <c r="G448" i="4" s="1"/>
  <c r="F460" i="4"/>
  <c r="G460" i="4" s="1"/>
  <c r="F450" i="4"/>
  <c r="G450" i="4" s="1"/>
  <c r="F461" i="4"/>
  <c r="G461" i="4" s="1"/>
  <c r="F451" i="4"/>
  <c r="G451" i="4" s="1"/>
  <c r="F453" i="4"/>
  <c r="G453" i="4" s="1"/>
  <c r="F456" i="4"/>
  <c r="G456" i="4" s="1"/>
  <c r="F458" i="4"/>
  <c r="G458" i="4" s="1"/>
  <c r="F452" i="4"/>
  <c r="G452" i="4" s="1"/>
  <c r="F459" i="4"/>
  <c r="G459" i="4" s="1"/>
  <c r="F443" i="4"/>
  <c r="G443" i="4" s="1"/>
  <c r="F444" i="4"/>
  <c r="G444" i="4" s="1"/>
  <c r="F445" i="4"/>
  <c r="G445" i="4" s="1"/>
  <c r="F289" i="4"/>
  <c r="G289" i="4" s="1"/>
  <c r="F297" i="4"/>
  <c r="G297" i="4" s="1"/>
  <c r="F290" i="4"/>
  <c r="G290" i="4" s="1"/>
  <c r="F298" i="4"/>
  <c r="G298" i="4" s="1"/>
  <c r="F283" i="4"/>
  <c r="G283" i="4" s="1"/>
  <c r="F291" i="4"/>
  <c r="G291" i="4" s="1"/>
  <c r="F299" i="4"/>
  <c r="G299" i="4" s="1"/>
  <c r="F287" i="4"/>
  <c r="G287" i="4" s="1"/>
  <c r="F301" i="4"/>
  <c r="G301" i="4" s="1"/>
  <c r="F288" i="4"/>
  <c r="G288" i="4" s="1"/>
  <c r="F282" i="4"/>
  <c r="G282" i="4" s="1"/>
  <c r="F292" i="4"/>
  <c r="G292" i="4" s="1"/>
  <c r="F295" i="4"/>
  <c r="G295" i="4" s="1"/>
  <c r="F296" i="4"/>
  <c r="G296" i="4" s="1"/>
  <c r="F300" i="4"/>
  <c r="G300" i="4" s="1"/>
  <c r="F293" i="4"/>
  <c r="G293" i="4" s="1"/>
  <c r="F294" i="4"/>
  <c r="G294" i="4" s="1"/>
  <c r="F284" i="4"/>
  <c r="G284" i="4" s="1"/>
  <c r="F285" i="4"/>
  <c r="G285" i="4" s="1"/>
  <c r="F286" i="4"/>
  <c r="G286" i="4" s="1"/>
  <c r="E20" i="3"/>
  <c r="G20" i="3" s="1"/>
  <c r="S24" i="1" s="1"/>
  <c r="F185" i="4"/>
  <c r="G185" i="4" s="1"/>
  <c r="F193" i="4"/>
  <c r="G193" i="4" s="1"/>
  <c r="F201" i="4"/>
  <c r="G201" i="4" s="1"/>
  <c r="F186" i="4"/>
  <c r="G186" i="4" s="1"/>
  <c r="F194" i="4"/>
  <c r="G194" i="4" s="1"/>
  <c r="F182" i="4"/>
  <c r="G182" i="4" s="1"/>
  <c r="F187" i="4"/>
  <c r="G187" i="4" s="1"/>
  <c r="F195" i="4"/>
  <c r="G195" i="4" s="1"/>
  <c r="F190" i="4"/>
  <c r="G190" i="4" s="1"/>
  <c r="F191" i="4"/>
  <c r="G191" i="4" s="1"/>
  <c r="F192" i="4"/>
  <c r="G192" i="4" s="1"/>
  <c r="F198" i="4"/>
  <c r="G198" i="4" s="1"/>
  <c r="F199" i="4"/>
  <c r="G199" i="4" s="1"/>
  <c r="F183" i="4"/>
  <c r="G183" i="4" s="1"/>
  <c r="F200" i="4"/>
  <c r="G200" i="4" s="1"/>
  <c r="F189" i="4"/>
  <c r="G189" i="4" s="1"/>
  <c r="F196" i="4"/>
  <c r="G196" i="4" s="1"/>
  <c r="F188" i="4"/>
  <c r="G188" i="4" s="1"/>
  <c r="F197" i="4"/>
  <c r="G197" i="4" s="1"/>
  <c r="F184" i="4"/>
  <c r="G184" i="4" s="1"/>
  <c r="F209" i="4"/>
  <c r="G209" i="4" s="1"/>
  <c r="F217" i="4"/>
  <c r="G217" i="4" s="1"/>
  <c r="F210" i="4"/>
  <c r="G210" i="4" s="1"/>
  <c r="F218" i="4"/>
  <c r="G218" i="4" s="1"/>
  <c r="F203" i="4"/>
  <c r="G203" i="4" s="1"/>
  <c r="F211" i="4"/>
  <c r="G211" i="4" s="1"/>
  <c r="F219" i="4"/>
  <c r="G219" i="4" s="1"/>
  <c r="F205" i="4"/>
  <c r="G205" i="4" s="1"/>
  <c r="F216" i="4"/>
  <c r="G216" i="4" s="1"/>
  <c r="F206" i="4"/>
  <c r="G206" i="4" s="1"/>
  <c r="F220" i="4"/>
  <c r="G220" i="4" s="1"/>
  <c r="F207" i="4"/>
  <c r="G207" i="4" s="1"/>
  <c r="F221" i="4"/>
  <c r="G221" i="4" s="1"/>
  <c r="F215" i="4"/>
  <c r="G215" i="4" s="1"/>
  <c r="F202" i="4"/>
  <c r="G202" i="4" s="1"/>
  <c r="F204" i="4"/>
  <c r="G204" i="4" s="1"/>
  <c r="F212" i="4"/>
  <c r="G212" i="4" s="1"/>
  <c r="F214" i="4"/>
  <c r="G214" i="4" s="1"/>
  <c r="F208" i="4"/>
  <c r="G208" i="4" s="1"/>
  <c r="F213" i="4"/>
  <c r="G213" i="4" s="1"/>
  <c r="F225" i="4"/>
  <c r="G225" i="4" s="1"/>
  <c r="F233" i="4"/>
  <c r="G233" i="4" s="1"/>
  <c r="F241" i="4"/>
  <c r="G241" i="4" s="1"/>
  <c r="F226" i="4"/>
  <c r="G226" i="4" s="1"/>
  <c r="F234" i="4"/>
  <c r="G234" i="4" s="1"/>
  <c r="F222" i="4"/>
  <c r="G222" i="4" s="1"/>
  <c r="F227" i="4"/>
  <c r="G227" i="4" s="1"/>
  <c r="F235" i="4"/>
  <c r="G235" i="4" s="1"/>
  <c r="F231" i="4"/>
  <c r="G231" i="4" s="1"/>
  <c r="F232" i="4"/>
  <c r="G232" i="4" s="1"/>
  <c r="F236" i="4"/>
  <c r="G236" i="4" s="1"/>
  <c r="F238" i="4"/>
  <c r="G238" i="4" s="1"/>
  <c r="F239" i="4"/>
  <c r="G239" i="4" s="1"/>
  <c r="F223" i="4"/>
  <c r="G223" i="4" s="1"/>
  <c r="F240" i="4"/>
  <c r="G240" i="4" s="1"/>
  <c r="F237" i="4"/>
  <c r="G237" i="4" s="1"/>
  <c r="F224" i="4"/>
  <c r="G224" i="4" s="1"/>
  <c r="F229" i="4"/>
  <c r="G229" i="4" s="1"/>
  <c r="F228" i="4"/>
  <c r="G228" i="4" s="1"/>
  <c r="F230" i="4"/>
  <c r="G230" i="4" s="1"/>
  <c r="F406" i="4"/>
  <c r="G406" i="4" s="1"/>
  <c r="F414" i="4"/>
  <c r="G414" i="4" s="1"/>
  <c r="F402" i="4"/>
  <c r="G402" i="4" s="1"/>
  <c r="F407" i="4"/>
  <c r="G407" i="4" s="1"/>
  <c r="F415" i="4"/>
  <c r="G415" i="4" s="1"/>
  <c r="F409" i="4"/>
  <c r="G409" i="4" s="1"/>
  <c r="F417" i="4"/>
  <c r="G417" i="4" s="1"/>
  <c r="F405" i="4"/>
  <c r="G405" i="4" s="1"/>
  <c r="F419" i="4"/>
  <c r="G419" i="4" s="1"/>
  <c r="F408" i="4"/>
  <c r="G408" i="4" s="1"/>
  <c r="F420" i="4"/>
  <c r="G420" i="4" s="1"/>
  <c r="F410" i="4"/>
  <c r="G410" i="4" s="1"/>
  <c r="F421" i="4"/>
  <c r="G421" i="4" s="1"/>
  <c r="F413" i="4"/>
  <c r="G413" i="4" s="1"/>
  <c r="F416" i="4"/>
  <c r="G416" i="4" s="1"/>
  <c r="F418" i="4"/>
  <c r="G418" i="4" s="1"/>
  <c r="F404" i="4"/>
  <c r="G404" i="4" s="1"/>
  <c r="F411" i="4"/>
  <c r="G411" i="4" s="1"/>
  <c r="F412" i="4"/>
  <c r="G412" i="4" s="1"/>
  <c r="F403" i="4"/>
  <c r="G403" i="4" s="1"/>
  <c r="F327" i="4"/>
  <c r="G327" i="4" s="1"/>
  <c r="F329" i="4"/>
  <c r="G329" i="4" s="1"/>
  <c r="F337" i="4"/>
  <c r="G337" i="4" s="1"/>
  <c r="F330" i="4"/>
  <c r="G330" i="4" s="1"/>
  <c r="F338" i="4"/>
  <c r="G338" i="4" s="1"/>
  <c r="F331" i="4"/>
  <c r="G331" i="4" s="1"/>
  <c r="F339" i="4"/>
  <c r="G339" i="4" s="1"/>
  <c r="F328" i="4"/>
  <c r="G328" i="4" s="1"/>
  <c r="F322" i="4"/>
  <c r="G322" i="4" s="1"/>
  <c r="F332" i="4"/>
  <c r="G332" i="4" s="1"/>
  <c r="F333" i="4"/>
  <c r="G333" i="4" s="1"/>
  <c r="F335" i="4"/>
  <c r="G335" i="4" s="1"/>
  <c r="F336" i="4"/>
  <c r="G336" i="4" s="1"/>
  <c r="F340" i="4"/>
  <c r="G340" i="4" s="1"/>
  <c r="F341" i="4"/>
  <c r="G341" i="4" s="1"/>
  <c r="F325" i="4"/>
  <c r="G325" i="4" s="1"/>
  <c r="F326" i="4"/>
  <c r="G326" i="4" s="1"/>
  <c r="F334" i="4"/>
  <c r="G334" i="4" s="1"/>
  <c r="F323" i="4"/>
  <c r="G323" i="4" s="1"/>
  <c r="F324" i="4"/>
  <c r="G324" i="4" s="1"/>
  <c r="F666" i="4"/>
  <c r="G666" i="4" s="1"/>
  <c r="F674" i="4"/>
  <c r="G674" i="4" s="1"/>
  <c r="F662" i="4"/>
  <c r="G662" i="4" s="1"/>
  <c r="F667" i="4"/>
  <c r="G667" i="4" s="1"/>
  <c r="F675" i="4"/>
  <c r="G675" i="4" s="1"/>
  <c r="F663" i="4"/>
  <c r="G663" i="4" s="1"/>
  <c r="F673" i="4"/>
  <c r="G673" i="4" s="1"/>
  <c r="F664" i="4"/>
  <c r="G664" i="4" s="1"/>
  <c r="F676" i="4"/>
  <c r="G676" i="4" s="1"/>
  <c r="F665" i="4"/>
  <c r="G665" i="4" s="1"/>
  <c r="F677" i="4"/>
  <c r="G677" i="4" s="1"/>
  <c r="F668" i="4"/>
  <c r="G668" i="4" s="1"/>
  <c r="F678" i="4"/>
  <c r="G678" i="4" s="1"/>
  <c r="F669" i="4"/>
  <c r="G669" i="4" s="1"/>
  <c r="F670" i="4"/>
  <c r="G670" i="4" s="1"/>
  <c r="F672" i="4"/>
  <c r="G672" i="4" s="1"/>
  <c r="F679" i="4"/>
  <c r="G679" i="4" s="1"/>
  <c r="F680" i="4"/>
  <c r="G680" i="4" s="1"/>
  <c r="F671" i="4"/>
  <c r="G671" i="4" s="1"/>
  <c r="F681" i="4"/>
  <c r="G681" i="4" s="1"/>
  <c r="F25" i="4"/>
  <c r="G25" i="4" s="1"/>
  <c r="F33" i="4"/>
  <c r="G33" i="4" s="1"/>
  <c r="F41" i="4"/>
  <c r="G41" i="4" s="1"/>
  <c r="F26" i="4"/>
  <c r="G26" i="4" s="1"/>
  <c r="F34" i="4"/>
  <c r="G34" i="4" s="1"/>
  <c r="F22" i="4"/>
  <c r="G22" i="4" s="1"/>
  <c r="F23" i="4"/>
  <c r="G23" i="4" s="1"/>
  <c r="F35" i="4"/>
  <c r="G35" i="4" s="1"/>
  <c r="F24" i="4"/>
  <c r="G24" i="4" s="1"/>
  <c r="F36" i="4"/>
  <c r="G36" i="4" s="1"/>
  <c r="F27" i="4"/>
  <c r="G27" i="4" s="1"/>
  <c r="F37" i="4"/>
  <c r="G37" i="4" s="1"/>
  <c r="F39" i="4"/>
  <c r="G39" i="4" s="1"/>
  <c r="F40" i="4"/>
  <c r="G40" i="4" s="1"/>
  <c r="F28" i="4"/>
  <c r="G28" i="4" s="1"/>
  <c r="F31" i="4"/>
  <c r="G31" i="4" s="1"/>
  <c r="F32" i="4"/>
  <c r="G32" i="4" s="1"/>
  <c r="F29" i="4"/>
  <c r="G29" i="4" s="1"/>
  <c r="F38" i="4"/>
  <c r="G38" i="4" s="1"/>
  <c r="F30" i="4"/>
  <c r="G30" i="4" s="1"/>
  <c r="F690" i="4"/>
  <c r="G690" i="4" s="1"/>
  <c r="F698" i="4"/>
  <c r="G698" i="4" s="1"/>
  <c r="F683" i="4"/>
  <c r="G683" i="4" s="1"/>
  <c r="F691" i="4"/>
  <c r="G691" i="4" s="1"/>
  <c r="F699" i="4"/>
  <c r="G699" i="4" s="1"/>
  <c r="F685" i="4"/>
  <c r="G685" i="4" s="1"/>
  <c r="F693" i="4"/>
  <c r="G693" i="4" s="1"/>
  <c r="F694" i="4"/>
  <c r="G694" i="4" s="1"/>
  <c r="F684" i="4"/>
  <c r="G684" i="4" s="1"/>
  <c r="F695" i="4"/>
  <c r="G695" i="4" s="1"/>
  <c r="F686" i="4"/>
  <c r="G686" i="4" s="1"/>
  <c r="F696" i="4"/>
  <c r="G696" i="4" s="1"/>
  <c r="F682" i="4"/>
  <c r="G682" i="4" s="1"/>
  <c r="F687" i="4"/>
  <c r="G687" i="4" s="1"/>
  <c r="F688" i="4"/>
  <c r="G688" i="4" s="1"/>
  <c r="F689" i="4"/>
  <c r="G689" i="4" s="1"/>
  <c r="F692" i="4"/>
  <c r="G692" i="4" s="1"/>
  <c r="F697" i="4"/>
  <c r="G697" i="4" s="1"/>
  <c r="F700" i="4"/>
  <c r="G700" i="4" s="1"/>
  <c r="F701" i="4"/>
  <c r="G701" i="4" s="1"/>
  <c r="F626" i="4"/>
  <c r="G626" i="4" s="1"/>
  <c r="F634" i="4"/>
  <c r="G634" i="4" s="1"/>
  <c r="F622" i="4"/>
  <c r="G622" i="4" s="1"/>
  <c r="F627" i="4"/>
  <c r="G627" i="4" s="1"/>
  <c r="F625" i="4"/>
  <c r="G625" i="4" s="1"/>
  <c r="F636" i="4"/>
  <c r="G636" i="4" s="1"/>
  <c r="F628" i="4"/>
  <c r="G628" i="4" s="1"/>
  <c r="F637" i="4"/>
  <c r="G637" i="4" s="1"/>
  <c r="F630" i="4"/>
  <c r="G630" i="4" s="1"/>
  <c r="F639" i="4"/>
  <c r="G639" i="4" s="1"/>
  <c r="F623" i="4"/>
  <c r="G623" i="4" s="1"/>
  <c r="F640" i="4"/>
  <c r="G640" i="4" s="1"/>
  <c r="F624" i="4"/>
  <c r="G624" i="4" s="1"/>
  <c r="F641" i="4"/>
  <c r="G641" i="4" s="1"/>
  <c r="F629" i="4"/>
  <c r="G629" i="4" s="1"/>
  <c r="F631" i="4"/>
  <c r="G631" i="4" s="1"/>
  <c r="F632" i="4"/>
  <c r="G632" i="4" s="1"/>
  <c r="F635" i="4"/>
  <c r="G635" i="4" s="1"/>
  <c r="F638" i="4"/>
  <c r="G638" i="4" s="1"/>
  <c r="F633" i="4"/>
  <c r="G633" i="4" s="1"/>
  <c r="E9" i="3"/>
  <c r="G9" i="3" s="1"/>
  <c r="S13" i="1" s="1"/>
  <c r="E17" i="3"/>
  <c r="G17" i="3" s="1"/>
  <c r="S21" i="1" s="1"/>
  <c r="F129" i="4"/>
  <c r="G129" i="4" s="1"/>
  <c r="F137" i="4"/>
  <c r="G137" i="4" s="1"/>
  <c r="F130" i="4"/>
  <c r="G130" i="4" s="1"/>
  <c r="F138" i="4"/>
  <c r="G138" i="4" s="1"/>
  <c r="F123" i="4"/>
  <c r="G123" i="4" s="1"/>
  <c r="F131" i="4"/>
  <c r="G131" i="4" s="1"/>
  <c r="F139" i="4"/>
  <c r="G139" i="4" s="1"/>
  <c r="F134" i="4"/>
  <c r="G134" i="4" s="1"/>
  <c r="F124" i="4"/>
  <c r="G124" i="4" s="1"/>
  <c r="F135" i="4"/>
  <c r="G135" i="4" s="1"/>
  <c r="F125" i="4"/>
  <c r="G125" i="4" s="1"/>
  <c r="F136" i="4"/>
  <c r="G136" i="4" s="1"/>
  <c r="F141" i="4"/>
  <c r="G141" i="4" s="1"/>
  <c r="F122" i="4"/>
  <c r="G122" i="4" s="1"/>
  <c r="F126" i="4"/>
  <c r="G126" i="4" s="1"/>
  <c r="F133" i="4"/>
  <c r="G133" i="4" s="1"/>
  <c r="F140" i="4"/>
  <c r="G140" i="4" s="1"/>
  <c r="F127" i="4"/>
  <c r="G127" i="4" s="1"/>
  <c r="F132" i="4"/>
  <c r="G132" i="4" s="1"/>
  <c r="F128" i="4"/>
  <c r="G128" i="4" s="1"/>
  <c r="F430" i="4"/>
  <c r="G430" i="4" s="1"/>
  <c r="F438" i="4"/>
  <c r="G438" i="4" s="1"/>
  <c r="F423" i="4"/>
  <c r="G423" i="4" s="1"/>
  <c r="F431" i="4"/>
  <c r="G431" i="4" s="1"/>
  <c r="F439" i="4"/>
  <c r="G439" i="4" s="1"/>
  <c r="F425" i="4"/>
  <c r="G425" i="4" s="1"/>
  <c r="F433" i="4"/>
  <c r="G433" i="4" s="1"/>
  <c r="F441" i="4"/>
  <c r="G441" i="4" s="1"/>
  <c r="F434" i="4"/>
  <c r="G434" i="4" s="1"/>
  <c r="F435" i="4"/>
  <c r="G435" i="4" s="1"/>
  <c r="F424" i="4"/>
  <c r="G424" i="4" s="1"/>
  <c r="F436" i="4"/>
  <c r="G436" i="4" s="1"/>
  <c r="F432" i="4"/>
  <c r="G432" i="4" s="1"/>
  <c r="F437" i="4"/>
  <c r="G437" i="4" s="1"/>
  <c r="F440" i="4"/>
  <c r="G440" i="4" s="1"/>
  <c r="F426" i="4"/>
  <c r="G426" i="4" s="1"/>
  <c r="F427" i="4"/>
  <c r="G427" i="4" s="1"/>
  <c r="F428" i="4"/>
  <c r="G428" i="4" s="1"/>
  <c r="F429" i="4"/>
  <c r="G429" i="4" s="1"/>
  <c r="F422" i="4"/>
  <c r="G422" i="4" s="1"/>
  <c r="U7" i="1" l="1"/>
  <c r="AA23" i="1"/>
  <c r="AA14" i="1"/>
  <c r="AA18" i="1"/>
  <c r="AA21" i="1"/>
  <c r="AA15" i="1"/>
  <c r="U11" i="1"/>
  <c r="U10" i="1"/>
  <c r="U19" i="1"/>
  <c r="AA10" i="1"/>
  <c r="AA25" i="1"/>
  <c r="AA7" i="1"/>
  <c r="AA9" i="1"/>
  <c r="U22" i="1"/>
  <c r="U15" i="1"/>
  <c r="U6" i="1"/>
  <c r="U18" i="1"/>
  <c r="U25" i="1"/>
  <c r="AA13" i="1"/>
  <c r="U16" i="1"/>
  <c r="AA20" i="1"/>
  <c r="AA17" i="1"/>
  <c r="AA12" i="1"/>
  <c r="AA19" i="1"/>
  <c r="AA24" i="1"/>
  <c r="AA16" i="1"/>
  <c r="AA11" i="1"/>
  <c r="AA22" i="1"/>
  <c r="AA6" i="1"/>
  <c r="AA8" i="1"/>
  <c r="U21" i="1"/>
  <c r="U14" i="1"/>
  <c r="U17" i="1"/>
  <c r="U8" i="1"/>
  <c r="U13" i="1"/>
  <c r="U12" i="1"/>
  <c r="U26" i="1"/>
  <c r="U20" i="1"/>
  <c r="U9" i="1"/>
  <c r="U23" i="1"/>
  <c r="U24" i="1"/>
  <c r="Z2" i="1" l="1"/>
  <c r="T2" i="1"/>
</calcChain>
</file>

<file path=xl/sharedStrings.xml><?xml version="1.0" encoding="utf-8"?>
<sst xmlns="http://schemas.openxmlformats.org/spreadsheetml/2006/main" count="147" uniqueCount="83">
  <si>
    <t>O</t>
  </si>
  <si>
    <t>D</t>
  </si>
  <si>
    <t>OmniTRANS</t>
  </si>
  <si>
    <t>Python</t>
  </si>
  <si>
    <t>Speed [km/h]</t>
  </si>
  <si>
    <t>Distance [km]</t>
  </si>
  <si>
    <t>Free flow travel time [min]</t>
  </si>
  <si>
    <t xml:space="preserve">                </t>
  </si>
  <si>
    <t>From</t>
  </si>
  <si>
    <t>To</t>
  </si>
  <si>
    <t>add other way around as well</t>
  </si>
  <si>
    <t>TODO</t>
  </si>
  <si>
    <t>Free flow travel time [hour]</t>
  </si>
  <si>
    <t>origin</t>
  </si>
  <si>
    <t>destination</t>
  </si>
  <si>
    <t>traffic intensity [pcu/hour]</t>
  </si>
  <si>
    <t>travel times [hour]</t>
  </si>
  <si>
    <t>freeflow tt</t>
  </si>
  <si>
    <t>normalisation factor</t>
  </si>
  <si>
    <t>tt/km [hour]</t>
  </si>
  <si>
    <t>total travel time in network per hour [hour]</t>
  </si>
  <si>
    <t>ff traveltime [hour/km]</t>
  </si>
  <si>
    <t>travel time</t>
  </si>
  <si>
    <t>C</t>
  </si>
  <si>
    <t>Empty</t>
  </si>
  <si>
    <t>Filled</t>
  </si>
  <si>
    <t>ttInt0</t>
  </si>
  <si>
    <t>int</t>
  </si>
  <si>
    <t>tt</t>
  </si>
  <si>
    <t>ttCalc</t>
  </si>
  <si>
    <t>res</t>
  </si>
  <si>
    <t>a</t>
  </si>
  <si>
    <t>b</t>
  </si>
  <si>
    <t>c</t>
  </si>
  <si>
    <t>Sum Sq:</t>
  </si>
  <si>
    <t>Filled idx</t>
  </si>
  <si>
    <t>Empty idx</t>
  </si>
  <si>
    <t>EXISTING</t>
  </si>
  <si>
    <t>EMPTY</t>
  </si>
  <si>
    <t>1to7</t>
  </si>
  <si>
    <t>7to6</t>
  </si>
  <si>
    <t>6to5</t>
  </si>
  <si>
    <t>5to20</t>
  </si>
  <si>
    <t>20to21</t>
  </si>
  <si>
    <t>21to22</t>
  </si>
  <si>
    <t>20to4</t>
  </si>
  <si>
    <t>21to4</t>
  </si>
  <si>
    <t>22to23</t>
  </si>
  <si>
    <t>3to23</t>
  </si>
  <si>
    <t>1to9</t>
  </si>
  <si>
    <t>7to9</t>
  </si>
  <si>
    <t>7to11</t>
  </si>
  <si>
    <t>9to10</t>
  </si>
  <si>
    <t>9to11</t>
  </si>
  <si>
    <t>10to11</t>
  </si>
  <si>
    <t>10to15</t>
  </si>
  <si>
    <t>11to12</t>
  </si>
  <si>
    <t>11to13</t>
  </si>
  <si>
    <t>12to13</t>
  </si>
  <si>
    <t>12to10</t>
  </si>
  <si>
    <t>13to14</t>
  </si>
  <si>
    <t>13to7</t>
  </si>
  <si>
    <t>14to16</t>
  </si>
  <si>
    <t>14to5</t>
  </si>
  <si>
    <t>14to6</t>
  </si>
  <si>
    <t>16to5</t>
  </si>
  <si>
    <t>16to20</t>
  </si>
  <si>
    <t>16to17</t>
  </si>
  <si>
    <t>17to21</t>
  </si>
  <si>
    <t>17to18</t>
  </si>
  <si>
    <t>18to22</t>
  </si>
  <si>
    <t>23to19</t>
  </si>
  <si>
    <t>19to15</t>
  </si>
  <si>
    <t>2to10</t>
  </si>
  <si>
    <t>4to20</t>
  </si>
  <si>
    <t>4to5</t>
  </si>
  <si>
    <t>PythonO</t>
  </si>
  <si>
    <t>PythonD</t>
  </si>
  <si>
    <t>OmniO</t>
  </si>
  <si>
    <t>OmniD</t>
  </si>
  <si>
    <t>Cfill</t>
  </si>
  <si>
    <t>Cempty</t>
  </si>
  <si>
    <t>AVERAGE CAP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</si>
</sst>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2" fontId="0" fillId="0" borderId="0" xfId="0" applyNumberFormat="1"/>
    <xf numFmtId="0" fontId="0" fillId="0" borderId="0" xfId="0" applyFont="1"/>
    <xf numFmtId="164" fontId="0" fillId="0" borderId="0" xfId="0" applyNumberFormat="1"/>
    <xf numFmtId="165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1" fillId="0" borderId="4" xfId="0" applyFont="1" applyBorder="1"/>
    <xf numFmtId="0" fontId="1" fillId="0" borderId="0" xfId="0" applyFont="1" applyBorder="1"/>
    <xf numFmtId="0" fontId="1" fillId="0" borderId="5" xfId="0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/>
    <xf numFmtId="1" fontId="0" fillId="0" borderId="0" xfId="0" applyNumberFormat="1" applyFill="1" applyBorder="1"/>
    <xf numFmtId="1" fontId="0" fillId="0" borderId="0" xfId="0" applyNumberFormat="1" applyFill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BPRExisting!$K$1</c:f>
              <c:strCache>
                <c:ptCount val="1"/>
                <c:pt idx="0">
                  <c:v>1to7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BPRExisting!$J$2:$J$22</c:f>
              <c:numCache>
                <c:formatCode>General</c:formatCode>
                <c:ptCount val="21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</c:numCache>
            </c:numRef>
          </c:cat>
          <c:val>
            <c:numRef>
              <c:f>BPRExisting!$K$2:$K$22</c:f>
              <c:numCache>
                <c:formatCode>General</c:formatCode>
                <c:ptCount val="21"/>
                <c:pt idx="0">
                  <c:v>3.6524822695035465E-2</c:v>
                </c:pt>
                <c:pt idx="1">
                  <c:v>3.6524822695035465E-2</c:v>
                </c:pt>
                <c:pt idx="2">
                  <c:v>3.6524822695035465E-2</c:v>
                </c:pt>
                <c:pt idx="3">
                  <c:v>3.6524822695035465E-2</c:v>
                </c:pt>
                <c:pt idx="4">
                  <c:v>3.6524822695035465E-2</c:v>
                </c:pt>
                <c:pt idx="5">
                  <c:v>3.6524822695035465E-2</c:v>
                </c:pt>
                <c:pt idx="6">
                  <c:v>3.6524822695035465E-2</c:v>
                </c:pt>
                <c:pt idx="7">
                  <c:v>3.6524822695035465E-2</c:v>
                </c:pt>
                <c:pt idx="8">
                  <c:v>3.6524822695035465E-2</c:v>
                </c:pt>
                <c:pt idx="9">
                  <c:v>7.5624523583924352E-2</c:v>
                </c:pt>
                <c:pt idx="10">
                  <c:v>8.4325978495035481E-2</c:v>
                </c:pt>
                <c:pt idx="11">
                  <c:v>9.6229793967762739E-2</c:v>
                </c:pt>
                <c:pt idx="12">
                  <c:v>0.10995643919503548</c:v>
                </c:pt>
                <c:pt idx="13">
                  <c:v>0.12766776607965086</c:v>
                </c:pt>
                <c:pt idx="14">
                  <c:v>0.14880612712360691</c:v>
                </c:pt>
                <c:pt idx="15">
                  <c:v>0.17445568536170214</c:v>
                </c:pt>
                <c:pt idx="16">
                  <c:v>0.20559060719503547</c:v>
                </c:pt>
                <c:pt idx="17">
                  <c:v>0.24013228081268254</c:v>
                </c:pt>
                <c:pt idx="18">
                  <c:v>0.28438554102836883</c:v>
                </c:pt>
                <c:pt idx="19">
                  <c:v>0.33122198132661446</c:v>
                </c:pt>
                <c:pt idx="20">
                  <c:v>0.39017855369503551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5A-9648-AC3E-876A60803C98}"/>
            </c:ext>
          </c:extLst>
        </c:ser>
        <c:ser>
          <c:idx val="1"/>
          <c:order val="1"/>
          <c:tx>
            <c:strRef>
              <c:f>BPRExisting!$L$1</c:f>
              <c:strCache>
                <c:ptCount val="1"/>
                <c:pt idx="0">
                  <c:v>7to6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BPRExisting!$J$2:$J$22</c:f>
              <c:numCache>
                <c:formatCode>General</c:formatCode>
                <c:ptCount val="21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</c:numCache>
            </c:numRef>
          </c:cat>
          <c:val>
            <c:numRef>
              <c:f>BPRExisting!$L$2:$L$22</c:f>
              <c:numCache>
                <c:formatCode>General</c:formatCode>
                <c:ptCount val="21"/>
                <c:pt idx="0">
                  <c:v>4.0686274509803923E-2</c:v>
                </c:pt>
                <c:pt idx="1">
                  <c:v>4.0686274509803923E-2</c:v>
                </c:pt>
                <c:pt idx="2">
                  <c:v>4.0686274509803923E-2</c:v>
                </c:pt>
                <c:pt idx="3">
                  <c:v>4.0686274509803923E-2</c:v>
                </c:pt>
                <c:pt idx="4">
                  <c:v>4.0686274509803923E-2</c:v>
                </c:pt>
                <c:pt idx="5">
                  <c:v>4.0686274509803923E-2</c:v>
                </c:pt>
                <c:pt idx="6">
                  <c:v>4.0686274509803923E-2</c:v>
                </c:pt>
                <c:pt idx="7">
                  <c:v>9.4506879366946822E-2</c:v>
                </c:pt>
                <c:pt idx="8">
                  <c:v>0.11102136775980392</c:v>
                </c:pt>
                <c:pt idx="9">
                  <c:v>0.13160882895424839</c:v>
                </c:pt>
                <c:pt idx="10">
                  <c:v>0.15639735750980394</c:v>
                </c:pt>
                <c:pt idx="11">
                  <c:v>0.18702882723707667</c:v>
                </c:pt>
                <c:pt idx="12">
                  <c:v>0.22631647317647061</c:v>
                </c:pt>
                <c:pt idx="13">
                  <c:v>0.27472837066365008</c:v>
                </c:pt>
                <c:pt idx="14">
                  <c:v>0.3326244963669468</c:v>
                </c:pt>
                <c:pt idx="15">
                  <c:v>0.40079674104313728</c:v>
                </c:pt>
                <c:pt idx="16">
                  <c:v>0.48261629525980398</c:v>
                </c:pt>
                <c:pt idx="17">
                  <c:v>0.58043044309803915</c:v>
                </c:pt>
                <c:pt idx="18">
                  <c:v>0.69175947073202615</c:v>
                </c:pt>
                <c:pt idx="19">
                  <c:v>0.81937740398348813</c:v>
                </c:pt>
                <c:pt idx="20">
                  <c:v>0.96754780350980385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5A-9648-AC3E-876A60803C98}"/>
            </c:ext>
          </c:extLst>
        </c:ser>
        <c:ser>
          <c:idx val="2"/>
          <c:order val="2"/>
          <c:tx>
            <c:strRef>
              <c:f>BPRExisting!$M$1</c:f>
              <c:strCache>
                <c:ptCount val="1"/>
                <c:pt idx="0">
                  <c:v>6to5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BPRExisting!$J$2:$J$22</c:f>
              <c:numCache>
                <c:formatCode>General</c:formatCode>
                <c:ptCount val="21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</c:numCache>
            </c:numRef>
          </c:cat>
          <c:val>
            <c:numRef>
              <c:f>BPRExisting!$M$2:$M$22</c:f>
              <c:numCache>
                <c:formatCode>General</c:formatCode>
                <c:ptCount val="21"/>
                <c:pt idx="0">
                  <c:v>3.1625115420129274E-2</c:v>
                </c:pt>
                <c:pt idx="1">
                  <c:v>3.1625115420129274E-2</c:v>
                </c:pt>
                <c:pt idx="2">
                  <c:v>3.1625115420129274E-2</c:v>
                </c:pt>
                <c:pt idx="3">
                  <c:v>3.1625115420129274E-2</c:v>
                </c:pt>
                <c:pt idx="4">
                  <c:v>6.5718559420129247E-2</c:v>
                </c:pt>
                <c:pt idx="5">
                  <c:v>7.5574505420129306E-2</c:v>
                </c:pt>
                <c:pt idx="6">
                  <c:v>8.9315699753462596E-2</c:v>
                </c:pt>
                <c:pt idx="7">
                  <c:v>0.10606830770584358</c:v>
                </c:pt>
                <c:pt idx="8">
                  <c:v>0.12284580942012925</c:v>
                </c:pt>
                <c:pt idx="9">
                  <c:v>0.14509190808679595</c:v>
                </c:pt>
                <c:pt idx="10">
                  <c:v>0.16896604482012928</c:v>
                </c:pt>
                <c:pt idx="11">
                  <c:v>0.19908578014740197</c:v>
                </c:pt>
                <c:pt idx="12">
                  <c:v>0.2352895147534626</c:v>
                </c:pt>
                <c:pt idx="13">
                  <c:v>0.27624708495859085</c:v>
                </c:pt>
                <c:pt idx="14">
                  <c:v>0.32344242656298638</c:v>
                </c:pt>
                <c:pt idx="15">
                  <c:v>0.38238611062012928</c:v>
                </c:pt>
                <c:pt idx="16">
                  <c:v>0.44809213754512922</c:v>
                </c:pt>
                <c:pt idx="17">
                  <c:v>0.52354502259659985</c:v>
                </c:pt>
                <c:pt idx="18">
                  <c:v>0.6147637045312403</c:v>
                </c:pt>
                <c:pt idx="19">
                  <c:v>0.71573013394644502</c:v>
                </c:pt>
                <c:pt idx="20">
                  <c:v>0.8256621685201293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45A-9648-AC3E-876A60803C98}"/>
            </c:ext>
          </c:extLst>
        </c:ser>
        <c:ser>
          <c:idx val="3"/>
          <c:order val="3"/>
          <c:tx>
            <c:strRef>
              <c:f>BPRExisting!$N$1</c:f>
              <c:strCache>
                <c:ptCount val="1"/>
                <c:pt idx="0">
                  <c:v>5to20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BPRExisting!$J$2:$J$22</c:f>
              <c:numCache>
                <c:formatCode>General</c:formatCode>
                <c:ptCount val="21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</c:numCache>
            </c:numRef>
          </c:cat>
          <c:val>
            <c:numRef>
              <c:f>BPRExisting!$N$2:$N$22</c:f>
              <c:numCache>
                <c:formatCode>General</c:formatCode>
                <c:ptCount val="21"/>
                <c:pt idx="0">
                  <c:v>2.2435897435897436E-2</c:v>
                </c:pt>
                <c:pt idx="1">
                  <c:v>4.7497715435897564E-2</c:v>
                </c:pt>
                <c:pt idx="2">
                  <c:v>4.9719455435897522E-2</c:v>
                </c:pt>
                <c:pt idx="3">
                  <c:v>5.5397178102564171E-2</c:v>
                </c:pt>
                <c:pt idx="4">
                  <c:v>5.9460103435897485E-2</c:v>
                </c:pt>
                <c:pt idx="5">
                  <c:v>6.1405716635897417E-2</c:v>
                </c:pt>
                <c:pt idx="6">
                  <c:v>6.57277347692308E-2</c:v>
                </c:pt>
                <c:pt idx="7">
                  <c:v>7.0285409721611722E-2</c:v>
                </c:pt>
                <c:pt idx="8">
                  <c:v>7.6916933185897429E-2</c:v>
                </c:pt>
                <c:pt idx="9">
                  <c:v>8.2451310324786323E-2</c:v>
                </c:pt>
                <c:pt idx="10">
                  <c:v>9.4812513235897428E-2</c:v>
                </c:pt>
                <c:pt idx="11">
                  <c:v>0.10246415652680652</c:v>
                </c:pt>
                <c:pt idx="12">
                  <c:v>0.11461249476923079</c:v>
                </c:pt>
                <c:pt idx="13">
                  <c:v>0.12992680066666668</c:v>
                </c:pt>
                <c:pt idx="14">
                  <c:v>0.14603298772161172</c:v>
                </c:pt>
                <c:pt idx="15">
                  <c:v>0.15827561823589745</c:v>
                </c:pt>
                <c:pt idx="16">
                  <c:v>0.19041012556089743</c:v>
                </c:pt>
                <c:pt idx="17">
                  <c:v>0.20753696367119157</c:v>
                </c:pt>
                <c:pt idx="18">
                  <c:v>0.24057160188034185</c:v>
                </c:pt>
                <c:pt idx="19">
                  <c:v>0.27702212638326579</c:v>
                </c:pt>
                <c:pt idx="20">
                  <c:v>0.30835611603589747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45A-9648-AC3E-876A60803C98}"/>
            </c:ext>
          </c:extLst>
        </c:ser>
        <c:ser>
          <c:idx val="4"/>
          <c:order val="4"/>
          <c:tx>
            <c:strRef>
              <c:f>BPRExisting!$O$1</c:f>
              <c:strCache>
                <c:ptCount val="1"/>
                <c:pt idx="0">
                  <c:v>20to21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BPRExisting!$J$2:$J$22</c:f>
              <c:numCache>
                <c:formatCode>General</c:formatCode>
                <c:ptCount val="21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</c:numCache>
            </c:numRef>
          </c:cat>
          <c:val>
            <c:numRef>
              <c:f>BPRExisting!$O$2:$O$22</c:f>
              <c:numCache>
                <c:formatCode>General</c:formatCode>
                <c:ptCount val="21"/>
                <c:pt idx="0">
                  <c:v>2.3171521035598705E-2</c:v>
                </c:pt>
                <c:pt idx="1">
                  <c:v>4.6604327035598504E-2</c:v>
                </c:pt>
                <c:pt idx="2">
                  <c:v>5.0284778035598679E-2</c:v>
                </c:pt>
                <c:pt idx="3">
                  <c:v>5.4801043702265323E-2</c:v>
                </c:pt>
                <c:pt idx="4">
                  <c:v>5.864462803559873E-2</c:v>
                </c:pt>
                <c:pt idx="5">
                  <c:v>6.3520615035598665E-2</c:v>
                </c:pt>
                <c:pt idx="6">
                  <c:v>7.0724383035598706E-2</c:v>
                </c:pt>
                <c:pt idx="7">
                  <c:v>8.4424872464170117E-2</c:v>
                </c:pt>
                <c:pt idx="8">
                  <c:v>9.9685386535598719E-2</c:v>
                </c:pt>
                <c:pt idx="9">
                  <c:v>0.12374162570226535</c:v>
                </c:pt>
                <c:pt idx="10">
                  <c:v>0.15843078203559874</c:v>
                </c:pt>
                <c:pt idx="11">
                  <c:v>0.20070537594468957</c:v>
                </c:pt>
                <c:pt idx="12">
                  <c:v>0.25622757253559869</c:v>
                </c:pt>
                <c:pt idx="13">
                  <c:v>0.31995954026636791</c:v>
                </c:pt>
                <c:pt idx="14">
                  <c:v>0.3987468674641701</c:v>
                </c:pt>
                <c:pt idx="15">
                  <c:v>0.49545138276893208</c:v>
                </c:pt>
                <c:pt idx="16">
                  <c:v>0.62114827303559872</c:v>
                </c:pt>
                <c:pt idx="17">
                  <c:v>0.75042181668265762</c:v>
                </c:pt>
                <c:pt idx="18">
                  <c:v>0.92047519170226533</c:v>
                </c:pt>
                <c:pt idx="19">
                  <c:v>1.1139811998777041</c:v>
                </c:pt>
                <c:pt idx="20">
                  <c:v>1.3359906819355987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45A-9648-AC3E-876A60803C98}"/>
            </c:ext>
          </c:extLst>
        </c:ser>
        <c:ser>
          <c:idx val="5"/>
          <c:order val="5"/>
          <c:tx>
            <c:strRef>
              <c:f>BPRExisting!$P$1</c:f>
              <c:strCache>
                <c:ptCount val="1"/>
                <c:pt idx="0">
                  <c:v>21to22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BPRExisting!$J$2:$J$22</c:f>
              <c:numCache>
                <c:formatCode>General</c:formatCode>
                <c:ptCount val="21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</c:numCache>
            </c:numRef>
          </c:cat>
          <c:val>
            <c:numRef>
              <c:f>BPRExisting!$P$2:$P$22</c:f>
              <c:numCache>
                <c:formatCode>General</c:formatCode>
                <c:ptCount val="21"/>
                <c:pt idx="0">
                  <c:v>2.7619047619047619E-2</c:v>
                </c:pt>
                <c:pt idx="1">
                  <c:v>6.8496015619047654E-2</c:v>
                </c:pt>
                <c:pt idx="2">
                  <c:v>7.6754423619047579E-2</c:v>
                </c:pt>
                <c:pt idx="3">
                  <c:v>8.8791277619047593E-2</c:v>
                </c:pt>
                <c:pt idx="4">
                  <c:v>0.10736658661904758</c:v>
                </c:pt>
                <c:pt idx="5">
                  <c:v>0.13350919081904758</c:v>
                </c:pt>
                <c:pt idx="6">
                  <c:v>0.16911459095238091</c:v>
                </c:pt>
                <c:pt idx="7">
                  <c:v>0.21897731990476188</c:v>
                </c:pt>
                <c:pt idx="8">
                  <c:v>0.28909034186904764</c:v>
                </c:pt>
                <c:pt idx="9">
                  <c:v>0.38206523739682535</c:v>
                </c:pt>
                <c:pt idx="10">
                  <c:v>0.49950125941904761</c:v>
                </c:pt>
                <c:pt idx="11">
                  <c:v>0.64196439361904767</c:v>
                </c:pt>
                <c:pt idx="12">
                  <c:v>0.82912842495238093</c:v>
                </c:pt>
                <c:pt idx="13">
                  <c:v>1.0622489459267399</c:v>
                </c:pt>
                <c:pt idx="14">
                  <c:v>1.3477962956190477</c:v>
                </c:pt>
                <c:pt idx="15">
                  <c:v>1.6888092644190478</c:v>
                </c:pt>
                <c:pt idx="16">
                  <c:v>2.1020197908690474</c:v>
                </c:pt>
                <c:pt idx="17">
                  <c:v>2.5895397977366943</c:v>
                </c:pt>
                <c:pt idx="18">
                  <c:v>3.1640950016190472</c:v>
                </c:pt>
                <c:pt idx="19">
                  <c:v>3.8370372082506261</c:v>
                </c:pt>
                <c:pt idx="20">
                  <c:v>4.6097403232190484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45A-9648-AC3E-876A60803C98}"/>
            </c:ext>
          </c:extLst>
        </c:ser>
        <c:ser>
          <c:idx val="6"/>
          <c:order val="6"/>
          <c:tx>
            <c:strRef>
              <c:f>BPRExisting!$Q$1</c:f>
              <c:strCache>
                <c:ptCount val="1"/>
                <c:pt idx="0">
                  <c:v>20to4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BPRExisting!$J$2:$J$22</c:f>
              <c:numCache>
                <c:formatCode>General</c:formatCode>
                <c:ptCount val="21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</c:numCache>
            </c:numRef>
          </c:cat>
          <c:val>
            <c:numRef>
              <c:f>BPRExisting!$Q$2:$Q$22</c:f>
              <c:numCache>
                <c:formatCode>General</c:formatCode>
                <c:ptCount val="21"/>
                <c:pt idx="0">
                  <c:v>2.485507246376812E-2</c:v>
                </c:pt>
                <c:pt idx="1">
                  <c:v>2.485507246376812E-2</c:v>
                </c:pt>
                <c:pt idx="2">
                  <c:v>5.4653833463768134E-2</c:v>
                </c:pt>
                <c:pt idx="3">
                  <c:v>6.1651437797101416E-2</c:v>
                </c:pt>
                <c:pt idx="4">
                  <c:v>7.0843662963768109E-2</c:v>
                </c:pt>
                <c:pt idx="5">
                  <c:v>7.8237406863768066E-2</c:v>
                </c:pt>
                <c:pt idx="6">
                  <c:v>8.4782672797101388E-2</c:v>
                </c:pt>
                <c:pt idx="7">
                  <c:v>9.1266394749482366E-2</c:v>
                </c:pt>
                <c:pt idx="8">
                  <c:v>0.10283103496376811</c:v>
                </c:pt>
                <c:pt idx="9">
                  <c:v>0.11696101468599029</c:v>
                </c:pt>
                <c:pt idx="10">
                  <c:v>0.13298360906376813</c:v>
                </c:pt>
                <c:pt idx="11">
                  <c:v>0.15001803064558628</c:v>
                </c:pt>
                <c:pt idx="12">
                  <c:v>0.17237369613043474</c:v>
                </c:pt>
                <c:pt idx="13">
                  <c:v>0.19599041107915274</c:v>
                </c:pt>
                <c:pt idx="14">
                  <c:v>0.23094598689233953</c:v>
                </c:pt>
                <c:pt idx="15">
                  <c:v>0.26717676873043478</c:v>
                </c:pt>
                <c:pt idx="16">
                  <c:v>0.30684052821376812</c:v>
                </c:pt>
                <c:pt idx="17">
                  <c:v>0.35777135164023877</c:v>
                </c:pt>
                <c:pt idx="18">
                  <c:v>0.39005968301932376</c:v>
                </c:pt>
                <c:pt idx="19">
                  <c:v>0.44655740299008395</c:v>
                </c:pt>
                <c:pt idx="20">
                  <c:v>0.51920134076376812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45A-9648-AC3E-876A60803C98}"/>
            </c:ext>
          </c:extLst>
        </c:ser>
        <c:ser>
          <c:idx val="7"/>
          <c:order val="7"/>
          <c:tx>
            <c:strRef>
              <c:f>BPRExisting!$R$1</c:f>
              <c:strCache>
                <c:ptCount val="1"/>
                <c:pt idx="0">
                  <c:v>21to4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BPRExisting!$J$2:$J$22</c:f>
              <c:numCache>
                <c:formatCode>General</c:formatCode>
                <c:ptCount val="21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</c:numCache>
            </c:numRef>
          </c:cat>
          <c:val>
            <c:numRef>
              <c:f>BPRExisting!$R$2:$R$22</c:f>
              <c:numCache>
                <c:formatCode>General</c:formatCode>
                <c:ptCount val="21"/>
                <c:pt idx="0">
                  <c:v>2.1944444444444447E-2</c:v>
                </c:pt>
                <c:pt idx="1">
                  <c:v>5.8908912444444114E-2</c:v>
                </c:pt>
                <c:pt idx="2">
                  <c:v>6.5381826444444291E-2</c:v>
                </c:pt>
                <c:pt idx="3">
                  <c:v>7.2182843111111006E-2</c:v>
                </c:pt>
                <c:pt idx="4">
                  <c:v>8.1815568944444389E-2</c:v>
                </c:pt>
                <c:pt idx="5">
                  <c:v>9.52524088444444E-2</c:v>
                </c:pt>
                <c:pt idx="6">
                  <c:v>0.11599514277777775</c:v>
                </c:pt>
                <c:pt idx="7">
                  <c:v>0.14008259187301586</c:v>
                </c:pt>
                <c:pt idx="8">
                  <c:v>0.1678064286944444</c:v>
                </c:pt>
                <c:pt idx="9">
                  <c:v>0.20673717955555554</c:v>
                </c:pt>
                <c:pt idx="10">
                  <c:v>0.25451891944444438</c:v>
                </c:pt>
                <c:pt idx="11">
                  <c:v>0.33081574462626262</c:v>
                </c:pt>
                <c:pt idx="12">
                  <c:v>0.41320992844444443</c:v>
                </c:pt>
                <c:pt idx="13">
                  <c:v>0.48637150121367523</c:v>
                </c:pt>
                <c:pt idx="14">
                  <c:v>0.59414421758730152</c:v>
                </c:pt>
                <c:pt idx="15">
                  <c:v>0.76495083417777776</c:v>
                </c:pt>
                <c:pt idx="16">
                  <c:v>0.88116245844444441</c:v>
                </c:pt>
                <c:pt idx="17">
                  <c:v>1.0530679020915035</c:v>
                </c:pt>
                <c:pt idx="18">
                  <c:v>1.2588080138888889</c:v>
                </c:pt>
                <c:pt idx="19">
                  <c:v>1.5026156091812868</c:v>
                </c:pt>
                <c:pt idx="20">
                  <c:v>1.7713944599444447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45A-9648-AC3E-876A60803C98}"/>
            </c:ext>
          </c:extLst>
        </c:ser>
        <c:ser>
          <c:idx val="8"/>
          <c:order val="8"/>
          <c:tx>
            <c:strRef>
              <c:f>BPRExisting!$S$1</c:f>
              <c:strCache>
                <c:ptCount val="1"/>
                <c:pt idx="0">
                  <c:v>22to23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BPRExisting!$J$2:$J$22</c:f>
              <c:numCache>
                <c:formatCode>General</c:formatCode>
                <c:ptCount val="21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</c:numCache>
            </c:numRef>
          </c:cat>
          <c:val>
            <c:numRef>
              <c:f>BPRExisting!$S$2:$S$22</c:f>
              <c:numCache>
                <c:formatCode>General</c:formatCode>
                <c:ptCount val="21"/>
                <c:pt idx="0">
                  <c:v>1.885342789598109E-2</c:v>
                </c:pt>
                <c:pt idx="1">
                  <c:v>5.5688745895981009E-2</c:v>
                </c:pt>
                <c:pt idx="2">
                  <c:v>6.5288124895981001E-2</c:v>
                </c:pt>
                <c:pt idx="3">
                  <c:v>7.6217621895981011E-2</c:v>
                </c:pt>
                <c:pt idx="4">
                  <c:v>9.3261599395981068E-2</c:v>
                </c:pt>
                <c:pt idx="5">
                  <c:v>0.11582415349598106</c:v>
                </c:pt>
                <c:pt idx="6">
                  <c:v>0.14719261389598109</c:v>
                </c:pt>
                <c:pt idx="7">
                  <c:v>0.18853960875312395</c:v>
                </c:pt>
                <c:pt idx="8">
                  <c:v>0.24531938839598103</c:v>
                </c:pt>
                <c:pt idx="9">
                  <c:v>0.32520343922931438</c:v>
                </c:pt>
                <c:pt idx="10">
                  <c:v>0.42557748689598102</c:v>
                </c:pt>
                <c:pt idx="11">
                  <c:v>0.55490533862325375</c:v>
                </c:pt>
                <c:pt idx="12">
                  <c:v>0.7121170747293144</c:v>
                </c:pt>
                <c:pt idx="13">
                  <c:v>0.91199851851136582</c:v>
                </c:pt>
                <c:pt idx="14">
                  <c:v>1.1621550680388382</c:v>
                </c:pt>
                <c:pt idx="15">
                  <c:v>1.4610918061626477</c:v>
                </c:pt>
                <c:pt idx="16">
                  <c:v>1.807886522520981</c:v>
                </c:pt>
                <c:pt idx="17">
                  <c:v>2.2201765722489224</c:v>
                </c:pt>
                <c:pt idx="18">
                  <c:v>2.7146302086737588</c:v>
                </c:pt>
                <c:pt idx="19">
                  <c:v>3.2764056791591392</c:v>
                </c:pt>
                <c:pt idx="20">
                  <c:v>3.9390010985959805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45A-9648-AC3E-876A60803C98}"/>
            </c:ext>
          </c:extLst>
        </c:ser>
        <c:ser>
          <c:idx val="9"/>
          <c:order val="9"/>
          <c:tx>
            <c:strRef>
              <c:f>BPRExisting!$T$1</c:f>
              <c:strCache>
                <c:ptCount val="1"/>
                <c:pt idx="0">
                  <c:v>3to23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BPRExisting!$J$2:$J$22</c:f>
              <c:numCache>
                <c:formatCode>General</c:formatCode>
                <c:ptCount val="21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</c:numCache>
            </c:numRef>
          </c:cat>
          <c:val>
            <c:numRef>
              <c:f>BPRExisting!$T$2:$T$22</c:f>
              <c:numCache>
                <c:formatCode>General</c:formatCode>
                <c:ptCount val="21"/>
                <c:pt idx="0">
                  <c:v>2.1173800259403373E-2</c:v>
                </c:pt>
                <c:pt idx="1">
                  <c:v>7.4096992259403582E-2</c:v>
                </c:pt>
                <c:pt idx="2">
                  <c:v>8.3485125259403492E-2</c:v>
                </c:pt>
                <c:pt idx="3">
                  <c:v>9.3790722259403381E-2</c:v>
                </c:pt>
                <c:pt idx="4">
                  <c:v>0.10740505775940346</c:v>
                </c:pt>
                <c:pt idx="5">
                  <c:v>0.12269183345940346</c:v>
                </c:pt>
                <c:pt idx="6">
                  <c:v>0.14026570559273674</c:v>
                </c:pt>
                <c:pt idx="7">
                  <c:v>0.16367253168797483</c:v>
                </c:pt>
                <c:pt idx="8">
                  <c:v>0.19129355925940342</c:v>
                </c:pt>
                <c:pt idx="9">
                  <c:v>0.22878036892607001</c:v>
                </c:pt>
                <c:pt idx="10">
                  <c:v>0.27436382285940342</c:v>
                </c:pt>
                <c:pt idx="11">
                  <c:v>0.31858352389576705</c:v>
                </c:pt>
                <c:pt idx="12">
                  <c:v>0.38123758059273666</c:v>
                </c:pt>
                <c:pt idx="13">
                  <c:v>0.45821308564401875</c:v>
                </c:pt>
                <c:pt idx="14">
                  <c:v>0.54824359068797479</c:v>
                </c:pt>
                <c:pt idx="15">
                  <c:v>0.65350070452607012</c:v>
                </c:pt>
                <c:pt idx="16">
                  <c:v>0.76232500225940347</c:v>
                </c:pt>
                <c:pt idx="17">
                  <c:v>0.90203327284763868</c:v>
                </c:pt>
                <c:pt idx="18">
                  <c:v>1.0534906521482921</c:v>
                </c:pt>
                <c:pt idx="19">
                  <c:v>1.2318260262594032</c:v>
                </c:pt>
                <c:pt idx="20">
                  <c:v>1.4263852669594035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45A-9648-AC3E-876A60803C98}"/>
            </c:ext>
          </c:extLst>
        </c:ser>
        <c:ser>
          <c:idx val="10"/>
          <c:order val="10"/>
          <c:tx>
            <c:strRef>
              <c:f>BPRExisting!$U$1</c:f>
              <c:strCache>
                <c:ptCount val="1"/>
                <c:pt idx="0">
                  <c:v>1to9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BPRExisting!$J$2:$J$22</c:f>
              <c:numCache>
                <c:formatCode>General</c:formatCode>
                <c:ptCount val="21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</c:numCache>
            </c:numRef>
          </c:cat>
          <c:val>
            <c:numRef>
              <c:f>BPRExisting!$U$2:$U$22</c:f>
              <c:numCache>
                <c:formatCode>General</c:formatCode>
                <c:ptCount val="21"/>
                <c:pt idx="0">
                  <c:v>2.1300623052959499E-2</c:v>
                </c:pt>
                <c:pt idx="1">
                  <c:v>2.1300623052959499E-2</c:v>
                </c:pt>
                <c:pt idx="2">
                  <c:v>2.1300623052959499E-2</c:v>
                </c:pt>
                <c:pt idx="3">
                  <c:v>4.2921918386292862E-2</c:v>
                </c:pt>
                <c:pt idx="4">
                  <c:v>4.3410005052959597E-2</c:v>
                </c:pt>
                <c:pt idx="5">
                  <c:v>4.4961605852959552E-2</c:v>
                </c:pt>
                <c:pt idx="6">
                  <c:v>4.6418565052959507E-2</c:v>
                </c:pt>
                <c:pt idx="7">
                  <c:v>4.8907944767245221E-2</c:v>
                </c:pt>
                <c:pt idx="8">
                  <c:v>5.1427444802959535E-2</c:v>
                </c:pt>
                <c:pt idx="9">
                  <c:v>5.479397660851508E-2</c:v>
                </c:pt>
                <c:pt idx="10">
                  <c:v>5.9282140652959503E-2</c:v>
                </c:pt>
                <c:pt idx="11">
                  <c:v>6.5136769234777722E-2</c:v>
                </c:pt>
                <c:pt idx="12">
                  <c:v>7.0714051552959512E-2</c:v>
                </c:pt>
                <c:pt idx="13">
                  <c:v>7.8477741822190278E-2</c:v>
                </c:pt>
                <c:pt idx="14">
                  <c:v>8.3924454338673793E-2</c:v>
                </c:pt>
                <c:pt idx="15">
                  <c:v>9.2584561586292843E-2</c:v>
                </c:pt>
                <c:pt idx="16">
                  <c:v>0.1009430045529595</c:v>
                </c:pt>
                <c:pt idx="17">
                  <c:v>0.11269950858237127</c:v>
                </c:pt>
                <c:pt idx="18">
                  <c:v>0.12477802316407063</c:v>
                </c:pt>
                <c:pt idx="19">
                  <c:v>0.13612823021085424</c:v>
                </c:pt>
                <c:pt idx="20">
                  <c:v>0.15179245875295952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45A-9648-AC3E-876A60803C98}"/>
            </c:ext>
          </c:extLst>
        </c:ser>
        <c:ser>
          <c:idx val="11"/>
          <c:order val="11"/>
          <c:tx>
            <c:strRef>
              <c:f>BPRExisting!$V$1</c:f>
              <c:strCache>
                <c:ptCount val="1"/>
                <c:pt idx="0">
                  <c:v>7to9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numRef>
              <c:f>BPRExisting!$J$2:$J$22</c:f>
              <c:numCache>
                <c:formatCode>General</c:formatCode>
                <c:ptCount val="21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</c:numCache>
            </c:numRef>
          </c:cat>
          <c:val>
            <c:numRef>
              <c:f>BPRExisting!$V$2:$V$22</c:f>
              <c:numCache>
                <c:formatCode>General</c:formatCode>
                <c:ptCount val="21"/>
                <c:pt idx="0">
                  <c:v>2.7753934191702429E-2</c:v>
                </c:pt>
                <c:pt idx="1">
                  <c:v>6.7254540191702489E-2</c:v>
                </c:pt>
                <c:pt idx="2">
                  <c:v>7.4486793191702386E-2</c:v>
                </c:pt>
                <c:pt idx="3">
                  <c:v>8.2357318191702431E-2</c:v>
                </c:pt>
                <c:pt idx="4">
                  <c:v>9.2066314691702442E-2</c:v>
                </c:pt>
                <c:pt idx="5">
                  <c:v>0.10225643739170247</c:v>
                </c:pt>
                <c:pt idx="6">
                  <c:v>0.11316292652503578</c:v>
                </c:pt>
                <c:pt idx="7">
                  <c:v>0.12491199104884528</c:v>
                </c:pt>
                <c:pt idx="8">
                  <c:v>0.13857912044170242</c:v>
                </c:pt>
                <c:pt idx="9">
                  <c:v>0.15908527819170246</c:v>
                </c:pt>
                <c:pt idx="10">
                  <c:v>0.18506022559170246</c:v>
                </c:pt>
                <c:pt idx="11">
                  <c:v>0.21390554819170249</c:v>
                </c:pt>
                <c:pt idx="12">
                  <c:v>0.24854948585836914</c:v>
                </c:pt>
                <c:pt idx="13">
                  <c:v>0.28400053834554861</c:v>
                </c:pt>
                <c:pt idx="14">
                  <c:v>0.33010455776313091</c:v>
                </c:pt>
                <c:pt idx="15">
                  <c:v>0.38723360965836912</c:v>
                </c:pt>
                <c:pt idx="16">
                  <c:v>0.45580232894170236</c:v>
                </c:pt>
                <c:pt idx="17">
                  <c:v>0.52391195407405533</c:v>
                </c:pt>
                <c:pt idx="18">
                  <c:v>0.61063333452503576</c:v>
                </c:pt>
                <c:pt idx="19">
                  <c:v>0.71009709124433407</c:v>
                </c:pt>
                <c:pt idx="20">
                  <c:v>0.81705357739170248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45A-9648-AC3E-876A60803C98}"/>
            </c:ext>
          </c:extLst>
        </c:ser>
        <c:ser>
          <c:idx val="12"/>
          <c:order val="12"/>
          <c:tx>
            <c:strRef>
              <c:f>BPRExisting!$W$1</c:f>
              <c:strCache>
                <c:ptCount val="1"/>
                <c:pt idx="0">
                  <c:v>7to11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BPRExisting!$J$2:$J$22</c:f>
              <c:numCache>
                <c:formatCode>General</c:formatCode>
                <c:ptCount val="21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</c:numCache>
            </c:numRef>
          </c:cat>
          <c:val>
            <c:numRef>
              <c:f>BPRExisting!$W$2:$W$22</c:f>
              <c:numCache>
                <c:formatCode>General</c:formatCode>
                <c:ptCount val="21"/>
                <c:pt idx="0">
                  <c:v>2.8472222222222218E-2</c:v>
                </c:pt>
                <c:pt idx="1">
                  <c:v>6.1763280222222008E-2</c:v>
                </c:pt>
                <c:pt idx="2">
                  <c:v>7.5144777222222098E-2</c:v>
                </c:pt>
                <c:pt idx="3">
                  <c:v>8.0157891555555472E-2</c:v>
                </c:pt>
                <c:pt idx="4">
                  <c:v>8.5037013222222124E-2</c:v>
                </c:pt>
                <c:pt idx="5">
                  <c:v>9.3611471422222217E-2</c:v>
                </c:pt>
                <c:pt idx="6">
                  <c:v>0.10344991922222217</c:v>
                </c:pt>
                <c:pt idx="7">
                  <c:v>0.11685129593650791</c:v>
                </c:pt>
                <c:pt idx="8">
                  <c:v>0.1363125869722222</c:v>
                </c:pt>
                <c:pt idx="9">
                  <c:v>0.16054507066666668</c:v>
                </c:pt>
                <c:pt idx="10">
                  <c:v>0.19094389042222221</c:v>
                </c:pt>
                <c:pt idx="11">
                  <c:v>0.22978233985858587</c:v>
                </c:pt>
                <c:pt idx="12">
                  <c:v>0.27524813788888886</c:v>
                </c:pt>
                <c:pt idx="13">
                  <c:v>0.33816401514529915</c:v>
                </c:pt>
                <c:pt idx="14">
                  <c:v>0.40887277350793649</c:v>
                </c:pt>
                <c:pt idx="15">
                  <c:v>0.49008506955555553</c:v>
                </c:pt>
                <c:pt idx="16">
                  <c:v>0.58723428397222233</c:v>
                </c:pt>
                <c:pt idx="17">
                  <c:v>0.69943441681045759</c:v>
                </c:pt>
                <c:pt idx="18">
                  <c:v>0.83207721355555564</c:v>
                </c:pt>
                <c:pt idx="19">
                  <c:v>0.99019869990643272</c:v>
                </c:pt>
                <c:pt idx="20">
                  <c:v>1.1711076580222224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245A-9648-AC3E-876A60803C98}"/>
            </c:ext>
          </c:extLst>
        </c:ser>
        <c:ser>
          <c:idx val="13"/>
          <c:order val="13"/>
          <c:tx>
            <c:strRef>
              <c:f>BPRExisting!$X$1</c:f>
              <c:strCache>
                <c:ptCount val="1"/>
                <c:pt idx="0">
                  <c:v>9to10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BPRExisting!$J$2:$J$22</c:f>
              <c:numCache>
                <c:formatCode>General</c:formatCode>
                <c:ptCount val="21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</c:numCache>
            </c:numRef>
          </c:cat>
          <c:val>
            <c:numRef>
              <c:f>BPRExisting!$X$2:$X$22</c:f>
              <c:numCache>
                <c:formatCode>General</c:formatCode>
                <c:ptCount val="21"/>
                <c:pt idx="0">
                  <c:v>3.5171568627450973E-2</c:v>
                </c:pt>
                <c:pt idx="1">
                  <c:v>3.5171568627450973E-2</c:v>
                </c:pt>
                <c:pt idx="2">
                  <c:v>3.5171568627450973E-2</c:v>
                </c:pt>
                <c:pt idx="3">
                  <c:v>3.5171568627450973E-2</c:v>
                </c:pt>
                <c:pt idx="4">
                  <c:v>3.5171568627450973E-2</c:v>
                </c:pt>
                <c:pt idx="5">
                  <c:v>3.5171568627450973E-2</c:v>
                </c:pt>
                <c:pt idx="6">
                  <c:v>3.5171568627450973E-2</c:v>
                </c:pt>
                <c:pt idx="7">
                  <c:v>3.5171568627450973E-2</c:v>
                </c:pt>
                <c:pt idx="8">
                  <c:v>7.4175020877450981E-2</c:v>
                </c:pt>
                <c:pt idx="9">
                  <c:v>7.9544313071895453E-2</c:v>
                </c:pt>
                <c:pt idx="10">
                  <c:v>8.7633061827450967E-2</c:v>
                </c:pt>
                <c:pt idx="11">
                  <c:v>9.4383451172905516E-2</c:v>
                </c:pt>
                <c:pt idx="12">
                  <c:v>0.10390512429411766</c:v>
                </c:pt>
                <c:pt idx="13">
                  <c:v>0.11384158078129716</c:v>
                </c:pt>
                <c:pt idx="14">
                  <c:v>0.12540490162745097</c:v>
                </c:pt>
                <c:pt idx="15">
                  <c:v>0.1415578959607843</c:v>
                </c:pt>
                <c:pt idx="16">
                  <c:v>0.15825735950245098</c:v>
                </c:pt>
                <c:pt idx="17">
                  <c:v>0.18518750933333333</c:v>
                </c:pt>
                <c:pt idx="18">
                  <c:v>0.20994945984967323</c:v>
                </c:pt>
                <c:pt idx="19">
                  <c:v>0.23809704368008255</c:v>
                </c:pt>
                <c:pt idx="20">
                  <c:v>0.27486544392745099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245A-9648-AC3E-876A60803C98}"/>
            </c:ext>
          </c:extLst>
        </c:ser>
        <c:ser>
          <c:idx val="14"/>
          <c:order val="14"/>
          <c:tx>
            <c:strRef>
              <c:f>BPRExisting!$Y$1</c:f>
              <c:strCache>
                <c:ptCount val="1"/>
                <c:pt idx="0">
                  <c:v>9to11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BPRExisting!$J$2:$J$22</c:f>
              <c:numCache>
                <c:formatCode>General</c:formatCode>
                <c:ptCount val="21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</c:numCache>
            </c:numRef>
          </c:cat>
          <c:val>
            <c:numRef>
              <c:f>BPRExisting!$Y$2:$Y$22</c:f>
              <c:numCache>
                <c:formatCode>General</c:formatCode>
                <c:ptCount val="21"/>
                <c:pt idx="0">
                  <c:v>3.3727034120734904E-2</c:v>
                </c:pt>
                <c:pt idx="1">
                  <c:v>3.3727034120734904E-2</c:v>
                </c:pt>
                <c:pt idx="2">
                  <c:v>3.3727034120734904E-2</c:v>
                </c:pt>
                <c:pt idx="3">
                  <c:v>3.3727034120734904E-2</c:v>
                </c:pt>
                <c:pt idx="4">
                  <c:v>3.3727034120734904E-2</c:v>
                </c:pt>
                <c:pt idx="5">
                  <c:v>7.1486566520734901E-2</c:v>
                </c:pt>
                <c:pt idx="6">
                  <c:v>7.8419852120734893E-2</c:v>
                </c:pt>
                <c:pt idx="7">
                  <c:v>8.7699951263592008E-2</c:v>
                </c:pt>
                <c:pt idx="8">
                  <c:v>9.8370450370734885E-2</c:v>
                </c:pt>
                <c:pt idx="9">
                  <c:v>0.11181757567629047</c:v>
                </c:pt>
                <c:pt idx="10">
                  <c:v>0.1302290309207349</c:v>
                </c:pt>
                <c:pt idx="11">
                  <c:v>0.15173257830255307</c:v>
                </c:pt>
                <c:pt idx="12">
                  <c:v>0.17864026812073494</c:v>
                </c:pt>
                <c:pt idx="13">
                  <c:v>0.21117794073611956</c:v>
                </c:pt>
                <c:pt idx="14">
                  <c:v>0.2536800681207349</c:v>
                </c:pt>
                <c:pt idx="15">
                  <c:v>0.30621687225406824</c:v>
                </c:pt>
                <c:pt idx="16">
                  <c:v>0.36094539112073493</c:v>
                </c:pt>
                <c:pt idx="17">
                  <c:v>0.43396767447367612</c:v>
                </c:pt>
                <c:pt idx="18">
                  <c:v>0.5213809780096238</c:v>
                </c:pt>
                <c:pt idx="19">
                  <c:v>0.6220613645417874</c:v>
                </c:pt>
                <c:pt idx="20">
                  <c:v>0.7378757850207347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245A-9648-AC3E-876A60803C98}"/>
            </c:ext>
          </c:extLst>
        </c:ser>
        <c:ser>
          <c:idx val="15"/>
          <c:order val="15"/>
          <c:tx>
            <c:strRef>
              <c:f>BPRExisting!$Z$1</c:f>
              <c:strCache>
                <c:ptCount val="1"/>
                <c:pt idx="0">
                  <c:v>10to11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BPRExisting!$J$2:$J$22</c:f>
              <c:numCache>
                <c:formatCode>General</c:formatCode>
                <c:ptCount val="21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</c:numCache>
            </c:numRef>
          </c:cat>
          <c:val>
            <c:numRef>
              <c:f>BPRExisting!$Z$2:$Z$22</c:f>
              <c:numCache>
                <c:formatCode>General</c:formatCode>
                <c:ptCount val="21"/>
                <c:pt idx="0">
                  <c:v>3.9068100358422939E-2</c:v>
                </c:pt>
                <c:pt idx="1">
                  <c:v>3.9068100358422939E-2</c:v>
                </c:pt>
                <c:pt idx="2">
                  <c:v>3.9068100358422939E-2</c:v>
                </c:pt>
                <c:pt idx="3">
                  <c:v>3.9068100358422939E-2</c:v>
                </c:pt>
                <c:pt idx="4">
                  <c:v>3.9068100358422939E-2</c:v>
                </c:pt>
                <c:pt idx="5">
                  <c:v>8.0131708358422871E-2</c:v>
                </c:pt>
                <c:pt idx="6">
                  <c:v>8.7610223025089584E-2</c:v>
                </c:pt>
                <c:pt idx="7">
                  <c:v>9.6387960358422939E-2</c:v>
                </c:pt>
                <c:pt idx="8">
                  <c:v>0.10918201335842291</c:v>
                </c:pt>
                <c:pt idx="9">
                  <c:v>0.12036046835842294</c:v>
                </c:pt>
                <c:pt idx="10">
                  <c:v>0.13485290215842291</c:v>
                </c:pt>
                <c:pt idx="11">
                  <c:v>0.15005824017660474</c:v>
                </c:pt>
                <c:pt idx="12">
                  <c:v>0.18035993652508958</c:v>
                </c:pt>
                <c:pt idx="13">
                  <c:v>0.20970116605073058</c:v>
                </c:pt>
                <c:pt idx="14">
                  <c:v>0.25456253778699439</c:v>
                </c:pt>
                <c:pt idx="15">
                  <c:v>0.29869531689175632</c:v>
                </c:pt>
                <c:pt idx="16">
                  <c:v>0.36233312673342288</c:v>
                </c:pt>
                <c:pt idx="17">
                  <c:v>0.41738826718195238</c:v>
                </c:pt>
                <c:pt idx="18">
                  <c:v>0.49286817446953407</c:v>
                </c:pt>
                <c:pt idx="19">
                  <c:v>0.59116038867421228</c:v>
                </c:pt>
                <c:pt idx="20">
                  <c:v>0.70347615595842283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245A-9648-AC3E-876A60803C98}"/>
            </c:ext>
          </c:extLst>
        </c:ser>
        <c:ser>
          <c:idx val="16"/>
          <c:order val="16"/>
          <c:tx>
            <c:strRef>
              <c:f>BPRExisting!$AA$1</c:f>
              <c:strCache>
                <c:ptCount val="1"/>
                <c:pt idx="0">
                  <c:v>10to15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BPRExisting!$J$2:$J$22</c:f>
              <c:numCache>
                <c:formatCode>General</c:formatCode>
                <c:ptCount val="21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</c:numCache>
            </c:numRef>
          </c:cat>
          <c:val>
            <c:numRef>
              <c:f>BPRExisting!$AA$2:$AA$22</c:f>
              <c:numCache>
                <c:formatCode>General</c:formatCode>
                <c:ptCount val="21"/>
                <c:pt idx="0">
                  <c:v>3.273809523809524E-2</c:v>
                </c:pt>
                <c:pt idx="1">
                  <c:v>3.273809523809524E-2</c:v>
                </c:pt>
                <c:pt idx="2">
                  <c:v>3.273809523809524E-2</c:v>
                </c:pt>
                <c:pt idx="3">
                  <c:v>6.8720011238095124E-2</c:v>
                </c:pt>
                <c:pt idx="4">
                  <c:v>7.273570423809525E-2</c:v>
                </c:pt>
                <c:pt idx="5">
                  <c:v>7.8639637238095209E-2</c:v>
                </c:pt>
                <c:pt idx="6">
                  <c:v>8.4969438238095246E-2</c:v>
                </c:pt>
                <c:pt idx="7">
                  <c:v>8.92607692380952E-2</c:v>
                </c:pt>
                <c:pt idx="8">
                  <c:v>9.1127793488095216E-2</c:v>
                </c:pt>
                <c:pt idx="9">
                  <c:v>9.0148744126984121E-2</c:v>
                </c:pt>
                <c:pt idx="10">
                  <c:v>9.2816877238095244E-2</c:v>
                </c:pt>
                <c:pt idx="11">
                  <c:v>9.7095218147186135E-2</c:v>
                </c:pt>
                <c:pt idx="12">
                  <c:v>0.10101307490476188</c:v>
                </c:pt>
                <c:pt idx="13">
                  <c:v>0.1078570423150183</c:v>
                </c:pt>
                <c:pt idx="14">
                  <c:v>0.11675772280952382</c:v>
                </c:pt>
                <c:pt idx="15">
                  <c:v>0.1314215043047619</c:v>
                </c:pt>
                <c:pt idx="16">
                  <c:v>0.13519454348809523</c:v>
                </c:pt>
                <c:pt idx="17">
                  <c:v>0.15574939370868349</c:v>
                </c:pt>
                <c:pt idx="18">
                  <c:v>0.16911939568253967</c:v>
                </c:pt>
                <c:pt idx="19">
                  <c:v>0.1904552546065163</c:v>
                </c:pt>
                <c:pt idx="20">
                  <c:v>0.20421024983809524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245A-9648-AC3E-876A60803C98}"/>
            </c:ext>
          </c:extLst>
        </c:ser>
        <c:ser>
          <c:idx val="17"/>
          <c:order val="17"/>
          <c:tx>
            <c:strRef>
              <c:f>BPRExisting!$AB$1</c:f>
              <c:strCache>
                <c:ptCount val="1"/>
                <c:pt idx="0">
                  <c:v>11to12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BPRExisting!$J$2:$J$22</c:f>
              <c:numCache>
                <c:formatCode>General</c:formatCode>
                <c:ptCount val="21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</c:numCache>
            </c:numRef>
          </c:cat>
          <c:val>
            <c:numRef>
              <c:f>BPRExisting!$AB$2:$AB$22</c:f>
              <c:numCache>
                <c:formatCode>General</c:formatCode>
                <c:ptCount val="21"/>
                <c:pt idx="0">
                  <c:v>3.8841807909604516E-2</c:v>
                </c:pt>
                <c:pt idx="1">
                  <c:v>3.8841807909604516E-2</c:v>
                </c:pt>
                <c:pt idx="2">
                  <c:v>3.8841807909604516E-2</c:v>
                </c:pt>
                <c:pt idx="3">
                  <c:v>3.8841807909604516E-2</c:v>
                </c:pt>
                <c:pt idx="4">
                  <c:v>3.8841807909604516E-2</c:v>
                </c:pt>
                <c:pt idx="5">
                  <c:v>3.8841807909604516E-2</c:v>
                </c:pt>
                <c:pt idx="6">
                  <c:v>3.8841807909604516E-2</c:v>
                </c:pt>
                <c:pt idx="7">
                  <c:v>8.1912647052461623E-2</c:v>
                </c:pt>
                <c:pt idx="8">
                  <c:v>9.1801755659604495E-2</c:v>
                </c:pt>
                <c:pt idx="9">
                  <c:v>0.1031979036873823</c:v>
                </c:pt>
                <c:pt idx="10">
                  <c:v>0.1168735291096045</c:v>
                </c:pt>
                <c:pt idx="11">
                  <c:v>0.1369044451823318</c:v>
                </c:pt>
                <c:pt idx="12">
                  <c:v>0.16075564090960451</c:v>
                </c:pt>
                <c:pt idx="13">
                  <c:v>0.19304227206345065</c:v>
                </c:pt>
                <c:pt idx="14">
                  <c:v>0.22707318605246163</c:v>
                </c:pt>
                <c:pt idx="15">
                  <c:v>0.2737455455096045</c:v>
                </c:pt>
                <c:pt idx="16">
                  <c:v>0.32614969153460455</c:v>
                </c:pt>
                <c:pt idx="17">
                  <c:v>0.38742719649783985</c:v>
                </c:pt>
                <c:pt idx="18">
                  <c:v>0.45917737624293786</c:v>
                </c:pt>
                <c:pt idx="19">
                  <c:v>0.55047087433065722</c:v>
                </c:pt>
                <c:pt idx="20">
                  <c:v>0.64952530830960464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245A-9648-AC3E-876A60803C98}"/>
            </c:ext>
          </c:extLst>
        </c:ser>
        <c:ser>
          <c:idx val="18"/>
          <c:order val="18"/>
          <c:tx>
            <c:strRef>
              <c:f>BPRExisting!$AC$1</c:f>
              <c:strCache>
                <c:ptCount val="1"/>
                <c:pt idx="0">
                  <c:v>11to13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numRef>
              <c:f>BPRExisting!$J$2:$J$22</c:f>
              <c:numCache>
                <c:formatCode>General</c:formatCode>
                <c:ptCount val="21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</c:numCache>
            </c:numRef>
          </c:cat>
          <c:val>
            <c:numRef>
              <c:f>BPRExisting!$AC$2:$AC$22</c:f>
              <c:numCache>
                <c:formatCode>General</c:formatCode>
                <c:ptCount val="21"/>
                <c:pt idx="0">
                  <c:v>3.5416666666666666E-2</c:v>
                </c:pt>
                <c:pt idx="1">
                  <c:v>3.5416666666666666E-2</c:v>
                </c:pt>
                <c:pt idx="2">
                  <c:v>3.5416666666666666E-2</c:v>
                </c:pt>
                <c:pt idx="3">
                  <c:v>3.5416666666666666E-2</c:v>
                </c:pt>
                <c:pt idx="4">
                  <c:v>3.5416666666666666E-2</c:v>
                </c:pt>
                <c:pt idx="5">
                  <c:v>7.1972558266666653E-2</c:v>
                </c:pt>
                <c:pt idx="6">
                  <c:v>7.8707332666666685E-2</c:v>
                </c:pt>
                <c:pt idx="7">
                  <c:v>8.5860078095238102E-2</c:v>
                </c:pt>
                <c:pt idx="8">
                  <c:v>9.5403162166666652E-2</c:v>
                </c:pt>
                <c:pt idx="9">
                  <c:v>0.10970482177777779</c:v>
                </c:pt>
                <c:pt idx="10">
                  <c:v>0.12667546786666667</c:v>
                </c:pt>
                <c:pt idx="11">
                  <c:v>0.14813748539393939</c:v>
                </c:pt>
                <c:pt idx="12">
                  <c:v>0.17812654683333334</c:v>
                </c:pt>
                <c:pt idx="13">
                  <c:v>0.2149891611282051</c:v>
                </c:pt>
                <c:pt idx="14">
                  <c:v>0.25249639909523808</c:v>
                </c:pt>
                <c:pt idx="15">
                  <c:v>0.29781223173333332</c:v>
                </c:pt>
                <c:pt idx="16">
                  <c:v>0.35844200516666663</c:v>
                </c:pt>
                <c:pt idx="17">
                  <c:v>0.4241534990196078</c:v>
                </c:pt>
                <c:pt idx="18">
                  <c:v>0.49240580733333333</c:v>
                </c:pt>
                <c:pt idx="19">
                  <c:v>0.59277650466666665</c:v>
                </c:pt>
                <c:pt idx="20">
                  <c:v>0.69203665776666667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245A-9648-AC3E-876A60803C98}"/>
            </c:ext>
          </c:extLst>
        </c:ser>
        <c:ser>
          <c:idx val="19"/>
          <c:order val="19"/>
          <c:tx>
            <c:strRef>
              <c:f>BPRExisting!$AD$1</c:f>
              <c:strCache>
                <c:ptCount val="1"/>
                <c:pt idx="0">
                  <c:v>12to10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numRef>
              <c:f>BPRExisting!$J$2:$J$22</c:f>
              <c:numCache>
                <c:formatCode>General</c:formatCode>
                <c:ptCount val="21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</c:numCache>
            </c:numRef>
          </c:cat>
          <c:val>
            <c:numRef>
              <c:f>BPRExisting!$AD$2:$AD$22</c:f>
              <c:numCache>
                <c:formatCode>General</c:formatCode>
                <c:ptCount val="21"/>
                <c:pt idx="0">
                  <c:v>2.2206959706959704E-2</c:v>
                </c:pt>
                <c:pt idx="1">
                  <c:v>5.0648441706959882E-2</c:v>
                </c:pt>
                <c:pt idx="2">
                  <c:v>5.5088162706959848E-2</c:v>
                </c:pt>
                <c:pt idx="3">
                  <c:v>6.5101337706959819E-2</c:v>
                </c:pt>
                <c:pt idx="4">
                  <c:v>6.9189256706959718E-2</c:v>
                </c:pt>
                <c:pt idx="5">
                  <c:v>7.6542162906959782E-2</c:v>
                </c:pt>
                <c:pt idx="6">
                  <c:v>7.8813169040293035E-2</c:v>
                </c:pt>
                <c:pt idx="7">
                  <c:v>8.3217199992674018E-2</c:v>
                </c:pt>
                <c:pt idx="8">
                  <c:v>8.5379922456959717E-2</c:v>
                </c:pt>
                <c:pt idx="9">
                  <c:v>9.1540773929181918E-2</c:v>
                </c:pt>
                <c:pt idx="10">
                  <c:v>9.5607833106959694E-2</c:v>
                </c:pt>
                <c:pt idx="11">
                  <c:v>0.10276940297968701</c:v>
                </c:pt>
                <c:pt idx="12">
                  <c:v>0.11501336404029305</c:v>
                </c:pt>
                <c:pt idx="13">
                  <c:v>0.12323921247619049</c:v>
                </c:pt>
                <c:pt idx="14">
                  <c:v>0.13990450642124544</c:v>
                </c:pt>
                <c:pt idx="15">
                  <c:v>0.15790160984029303</c:v>
                </c:pt>
                <c:pt idx="16">
                  <c:v>0.16059072108195971</c:v>
                </c:pt>
                <c:pt idx="17">
                  <c:v>0.1776692891187244</c:v>
                </c:pt>
                <c:pt idx="18">
                  <c:v>0.20329239715140418</c:v>
                </c:pt>
                <c:pt idx="19">
                  <c:v>0.2126189874964334</c:v>
                </c:pt>
                <c:pt idx="20">
                  <c:v>0.25833864880695967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245A-9648-AC3E-876A60803C98}"/>
            </c:ext>
          </c:extLst>
        </c:ser>
        <c:ser>
          <c:idx val="20"/>
          <c:order val="20"/>
          <c:tx>
            <c:strRef>
              <c:f>BPRExisting!$AE$1</c:f>
              <c:strCache>
                <c:ptCount val="1"/>
                <c:pt idx="0">
                  <c:v>12to13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cat>
            <c:numRef>
              <c:f>BPRExisting!$J$2:$J$22</c:f>
              <c:numCache>
                <c:formatCode>General</c:formatCode>
                <c:ptCount val="21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</c:numCache>
            </c:numRef>
          </c:cat>
          <c:val>
            <c:numRef>
              <c:f>BPRExisting!$AE$2:$AE$22</c:f>
              <c:numCache>
                <c:formatCode>General</c:formatCode>
                <c:ptCount val="21"/>
                <c:pt idx="0">
                  <c:v>3.8043478260869568E-2</c:v>
                </c:pt>
                <c:pt idx="1">
                  <c:v>3.8043478260869568E-2</c:v>
                </c:pt>
                <c:pt idx="2">
                  <c:v>3.8043478260869568E-2</c:v>
                </c:pt>
                <c:pt idx="3">
                  <c:v>3.8043478260869568E-2</c:v>
                </c:pt>
                <c:pt idx="4">
                  <c:v>3.8043478260869568E-2</c:v>
                </c:pt>
                <c:pt idx="5">
                  <c:v>3.8043478260869568E-2</c:v>
                </c:pt>
                <c:pt idx="6">
                  <c:v>7.6125742927536211E-2</c:v>
                </c:pt>
                <c:pt idx="7">
                  <c:v>3.8043478260869568E-2</c:v>
                </c:pt>
                <c:pt idx="8">
                  <c:v>7.8214950510869588E-2</c:v>
                </c:pt>
                <c:pt idx="9">
                  <c:v>7.9991597594202893E-2</c:v>
                </c:pt>
                <c:pt idx="10">
                  <c:v>8.3097806460869575E-2</c:v>
                </c:pt>
                <c:pt idx="11">
                  <c:v>8.9374844988142299E-2</c:v>
                </c:pt>
                <c:pt idx="12">
                  <c:v>9.5336053094202899E-2</c:v>
                </c:pt>
                <c:pt idx="13">
                  <c:v>9.9822145645484944E-2</c:v>
                </c:pt>
                <c:pt idx="14">
                  <c:v>0.10787720840372672</c:v>
                </c:pt>
                <c:pt idx="15">
                  <c:v>0.11600359439420291</c:v>
                </c:pt>
                <c:pt idx="16">
                  <c:v>0.12399985151086955</c:v>
                </c:pt>
                <c:pt idx="17">
                  <c:v>0.13570616484910486</c:v>
                </c:pt>
                <c:pt idx="18">
                  <c:v>0.14735068126086959</c:v>
                </c:pt>
                <c:pt idx="19">
                  <c:v>0.1553112569977117</c:v>
                </c:pt>
                <c:pt idx="20">
                  <c:v>0.16920030956086957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245A-9648-AC3E-876A60803C98}"/>
            </c:ext>
          </c:extLst>
        </c:ser>
        <c:ser>
          <c:idx val="21"/>
          <c:order val="21"/>
          <c:tx>
            <c:strRef>
              <c:f>BPRExisting!$AF$1</c:f>
              <c:strCache>
                <c:ptCount val="1"/>
                <c:pt idx="0">
                  <c:v>13to14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cat>
            <c:numRef>
              <c:f>BPRExisting!$J$2:$J$22</c:f>
              <c:numCache>
                <c:formatCode>General</c:formatCode>
                <c:ptCount val="21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</c:numCache>
            </c:numRef>
          </c:cat>
          <c:val>
            <c:numRef>
              <c:f>BPRExisting!$AF$2:$AF$22</c:f>
              <c:numCache>
                <c:formatCode>General</c:formatCode>
                <c:ptCount val="21"/>
                <c:pt idx="0">
                  <c:v>3.2370953630796152E-2</c:v>
                </c:pt>
                <c:pt idx="1">
                  <c:v>3.2370953630796152E-2</c:v>
                </c:pt>
                <c:pt idx="2">
                  <c:v>3.2370953630796152E-2</c:v>
                </c:pt>
                <c:pt idx="3">
                  <c:v>3.2370953630796152E-2</c:v>
                </c:pt>
                <c:pt idx="4">
                  <c:v>3.2370953630796152E-2</c:v>
                </c:pt>
                <c:pt idx="5">
                  <c:v>3.2370953630796152E-2</c:v>
                </c:pt>
                <c:pt idx="6">
                  <c:v>3.2370953630796152E-2</c:v>
                </c:pt>
                <c:pt idx="7">
                  <c:v>6.9618256202224671E-2</c:v>
                </c:pt>
                <c:pt idx="8">
                  <c:v>7.5975742630796136E-2</c:v>
                </c:pt>
                <c:pt idx="9">
                  <c:v>8.5138106741907235E-2</c:v>
                </c:pt>
                <c:pt idx="10">
                  <c:v>9.2065930830796144E-2</c:v>
                </c:pt>
                <c:pt idx="11">
                  <c:v>9.5135091267159799E-2</c:v>
                </c:pt>
                <c:pt idx="12">
                  <c:v>0.10409474246412947</c:v>
                </c:pt>
                <c:pt idx="13">
                  <c:v>0.11256026286156537</c:v>
                </c:pt>
                <c:pt idx="14">
                  <c:v>0.12733931434508186</c:v>
                </c:pt>
                <c:pt idx="15">
                  <c:v>0.14026589189746283</c:v>
                </c:pt>
                <c:pt idx="16">
                  <c:v>0.16252413638079616</c:v>
                </c:pt>
                <c:pt idx="17">
                  <c:v>0.17314504445432555</c:v>
                </c:pt>
                <c:pt idx="18">
                  <c:v>0.22384388774190728</c:v>
                </c:pt>
                <c:pt idx="19">
                  <c:v>0.2384747812097435</c:v>
                </c:pt>
                <c:pt idx="20">
                  <c:v>0.26286839583079619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245A-9648-AC3E-876A60803C98}"/>
            </c:ext>
          </c:extLst>
        </c:ser>
        <c:ser>
          <c:idx val="22"/>
          <c:order val="22"/>
          <c:tx>
            <c:strRef>
              <c:f>BPRExisting!$AG$1</c:f>
              <c:strCache>
                <c:ptCount val="1"/>
                <c:pt idx="0">
                  <c:v>13to7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cat>
            <c:numRef>
              <c:f>BPRExisting!$J$2:$J$22</c:f>
              <c:numCache>
                <c:formatCode>General</c:formatCode>
                <c:ptCount val="21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</c:numCache>
            </c:numRef>
          </c:cat>
          <c:val>
            <c:numRef>
              <c:f>BPRExisting!$AG$2:$AG$22</c:f>
              <c:numCache>
                <c:formatCode>General</c:formatCode>
                <c:ptCount val="21"/>
                <c:pt idx="0">
                  <c:v>2.0788206979542721E-2</c:v>
                </c:pt>
                <c:pt idx="1">
                  <c:v>5.9881740979542811E-2</c:v>
                </c:pt>
                <c:pt idx="2">
                  <c:v>6.2216170979542698E-2</c:v>
                </c:pt>
                <c:pt idx="3">
                  <c:v>6.9184330979542741E-2</c:v>
                </c:pt>
                <c:pt idx="4">
                  <c:v>7.5435679479542661E-2</c:v>
                </c:pt>
                <c:pt idx="5">
                  <c:v>7.9938502579542742E-2</c:v>
                </c:pt>
                <c:pt idx="6">
                  <c:v>8.4805280312876069E-2</c:v>
                </c:pt>
                <c:pt idx="7">
                  <c:v>9.2812307550971251E-2</c:v>
                </c:pt>
                <c:pt idx="8">
                  <c:v>0.1010057314795427</c:v>
                </c:pt>
                <c:pt idx="9">
                  <c:v>0.11790190520176494</c:v>
                </c:pt>
                <c:pt idx="10">
                  <c:v>0.13653043017954272</c:v>
                </c:pt>
                <c:pt idx="11">
                  <c:v>0.16106670443408816</c:v>
                </c:pt>
                <c:pt idx="12">
                  <c:v>0.19228013014620937</c:v>
                </c:pt>
                <c:pt idx="13">
                  <c:v>0.22872447467185039</c:v>
                </c:pt>
                <c:pt idx="14">
                  <c:v>0.27823686883668552</c:v>
                </c:pt>
                <c:pt idx="15">
                  <c:v>0.33281479257954266</c:v>
                </c:pt>
                <c:pt idx="16">
                  <c:v>0.39672534110454266</c:v>
                </c:pt>
                <c:pt idx="17">
                  <c:v>0.47107453368542496</c:v>
                </c:pt>
                <c:pt idx="18">
                  <c:v>0.57156288897954277</c:v>
                </c:pt>
                <c:pt idx="19">
                  <c:v>0.66872083392691106</c:v>
                </c:pt>
                <c:pt idx="20">
                  <c:v>0.79710165987954262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245A-9648-AC3E-876A60803C98}"/>
            </c:ext>
          </c:extLst>
        </c:ser>
        <c:ser>
          <c:idx val="23"/>
          <c:order val="23"/>
          <c:tx>
            <c:strRef>
              <c:f>BPRExisting!$AH$1</c:f>
              <c:strCache>
                <c:ptCount val="1"/>
                <c:pt idx="0">
                  <c:v>14to16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cat>
            <c:numRef>
              <c:f>BPRExisting!$J$2:$J$22</c:f>
              <c:numCache>
                <c:formatCode>General</c:formatCode>
                <c:ptCount val="21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</c:numCache>
            </c:numRef>
          </c:cat>
          <c:val>
            <c:numRef>
              <c:f>BPRExisting!$AH$2:$AH$22</c:f>
              <c:numCache>
                <c:formatCode>General</c:formatCode>
                <c:ptCount val="21"/>
                <c:pt idx="0">
                  <c:v>3.5492577597840747E-2</c:v>
                </c:pt>
                <c:pt idx="1">
                  <c:v>3.5492577597840747E-2</c:v>
                </c:pt>
                <c:pt idx="2">
                  <c:v>3.5492577597840747E-2</c:v>
                </c:pt>
                <c:pt idx="3">
                  <c:v>7.7546505597840709E-2</c:v>
                </c:pt>
                <c:pt idx="4">
                  <c:v>7.8037924097840689E-2</c:v>
                </c:pt>
                <c:pt idx="5">
                  <c:v>8.0645743597840713E-2</c:v>
                </c:pt>
                <c:pt idx="6">
                  <c:v>8.334299826450739E-2</c:v>
                </c:pt>
                <c:pt idx="7">
                  <c:v>8.6975688169269316E-2</c:v>
                </c:pt>
                <c:pt idx="8">
                  <c:v>9.0705281347840699E-2</c:v>
                </c:pt>
                <c:pt idx="9">
                  <c:v>9.6302047375618496E-2</c:v>
                </c:pt>
                <c:pt idx="10">
                  <c:v>0.10628101539784073</c:v>
                </c:pt>
                <c:pt idx="11">
                  <c:v>0.11233858850693162</c:v>
                </c:pt>
                <c:pt idx="12">
                  <c:v>0.1298228155978407</c:v>
                </c:pt>
                <c:pt idx="13">
                  <c:v>0.14150143636707152</c:v>
                </c:pt>
                <c:pt idx="14">
                  <c:v>0.15958315502641218</c:v>
                </c:pt>
                <c:pt idx="15">
                  <c:v>0.17599713053117408</c:v>
                </c:pt>
                <c:pt idx="16">
                  <c:v>0.20954709509784075</c:v>
                </c:pt>
                <c:pt idx="17">
                  <c:v>0.24160832477431129</c:v>
                </c:pt>
                <c:pt idx="18">
                  <c:v>0.27913723059784074</c:v>
                </c:pt>
                <c:pt idx="19">
                  <c:v>0.31416944686099868</c:v>
                </c:pt>
                <c:pt idx="20">
                  <c:v>0.36695408299784071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245A-9648-AC3E-876A60803C98}"/>
            </c:ext>
          </c:extLst>
        </c:ser>
        <c:ser>
          <c:idx val="24"/>
          <c:order val="24"/>
          <c:tx>
            <c:strRef>
              <c:f>BPRExisting!$AI$1</c:f>
              <c:strCache>
                <c:ptCount val="1"/>
                <c:pt idx="0">
                  <c:v>14to5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BPRExisting!$J$2:$J$22</c:f>
              <c:numCache>
                <c:formatCode>General</c:formatCode>
                <c:ptCount val="21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</c:numCache>
            </c:numRef>
          </c:cat>
          <c:val>
            <c:numRef>
              <c:f>BPRExisting!$AI$2:$AI$22</c:f>
              <c:numCache>
                <c:formatCode>General</c:formatCode>
                <c:ptCount val="21"/>
                <c:pt idx="0">
                  <c:v>2.8800856531049253E-2</c:v>
                </c:pt>
                <c:pt idx="1">
                  <c:v>2.8800856531049253E-2</c:v>
                </c:pt>
                <c:pt idx="2">
                  <c:v>2.8800856531049253E-2</c:v>
                </c:pt>
                <c:pt idx="3">
                  <c:v>2.8800856531049253E-2</c:v>
                </c:pt>
                <c:pt idx="4">
                  <c:v>2.8800856531049253E-2</c:v>
                </c:pt>
                <c:pt idx="5">
                  <c:v>5.9111181331049284E-2</c:v>
                </c:pt>
                <c:pt idx="6">
                  <c:v>6.3161121531049275E-2</c:v>
                </c:pt>
                <c:pt idx="7">
                  <c:v>6.8447417102477828E-2</c:v>
                </c:pt>
                <c:pt idx="8">
                  <c:v>7.2489331531049292E-2</c:v>
                </c:pt>
                <c:pt idx="9">
                  <c:v>7.7037938975493686E-2</c:v>
                </c:pt>
                <c:pt idx="10">
                  <c:v>8.2716349731049299E-2</c:v>
                </c:pt>
                <c:pt idx="11">
                  <c:v>9.1687655803776552E-2</c:v>
                </c:pt>
                <c:pt idx="12">
                  <c:v>0.10024279036438258</c:v>
                </c:pt>
                <c:pt idx="13">
                  <c:v>0.11748236530028006</c:v>
                </c:pt>
                <c:pt idx="14">
                  <c:v>0.13610167167390641</c:v>
                </c:pt>
                <c:pt idx="15">
                  <c:v>0.15867759239771592</c:v>
                </c:pt>
                <c:pt idx="16">
                  <c:v>0.16739263228104925</c:v>
                </c:pt>
                <c:pt idx="17">
                  <c:v>0.19640453464869631</c:v>
                </c:pt>
                <c:pt idx="18">
                  <c:v>0.2362146868643826</c:v>
                </c:pt>
                <c:pt idx="19">
                  <c:v>0.2757773385310493</c:v>
                </c:pt>
                <c:pt idx="20">
                  <c:v>0.31330007743104926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245A-9648-AC3E-876A60803C98}"/>
            </c:ext>
          </c:extLst>
        </c:ser>
        <c:ser>
          <c:idx val="25"/>
          <c:order val="25"/>
          <c:tx>
            <c:strRef>
              <c:f>BPRExisting!$AJ$1</c:f>
              <c:strCache>
                <c:ptCount val="1"/>
                <c:pt idx="0">
                  <c:v>14to6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BPRExisting!$J$2:$J$22</c:f>
              <c:numCache>
                <c:formatCode>General</c:formatCode>
                <c:ptCount val="21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</c:numCache>
            </c:numRef>
          </c:cat>
          <c:val>
            <c:numRef>
              <c:f>BPRExisting!$AJ$2:$AJ$22</c:f>
              <c:numCache>
                <c:formatCode>General</c:formatCode>
                <c:ptCount val="21"/>
                <c:pt idx="0">
                  <c:v>3.4322678843226789E-2</c:v>
                </c:pt>
                <c:pt idx="1">
                  <c:v>7.0453910843226969E-2</c:v>
                </c:pt>
                <c:pt idx="2">
                  <c:v>7.1354909843226927E-2</c:v>
                </c:pt>
                <c:pt idx="3">
                  <c:v>7.1428270176560241E-2</c:v>
                </c:pt>
                <c:pt idx="4">
                  <c:v>7.4243372343226866E-2</c:v>
                </c:pt>
                <c:pt idx="5">
                  <c:v>7.8456916043226799E-2</c:v>
                </c:pt>
                <c:pt idx="6">
                  <c:v>8.555015684322681E-2</c:v>
                </c:pt>
                <c:pt idx="7">
                  <c:v>9.471323941465537E-2</c:v>
                </c:pt>
                <c:pt idx="8">
                  <c:v>0.11002409584322684</c:v>
                </c:pt>
                <c:pt idx="9">
                  <c:v>0.1241792559543379</c:v>
                </c:pt>
                <c:pt idx="10">
                  <c:v>0.14033032584322683</c:v>
                </c:pt>
                <c:pt idx="11">
                  <c:v>0.16446792338868135</c:v>
                </c:pt>
                <c:pt idx="12">
                  <c:v>0.19771294067656014</c:v>
                </c:pt>
                <c:pt idx="13">
                  <c:v>0.22361114330476531</c:v>
                </c:pt>
                <c:pt idx="14">
                  <c:v>0.26656878041465537</c:v>
                </c:pt>
                <c:pt idx="15">
                  <c:v>0.30846373524322679</c:v>
                </c:pt>
                <c:pt idx="16">
                  <c:v>0.38709346446822679</c:v>
                </c:pt>
                <c:pt idx="17">
                  <c:v>0.4510640540196974</c:v>
                </c:pt>
                <c:pt idx="18">
                  <c:v>0.53551875095433787</c:v>
                </c:pt>
                <c:pt idx="19">
                  <c:v>0.59983803979059525</c:v>
                </c:pt>
                <c:pt idx="20">
                  <c:v>0.72568158454322684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245A-9648-AC3E-876A60803C98}"/>
            </c:ext>
          </c:extLst>
        </c:ser>
        <c:ser>
          <c:idx val="26"/>
          <c:order val="26"/>
          <c:tx>
            <c:strRef>
              <c:f>BPRExisting!$AK$1</c:f>
              <c:strCache>
                <c:ptCount val="1"/>
                <c:pt idx="0">
                  <c:v>16to5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BPRExisting!$J$2:$J$22</c:f>
              <c:numCache>
                <c:formatCode>General</c:formatCode>
                <c:ptCount val="21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</c:numCache>
            </c:numRef>
          </c:cat>
          <c:val>
            <c:numRef>
              <c:f>BPRExisting!$AK$2:$AK$22</c:f>
              <c:numCache>
                <c:formatCode>General</c:formatCode>
                <c:ptCount val="21"/>
                <c:pt idx="0">
                  <c:v>3.3473980309423342E-2</c:v>
                </c:pt>
                <c:pt idx="1">
                  <c:v>6.8455084309423292E-2</c:v>
                </c:pt>
                <c:pt idx="2">
                  <c:v>6.9835848309423298E-2</c:v>
                </c:pt>
                <c:pt idx="3">
                  <c:v>7.3057688976090052E-2</c:v>
                </c:pt>
                <c:pt idx="4">
                  <c:v>7.5499181809423319E-2</c:v>
                </c:pt>
                <c:pt idx="5">
                  <c:v>7.9515406709423336E-2</c:v>
                </c:pt>
                <c:pt idx="6">
                  <c:v>8.4266457976090045E-2</c:v>
                </c:pt>
                <c:pt idx="7">
                  <c:v>9.2302776595137637E-2</c:v>
                </c:pt>
                <c:pt idx="8">
                  <c:v>0.10132524730942336</c:v>
                </c:pt>
                <c:pt idx="9">
                  <c:v>0.11175762942053447</c:v>
                </c:pt>
                <c:pt idx="10">
                  <c:v>0.12340609610942335</c:v>
                </c:pt>
                <c:pt idx="11">
                  <c:v>0.1359440737639688</c:v>
                </c:pt>
                <c:pt idx="12">
                  <c:v>0.14542642197609001</c:v>
                </c:pt>
                <c:pt idx="13">
                  <c:v>0.15531887092480795</c:v>
                </c:pt>
                <c:pt idx="14">
                  <c:v>0.17192327788085188</c:v>
                </c:pt>
                <c:pt idx="15">
                  <c:v>0.19376199977609002</c:v>
                </c:pt>
                <c:pt idx="16">
                  <c:v>0.21797760405942332</c:v>
                </c:pt>
                <c:pt idx="17">
                  <c:v>0.2332252900741292</c:v>
                </c:pt>
                <c:pt idx="18">
                  <c:v>0.26402484508720109</c:v>
                </c:pt>
                <c:pt idx="19">
                  <c:v>0.29082214925679173</c:v>
                </c:pt>
                <c:pt idx="20">
                  <c:v>0.33809530150942335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245A-9648-AC3E-876A60803C98}"/>
            </c:ext>
          </c:extLst>
        </c:ser>
        <c:ser>
          <c:idx val="27"/>
          <c:order val="27"/>
          <c:tx>
            <c:strRef>
              <c:f>BPRExisting!$AL$1</c:f>
              <c:strCache>
                <c:ptCount val="1"/>
                <c:pt idx="0">
                  <c:v>16to20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BPRExisting!$J$2:$J$22</c:f>
              <c:numCache>
                <c:formatCode>General</c:formatCode>
                <c:ptCount val="21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</c:numCache>
            </c:numRef>
          </c:cat>
          <c:val>
            <c:numRef>
              <c:f>BPRExisting!$AL$2:$AL$22</c:f>
              <c:numCache>
                <c:formatCode>General</c:formatCode>
                <c:ptCount val="21"/>
                <c:pt idx="0">
                  <c:v>3.2954545454545452E-2</c:v>
                </c:pt>
                <c:pt idx="1">
                  <c:v>3.2954545454545452E-2</c:v>
                </c:pt>
                <c:pt idx="2">
                  <c:v>3.2954545454545452E-2</c:v>
                </c:pt>
                <c:pt idx="3">
                  <c:v>6.8546494121212109E-2</c:v>
                </c:pt>
                <c:pt idx="4">
                  <c:v>7.3301288454545394E-2</c:v>
                </c:pt>
                <c:pt idx="5">
                  <c:v>7.8682019454545435E-2</c:v>
                </c:pt>
                <c:pt idx="6">
                  <c:v>8.2733742454545442E-2</c:v>
                </c:pt>
                <c:pt idx="7">
                  <c:v>8.7833428883116876E-2</c:v>
                </c:pt>
                <c:pt idx="8">
                  <c:v>9.5372108704545461E-2</c:v>
                </c:pt>
                <c:pt idx="9">
                  <c:v>0.10343658989898991</c:v>
                </c:pt>
                <c:pt idx="10">
                  <c:v>0.11490452825454545</c:v>
                </c:pt>
                <c:pt idx="11">
                  <c:v>0.12744234818181818</c:v>
                </c:pt>
                <c:pt idx="12">
                  <c:v>0.14109485312121212</c:v>
                </c:pt>
                <c:pt idx="13">
                  <c:v>0.16398565191608391</c:v>
                </c:pt>
                <c:pt idx="14">
                  <c:v>0.18896143002597401</c:v>
                </c:pt>
                <c:pt idx="15">
                  <c:v>0.21633626132121211</c:v>
                </c:pt>
                <c:pt idx="16">
                  <c:v>0.25129200782954547</c:v>
                </c:pt>
                <c:pt idx="17">
                  <c:v>0.29315160568983956</c:v>
                </c:pt>
                <c:pt idx="18">
                  <c:v>0.3275134358989899</c:v>
                </c:pt>
                <c:pt idx="19">
                  <c:v>0.38159955061244016</c:v>
                </c:pt>
                <c:pt idx="20">
                  <c:v>0.44387697845454543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245A-9648-AC3E-876A60803C98}"/>
            </c:ext>
          </c:extLst>
        </c:ser>
        <c:ser>
          <c:idx val="28"/>
          <c:order val="28"/>
          <c:tx>
            <c:strRef>
              <c:f>BPRExisting!$AM$1</c:f>
              <c:strCache>
                <c:ptCount val="1"/>
                <c:pt idx="0">
                  <c:v>16to17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BPRExisting!$J$2:$J$22</c:f>
              <c:numCache>
                <c:formatCode>General</c:formatCode>
                <c:ptCount val="21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</c:numCache>
            </c:numRef>
          </c:cat>
          <c:val>
            <c:numRef>
              <c:f>BPRExisting!$AM$2:$AM$22</c:f>
              <c:numCache>
                <c:formatCode>General</c:formatCode>
                <c:ptCount val="21"/>
                <c:pt idx="0">
                  <c:v>3.0535714285714284E-2</c:v>
                </c:pt>
                <c:pt idx="1">
                  <c:v>3.0535714285714284E-2</c:v>
                </c:pt>
                <c:pt idx="2">
                  <c:v>3.0535714285714284E-2</c:v>
                </c:pt>
                <c:pt idx="3">
                  <c:v>3.0535714285714284E-2</c:v>
                </c:pt>
                <c:pt idx="4">
                  <c:v>6.236268078571431E-2</c:v>
                </c:pt>
                <c:pt idx="5">
                  <c:v>6.4847639485714328E-2</c:v>
                </c:pt>
                <c:pt idx="6">
                  <c:v>6.8765998619047641E-2</c:v>
                </c:pt>
                <c:pt idx="7">
                  <c:v>7.3772261714285692E-2</c:v>
                </c:pt>
                <c:pt idx="8">
                  <c:v>7.8969536035714272E-2</c:v>
                </c:pt>
                <c:pt idx="9">
                  <c:v>8.4199263174603162E-2</c:v>
                </c:pt>
                <c:pt idx="10">
                  <c:v>9.4417628685714294E-2</c:v>
                </c:pt>
                <c:pt idx="11">
                  <c:v>0.10447247155844155</c:v>
                </c:pt>
                <c:pt idx="12">
                  <c:v>0.11616899428571431</c:v>
                </c:pt>
                <c:pt idx="13">
                  <c:v>0.12913668028571429</c:v>
                </c:pt>
                <c:pt idx="14">
                  <c:v>0.14362006971428573</c:v>
                </c:pt>
                <c:pt idx="15">
                  <c:v>0.15896812215238093</c:v>
                </c:pt>
                <c:pt idx="16">
                  <c:v>0.18239713141071429</c:v>
                </c:pt>
                <c:pt idx="17">
                  <c:v>0.21590319593277313</c:v>
                </c:pt>
                <c:pt idx="18">
                  <c:v>0.23935376528571428</c:v>
                </c:pt>
                <c:pt idx="19">
                  <c:v>0.27242165944360902</c:v>
                </c:pt>
                <c:pt idx="20">
                  <c:v>0.31063392268571433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245A-9648-AC3E-876A60803C98}"/>
            </c:ext>
          </c:extLst>
        </c:ser>
        <c:ser>
          <c:idx val="29"/>
          <c:order val="29"/>
          <c:tx>
            <c:strRef>
              <c:f>BPRExisting!$AN$1</c:f>
              <c:strCache>
                <c:ptCount val="1"/>
                <c:pt idx="0">
                  <c:v>17to21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BPRExisting!$J$2:$J$22</c:f>
              <c:numCache>
                <c:formatCode>General</c:formatCode>
                <c:ptCount val="21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</c:numCache>
            </c:numRef>
          </c:cat>
          <c:val>
            <c:numRef>
              <c:f>BPRExisting!$AN$2:$AN$22</c:f>
              <c:numCache>
                <c:formatCode>General</c:formatCode>
                <c:ptCount val="21"/>
                <c:pt idx="0">
                  <c:v>3.2259887005649718E-2</c:v>
                </c:pt>
                <c:pt idx="1">
                  <c:v>6.5110673005649683E-2</c:v>
                </c:pt>
                <c:pt idx="2">
                  <c:v>7.0063897005649772E-2</c:v>
                </c:pt>
                <c:pt idx="3">
                  <c:v>7.767080100564977E-2</c:v>
                </c:pt>
                <c:pt idx="4">
                  <c:v>8.4171602005649673E-2</c:v>
                </c:pt>
                <c:pt idx="5">
                  <c:v>8.9095990205649706E-2</c:v>
                </c:pt>
                <c:pt idx="6">
                  <c:v>9.7913224005649682E-2</c:v>
                </c:pt>
                <c:pt idx="7">
                  <c:v>0.11070119329136401</c:v>
                </c:pt>
                <c:pt idx="8">
                  <c:v>0.12930349350564974</c:v>
                </c:pt>
                <c:pt idx="9">
                  <c:v>0.15456755922787191</c:v>
                </c:pt>
                <c:pt idx="10">
                  <c:v>0.18856745320564969</c:v>
                </c:pt>
                <c:pt idx="11">
                  <c:v>0.2213115160965588</c:v>
                </c:pt>
                <c:pt idx="12">
                  <c:v>0.26982942850564973</c:v>
                </c:pt>
                <c:pt idx="13">
                  <c:v>0.32706259346718813</c:v>
                </c:pt>
                <c:pt idx="14">
                  <c:v>0.39487446229136391</c:v>
                </c:pt>
                <c:pt idx="15">
                  <c:v>0.48796699060564974</c:v>
                </c:pt>
                <c:pt idx="16">
                  <c:v>0.59437210525564965</c:v>
                </c:pt>
                <c:pt idx="17">
                  <c:v>0.73114376347623788</c:v>
                </c:pt>
                <c:pt idx="18">
                  <c:v>0.87431672178342745</c:v>
                </c:pt>
                <c:pt idx="19">
                  <c:v>1.0513914374267022</c:v>
                </c:pt>
                <c:pt idx="20">
                  <c:v>1.2560105409056497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245A-9648-AC3E-876A60803C98}"/>
            </c:ext>
          </c:extLst>
        </c:ser>
        <c:ser>
          <c:idx val="30"/>
          <c:order val="30"/>
          <c:tx>
            <c:strRef>
              <c:f>BPRExisting!$AO$1</c:f>
              <c:strCache>
                <c:ptCount val="1"/>
                <c:pt idx="0">
                  <c:v>17to18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cat>
            <c:numRef>
              <c:f>BPRExisting!$J$2:$J$22</c:f>
              <c:numCache>
                <c:formatCode>General</c:formatCode>
                <c:ptCount val="21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</c:numCache>
            </c:numRef>
          </c:cat>
          <c:val>
            <c:numRef>
              <c:f>BPRExisting!$AO$2:$AO$22</c:f>
              <c:numCache>
                <c:formatCode>General</c:formatCode>
                <c:ptCount val="21"/>
                <c:pt idx="0">
                  <c:v>6.6666666666666666E-2</c:v>
                </c:pt>
                <c:pt idx="1">
                  <c:v>6.6666666666666666E-2</c:v>
                </c:pt>
                <c:pt idx="2">
                  <c:v>6.6666666666666666E-2</c:v>
                </c:pt>
                <c:pt idx="3">
                  <c:v>6.6666666666666666E-2</c:v>
                </c:pt>
                <c:pt idx="4">
                  <c:v>6.6666666666666666E-2</c:v>
                </c:pt>
                <c:pt idx="5">
                  <c:v>0.14330515946666672</c:v>
                </c:pt>
                <c:pt idx="6">
                  <c:v>0.16188192266666668</c:v>
                </c:pt>
                <c:pt idx="7">
                  <c:v>0.18569584838095238</c:v>
                </c:pt>
                <c:pt idx="8">
                  <c:v>0.21690454691666666</c:v>
                </c:pt>
                <c:pt idx="9">
                  <c:v>0.2533153528888889</c:v>
                </c:pt>
                <c:pt idx="10">
                  <c:v>0.29449666266666663</c:v>
                </c:pt>
                <c:pt idx="11">
                  <c:v>0.34522296121212115</c:v>
                </c:pt>
                <c:pt idx="12">
                  <c:v>0.39962012199999997</c:v>
                </c:pt>
                <c:pt idx="13">
                  <c:v>0.46142137835897429</c:v>
                </c:pt>
                <c:pt idx="14">
                  <c:v>0.55004189880952381</c:v>
                </c:pt>
                <c:pt idx="15">
                  <c:v>0.62796087813333323</c:v>
                </c:pt>
                <c:pt idx="16">
                  <c:v>0.72510591766666666</c:v>
                </c:pt>
                <c:pt idx="17">
                  <c:v>0.83635603454901952</c:v>
                </c:pt>
                <c:pt idx="18">
                  <c:v>0.97488422688888876</c:v>
                </c:pt>
                <c:pt idx="19">
                  <c:v>1.13070408077193</c:v>
                </c:pt>
                <c:pt idx="20">
                  <c:v>1.3005177830666668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245A-9648-AC3E-876A60803C98}"/>
            </c:ext>
          </c:extLst>
        </c:ser>
        <c:ser>
          <c:idx val="31"/>
          <c:order val="31"/>
          <c:tx>
            <c:strRef>
              <c:f>BPRExisting!$AP$1</c:f>
              <c:strCache>
                <c:ptCount val="1"/>
                <c:pt idx="0">
                  <c:v>18to22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cat>
            <c:numRef>
              <c:f>BPRExisting!$J$2:$J$22</c:f>
              <c:numCache>
                <c:formatCode>General</c:formatCode>
                <c:ptCount val="21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</c:numCache>
            </c:numRef>
          </c:cat>
          <c:val>
            <c:numRef>
              <c:f>BPRExisting!$AP$2:$AP$22</c:f>
              <c:numCache>
                <c:formatCode>General</c:formatCode>
                <c:ptCount val="21"/>
                <c:pt idx="0">
                  <c:v>2.6780626780626784E-2</c:v>
                </c:pt>
                <c:pt idx="1">
                  <c:v>2.6780626780626784E-2</c:v>
                </c:pt>
                <c:pt idx="2">
                  <c:v>2.6780626780626784E-2</c:v>
                </c:pt>
                <c:pt idx="3">
                  <c:v>5.4958124780626796E-2</c:v>
                </c:pt>
                <c:pt idx="4">
                  <c:v>6.9095234780626694E-2</c:v>
                </c:pt>
                <c:pt idx="5">
                  <c:v>8.4764445580626749E-2</c:v>
                </c:pt>
                <c:pt idx="6">
                  <c:v>0.10567394178062674</c:v>
                </c:pt>
                <c:pt idx="7">
                  <c:v>0.13846865620919821</c:v>
                </c:pt>
                <c:pt idx="8">
                  <c:v>0.18412827478062677</c:v>
                </c:pt>
                <c:pt idx="9">
                  <c:v>0.24834682011396014</c:v>
                </c:pt>
                <c:pt idx="10">
                  <c:v>0.33352890938062674</c:v>
                </c:pt>
                <c:pt idx="11">
                  <c:v>0.44543612423517226</c:v>
                </c:pt>
                <c:pt idx="12">
                  <c:v>0.58553885128062677</c:v>
                </c:pt>
                <c:pt idx="13">
                  <c:v>0.76343712370370376</c:v>
                </c:pt>
                <c:pt idx="14">
                  <c:v>0.98188665306634104</c:v>
                </c:pt>
                <c:pt idx="15">
                  <c:v>1.2474326323806266</c:v>
                </c:pt>
                <c:pt idx="16">
                  <c:v>1.5609987495306266</c:v>
                </c:pt>
                <c:pt idx="17">
                  <c:v>1.9454228964276854</c:v>
                </c:pt>
                <c:pt idx="18">
                  <c:v>2.3946371992250715</c:v>
                </c:pt>
                <c:pt idx="19">
                  <c:v>2.9245388185701007</c:v>
                </c:pt>
                <c:pt idx="20">
                  <c:v>3.5164797499806268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245A-9648-AC3E-876A60803C98}"/>
            </c:ext>
          </c:extLst>
        </c:ser>
        <c:ser>
          <c:idx val="32"/>
          <c:order val="32"/>
          <c:tx>
            <c:strRef>
              <c:f>BPRExisting!$AQ$1</c:f>
              <c:strCache>
                <c:ptCount val="1"/>
                <c:pt idx="0">
                  <c:v>23to19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cat>
            <c:numRef>
              <c:f>BPRExisting!$J$2:$J$22</c:f>
              <c:numCache>
                <c:formatCode>General</c:formatCode>
                <c:ptCount val="21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</c:numCache>
            </c:numRef>
          </c:cat>
          <c:val>
            <c:numRef>
              <c:f>BPRExisting!$AQ$2:$AQ$22</c:f>
              <c:numCache>
                <c:formatCode>General</c:formatCode>
                <c:ptCount val="21"/>
                <c:pt idx="0">
                  <c:v>3.7150127226463103E-2</c:v>
                </c:pt>
                <c:pt idx="1">
                  <c:v>3.7150127226463103E-2</c:v>
                </c:pt>
                <c:pt idx="2">
                  <c:v>3.7150127226463103E-2</c:v>
                </c:pt>
                <c:pt idx="3">
                  <c:v>3.7150127226463103E-2</c:v>
                </c:pt>
                <c:pt idx="4">
                  <c:v>3.7150127226463103E-2</c:v>
                </c:pt>
                <c:pt idx="5">
                  <c:v>3.7150127226463103E-2</c:v>
                </c:pt>
                <c:pt idx="6">
                  <c:v>3.7150127226463103E-2</c:v>
                </c:pt>
                <c:pt idx="7">
                  <c:v>3.7150127226463103E-2</c:v>
                </c:pt>
                <c:pt idx="8">
                  <c:v>3.7150127226463103E-2</c:v>
                </c:pt>
                <c:pt idx="9">
                  <c:v>7.9405543670907519E-2</c:v>
                </c:pt>
                <c:pt idx="10">
                  <c:v>9.2108027026463091E-2</c:v>
                </c:pt>
                <c:pt idx="11">
                  <c:v>0.10890832486282673</c:v>
                </c:pt>
                <c:pt idx="12">
                  <c:v>0.1300804467264631</c:v>
                </c:pt>
                <c:pt idx="13">
                  <c:v>0.15744947876492463</c:v>
                </c:pt>
                <c:pt idx="14">
                  <c:v>0.19165009408360595</c:v>
                </c:pt>
                <c:pt idx="15">
                  <c:v>0.23367110429312976</c:v>
                </c:pt>
                <c:pt idx="16">
                  <c:v>0.28418528047646308</c:v>
                </c:pt>
                <c:pt idx="17">
                  <c:v>0.34454348216763958</c:v>
                </c:pt>
                <c:pt idx="18">
                  <c:v>0.41638023755979647</c:v>
                </c:pt>
                <c:pt idx="19">
                  <c:v>0.50038539196330523</c:v>
                </c:pt>
                <c:pt idx="20">
                  <c:v>0.60152626902646311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245A-9648-AC3E-876A60803C98}"/>
            </c:ext>
          </c:extLst>
        </c:ser>
        <c:ser>
          <c:idx val="33"/>
          <c:order val="33"/>
          <c:tx>
            <c:strRef>
              <c:f>BPRExisting!$AR$1</c:f>
              <c:strCache>
                <c:ptCount val="1"/>
                <c:pt idx="0">
                  <c:v>19to15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cat>
            <c:numRef>
              <c:f>BPRExisting!$J$2:$J$22</c:f>
              <c:numCache>
                <c:formatCode>General</c:formatCode>
                <c:ptCount val="21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</c:numCache>
            </c:numRef>
          </c:cat>
          <c:val>
            <c:numRef>
              <c:f>BPRExisting!$AR$2:$AR$22</c:f>
              <c:numCache>
                <c:formatCode>General</c:formatCode>
                <c:ptCount val="21"/>
                <c:pt idx="0">
                  <c:v>2.6570915619389589E-2</c:v>
                </c:pt>
                <c:pt idx="1">
                  <c:v>2.6570915619389589E-2</c:v>
                </c:pt>
                <c:pt idx="2">
                  <c:v>2.6570915619389589E-2</c:v>
                </c:pt>
                <c:pt idx="3">
                  <c:v>2.6570915619389589E-2</c:v>
                </c:pt>
                <c:pt idx="4">
                  <c:v>2.6570915619389589E-2</c:v>
                </c:pt>
                <c:pt idx="5">
                  <c:v>2.6570915619389589E-2</c:v>
                </c:pt>
                <c:pt idx="6">
                  <c:v>2.6570915619389589E-2</c:v>
                </c:pt>
                <c:pt idx="7">
                  <c:v>2.6570915619389589E-2</c:v>
                </c:pt>
                <c:pt idx="8">
                  <c:v>2.6570915619389589E-2</c:v>
                </c:pt>
                <c:pt idx="9">
                  <c:v>2.6570915619389589E-2</c:v>
                </c:pt>
                <c:pt idx="10">
                  <c:v>2.6570915619389589E-2</c:v>
                </c:pt>
                <c:pt idx="11">
                  <c:v>2.6570915619389589E-2</c:v>
                </c:pt>
                <c:pt idx="12">
                  <c:v>2.6570915619389589E-2</c:v>
                </c:pt>
                <c:pt idx="13">
                  <c:v>2.6570915619389589E-2</c:v>
                </c:pt>
                <c:pt idx="14">
                  <c:v>2.6570915619389589E-2</c:v>
                </c:pt>
                <c:pt idx="15">
                  <c:v>2.6570915619389589E-2</c:v>
                </c:pt>
                <c:pt idx="16">
                  <c:v>2.6570915619389589E-2</c:v>
                </c:pt>
                <c:pt idx="17">
                  <c:v>2.6570915619389589E-2</c:v>
                </c:pt>
                <c:pt idx="18">
                  <c:v>2.6570915619389589E-2</c:v>
                </c:pt>
                <c:pt idx="19">
                  <c:v>2.6570915619389589E-2</c:v>
                </c:pt>
                <c:pt idx="20">
                  <c:v>2.6570915619389589E-2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245A-9648-AC3E-876A60803C98}"/>
            </c:ext>
          </c:extLst>
        </c:ser>
        <c:ser>
          <c:idx val="34"/>
          <c:order val="34"/>
          <c:tx>
            <c:strRef>
              <c:f>BPRExisting!$AS$1</c:f>
              <c:strCache>
                <c:ptCount val="1"/>
                <c:pt idx="0">
                  <c:v>2to10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cat>
            <c:numRef>
              <c:f>BPRExisting!$J$2:$J$22</c:f>
              <c:numCache>
                <c:formatCode>General</c:formatCode>
                <c:ptCount val="21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</c:numCache>
            </c:numRef>
          </c:cat>
          <c:val>
            <c:numRef>
              <c:f>BPRExisting!$AS$2:$AS$22</c:f>
              <c:numCache>
                <c:formatCode>General</c:formatCode>
                <c:ptCount val="21"/>
                <c:pt idx="0">
                  <c:v>2.9959839357429716E-2</c:v>
                </c:pt>
                <c:pt idx="1">
                  <c:v>2.9959839357429716E-2</c:v>
                </c:pt>
                <c:pt idx="2">
                  <c:v>2.9959839357429716E-2</c:v>
                </c:pt>
                <c:pt idx="3">
                  <c:v>6.2519152690763066E-2</c:v>
                </c:pt>
                <c:pt idx="4">
                  <c:v>7.0601863857429767E-2</c:v>
                </c:pt>
                <c:pt idx="5">
                  <c:v>7.9429418557429757E-2</c:v>
                </c:pt>
                <c:pt idx="6">
                  <c:v>9.0309570024096439E-2</c:v>
                </c:pt>
                <c:pt idx="7">
                  <c:v>0.10365609364314404</c:v>
                </c:pt>
                <c:pt idx="8">
                  <c:v>0.12710050135742973</c:v>
                </c:pt>
                <c:pt idx="9">
                  <c:v>0.15307192180187415</c:v>
                </c:pt>
                <c:pt idx="10">
                  <c:v>0.19473398995742974</c:v>
                </c:pt>
                <c:pt idx="11">
                  <c:v>0.2438855902665206</c:v>
                </c:pt>
                <c:pt idx="12">
                  <c:v>0.31069227969076313</c:v>
                </c:pt>
                <c:pt idx="13">
                  <c:v>0.38793955504973743</c:v>
                </c:pt>
                <c:pt idx="14">
                  <c:v>0.48968152892885836</c:v>
                </c:pt>
                <c:pt idx="15">
                  <c:v>0.61037302335742982</c:v>
                </c:pt>
                <c:pt idx="16">
                  <c:v>0.75680737435742973</c:v>
                </c:pt>
                <c:pt idx="17">
                  <c:v>0.92577296100448869</c:v>
                </c:pt>
                <c:pt idx="18">
                  <c:v>1.1264859300240964</c:v>
                </c:pt>
                <c:pt idx="19">
                  <c:v>1.3559095020942717</c:v>
                </c:pt>
                <c:pt idx="20">
                  <c:v>1.6295122489574296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245A-9648-AC3E-876A60803C98}"/>
            </c:ext>
          </c:extLst>
        </c:ser>
        <c:ser>
          <c:idx val="35"/>
          <c:order val="35"/>
          <c:tx>
            <c:strRef>
              <c:f>BPRExisting!$AT$1</c:f>
              <c:strCache>
                <c:ptCount val="1"/>
                <c:pt idx="0">
                  <c:v>4to20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cat>
            <c:numRef>
              <c:f>BPRExisting!$J$2:$J$22</c:f>
              <c:numCache>
                <c:formatCode>General</c:formatCode>
                <c:ptCount val="21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</c:numCache>
            </c:numRef>
          </c:cat>
          <c:val>
            <c:numRef>
              <c:f>BPRExisting!$AT$2:$AT$22</c:f>
              <c:numCache>
                <c:formatCode>General</c:formatCode>
                <c:ptCount val="21"/>
                <c:pt idx="0">
                  <c:v>2.9240412979351031E-2</c:v>
                </c:pt>
                <c:pt idx="1">
                  <c:v>2.9240412979351031E-2</c:v>
                </c:pt>
                <c:pt idx="2">
                  <c:v>2.9240412979351031E-2</c:v>
                </c:pt>
                <c:pt idx="3">
                  <c:v>2.9240412979351031E-2</c:v>
                </c:pt>
                <c:pt idx="4">
                  <c:v>6.1233238479351013E-2</c:v>
                </c:pt>
                <c:pt idx="5">
                  <c:v>6.7596638979351004E-2</c:v>
                </c:pt>
                <c:pt idx="6">
                  <c:v>7.4723318312684334E-2</c:v>
                </c:pt>
                <c:pt idx="7">
                  <c:v>8.3686981265065324E-2</c:v>
                </c:pt>
                <c:pt idx="8">
                  <c:v>9.2888173229351001E-2</c:v>
                </c:pt>
                <c:pt idx="9">
                  <c:v>0.1023552114237955</c:v>
                </c:pt>
                <c:pt idx="10">
                  <c:v>0.11213079517935101</c:v>
                </c:pt>
                <c:pt idx="11">
                  <c:v>0.12494543007026013</c:v>
                </c:pt>
                <c:pt idx="12">
                  <c:v>0.13965299447935101</c:v>
                </c:pt>
                <c:pt idx="13">
                  <c:v>0.15635263421012027</c:v>
                </c:pt>
                <c:pt idx="14">
                  <c:v>0.18070286797935106</c:v>
                </c:pt>
                <c:pt idx="15">
                  <c:v>0.20799137551268435</c:v>
                </c:pt>
                <c:pt idx="16">
                  <c:v>0.22875037635435105</c:v>
                </c:pt>
                <c:pt idx="17">
                  <c:v>0.25636141897935105</c:v>
                </c:pt>
                <c:pt idx="18">
                  <c:v>0.29684405286823995</c:v>
                </c:pt>
                <c:pt idx="19">
                  <c:v>0.33052789361092999</c:v>
                </c:pt>
                <c:pt idx="20">
                  <c:v>0.38184700667935095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245A-9648-AC3E-876A60803C98}"/>
            </c:ext>
          </c:extLst>
        </c:ser>
        <c:ser>
          <c:idx val="36"/>
          <c:order val="36"/>
          <c:tx>
            <c:strRef>
              <c:f>BPRExisting!$AU$1</c:f>
              <c:strCache>
                <c:ptCount val="1"/>
                <c:pt idx="0">
                  <c:v>4to5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numRef>
              <c:f>BPRExisting!$J$2:$J$22</c:f>
              <c:numCache>
                <c:formatCode>General</c:formatCode>
                <c:ptCount val="21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</c:numCache>
            </c:numRef>
          </c:cat>
          <c:val>
            <c:numRef>
              <c:f>BPRExisting!$AU$2:$AU$22</c:f>
              <c:numCache>
                <c:formatCode>General</c:formatCode>
                <c:ptCount val="21"/>
                <c:pt idx="0">
                  <c:v>3.7102177554438863E-2</c:v>
                </c:pt>
                <c:pt idx="1">
                  <c:v>3.7102177554438863E-2</c:v>
                </c:pt>
                <c:pt idx="2">
                  <c:v>3.7102177554438863E-2</c:v>
                </c:pt>
                <c:pt idx="3">
                  <c:v>3.7102177554438863E-2</c:v>
                </c:pt>
                <c:pt idx="4">
                  <c:v>3.7102177554438863E-2</c:v>
                </c:pt>
                <c:pt idx="5">
                  <c:v>3.7102177554438863E-2</c:v>
                </c:pt>
                <c:pt idx="6">
                  <c:v>7.5595319554438822E-2</c:v>
                </c:pt>
                <c:pt idx="7">
                  <c:v>8.4094062983010281E-2</c:v>
                </c:pt>
                <c:pt idx="8">
                  <c:v>8.991992005443887E-2</c:v>
                </c:pt>
                <c:pt idx="9">
                  <c:v>9.2968137998883288E-2</c:v>
                </c:pt>
                <c:pt idx="10">
                  <c:v>9.9668632354438846E-2</c:v>
                </c:pt>
                <c:pt idx="11">
                  <c:v>0.10598928246352973</c:v>
                </c:pt>
                <c:pt idx="12">
                  <c:v>0.11525046022110552</c:v>
                </c:pt>
                <c:pt idx="13">
                  <c:v>0.12561754032366965</c:v>
                </c:pt>
                <c:pt idx="14">
                  <c:v>0.13781873184015314</c:v>
                </c:pt>
                <c:pt idx="15">
                  <c:v>0.15030341155443885</c:v>
                </c:pt>
                <c:pt idx="16">
                  <c:v>0.16409748317943887</c:v>
                </c:pt>
                <c:pt idx="17">
                  <c:v>0.18005454284855654</c:v>
                </c:pt>
                <c:pt idx="18">
                  <c:v>0.19881489610999439</c:v>
                </c:pt>
                <c:pt idx="19">
                  <c:v>0.21892045576496516</c:v>
                </c:pt>
                <c:pt idx="20">
                  <c:v>0.24386793725443889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245A-9648-AC3E-876A60803C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9057823"/>
        <c:axId val="1771786047"/>
      </c:lineChart>
      <c:catAx>
        <c:axId val="1369057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771786047"/>
        <c:crosses val="autoZero"/>
        <c:auto val="1"/>
        <c:lblAlgn val="ctr"/>
        <c:lblOffset val="100"/>
        <c:noMultiLvlLbl val="0"/>
      </c:catAx>
      <c:valAx>
        <c:axId val="1771786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369057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Empty network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>
        <c:manualLayout>
          <c:layoutTarget val="inner"/>
          <c:xMode val="edge"/>
          <c:yMode val="edge"/>
          <c:x val="5.3756171103612048E-2"/>
          <c:y val="8.2387801762819034E-3"/>
          <c:w val="0.93811234533183352"/>
          <c:h val="0.84772054767039473"/>
        </c:manualLayout>
      </c:layout>
      <c:lineChart>
        <c:grouping val="standard"/>
        <c:varyColors val="0"/>
        <c:ser>
          <c:idx val="0"/>
          <c:order val="0"/>
          <c:tx>
            <c:strRef>
              <c:f>BPREmpty!$K$1</c:f>
              <c:strCache>
                <c:ptCount val="1"/>
                <c:pt idx="0">
                  <c:v>1to7</c:v>
                </c:pt>
              </c:strCache>
            </c:strRef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cat>
            <c:numRef>
              <c:f>BPREmpty!$I$2:$I$21</c:f>
              <c:numCache>
                <c:formatCode>General</c:formatCode>
                <c:ptCount val="20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</c:numCache>
            </c:numRef>
          </c:cat>
          <c:val>
            <c:numRef>
              <c:f>BPREmpty!$K$2:$K$21</c:f>
              <c:numCache>
                <c:formatCode>General</c:formatCode>
                <c:ptCount val="20"/>
                <c:pt idx="0">
                  <c:v>3.6524822695035465E-2</c:v>
                </c:pt>
                <c:pt idx="1">
                  <c:v>3.6535944763610488E-2</c:v>
                </c:pt>
                <c:pt idx="2">
                  <c:v>3.6702066463382754E-2</c:v>
                </c:pt>
                <c:pt idx="3">
                  <c:v>3.74209246689284E-2</c:v>
                </c:pt>
                <c:pt idx="4">
                  <c:v>3.9355061098082192E-2</c:v>
                </c:pt>
                <c:pt idx="5">
                  <c:v>4.343182231193822E-2</c:v>
                </c:pt>
                <c:pt idx="6">
                  <c:v>5.0843359714850614E-2</c:v>
                </c:pt>
                <c:pt idx="7">
                  <c:v>6.3046629554432507E-2</c:v>
                </c:pt>
                <c:pt idx="8">
                  <c:v>8.176339292155671E-2</c:v>
                </c:pt>
                <c:pt idx="9">
                  <c:v>9.8018191611739289E-2</c:v>
                </c:pt>
                <c:pt idx="10">
                  <c:v>0.11789375502072623</c:v>
                </c:pt>
                <c:pt idx="11">
                  <c:v>0.15245416015436269</c:v>
                </c:pt>
                <c:pt idx="12">
                  <c:v>0.18627975025939275</c:v>
                </c:pt>
                <c:pt idx="13">
                  <c:v>0.23714627997663096</c:v>
                </c:pt>
                <c:pt idx="14">
                  <c:v>0.28993578899917949</c:v>
                </c:pt>
                <c:pt idx="15">
                  <c:v>0.37120892487509682</c:v>
                </c:pt>
                <c:pt idx="16">
                  <c:v>0.45592886040926034</c:v>
                </c:pt>
                <c:pt idx="17">
                  <c:v>0.56473165711911355</c:v>
                </c:pt>
                <c:pt idx="18">
                  <c:v>0.68983597403500552</c:v>
                </c:pt>
                <c:pt idx="19">
                  <c:v>0.84119543141517239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D9-A549-A399-5D663E97C1C9}"/>
            </c:ext>
          </c:extLst>
        </c:ser>
        <c:ser>
          <c:idx val="1"/>
          <c:order val="1"/>
          <c:tx>
            <c:strRef>
              <c:f>BPREmpty!$L$1</c:f>
              <c:strCache>
                <c:ptCount val="1"/>
                <c:pt idx="0">
                  <c:v>7to6</c:v>
                </c:pt>
              </c:strCache>
            </c:strRef>
          </c:tx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cat>
            <c:numRef>
              <c:f>BPREmpty!$I$2:$I$21</c:f>
              <c:numCache>
                <c:formatCode>General</c:formatCode>
                <c:ptCount val="20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</c:numCache>
            </c:numRef>
          </c:cat>
          <c:val>
            <c:numRef>
              <c:f>BPREmpty!$L$2:$L$21</c:f>
              <c:numCache>
                <c:formatCode>General</c:formatCode>
                <c:ptCount val="20"/>
                <c:pt idx="0">
                  <c:v>4.0686274509803923E-2</c:v>
                </c:pt>
                <c:pt idx="1">
                  <c:v>4.0705727266302859E-2</c:v>
                </c:pt>
                <c:pt idx="2">
                  <c:v>4.0996277981130792E-2</c:v>
                </c:pt>
                <c:pt idx="3">
                  <c:v>4.2253577694338879E-2</c:v>
                </c:pt>
                <c:pt idx="4">
                  <c:v>4.5636427272906628E-2</c:v>
                </c:pt>
                <c:pt idx="5">
                  <c:v>5.2766777410745397E-2</c:v>
                </c:pt>
                <c:pt idx="6">
                  <c:v>6.5729728628696485E-2</c:v>
                </c:pt>
                <c:pt idx="7">
                  <c:v>8.7073531274532712E-2</c:v>
                </c:pt>
                <c:pt idx="8">
                  <c:v>0.11980958552295869</c:v>
                </c:pt>
                <c:pt idx="9">
                  <c:v>0.14857174781267288</c:v>
                </c:pt>
                <c:pt idx="10">
                  <c:v>0.18443858066577529</c:v>
                </c:pt>
                <c:pt idx="11">
                  <c:v>0.23460698047754164</c:v>
                </c:pt>
                <c:pt idx="12">
                  <c:v>0.29854405382624022</c:v>
                </c:pt>
                <c:pt idx="13">
                  <c:v>0.38823898948864871</c:v>
                </c:pt>
                <c:pt idx="14">
                  <c:v>0.50247285114802975</c:v>
                </c:pt>
                <c:pt idx="15">
                  <c:v>0.61543881027225245</c:v>
                </c:pt>
                <c:pt idx="16">
                  <c:v>0.78243521962939366</c:v>
                </c:pt>
                <c:pt idx="17">
                  <c:v>0.97140262957372003</c:v>
                </c:pt>
                <c:pt idx="18">
                  <c:v>1.203557429495129</c:v>
                </c:pt>
                <c:pt idx="19">
                  <c:v>1.4777990766078066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D9-A549-A399-5D663E97C1C9}"/>
            </c:ext>
          </c:extLst>
        </c:ser>
        <c:ser>
          <c:idx val="2"/>
          <c:order val="2"/>
          <c:tx>
            <c:strRef>
              <c:f>BPREmpty!$M$1</c:f>
              <c:strCache>
                <c:ptCount val="1"/>
                <c:pt idx="0">
                  <c:v>6to5</c:v>
                </c:pt>
              </c:strCache>
            </c:strRef>
          </c:tx>
          <c:spPr>
            <a:ln w="38100" cap="flat" cmpd="dbl" algn="ctr">
              <a:solidFill>
                <a:schemeClr val="accent3"/>
              </a:solidFill>
              <a:miter lim="800000"/>
            </a:ln>
            <a:effectLst/>
          </c:spPr>
          <c:marker>
            <c:symbol val="none"/>
          </c:marker>
          <c:cat>
            <c:numRef>
              <c:f>BPREmpty!$I$2:$I$21</c:f>
              <c:numCache>
                <c:formatCode>General</c:formatCode>
                <c:ptCount val="20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</c:numCache>
            </c:numRef>
          </c:cat>
          <c:val>
            <c:numRef>
              <c:f>BPREmpty!$M$2:$M$21</c:f>
              <c:numCache>
                <c:formatCode>General</c:formatCode>
                <c:ptCount val="20"/>
                <c:pt idx="0">
                  <c:v>3.1625115420129274E-2</c:v>
                </c:pt>
                <c:pt idx="1">
                  <c:v>3.1645134825074105E-2</c:v>
                </c:pt>
                <c:pt idx="2">
                  <c:v>3.1944149127626636E-2</c:v>
                </c:pt>
                <c:pt idx="3">
                  <c:v>3.3238073312486481E-2</c:v>
                </c:pt>
                <c:pt idx="4">
                  <c:v>3.6719463499304224E-2</c:v>
                </c:pt>
                <c:pt idx="5">
                  <c:v>4.405751694268488E-2</c:v>
                </c:pt>
                <c:pt idx="6">
                  <c:v>5.7398072032185103E-2</c:v>
                </c:pt>
                <c:pt idx="7">
                  <c:v>7.9363608292315105E-2</c:v>
                </c:pt>
                <c:pt idx="8">
                  <c:v>7.5719113932439061E-2</c:v>
                </c:pt>
                <c:pt idx="9">
                  <c:v>9.7483689723324551E-2</c:v>
                </c:pt>
                <c:pt idx="10">
                  <c:v>0.10778254379521918</c:v>
                </c:pt>
                <c:pt idx="11">
                  <c:v>0.1348061040726771</c:v>
                </c:pt>
                <c:pt idx="12">
                  <c:v>0.15574377694617253</c:v>
                </c:pt>
                <c:pt idx="13">
                  <c:v>0.19429087195359218</c:v>
                </c:pt>
                <c:pt idx="14">
                  <c:v>0.22256493700571897</c:v>
                </c:pt>
                <c:pt idx="15">
                  <c:v>0.27741906272951189</c:v>
                </c:pt>
                <c:pt idx="16">
                  <c:v>0.35661948740275201</c:v>
                </c:pt>
                <c:pt idx="17">
                  <c:v>0.43987565125203615</c:v>
                </c:pt>
                <c:pt idx="18">
                  <c:v>0.52808077337846415</c:v>
                </c:pt>
                <c:pt idx="19">
                  <c:v>0.65324247338667252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2D9-A549-A399-5D663E97C1C9}"/>
            </c:ext>
          </c:extLst>
        </c:ser>
        <c:ser>
          <c:idx val="3"/>
          <c:order val="3"/>
          <c:tx>
            <c:strRef>
              <c:f>BPREmpty!$N$1</c:f>
              <c:strCache>
                <c:ptCount val="1"/>
                <c:pt idx="0">
                  <c:v>5to20</c:v>
                </c:pt>
              </c:strCache>
            </c:strRef>
          </c:tx>
          <c:spPr>
            <a:ln w="38100" cap="flat" cmpd="dbl" algn="ctr">
              <a:solidFill>
                <a:schemeClr val="accent4"/>
              </a:solidFill>
              <a:miter lim="800000"/>
            </a:ln>
            <a:effectLst/>
          </c:spPr>
          <c:marker>
            <c:symbol val="none"/>
          </c:marker>
          <c:cat>
            <c:numRef>
              <c:f>BPREmpty!$I$2:$I$21</c:f>
              <c:numCache>
                <c:formatCode>General</c:formatCode>
                <c:ptCount val="20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</c:numCache>
            </c:numRef>
          </c:cat>
          <c:val>
            <c:numRef>
              <c:f>BPREmpty!$N$2:$N$21</c:f>
              <c:numCache>
                <c:formatCode>General</c:formatCode>
                <c:ptCount val="20"/>
                <c:pt idx="0">
                  <c:v>2.2435897435897436E-2</c:v>
                </c:pt>
                <c:pt idx="1">
                  <c:v>2.2498549304835653E-2</c:v>
                </c:pt>
                <c:pt idx="2">
                  <c:v>2.3434331609348373E-2</c:v>
                </c:pt>
                <c:pt idx="3">
                  <c:v>2.7483741103261333E-2</c:v>
                </c:pt>
                <c:pt idx="4">
                  <c:v>3.140308009967438E-2</c:v>
                </c:pt>
                <c:pt idx="5">
                  <c:v>3.5093764928012812E-2</c:v>
                </c:pt>
                <c:pt idx="6">
                  <c:v>4.0434588372929264E-2</c:v>
                </c:pt>
                <c:pt idx="7">
                  <c:v>3.6628031786086389E-2</c:v>
                </c:pt>
                <c:pt idx="8">
                  <c:v>4.4942106816336071E-2</c:v>
                </c:pt>
                <c:pt idx="9">
                  <c:v>4.7151567343858024E-2</c:v>
                </c:pt>
                <c:pt idx="10">
                  <c:v>5.8031410031676778E-2</c:v>
                </c:pt>
                <c:pt idx="11">
                  <c:v>7.1588633487998141E-2</c:v>
                </c:pt>
                <c:pt idx="12">
                  <c:v>8.0790560338881531E-2</c:v>
                </c:pt>
                <c:pt idx="13">
                  <c:v>9.0571481139058205E-2</c:v>
                </c:pt>
                <c:pt idx="14">
                  <c:v>0.11551427077379425</c:v>
                </c:pt>
                <c:pt idx="15">
                  <c:v>0.11691146345258867</c:v>
                </c:pt>
                <c:pt idx="16">
                  <c:v>0.13978088815029854</c:v>
                </c:pt>
                <c:pt idx="17">
                  <c:v>0.15712103714664244</c:v>
                </c:pt>
                <c:pt idx="18">
                  <c:v>0.18976090135527404</c:v>
                </c:pt>
                <c:pt idx="19">
                  <c:v>0.22505541689258776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2D9-A549-A399-5D663E97C1C9}"/>
            </c:ext>
          </c:extLst>
        </c:ser>
        <c:ser>
          <c:idx val="4"/>
          <c:order val="4"/>
          <c:tx>
            <c:strRef>
              <c:f>BPREmpty!$O$1</c:f>
              <c:strCache>
                <c:ptCount val="1"/>
                <c:pt idx="0">
                  <c:v>20to21</c:v>
                </c:pt>
              </c:strCache>
            </c:strRef>
          </c:tx>
          <c:spPr>
            <a:ln w="38100" cap="flat" cmpd="dbl" algn="ctr">
              <a:solidFill>
                <a:schemeClr val="accent5"/>
              </a:solidFill>
              <a:miter lim="800000"/>
            </a:ln>
            <a:effectLst/>
          </c:spPr>
          <c:marker>
            <c:symbol val="none"/>
          </c:marker>
          <c:cat>
            <c:numRef>
              <c:f>BPREmpty!$I$2:$I$21</c:f>
              <c:numCache>
                <c:formatCode>General</c:formatCode>
                <c:ptCount val="20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</c:numCache>
            </c:numRef>
          </c:cat>
          <c:val>
            <c:numRef>
              <c:f>BPREmpty!$O$2:$O$21</c:f>
              <c:numCache>
                <c:formatCode>General</c:formatCode>
                <c:ptCount val="20"/>
                <c:pt idx="0">
                  <c:v>2.3171521035598705E-2</c:v>
                </c:pt>
                <c:pt idx="1">
                  <c:v>2.3496088603438218E-2</c:v>
                </c:pt>
                <c:pt idx="2">
                  <c:v>2.6799250441971015E-2</c:v>
                </c:pt>
                <c:pt idx="3">
                  <c:v>2.674664581798173E-2</c:v>
                </c:pt>
                <c:pt idx="4">
                  <c:v>2.8655656779569699E-2</c:v>
                </c:pt>
                <c:pt idx="5">
                  <c:v>2.9872209846998874E-2</c:v>
                </c:pt>
                <c:pt idx="6">
                  <c:v>3.4574790568496667E-2</c:v>
                </c:pt>
                <c:pt idx="7">
                  <c:v>4.3108559140474345E-2</c:v>
                </c:pt>
                <c:pt idx="8">
                  <c:v>5.2801481316842605E-2</c:v>
                </c:pt>
                <c:pt idx="9">
                  <c:v>7.1275166377090596E-2</c:v>
                </c:pt>
                <c:pt idx="10">
                  <c:v>9.5340892716575143E-2</c:v>
                </c:pt>
                <c:pt idx="11">
                  <c:v>0.13223288643826811</c:v>
                </c:pt>
                <c:pt idx="12">
                  <c:v>0.17580124113254506</c:v>
                </c:pt>
                <c:pt idx="13">
                  <c:v>0.23424008513790584</c:v>
                </c:pt>
                <c:pt idx="14">
                  <c:v>0.30542799725315617</c:v>
                </c:pt>
                <c:pt idx="15">
                  <c:v>0.39213676151729043</c:v>
                </c:pt>
                <c:pt idx="16">
                  <c:v>0.49950451107177868</c:v>
                </c:pt>
                <c:pt idx="17">
                  <c:v>0.62900379133960993</c:v>
                </c:pt>
                <c:pt idx="18">
                  <c:v>0.80287616646186044</c:v>
                </c:pt>
                <c:pt idx="19">
                  <c:v>0.98946622761215886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2D9-A549-A399-5D663E97C1C9}"/>
            </c:ext>
          </c:extLst>
        </c:ser>
        <c:ser>
          <c:idx val="5"/>
          <c:order val="5"/>
          <c:tx>
            <c:strRef>
              <c:f>BPREmpty!$P$1</c:f>
              <c:strCache>
                <c:ptCount val="1"/>
                <c:pt idx="0">
                  <c:v>21to22</c:v>
                </c:pt>
              </c:strCache>
            </c:strRef>
          </c:tx>
          <c:spPr>
            <a:ln w="38100" cap="flat" cmpd="dbl" algn="ctr">
              <a:solidFill>
                <a:schemeClr val="accent6"/>
              </a:solidFill>
              <a:miter lim="800000"/>
            </a:ln>
            <a:effectLst/>
          </c:spPr>
          <c:marker>
            <c:symbol val="none"/>
          </c:marker>
          <c:cat>
            <c:numRef>
              <c:f>BPREmpty!$I$2:$I$21</c:f>
              <c:numCache>
                <c:formatCode>General</c:formatCode>
                <c:ptCount val="20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</c:numCache>
            </c:numRef>
          </c:cat>
          <c:val>
            <c:numRef>
              <c:f>BPREmpty!$P$2:$P$21</c:f>
              <c:numCache>
                <c:formatCode>General</c:formatCode>
                <c:ptCount val="20"/>
                <c:pt idx="0">
                  <c:v>2.7619047619047619E-2</c:v>
                </c:pt>
                <c:pt idx="1">
                  <c:v>2.7769242201903455E-2</c:v>
                </c:pt>
                <c:pt idx="2">
                  <c:v>3.0012582029633427E-2</c:v>
                </c:pt>
                <c:pt idx="3">
                  <c:v>3.5456014205207692E-2</c:v>
                </c:pt>
                <c:pt idx="4">
                  <c:v>4.4423045173745734E-2</c:v>
                </c:pt>
                <c:pt idx="5">
                  <c:v>5.7146649638170809E-2</c:v>
                </c:pt>
                <c:pt idx="6">
                  <c:v>7.8528585543752402E-2</c:v>
                </c:pt>
                <c:pt idx="7">
                  <c:v>0.11469859265012404</c:v>
                </c:pt>
                <c:pt idx="8">
                  <c:v>0.17329419443759789</c:v>
                </c:pt>
                <c:pt idx="9">
                  <c:v>0.2558708465925657</c:v>
                </c:pt>
                <c:pt idx="10">
                  <c:v>0.35389004739118007</c:v>
                </c:pt>
                <c:pt idx="11">
                  <c:v>0.49238090608864843</c:v>
                </c:pt>
                <c:pt idx="12">
                  <c:v>0.66013016609048381</c:v>
                </c:pt>
                <c:pt idx="13">
                  <c:v>0.88507330770319603</c:v>
                </c:pt>
                <c:pt idx="14">
                  <c:v>1.156407409777356</c:v>
                </c:pt>
                <c:pt idx="15">
                  <c:v>1.5069362063504703</c:v>
                </c:pt>
                <c:pt idx="16">
                  <c:v>1.938750830400408</c:v>
                </c:pt>
                <c:pt idx="17">
                  <c:v>2.4563480699571452</c:v>
                </c:pt>
                <c:pt idx="18">
                  <c:v>3.0774023241434549</c:v>
                </c:pt>
                <c:pt idx="19">
                  <c:v>3.8036704343795948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2D9-A549-A399-5D663E97C1C9}"/>
            </c:ext>
          </c:extLst>
        </c:ser>
        <c:ser>
          <c:idx val="6"/>
          <c:order val="6"/>
          <c:tx>
            <c:strRef>
              <c:f>BPREmpty!$Q$1</c:f>
              <c:strCache>
                <c:ptCount val="1"/>
                <c:pt idx="0">
                  <c:v>20to4</c:v>
                </c:pt>
              </c:strCache>
            </c:strRef>
          </c:tx>
          <c:spPr>
            <a:ln w="38100" cap="flat" cmpd="dbl" algn="ctr">
              <a:solidFill>
                <a:schemeClr val="accent1">
                  <a:lumMod val="60000"/>
                </a:schemeClr>
              </a:solidFill>
              <a:miter lim="800000"/>
            </a:ln>
            <a:effectLst/>
          </c:spPr>
          <c:marker>
            <c:symbol val="none"/>
          </c:marker>
          <c:cat>
            <c:numRef>
              <c:f>BPREmpty!$I$2:$I$21</c:f>
              <c:numCache>
                <c:formatCode>General</c:formatCode>
                <c:ptCount val="20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</c:numCache>
            </c:numRef>
          </c:cat>
          <c:val>
            <c:numRef>
              <c:f>BPREmpty!$Q$2:$Q$21</c:f>
              <c:numCache>
                <c:formatCode>General</c:formatCode>
                <c:ptCount val="20"/>
                <c:pt idx="0">
                  <c:v>2.485507246376812E-2</c:v>
                </c:pt>
                <c:pt idx="1">
                  <c:v>2.4936378009347324E-2</c:v>
                </c:pt>
                <c:pt idx="2">
                  <c:v>2.6150775793507022E-2</c:v>
                </c:pt>
                <c:pt idx="3">
                  <c:v>3.1405837673657615E-2</c:v>
                </c:pt>
                <c:pt idx="4">
                  <c:v>3.5409679251599338E-2</c:v>
                </c:pt>
                <c:pt idx="5">
                  <c:v>3.7208500491003896E-2</c:v>
                </c:pt>
                <c:pt idx="6">
                  <c:v>4.7958405458254673E-2</c:v>
                </c:pt>
                <c:pt idx="7">
                  <c:v>5.4469111825642888E-2</c:v>
                </c:pt>
                <c:pt idx="8">
                  <c:v>5.8142300696942421E-2</c:v>
                </c:pt>
                <c:pt idx="9">
                  <c:v>7.252741643664469E-2</c:v>
                </c:pt>
                <c:pt idx="10">
                  <c:v>7.8452715862989464E-2</c:v>
                </c:pt>
                <c:pt idx="11">
                  <c:v>9.5314476791930253E-2</c:v>
                </c:pt>
                <c:pt idx="12">
                  <c:v>0.11447497301951301</c:v>
                </c:pt>
                <c:pt idx="13">
                  <c:v>0.12717867722569129</c:v>
                </c:pt>
                <c:pt idx="14">
                  <c:v>0.14336953308436798</c:v>
                </c:pt>
                <c:pt idx="15">
                  <c:v>0.1599627496005416</c:v>
                </c:pt>
                <c:pt idx="16">
                  <c:v>0.19671196167644442</c:v>
                </c:pt>
                <c:pt idx="17">
                  <c:v>0.21910956952697053</c:v>
                </c:pt>
                <c:pt idx="18">
                  <c:v>0.26409898464388665</c:v>
                </c:pt>
                <c:pt idx="19">
                  <c:v>0.31730266911349031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2D9-A549-A399-5D663E97C1C9}"/>
            </c:ext>
          </c:extLst>
        </c:ser>
        <c:ser>
          <c:idx val="7"/>
          <c:order val="7"/>
          <c:tx>
            <c:strRef>
              <c:f>BPREmpty!$R$1</c:f>
              <c:strCache>
                <c:ptCount val="1"/>
                <c:pt idx="0">
                  <c:v>21to4</c:v>
                </c:pt>
              </c:strCache>
            </c:strRef>
          </c:tx>
          <c:spPr>
            <a:ln w="38100" cap="flat" cmpd="dbl" algn="ctr">
              <a:solidFill>
                <a:schemeClr val="accent2">
                  <a:lumMod val="60000"/>
                </a:schemeClr>
              </a:solidFill>
              <a:miter lim="800000"/>
            </a:ln>
            <a:effectLst/>
          </c:spPr>
          <c:marker>
            <c:symbol val="none"/>
          </c:marker>
          <c:cat>
            <c:numRef>
              <c:f>BPREmpty!$I$2:$I$21</c:f>
              <c:numCache>
                <c:formatCode>General</c:formatCode>
                <c:ptCount val="20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</c:numCache>
            </c:numRef>
          </c:cat>
          <c:val>
            <c:numRef>
              <c:f>BPREmpty!$R$2:$R$21</c:f>
              <c:numCache>
                <c:formatCode>General</c:formatCode>
                <c:ptCount val="20"/>
                <c:pt idx="0">
                  <c:v>2.1944444444444447E-2</c:v>
                </c:pt>
                <c:pt idx="1">
                  <c:v>2.2148804877354173E-2</c:v>
                </c:pt>
                <c:pt idx="2">
                  <c:v>2.3913486096295646E-2</c:v>
                </c:pt>
                <c:pt idx="3">
                  <c:v>2.3685977332320435E-2</c:v>
                </c:pt>
                <c:pt idx="4">
                  <c:v>2.5319910805535605E-2</c:v>
                </c:pt>
                <c:pt idx="5">
                  <c:v>2.9004995981262858E-2</c:v>
                </c:pt>
                <c:pt idx="6">
                  <c:v>3.5340645349263476E-2</c:v>
                </c:pt>
                <c:pt idx="7">
                  <c:v>4.1957749037844744E-2</c:v>
                </c:pt>
                <c:pt idx="8">
                  <c:v>5.1260384968518743E-2</c:v>
                </c:pt>
                <c:pt idx="9">
                  <c:v>6.6781672021490296E-2</c:v>
                </c:pt>
                <c:pt idx="10">
                  <c:v>8.506466205260331E-2</c:v>
                </c:pt>
                <c:pt idx="11">
                  <c:v>0.11480117958939171</c:v>
                </c:pt>
                <c:pt idx="12">
                  <c:v>0.14895149345694728</c:v>
                </c:pt>
                <c:pt idx="13">
                  <c:v>0.19187612369935331</c:v>
                </c:pt>
                <c:pt idx="14">
                  <c:v>0.24055411707446814</c:v>
                </c:pt>
                <c:pt idx="15">
                  <c:v>0.29913002492148194</c:v>
                </c:pt>
                <c:pt idx="16">
                  <c:v>0.38267469834391399</c:v>
                </c:pt>
                <c:pt idx="17">
                  <c:v>0.48263145638565463</c:v>
                </c:pt>
                <c:pt idx="18">
                  <c:v>0.5981829864840229</c:v>
                </c:pt>
                <c:pt idx="19">
                  <c:v>0.71853506326360306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2D9-A549-A399-5D663E97C1C9}"/>
            </c:ext>
          </c:extLst>
        </c:ser>
        <c:ser>
          <c:idx val="8"/>
          <c:order val="8"/>
          <c:tx>
            <c:strRef>
              <c:f>BPREmpty!$S$1</c:f>
              <c:strCache>
                <c:ptCount val="1"/>
                <c:pt idx="0">
                  <c:v>22to23</c:v>
                </c:pt>
              </c:strCache>
            </c:strRef>
          </c:tx>
          <c:spPr>
            <a:ln w="38100" cap="flat" cmpd="dbl" algn="ctr">
              <a:solidFill>
                <a:schemeClr val="accent3">
                  <a:lumMod val="60000"/>
                </a:schemeClr>
              </a:solidFill>
              <a:miter lim="800000"/>
            </a:ln>
            <a:effectLst/>
          </c:spPr>
          <c:marker>
            <c:symbol val="none"/>
          </c:marker>
          <c:cat>
            <c:numRef>
              <c:f>BPREmpty!$I$2:$I$21</c:f>
              <c:numCache>
                <c:formatCode>General</c:formatCode>
                <c:ptCount val="20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</c:numCache>
            </c:numRef>
          </c:cat>
          <c:val>
            <c:numRef>
              <c:f>BPREmpty!$S$2:$S$21</c:f>
              <c:numCache>
                <c:formatCode>General</c:formatCode>
                <c:ptCount val="20"/>
                <c:pt idx="0">
                  <c:v>1.885342789598109E-2</c:v>
                </c:pt>
                <c:pt idx="1">
                  <c:v>1.8920098475787E-2</c:v>
                </c:pt>
                <c:pt idx="2">
                  <c:v>1.9915905143195124E-2</c:v>
                </c:pt>
                <c:pt idx="3">
                  <c:v>2.312625062711246E-2</c:v>
                </c:pt>
                <c:pt idx="4">
                  <c:v>2.8703158814216374E-2</c:v>
                </c:pt>
                <c:pt idx="5">
                  <c:v>4.0043377599395462E-2</c:v>
                </c:pt>
                <c:pt idx="6">
                  <c:v>5.5442671064848577E-2</c:v>
                </c:pt>
                <c:pt idx="7">
                  <c:v>7.8416963801963654E-2</c:v>
                </c:pt>
                <c:pt idx="8">
                  <c:v>0.11397614137830445</c:v>
                </c:pt>
                <c:pt idx="9">
                  <c:v>0.16040592045381205</c:v>
                </c:pt>
                <c:pt idx="10">
                  <c:v>0.22412261844745568</c:v>
                </c:pt>
                <c:pt idx="11">
                  <c:v>0.30374452427138054</c:v>
                </c:pt>
                <c:pt idx="12">
                  <c:v>0.43539163009112697</c:v>
                </c:pt>
                <c:pt idx="13">
                  <c:v>0.56708071324721254</c:v>
                </c:pt>
                <c:pt idx="14">
                  <c:v>0.75674414077545238</c:v>
                </c:pt>
                <c:pt idx="15">
                  <c:v>0.98292593128028793</c:v>
                </c:pt>
                <c:pt idx="16">
                  <c:v>1.260937376380078</c:v>
                </c:pt>
                <c:pt idx="17">
                  <c:v>1.576663629426067</c:v>
                </c:pt>
                <c:pt idx="18">
                  <c:v>1.9748983587170827</c:v>
                </c:pt>
                <c:pt idx="19">
                  <c:v>2.4403664327596739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2D9-A549-A399-5D663E97C1C9}"/>
            </c:ext>
          </c:extLst>
        </c:ser>
        <c:ser>
          <c:idx val="9"/>
          <c:order val="9"/>
          <c:tx>
            <c:strRef>
              <c:f>BPREmpty!$T$1</c:f>
              <c:strCache>
                <c:ptCount val="1"/>
                <c:pt idx="0">
                  <c:v>3to23</c:v>
                </c:pt>
              </c:strCache>
            </c:strRef>
          </c:tx>
          <c:spPr>
            <a:ln w="38100" cap="flat" cmpd="dbl" algn="ctr">
              <a:solidFill>
                <a:schemeClr val="accent4">
                  <a:lumMod val="60000"/>
                </a:schemeClr>
              </a:solidFill>
              <a:miter lim="800000"/>
            </a:ln>
            <a:effectLst/>
          </c:spPr>
          <c:marker>
            <c:symbol val="none"/>
          </c:marker>
          <c:cat>
            <c:numRef>
              <c:f>BPREmpty!$I$2:$I$21</c:f>
              <c:numCache>
                <c:formatCode>General</c:formatCode>
                <c:ptCount val="20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</c:numCache>
            </c:numRef>
          </c:cat>
          <c:val>
            <c:numRef>
              <c:f>BPREmpty!$T$2:$T$21</c:f>
              <c:numCache>
                <c:formatCode>General</c:formatCode>
                <c:ptCount val="20"/>
                <c:pt idx="0">
                  <c:v>2.1173800259403373E-2</c:v>
                </c:pt>
                <c:pt idx="1">
                  <c:v>2.1201627596709932E-2</c:v>
                </c:pt>
                <c:pt idx="2">
                  <c:v>2.1617262920514465E-2</c:v>
                </c:pt>
                <c:pt idx="3">
                  <c:v>2.3134813207057903E-2</c:v>
                </c:pt>
                <c:pt idx="4">
                  <c:v>2.5849816250385863E-2</c:v>
                </c:pt>
                <c:pt idx="5">
                  <c:v>3.1247643834060052E-2</c:v>
                </c:pt>
                <c:pt idx="6">
                  <c:v>3.2856487741083122E-2</c:v>
                </c:pt>
                <c:pt idx="7">
                  <c:v>3.9276492868336302E-2</c:v>
                </c:pt>
                <c:pt idx="8">
                  <c:v>4.5735615774415643E-2</c:v>
                </c:pt>
                <c:pt idx="9">
                  <c:v>5.5248009488678418E-2</c:v>
                </c:pt>
                <c:pt idx="10">
                  <c:v>6.3268195367404245E-2</c:v>
                </c:pt>
                <c:pt idx="11">
                  <c:v>8.2235835728172335E-2</c:v>
                </c:pt>
                <c:pt idx="12">
                  <c:v>0.11745253598126913</c:v>
                </c:pt>
                <c:pt idx="13">
                  <c:v>0.13769998704365599</c:v>
                </c:pt>
                <c:pt idx="14">
                  <c:v>0.16066841286682768</c:v>
                </c:pt>
                <c:pt idx="15">
                  <c:v>0.20632636558204931</c:v>
                </c:pt>
                <c:pt idx="16">
                  <c:v>0.25820622491935608</c:v>
                </c:pt>
                <c:pt idx="17">
                  <c:v>0.31995057969215068</c:v>
                </c:pt>
                <c:pt idx="18">
                  <c:v>0.39335053020234939</c:v>
                </c:pt>
                <c:pt idx="19">
                  <c:v>0.47838628538391154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2D9-A549-A399-5D663E97C1C9}"/>
            </c:ext>
          </c:extLst>
        </c:ser>
        <c:ser>
          <c:idx val="10"/>
          <c:order val="10"/>
          <c:tx>
            <c:strRef>
              <c:f>BPREmpty!$U$1</c:f>
              <c:strCache>
                <c:ptCount val="1"/>
                <c:pt idx="0">
                  <c:v>1to9</c:v>
                </c:pt>
              </c:strCache>
            </c:strRef>
          </c:tx>
          <c:spPr>
            <a:ln w="38100" cap="flat" cmpd="dbl" algn="ctr">
              <a:solidFill>
                <a:schemeClr val="accent5">
                  <a:lumMod val="60000"/>
                </a:schemeClr>
              </a:solidFill>
              <a:miter lim="800000"/>
            </a:ln>
            <a:effectLst/>
          </c:spPr>
          <c:marker>
            <c:symbol val="none"/>
          </c:marker>
          <c:cat>
            <c:numRef>
              <c:f>BPREmpty!$I$2:$I$21</c:f>
              <c:numCache>
                <c:formatCode>General</c:formatCode>
                <c:ptCount val="20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</c:numCache>
            </c:numRef>
          </c:cat>
          <c:val>
            <c:numRef>
              <c:f>BPREmpty!$U$2:$U$21</c:f>
              <c:numCache>
                <c:formatCode>General</c:formatCode>
                <c:ptCount val="20"/>
                <c:pt idx="0">
                  <c:v>2.1300623052959499E-2</c:v>
                </c:pt>
                <c:pt idx="1">
                  <c:v>1.8884665168338085E-2</c:v>
                </c:pt>
                <c:pt idx="2">
                  <c:v>1.9396467250087819E-2</c:v>
                </c:pt>
                <c:pt idx="3">
                  <c:v>1.9577455790994208E-2</c:v>
                </c:pt>
                <c:pt idx="4">
                  <c:v>2.0064416809212095E-2</c:v>
                </c:pt>
                <c:pt idx="5">
                  <c:v>2.1090830315415046E-2</c:v>
                </c:pt>
                <c:pt idx="6">
                  <c:v>2.2690536951007499E-2</c:v>
                </c:pt>
                <c:pt idx="7">
                  <c:v>2.4821440552112845E-2</c:v>
                </c:pt>
                <c:pt idx="8">
                  <c:v>2.6358860223031945E-2</c:v>
                </c:pt>
                <c:pt idx="9">
                  <c:v>2.9904191486344583E-2</c:v>
                </c:pt>
                <c:pt idx="10">
                  <c:v>3.4850030886315157E-2</c:v>
                </c:pt>
                <c:pt idx="11">
                  <c:v>4.3377916726874174E-2</c:v>
                </c:pt>
                <c:pt idx="12">
                  <c:v>5.2376526727061085E-2</c:v>
                </c:pt>
                <c:pt idx="13">
                  <c:v>5.8911991979609203E-2</c:v>
                </c:pt>
                <c:pt idx="14">
                  <c:v>6.0100740362989243E-2</c:v>
                </c:pt>
                <c:pt idx="15">
                  <c:v>7.2095653815903799E-2</c:v>
                </c:pt>
                <c:pt idx="16">
                  <c:v>8.4788602265611177E-2</c:v>
                </c:pt>
                <c:pt idx="17">
                  <c:v>9.0934540040245315E-2</c:v>
                </c:pt>
                <c:pt idx="18">
                  <c:v>0.10783821256445662</c:v>
                </c:pt>
                <c:pt idx="19">
                  <c:v>0.12775345693164358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2D9-A549-A399-5D663E97C1C9}"/>
            </c:ext>
          </c:extLst>
        </c:ser>
        <c:ser>
          <c:idx val="11"/>
          <c:order val="11"/>
          <c:tx>
            <c:strRef>
              <c:f>BPREmpty!$V$1</c:f>
              <c:strCache>
                <c:ptCount val="1"/>
                <c:pt idx="0">
                  <c:v>7to9</c:v>
                </c:pt>
              </c:strCache>
            </c:strRef>
          </c:tx>
          <c:spPr>
            <a:ln w="38100" cap="flat" cmpd="dbl" algn="ctr">
              <a:solidFill>
                <a:schemeClr val="accent6">
                  <a:lumMod val="60000"/>
                </a:schemeClr>
              </a:solidFill>
              <a:miter lim="800000"/>
            </a:ln>
            <a:effectLst/>
          </c:spPr>
          <c:marker>
            <c:symbol val="none"/>
          </c:marker>
          <c:cat>
            <c:numRef>
              <c:f>BPREmpty!$I$2:$I$21</c:f>
              <c:numCache>
                <c:formatCode>General</c:formatCode>
                <c:ptCount val="20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</c:numCache>
            </c:numRef>
          </c:cat>
          <c:val>
            <c:numRef>
              <c:f>BPREmpty!$V$2:$V$21</c:f>
              <c:numCache>
                <c:formatCode>General</c:formatCode>
                <c:ptCount val="20"/>
                <c:pt idx="0">
                  <c:v>2.7753934191702426E-2</c:v>
                </c:pt>
                <c:pt idx="1">
                  <c:v>2.7821593574408381E-2</c:v>
                </c:pt>
                <c:pt idx="2">
                  <c:v>2.8832169222728743E-2</c:v>
                </c:pt>
                <c:pt idx="3">
                  <c:v>3.3205231851603623E-2</c:v>
                </c:pt>
                <c:pt idx="4">
                  <c:v>4.0978125374047249E-2</c:v>
                </c:pt>
                <c:pt idx="5">
                  <c:v>4.6921115623934528E-2</c:v>
                </c:pt>
                <c:pt idx="6">
                  <c:v>5.1580871667347608E-2</c:v>
                </c:pt>
                <c:pt idx="7">
                  <c:v>6.127379274486492E-2</c:v>
                </c:pt>
                <c:pt idx="8">
                  <c:v>6.4322610104165304E-2</c:v>
                </c:pt>
                <c:pt idx="9">
                  <c:v>7.9316118135473346E-2</c:v>
                </c:pt>
                <c:pt idx="10">
                  <c:v>8.3083446279824433E-2</c:v>
                </c:pt>
                <c:pt idx="11">
                  <c:v>9.5515336697576017E-2</c:v>
                </c:pt>
                <c:pt idx="12">
                  <c:v>0.11053050022355454</c:v>
                </c:pt>
                <c:pt idx="13">
                  <c:v>0.13345546158880273</c:v>
                </c:pt>
                <c:pt idx="14">
                  <c:v>0.15862978647914336</c:v>
                </c:pt>
                <c:pt idx="15">
                  <c:v>0.18545422883528703</c:v>
                </c:pt>
                <c:pt idx="16">
                  <c:v>0.23253040663054642</c:v>
                </c:pt>
                <c:pt idx="17">
                  <c:v>0.28976052281404957</c:v>
                </c:pt>
                <c:pt idx="18">
                  <c:v>0.33296199682646416</c:v>
                </c:pt>
                <c:pt idx="19">
                  <c:v>0.41750752783150902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2D9-A549-A399-5D663E97C1C9}"/>
            </c:ext>
          </c:extLst>
        </c:ser>
        <c:ser>
          <c:idx val="12"/>
          <c:order val="12"/>
          <c:tx>
            <c:strRef>
              <c:f>BPREmpty!$W$1</c:f>
              <c:strCache>
                <c:ptCount val="1"/>
                <c:pt idx="0">
                  <c:v>7to11</c:v>
                </c:pt>
              </c:strCache>
            </c:strRef>
          </c:tx>
          <c:spPr>
            <a:ln w="38100" cap="flat" cmpd="dbl" algn="ctr">
              <a:solidFill>
                <a:schemeClr val="accent1">
                  <a:lumMod val="80000"/>
                  <a:lumOff val="20000"/>
                </a:schemeClr>
              </a:solidFill>
              <a:miter lim="800000"/>
            </a:ln>
            <a:effectLst/>
          </c:spPr>
          <c:marker>
            <c:symbol val="none"/>
          </c:marker>
          <c:cat>
            <c:numRef>
              <c:f>BPREmpty!$I$2:$I$21</c:f>
              <c:numCache>
                <c:formatCode>General</c:formatCode>
                <c:ptCount val="20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</c:numCache>
            </c:numRef>
          </c:cat>
          <c:val>
            <c:numRef>
              <c:f>BPREmpty!$W$2:$W$21</c:f>
              <c:numCache>
                <c:formatCode>General</c:formatCode>
                <c:ptCount val="20"/>
                <c:pt idx="0">
                  <c:v>2.8472222222222218E-2</c:v>
                </c:pt>
                <c:pt idx="1">
                  <c:v>2.8661241689424074E-2</c:v>
                </c:pt>
                <c:pt idx="2">
                  <c:v>3.1484478659275485E-2</c:v>
                </c:pt>
                <c:pt idx="3">
                  <c:v>3.6727248335910699E-2</c:v>
                </c:pt>
                <c:pt idx="4">
                  <c:v>4.0321107394680325E-2</c:v>
                </c:pt>
                <c:pt idx="5">
                  <c:v>4.6688709452446589E-2</c:v>
                </c:pt>
                <c:pt idx="6">
                  <c:v>5.0258444255274266E-2</c:v>
                </c:pt>
                <c:pt idx="7">
                  <c:v>6.0117448109732928E-2</c:v>
                </c:pt>
                <c:pt idx="8">
                  <c:v>6.8209607734693187E-2</c:v>
                </c:pt>
                <c:pt idx="9">
                  <c:v>7.9860701712978058E-2</c:v>
                </c:pt>
                <c:pt idx="10">
                  <c:v>9.8886952880891929E-2</c:v>
                </c:pt>
                <c:pt idx="11">
                  <c:v>0.12825897310885015</c:v>
                </c:pt>
                <c:pt idx="12">
                  <c:v>0.15524881037024305</c:v>
                </c:pt>
                <c:pt idx="13">
                  <c:v>0.1913677182408193</c:v>
                </c:pt>
                <c:pt idx="14">
                  <c:v>0.23711388742285869</c:v>
                </c:pt>
                <c:pt idx="15">
                  <c:v>0.29896942530811149</c:v>
                </c:pt>
                <c:pt idx="16">
                  <c:v>0.38687384635315719</c:v>
                </c:pt>
                <c:pt idx="17">
                  <c:v>0.47847105981219445</c:v>
                </c:pt>
                <c:pt idx="18">
                  <c:v>0.58904962059066146</c:v>
                </c:pt>
                <c:pt idx="19">
                  <c:v>0.70058687308251566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2D9-A549-A399-5D663E97C1C9}"/>
            </c:ext>
          </c:extLst>
        </c:ser>
        <c:ser>
          <c:idx val="13"/>
          <c:order val="13"/>
          <c:tx>
            <c:strRef>
              <c:f>BPREmpty!$X$1</c:f>
              <c:strCache>
                <c:ptCount val="1"/>
                <c:pt idx="0">
                  <c:v>9to10</c:v>
                </c:pt>
              </c:strCache>
            </c:strRef>
          </c:tx>
          <c:spPr>
            <a:ln w="38100" cap="flat" cmpd="dbl" algn="ctr">
              <a:solidFill>
                <a:schemeClr val="accent2">
                  <a:lumMod val="80000"/>
                  <a:lumOff val="20000"/>
                </a:schemeClr>
              </a:solidFill>
              <a:miter lim="800000"/>
            </a:ln>
            <a:effectLst/>
          </c:spPr>
          <c:marker>
            <c:symbol val="none"/>
          </c:marker>
          <c:cat>
            <c:numRef>
              <c:f>BPREmpty!$I$2:$I$21</c:f>
              <c:numCache>
                <c:formatCode>General</c:formatCode>
                <c:ptCount val="20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</c:numCache>
            </c:numRef>
          </c:cat>
          <c:val>
            <c:numRef>
              <c:f>BPREmpty!$X$2:$X$21</c:f>
              <c:numCache>
                <c:formatCode>General</c:formatCode>
                <c:ptCount val="20"/>
                <c:pt idx="0">
                  <c:v>3.5171568627450973E-2</c:v>
                </c:pt>
                <c:pt idx="1">
                  <c:v>3.5260285426388281E-2</c:v>
                </c:pt>
                <c:pt idx="2">
                  <c:v>3.6585379345627222E-2</c:v>
                </c:pt>
                <c:pt idx="3">
                  <c:v>4.2319456460589752E-2</c:v>
                </c:pt>
                <c:pt idx="4">
                  <c:v>4.6079798414856418E-2</c:v>
                </c:pt>
                <c:pt idx="5">
                  <c:v>4.6325472286990153E-2</c:v>
                </c:pt>
                <c:pt idx="6">
                  <c:v>4.862457612670628E-2</c:v>
                </c:pt>
                <c:pt idx="7">
                  <c:v>5.3295426340881781E-2</c:v>
                </c:pt>
                <c:pt idx="8">
                  <c:v>5.8201154872587549E-2</c:v>
                </c:pt>
                <c:pt idx="9">
                  <c:v>6.5223079517006441E-2</c:v>
                </c:pt>
                <c:pt idx="10">
                  <c:v>7.2165061590049595E-2</c:v>
                </c:pt>
                <c:pt idx="11">
                  <c:v>7.899191155963671E-2</c:v>
                </c:pt>
                <c:pt idx="12">
                  <c:v>9.3808075410652794E-2</c:v>
                </c:pt>
                <c:pt idx="13">
                  <c:v>0.10044123698517748</c:v>
                </c:pt>
                <c:pt idx="14">
                  <c:v>0.12151132771351299</c:v>
                </c:pt>
                <c:pt idx="15">
                  <c:v>0.14313646150083778</c:v>
                </c:pt>
                <c:pt idx="16">
                  <c:v>0.17477285191666386</c:v>
                </c:pt>
                <c:pt idx="17">
                  <c:v>0.20230886943438986</c:v>
                </c:pt>
                <c:pt idx="18">
                  <c:v>0.23854397872025979</c:v>
                </c:pt>
                <c:pt idx="19">
                  <c:v>0.28761034176815381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2D9-A549-A399-5D663E97C1C9}"/>
            </c:ext>
          </c:extLst>
        </c:ser>
        <c:ser>
          <c:idx val="14"/>
          <c:order val="14"/>
          <c:tx>
            <c:strRef>
              <c:f>BPREmpty!$Y$1</c:f>
              <c:strCache>
                <c:ptCount val="1"/>
                <c:pt idx="0">
                  <c:v>9to11</c:v>
                </c:pt>
              </c:strCache>
            </c:strRef>
          </c:tx>
          <c:spPr>
            <a:ln w="38100" cap="flat" cmpd="dbl" algn="ctr">
              <a:solidFill>
                <a:schemeClr val="accent3">
                  <a:lumMod val="80000"/>
                  <a:lumOff val="20000"/>
                </a:schemeClr>
              </a:solidFill>
              <a:miter lim="800000"/>
            </a:ln>
            <a:effectLst/>
          </c:spPr>
          <c:marker>
            <c:symbol val="none"/>
          </c:marker>
          <c:cat>
            <c:numRef>
              <c:f>BPREmpty!$I$2:$I$21</c:f>
              <c:numCache>
                <c:formatCode>General</c:formatCode>
                <c:ptCount val="20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</c:numCache>
            </c:numRef>
          </c:cat>
          <c:val>
            <c:numRef>
              <c:f>BPREmpty!$Y$2:$Y$21</c:f>
              <c:numCache>
                <c:formatCode>General</c:formatCode>
                <c:ptCount val="20"/>
                <c:pt idx="0">
                  <c:v>3.3727034120734904E-2</c:v>
                </c:pt>
                <c:pt idx="1">
                  <c:v>3.3996334479064874E-2</c:v>
                </c:pt>
                <c:pt idx="2">
                  <c:v>3.8018664765391091E-2</c:v>
                </c:pt>
                <c:pt idx="3">
                  <c:v>4.2724872180033485E-2</c:v>
                </c:pt>
                <c:pt idx="4">
                  <c:v>4.8149983930398536E-2</c:v>
                </c:pt>
                <c:pt idx="5">
                  <c:v>5.3691541670358126E-2</c:v>
                </c:pt>
                <c:pt idx="6">
                  <c:v>6.1430204482328062E-2</c:v>
                </c:pt>
                <c:pt idx="7">
                  <c:v>6.8349329948686602E-2</c:v>
                </c:pt>
                <c:pt idx="8">
                  <c:v>8.0679542020513764E-2</c:v>
                </c:pt>
                <c:pt idx="9">
                  <c:v>9.9224457224837026E-2</c:v>
                </c:pt>
                <c:pt idx="10">
                  <c:v>0.11786711677925696</c:v>
                </c:pt>
                <c:pt idx="11">
                  <c:v>0.14498032622684678</c:v>
                </c:pt>
                <c:pt idx="12">
                  <c:v>0.16906301729836673</c:v>
                </c:pt>
                <c:pt idx="13">
                  <c:v>0.21157386443591095</c:v>
                </c:pt>
                <c:pt idx="14">
                  <c:v>0.28262511043057875</c:v>
                </c:pt>
                <c:pt idx="15">
                  <c:v>0.33761569511642381</c:v>
                </c:pt>
                <c:pt idx="16">
                  <c:v>0.42197787522837515</c:v>
                </c:pt>
                <c:pt idx="17">
                  <c:v>0.48892249414186068</c:v>
                </c:pt>
                <c:pt idx="18">
                  <c:v>0.59892987846670787</c:v>
                </c:pt>
                <c:pt idx="19">
                  <c:v>0.73254582997404993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2D9-A549-A399-5D663E97C1C9}"/>
            </c:ext>
          </c:extLst>
        </c:ser>
        <c:ser>
          <c:idx val="15"/>
          <c:order val="15"/>
          <c:tx>
            <c:strRef>
              <c:f>BPREmpty!$Z$1</c:f>
              <c:strCache>
                <c:ptCount val="1"/>
                <c:pt idx="0">
                  <c:v>10to11</c:v>
                </c:pt>
              </c:strCache>
            </c:strRef>
          </c:tx>
          <c:spPr>
            <a:ln w="38100" cap="flat" cmpd="dbl" algn="ctr">
              <a:solidFill>
                <a:schemeClr val="accent4">
                  <a:lumMod val="80000"/>
                  <a:lumOff val="20000"/>
                </a:schemeClr>
              </a:solidFill>
              <a:miter lim="800000"/>
            </a:ln>
            <a:effectLst/>
          </c:spPr>
          <c:marker>
            <c:symbol val="none"/>
          </c:marker>
          <c:cat>
            <c:numRef>
              <c:f>BPREmpty!$I$2:$I$21</c:f>
              <c:numCache>
                <c:formatCode>General</c:formatCode>
                <c:ptCount val="20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</c:numCache>
            </c:numRef>
          </c:cat>
          <c:val>
            <c:numRef>
              <c:f>BPREmpty!$Z$2:$Z$21</c:f>
              <c:numCache>
                <c:formatCode>General</c:formatCode>
                <c:ptCount val="20"/>
                <c:pt idx="0">
                  <c:v>3.9068100358422939E-2</c:v>
                </c:pt>
                <c:pt idx="1">
                  <c:v>3.9574049627890212E-2</c:v>
                </c:pt>
                <c:pt idx="2">
                  <c:v>4.4549047059354259E-2</c:v>
                </c:pt>
                <c:pt idx="3">
                  <c:v>5.8388863952649958E-2</c:v>
                </c:pt>
                <c:pt idx="4">
                  <c:v>5.8118599154408951E-2</c:v>
                </c:pt>
                <c:pt idx="5">
                  <c:v>6.3579628364136498E-2</c:v>
                </c:pt>
                <c:pt idx="6">
                  <c:v>7.2298913769879986E-2</c:v>
                </c:pt>
                <c:pt idx="7">
                  <c:v>7.5920366275747594E-2</c:v>
                </c:pt>
                <c:pt idx="8">
                  <c:v>0.10175607413008927</c:v>
                </c:pt>
                <c:pt idx="9">
                  <c:v>9.9436238334564955E-2</c:v>
                </c:pt>
                <c:pt idx="10">
                  <c:v>0.1281141776388828</c:v>
                </c:pt>
                <c:pt idx="11">
                  <c:v>0.16336025566594692</c:v>
                </c:pt>
                <c:pt idx="12">
                  <c:v>0.21902609973952017</c:v>
                </c:pt>
                <c:pt idx="13">
                  <c:v>0.23869833023430065</c:v>
                </c:pt>
                <c:pt idx="14">
                  <c:v>0.30329627851004193</c:v>
                </c:pt>
                <c:pt idx="15">
                  <c:v>0.37397870285582807</c:v>
                </c:pt>
                <c:pt idx="16">
                  <c:v>0.47658516698998732</c:v>
                </c:pt>
                <c:pt idx="17">
                  <c:v>0.54216124014224243</c:v>
                </c:pt>
                <c:pt idx="18">
                  <c:v>0.66154248989700704</c:v>
                </c:pt>
                <c:pt idx="19">
                  <c:v>0.79085045431219203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02D9-A549-A399-5D663E97C1C9}"/>
            </c:ext>
          </c:extLst>
        </c:ser>
        <c:ser>
          <c:idx val="16"/>
          <c:order val="16"/>
          <c:tx>
            <c:strRef>
              <c:f>BPREmpty!$AA$1</c:f>
              <c:strCache>
                <c:ptCount val="1"/>
                <c:pt idx="0">
                  <c:v>10to15</c:v>
                </c:pt>
              </c:strCache>
            </c:strRef>
          </c:tx>
          <c:spPr>
            <a:ln w="38100" cap="flat" cmpd="dbl" algn="ctr">
              <a:solidFill>
                <a:schemeClr val="accent5">
                  <a:lumMod val="80000"/>
                  <a:lumOff val="20000"/>
                </a:schemeClr>
              </a:solidFill>
              <a:miter lim="800000"/>
            </a:ln>
            <a:effectLst/>
          </c:spPr>
          <c:marker>
            <c:symbol val="none"/>
          </c:marker>
          <c:cat>
            <c:numRef>
              <c:f>BPREmpty!$I$2:$I$21</c:f>
              <c:numCache>
                <c:formatCode>General</c:formatCode>
                <c:ptCount val="20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</c:numCache>
            </c:numRef>
          </c:cat>
          <c:val>
            <c:numRef>
              <c:f>BPREmpty!$AA$2:$AA$21</c:f>
              <c:numCache>
                <c:formatCode>General</c:formatCode>
                <c:ptCount val="20"/>
                <c:pt idx="0">
                  <c:v>3.273809523809524E-2</c:v>
                </c:pt>
                <c:pt idx="1">
                  <c:v>3.283522104734253E-2</c:v>
                </c:pt>
                <c:pt idx="2">
                  <c:v>3.4285913822292693E-2</c:v>
                </c:pt>
                <c:pt idx="3">
                  <c:v>3.6809019836176675E-2</c:v>
                </c:pt>
                <c:pt idx="4">
                  <c:v>4.1342727111779325E-2</c:v>
                </c:pt>
                <c:pt idx="5">
                  <c:v>4.5972649054014457E-2</c:v>
                </c:pt>
                <c:pt idx="6">
                  <c:v>5.2486627798126032E-2</c:v>
                </c:pt>
                <c:pt idx="7">
                  <c:v>5.4515849286156659E-2</c:v>
                </c:pt>
                <c:pt idx="8">
                  <c:v>5.4102829879214782E-2</c:v>
                </c:pt>
                <c:pt idx="9">
                  <c:v>5.5998923938564378E-2</c:v>
                </c:pt>
                <c:pt idx="10">
                  <c:v>6.059468774046041E-2</c:v>
                </c:pt>
                <c:pt idx="11">
                  <c:v>6.1860860520676998E-2</c:v>
                </c:pt>
                <c:pt idx="12">
                  <c:v>7.1715949317347552E-2</c:v>
                </c:pt>
                <c:pt idx="13">
                  <c:v>6.84749519829978E-2</c:v>
                </c:pt>
                <c:pt idx="14">
                  <c:v>7.7480273987368856E-2</c:v>
                </c:pt>
                <c:pt idx="15">
                  <c:v>9.1804594227205619E-2</c:v>
                </c:pt>
                <c:pt idx="16">
                  <c:v>8.1667107437863831E-2</c:v>
                </c:pt>
                <c:pt idx="17">
                  <c:v>9.8535178195200662E-2</c:v>
                </c:pt>
                <c:pt idx="18">
                  <c:v>0.1184619907276491</c:v>
                </c:pt>
                <c:pt idx="19">
                  <c:v>0.1381894087196481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02D9-A549-A399-5D663E97C1C9}"/>
            </c:ext>
          </c:extLst>
        </c:ser>
        <c:ser>
          <c:idx val="17"/>
          <c:order val="17"/>
          <c:tx>
            <c:strRef>
              <c:f>BPREmpty!$AB$1</c:f>
              <c:strCache>
                <c:ptCount val="1"/>
                <c:pt idx="0">
                  <c:v>11to12</c:v>
                </c:pt>
              </c:strCache>
            </c:strRef>
          </c:tx>
          <c:spPr>
            <a:ln w="38100" cap="flat" cmpd="dbl" algn="ctr">
              <a:solidFill>
                <a:schemeClr val="accent6">
                  <a:lumMod val="80000"/>
                  <a:lumOff val="20000"/>
                </a:schemeClr>
              </a:solidFill>
              <a:miter lim="800000"/>
            </a:ln>
            <a:effectLst/>
          </c:spPr>
          <c:marker>
            <c:symbol val="none"/>
          </c:marker>
          <c:cat>
            <c:numRef>
              <c:f>BPREmpty!$I$2:$I$21</c:f>
              <c:numCache>
                <c:formatCode>General</c:formatCode>
                <c:ptCount val="20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</c:numCache>
            </c:numRef>
          </c:cat>
          <c:val>
            <c:numRef>
              <c:f>BPREmpty!$AB$2:$AB$21</c:f>
              <c:numCache>
                <c:formatCode>General</c:formatCode>
                <c:ptCount val="20"/>
                <c:pt idx="0">
                  <c:v>3.8841807909604516E-2</c:v>
                </c:pt>
                <c:pt idx="1">
                  <c:v>3.930655425957983E-2</c:v>
                </c:pt>
                <c:pt idx="2">
                  <c:v>4.054319852923919E-2</c:v>
                </c:pt>
                <c:pt idx="3">
                  <c:v>4.0621968582871149E-2</c:v>
                </c:pt>
                <c:pt idx="4">
                  <c:v>4.335126170425397E-2</c:v>
                </c:pt>
                <c:pt idx="5">
                  <c:v>5.1944899898787693E-2</c:v>
                </c:pt>
                <c:pt idx="6">
                  <c:v>6.6467610001216759E-2</c:v>
                </c:pt>
                <c:pt idx="7">
                  <c:v>8.1991502548095646E-2</c:v>
                </c:pt>
                <c:pt idx="8">
                  <c:v>8.5661453448975453E-2</c:v>
                </c:pt>
                <c:pt idx="9">
                  <c:v>0.11297210081733061</c:v>
                </c:pt>
                <c:pt idx="10">
                  <c:v>0.11344246317864501</c:v>
                </c:pt>
                <c:pt idx="11">
                  <c:v>0.14494782843364351</c:v>
                </c:pt>
                <c:pt idx="12">
                  <c:v>0.18179760933154132</c:v>
                </c:pt>
                <c:pt idx="13">
                  <c:v>0.23078040112852788</c:v>
                </c:pt>
                <c:pt idx="14">
                  <c:v>0.29461075380396995</c:v>
                </c:pt>
                <c:pt idx="15">
                  <c:v>0.37368543200433924</c:v>
                </c:pt>
                <c:pt idx="16">
                  <c:v>0.454462787598306</c:v>
                </c:pt>
                <c:pt idx="17">
                  <c:v>0.55267268206817688</c:v>
                </c:pt>
                <c:pt idx="18">
                  <c:v>0.68193709554424364</c:v>
                </c:pt>
                <c:pt idx="19">
                  <c:v>0.80598279742399281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02D9-A549-A399-5D663E97C1C9}"/>
            </c:ext>
          </c:extLst>
        </c:ser>
        <c:ser>
          <c:idx val="18"/>
          <c:order val="18"/>
          <c:tx>
            <c:strRef>
              <c:f>BPREmpty!$AC$1</c:f>
              <c:strCache>
                <c:ptCount val="1"/>
                <c:pt idx="0">
                  <c:v>11to13</c:v>
                </c:pt>
              </c:strCache>
            </c:strRef>
          </c:tx>
          <c:spPr>
            <a:ln w="38100" cap="flat" cmpd="dbl" algn="ctr">
              <a:solidFill>
                <a:schemeClr val="accent1">
                  <a:lumMod val="80000"/>
                </a:schemeClr>
              </a:solidFill>
              <a:miter lim="800000"/>
            </a:ln>
            <a:effectLst/>
          </c:spPr>
          <c:marker>
            <c:symbol val="none"/>
          </c:marker>
          <c:cat>
            <c:numRef>
              <c:f>BPREmpty!$I$2:$I$21</c:f>
              <c:numCache>
                <c:formatCode>General</c:formatCode>
                <c:ptCount val="20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</c:numCache>
            </c:numRef>
          </c:cat>
          <c:val>
            <c:numRef>
              <c:f>BPREmpty!$AC$2:$AC$21</c:f>
              <c:numCache>
                <c:formatCode>General</c:formatCode>
                <c:ptCount val="20"/>
                <c:pt idx="0">
                  <c:v>3.5416666666666666E-2</c:v>
                </c:pt>
                <c:pt idx="1">
                  <c:v>3.547537279443503E-2</c:v>
                </c:pt>
                <c:pt idx="2">
                  <c:v>3.5258053347002279E-2</c:v>
                </c:pt>
                <c:pt idx="3">
                  <c:v>3.8373722576806851E-2</c:v>
                </c:pt>
                <c:pt idx="4">
                  <c:v>4.0648120786331642E-2</c:v>
                </c:pt>
                <c:pt idx="5">
                  <c:v>4.6111236035420125E-2</c:v>
                </c:pt>
                <c:pt idx="6">
                  <c:v>5.286320948479907E-2</c:v>
                </c:pt>
                <c:pt idx="7">
                  <c:v>6.0311811474483265E-2</c:v>
                </c:pt>
                <c:pt idx="8">
                  <c:v>6.3874119459381498E-2</c:v>
                </c:pt>
                <c:pt idx="9">
                  <c:v>7.8630467901586537E-2</c:v>
                </c:pt>
                <c:pt idx="10">
                  <c:v>0.10046197056365865</c:v>
                </c:pt>
                <c:pt idx="11">
                  <c:v>0.12703442309940455</c:v>
                </c:pt>
                <c:pt idx="12">
                  <c:v>0.14843102545716416</c:v>
                </c:pt>
                <c:pt idx="13">
                  <c:v>0.19338203524917782</c:v>
                </c:pt>
                <c:pt idx="14">
                  <c:v>0.22210909413558005</c:v>
                </c:pt>
                <c:pt idx="15">
                  <c:v>0.28489137664492981</c:v>
                </c:pt>
                <c:pt idx="16">
                  <c:v>0.33629019254065101</c:v>
                </c:pt>
                <c:pt idx="17">
                  <c:v>0.43500850860508755</c:v>
                </c:pt>
                <c:pt idx="18">
                  <c:v>0.50935844764316895</c:v>
                </c:pt>
                <c:pt idx="19">
                  <c:v>0.62642971330009989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02D9-A549-A399-5D663E97C1C9}"/>
            </c:ext>
          </c:extLst>
        </c:ser>
        <c:ser>
          <c:idx val="19"/>
          <c:order val="19"/>
          <c:tx>
            <c:strRef>
              <c:f>BPREmpty!$AD$1</c:f>
              <c:strCache>
                <c:ptCount val="1"/>
                <c:pt idx="0">
                  <c:v>12to10</c:v>
                </c:pt>
              </c:strCache>
            </c:strRef>
          </c:tx>
          <c:spPr>
            <a:ln w="38100" cap="flat" cmpd="dbl" algn="ctr">
              <a:solidFill>
                <a:schemeClr val="accent2">
                  <a:lumMod val="80000"/>
                </a:schemeClr>
              </a:solidFill>
              <a:miter lim="800000"/>
            </a:ln>
            <a:effectLst/>
          </c:spPr>
          <c:marker>
            <c:symbol val="none"/>
          </c:marker>
          <c:cat>
            <c:numRef>
              <c:f>BPREmpty!$I$2:$I$21</c:f>
              <c:numCache>
                <c:formatCode>General</c:formatCode>
                <c:ptCount val="20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</c:numCache>
            </c:numRef>
          </c:cat>
          <c:val>
            <c:numRef>
              <c:f>BPREmpty!$AD$2:$AD$21</c:f>
              <c:numCache>
                <c:formatCode>General</c:formatCode>
                <c:ptCount val="20"/>
                <c:pt idx="0">
                  <c:v>2.2206959706959704E-2</c:v>
                </c:pt>
                <c:pt idx="1">
                  <c:v>2.2479614019277061E-2</c:v>
                </c:pt>
                <c:pt idx="2">
                  <c:v>2.6552039711292795E-2</c:v>
                </c:pt>
                <c:pt idx="3">
                  <c:v>3.641633747939222E-2</c:v>
                </c:pt>
                <c:pt idx="4">
                  <c:v>3.837962848356026E-2</c:v>
                </c:pt>
                <c:pt idx="5">
                  <c:v>4.6528808357603722E-2</c:v>
                </c:pt>
                <c:pt idx="6">
                  <c:v>4.3686111871402845E-2</c:v>
                </c:pt>
                <c:pt idx="7">
                  <c:v>4.4391036181621532E-2</c:v>
                </c:pt>
                <c:pt idx="8">
                  <c:v>4.8824082405208968E-2</c:v>
                </c:pt>
                <c:pt idx="9">
                  <c:v>5.4905335053060375E-2</c:v>
                </c:pt>
                <c:pt idx="10">
                  <c:v>5.209594060919541E-2</c:v>
                </c:pt>
                <c:pt idx="11">
                  <c:v>7.3096953756201677E-2</c:v>
                </c:pt>
                <c:pt idx="12">
                  <c:v>6.5745833609164278E-2</c:v>
                </c:pt>
                <c:pt idx="13">
                  <c:v>7.4905800532616792E-2</c:v>
                </c:pt>
                <c:pt idx="14">
                  <c:v>9.0001332219080105E-2</c:v>
                </c:pt>
                <c:pt idx="15">
                  <c:v>9.0925097764439411E-2</c:v>
                </c:pt>
                <c:pt idx="16">
                  <c:v>0.10795409123365414</c:v>
                </c:pt>
                <c:pt idx="17">
                  <c:v>0.13560553933274036</c:v>
                </c:pt>
                <c:pt idx="18">
                  <c:v>0.16154589298822061</c:v>
                </c:pt>
                <c:pt idx="19">
                  <c:v>0.20194007039087664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02D9-A549-A399-5D663E97C1C9}"/>
            </c:ext>
          </c:extLst>
        </c:ser>
        <c:ser>
          <c:idx val="20"/>
          <c:order val="20"/>
          <c:tx>
            <c:strRef>
              <c:f>BPREmpty!$AE$1</c:f>
              <c:strCache>
                <c:ptCount val="1"/>
                <c:pt idx="0">
                  <c:v>12to13</c:v>
                </c:pt>
              </c:strCache>
            </c:strRef>
          </c:tx>
          <c:spPr>
            <a:ln w="38100" cap="flat" cmpd="dbl" algn="ctr">
              <a:solidFill>
                <a:schemeClr val="accent3">
                  <a:lumMod val="80000"/>
                </a:schemeClr>
              </a:solidFill>
              <a:miter lim="800000"/>
            </a:ln>
            <a:effectLst/>
          </c:spPr>
          <c:marker>
            <c:symbol val="none"/>
          </c:marker>
          <c:cat>
            <c:numRef>
              <c:f>BPREmpty!$I$2:$I$21</c:f>
              <c:numCache>
                <c:formatCode>General</c:formatCode>
                <c:ptCount val="20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</c:numCache>
            </c:numRef>
          </c:cat>
          <c:val>
            <c:numRef>
              <c:f>BPREmpty!$AE$2:$AE$21</c:f>
              <c:numCache>
                <c:formatCode>General</c:formatCode>
                <c:ptCount val="20"/>
                <c:pt idx="0">
                  <c:v>3.8043478260869568E-2</c:v>
                </c:pt>
                <c:pt idx="1">
                  <c:v>3.8611622329594981E-2</c:v>
                </c:pt>
                <c:pt idx="2">
                  <c:v>4.7097549005676267E-2</c:v>
                </c:pt>
                <c:pt idx="3">
                  <c:v>4.695125380947459E-2</c:v>
                </c:pt>
                <c:pt idx="4">
                  <c:v>4.945934198559692E-2</c:v>
                </c:pt>
                <c:pt idx="5">
                  <c:v>5.2026260008282636E-2</c:v>
                </c:pt>
                <c:pt idx="6">
                  <c:v>4.9378836315772598E-2</c:v>
                </c:pt>
                <c:pt idx="7">
                  <c:v>5.4033532694815374E-2</c:v>
                </c:pt>
                <c:pt idx="8">
                  <c:v>5.4022183071105734E-2</c:v>
                </c:pt>
                <c:pt idx="9">
                  <c:v>5.8175028674774969E-2</c:v>
                </c:pt>
                <c:pt idx="10">
                  <c:v>6.5139538259215854E-2</c:v>
                </c:pt>
                <c:pt idx="11">
                  <c:v>6.5091065873134235E-2</c:v>
                </c:pt>
                <c:pt idx="12">
                  <c:v>7.551610721480094E-2</c:v>
                </c:pt>
                <c:pt idx="13">
                  <c:v>8.3682539442371001E-2</c:v>
                </c:pt>
                <c:pt idx="14">
                  <c:v>9.1466544406670541E-2</c:v>
                </c:pt>
                <c:pt idx="15">
                  <c:v>0.10218901160636576</c:v>
                </c:pt>
                <c:pt idx="16">
                  <c:v>0.12016051392404806</c:v>
                </c:pt>
                <c:pt idx="17">
                  <c:v>0.14210469326076328</c:v>
                </c:pt>
                <c:pt idx="18">
                  <c:v>0.16716590640970697</c:v>
                </c:pt>
                <c:pt idx="19">
                  <c:v>0.18662561615542006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02D9-A549-A399-5D663E97C1C9}"/>
            </c:ext>
          </c:extLst>
        </c:ser>
        <c:ser>
          <c:idx val="21"/>
          <c:order val="21"/>
          <c:tx>
            <c:strRef>
              <c:f>BPREmpty!$AF$1</c:f>
              <c:strCache>
                <c:ptCount val="1"/>
                <c:pt idx="0">
                  <c:v>13to14</c:v>
                </c:pt>
              </c:strCache>
            </c:strRef>
          </c:tx>
          <c:spPr>
            <a:ln w="38100" cap="flat" cmpd="dbl" algn="ctr">
              <a:solidFill>
                <a:schemeClr val="accent4">
                  <a:lumMod val="80000"/>
                </a:schemeClr>
              </a:solidFill>
              <a:miter lim="800000"/>
            </a:ln>
            <a:effectLst/>
          </c:spPr>
          <c:marker>
            <c:symbol val="none"/>
          </c:marker>
          <c:cat>
            <c:numRef>
              <c:f>BPREmpty!$I$2:$I$21</c:f>
              <c:numCache>
                <c:formatCode>General</c:formatCode>
                <c:ptCount val="20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</c:numCache>
            </c:numRef>
          </c:cat>
          <c:val>
            <c:numRef>
              <c:f>BPREmpty!$AF$2:$AF$21</c:f>
              <c:numCache>
                <c:formatCode>General</c:formatCode>
                <c:ptCount val="20"/>
                <c:pt idx="0">
                  <c:v>3.2370953630796152E-2</c:v>
                </c:pt>
                <c:pt idx="1">
                  <c:v>3.2720966294531716E-2</c:v>
                </c:pt>
                <c:pt idx="2">
                  <c:v>3.4811502916314491E-2</c:v>
                </c:pt>
                <c:pt idx="3">
                  <c:v>4.0673578122636125E-2</c:v>
                </c:pt>
                <c:pt idx="4">
                  <c:v>4.4344348181949669E-2</c:v>
                </c:pt>
                <c:pt idx="5">
                  <c:v>4.983101952808866E-2</c:v>
                </c:pt>
                <c:pt idx="6">
                  <c:v>6.1966534064821374E-2</c:v>
                </c:pt>
                <c:pt idx="7">
                  <c:v>6.3927431737467802E-2</c:v>
                </c:pt>
                <c:pt idx="8">
                  <c:v>7.6218502157294588E-2</c:v>
                </c:pt>
                <c:pt idx="9">
                  <c:v>8.8157006385857759E-2</c:v>
                </c:pt>
                <c:pt idx="10">
                  <c:v>0.11268339110750555</c:v>
                </c:pt>
                <c:pt idx="11">
                  <c:v>0.14441994934877961</c:v>
                </c:pt>
                <c:pt idx="12">
                  <c:v>0.15255870704591257</c:v>
                </c:pt>
                <c:pt idx="13">
                  <c:v>0.1116857042498787</c:v>
                </c:pt>
                <c:pt idx="14">
                  <c:v>0.1351842927195529</c:v>
                </c:pt>
                <c:pt idx="15">
                  <c:v>0.19419539704030539</c:v>
                </c:pt>
                <c:pt idx="16">
                  <c:v>0.20681048399008595</c:v>
                </c:pt>
                <c:pt idx="17">
                  <c:v>0.24188763429922647</c:v>
                </c:pt>
                <c:pt idx="18">
                  <c:v>0.29243640515128194</c:v>
                </c:pt>
                <c:pt idx="19">
                  <c:v>0.37338526753370777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02D9-A549-A399-5D663E97C1C9}"/>
            </c:ext>
          </c:extLst>
        </c:ser>
        <c:ser>
          <c:idx val="22"/>
          <c:order val="22"/>
          <c:tx>
            <c:strRef>
              <c:f>BPREmpty!$AG$1</c:f>
              <c:strCache>
                <c:ptCount val="1"/>
                <c:pt idx="0">
                  <c:v>13to7</c:v>
                </c:pt>
              </c:strCache>
            </c:strRef>
          </c:tx>
          <c:spPr>
            <a:ln w="38100" cap="flat" cmpd="dbl" algn="ctr">
              <a:solidFill>
                <a:schemeClr val="accent5">
                  <a:lumMod val="80000"/>
                </a:schemeClr>
              </a:solidFill>
              <a:miter lim="800000"/>
            </a:ln>
            <a:effectLst/>
          </c:spPr>
          <c:marker>
            <c:symbol val="none"/>
          </c:marker>
          <c:cat>
            <c:numRef>
              <c:f>BPREmpty!$I$2:$I$21</c:f>
              <c:numCache>
                <c:formatCode>General</c:formatCode>
                <c:ptCount val="20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</c:numCache>
            </c:numRef>
          </c:cat>
          <c:val>
            <c:numRef>
              <c:f>BPREmpty!$AG$2:$AG$21</c:f>
              <c:numCache>
                <c:formatCode>General</c:formatCode>
                <c:ptCount val="20"/>
                <c:pt idx="0">
                  <c:v>2.0788206979542721E-2</c:v>
                </c:pt>
                <c:pt idx="1">
                  <c:v>2.0974720197622351E-2</c:v>
                </c:pt>
                <c:pt idx="2">
                  <c:v>2.0511650175902472E-2</c:v>
                </c:pt>
                <c:pt idx="3">
                  <c:v>2.3227307054754429E-2</c:v>
                </c:pt>
                <c:pt idx="4">
                  <c:v>2.8327703654145032E-2</c:v>
                </c:pt>
                <c:pt idx="5">
                  <c:v>2.9788360549389041E-2</c:v>
                </c:pt>
                <c:pt idx="6">
                  <c:v>3.2339866042425919E-2</c:v>
                </c:pt>
                <c:pt idx="7">
                  <c:v>3.523607234901012E-2</c:v>
                </c:pt>
                <c:pt idx="8">
                  <c:v>3.9367291312278466E-2</c:v>
                </c:pt>
                <c:pt idx="9">
                  <c:v>4.8634789711035943E-2</c:v>
                </c:pt>
                <c:pt idx="10">
                  <c:v>6.2115318400333949E-2</c:v>
                </c:pt>
                <c:pt idx="11">
                  <c:v>7.7542411363129837E-2</c:v>
                </c:pt>
                <c:pt idx="12">
                  <c:v>8.7651349275216145E-2</c:v>
                </c:pt>
                <c:pt idx="13">
                  <c:v>0.11187522437950334</c:v>
                </c:pt>
                <c:pt idx="14">
                  <c:v>0.13877896286364677</c:v>
                </c:pt>
                <c:pt idx="15">
                  <c:v>0.1736219764257016</c:v>
                </c:pt>
                <c:pt idx="16">
                  <c:v>0.2180713335243247</c:v>
                </c:pt>
                <c:pt idx="17">
                  <c:v>0.2682519059035397</c:v>
                </c:pt>
                <c:pt idx="18">
                  <c:v>0.33489129353428448</c:v>
                </c:pt>
                <c:pt idx="19">
                  <c:v>0.39469560274961285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02D9-A549-A399-5D663E97C1C9}"/>
            </c:ext>
          </c:extLst>
        </c:ser>
        <c:ser>
          <c:idx val="23"/>
          <c:order val="23"/>
          <c:tx>
            <c:strRef>
              <c:f>BPREmpty!$AH$1</c:f>
              <c:strCache>
                <c:ptCount val="1"/>
                <c:pt idx="0">
                  <c:v>14to16</c:v>
                </c:pt>
              </c:strCache>
            </c:strRef>
          </c:tx>
          <c:spPr>
            <a:ln w="38100" cap="flat" cmpd="dbl" algn="ctr">
              <a:solidFill>
                <a:schemeClr val="accent6">
                  <a:lumMod val="80000"/>
                </a:schemeClr>
              </a:solidFill>
              <a:miter lim="800000"/>
            </a:ln>
            <a:effectLst/>
          </c:spPr>
          <c:marker>
            <c:symbol val="none"/>
          </c:marker>
          <c:cat>
            <c:numRef>
              <c:f>BPREmpty!$I$2:$I$21</c:f>
              <c:numCache>
                <c:formatCode>General</c:formatCode>
                <c:ptCount val="20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</c:numCache>
            </c:numRef>
          </c:cat>
          <c:val>
            <c:numRef>
              <c:f>BPREmpty!$AH$2:$AH$21</c:f>
              <c:numCache>
                <c:formatCode>General</c:formatCode>
                <c:ptCount val="20"/>
                <c:pt idx="0">
                  <c:v>3.5492577597840747E-2</c:v>
                </c:pt>
                <c:pt idx="1">
                  <c:v>3.5936768935185756E-2</c:v>
                </c:pt>
                <c:pt idx="2">
                  <c:v>3.9727391541236355E-2</c:v>
                </c:pt>
                <c:pt idx="3">
                  <c:v>5.4136613198182103E-2</c:v>
                </c:pt>
                <c:pt idx="4">
                  <c:v>5.7742734057070089E-2</c:v>
                </c:pt>
                <c:pt idx="5">
                  <c:v>6.5752300610943434E-2</c:v>
                </c:pt>
                <c:pt idx="6">
                  <c:v>6.2588358166458538E-2</c:v>
                </c:pt>
                <c:pt idx="7">
                  <c:v>7.3253449010635505E-2</c:v>
                </c:pt>
                <c:pt idx="8">
                  <c:v>7.419303575111752E-2</c:v>
                </c:pt>
                <c:pt idx="9">
                  <c:v>9.0831484999023451E-2</c:v>
                </c:pt>
                <c:pt idx="10">
                  <c:v>0.1007723125458241</c:v>
                </c:pt>
                <c:pt idx="11">
                  <c:v>0.10121061654929411</c:v>
                </c:pt>
                <c:pt idx="12">
                  <c:v>0.11312111478565484</c:v>
                </c:pt>
                <c:pt idx="13">
                  <c:v>0.1297421090502501</c:v>
                </c:pt>
                <c:pt idx="14">
                  <c:v>0.15797470212020887</c:v>
                </c:pt>
                <c:pt idx="15">
                  <c:v>0.19294996261071762</c:v>
                </c:pt>
                <c:pt idx="16">
                  <c:v>0.22762018452479088</c:v>
                </c:pt>
                <c:pt idx="17">
                  <c:v>0.257790988411428</c:v>
                </c:pt>
                <c:pt idx="18">
                  <c:v>0.30071597300157471</c:v>
                </c:pt>
                <c:pt idx="19">
                  <c:v>0.35758101470153308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02D9-A549-A399-5D663E97C1C9}"/>
            </c:ext>
          </c:extLst>
        </c:ser>
        <c:ser>
          <c:idx val="24"/>
          <c:order val="24"/>
          <c:tx>
            <c:strRef>
              <c:f>BPREmpty!$AI$1</c:f>
              <c:strCache>
                <c:ptCount val="1"/>
                <c:pt idx="0">
                  <c:v>14to5</c:v>
                </c:pt>
              </c:strCache>
            </c:strRef>
          </c:tx>
          <c:spPr>
            <a:ln w="38100" cap="flat" cmpd="dbl" algn="ctr">
              <a:solidFill>
                <a:schemeClr val="accent1">
                  <a:lumMod val="60000"/>
                  <a:lumOff val="40000"/>
                </a:schemeClr>
              </a:solidFill>
              <a:miter lim="800000"/>
            </a:ln>
            <a:effectLst/>
          </c:spPr>
          <c:marker>
            <c:symbol val="none"/>
          </c:marker>
          <c:cat>
            <c:numRef>
              <c:f>BPREmpty!$I$2:$I$21</c:f>
              <c:numCache>
                <c:formatCode>General</c:formatCode>
                <c:ptCount val="20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</c:numCache>
            </c:numRef>
          </c:cat>
          <c:val>
            <c:numRef>
              <c:f>BPREmpty!$AI$2:$AI$21</c:f>
              <c:numCache>
                <c:formatCode>General</c:formatCode>
                <c:ptCount val="20"/>
                <c:pt idx="0">
                  <c:v>2.8800856531049249E-2</c:v>
                </c:pt>
                <c:pt idx="1">
                  <c:v>2.9002230776785071E-2</c:v>
                </c:pt>
                <c:pt idx="2">
                  <c:v>2.875422324823626E-2</c:v>
                </c:pt>
                <c:pt idx="3">
                  <c:v>2.8221727374390791E-2</c:v>
                </c:pt>
                <c:pt idx="4">
                  <c:v>2.8481077965650522E-2</c:v>
                </c:pt>
                <c:pt idx="5">
                  <c:v>3.1129638458448291E-2</c:v>
                </c:pt>
                <c:pt idx="6">
                  <c:v>3.8616185443652667E-2</c:v>
                </c:pt>
                <c:pt idx="7">
                  <c:v>3.9679784178330256E-2</c:v>
                </c:pt>
                <c:pt idx="8">
                  <c:v>5.0028638353515086E-2</c:v>
                </c:pt>
                <c:pt idx="9">
                  <c:v>4.3475621976841461E-2</c:v>
                </c:pt>
                <c:pt idx="10">
                  <c:v>4.7629808365709521E-2</c:v>
                </c:pt>
                <c:pt idx="11">
                  <c:v>5.6258165871047115E-2</c:v>
                </c:pt>
                <c:pt idx="12">
                  <c:v>6.1552100466504327E-2</c:v>
                </c:pt>
                <c:pt idx="13">
                  <c:v>7.3726808712852546E-2</c:v>
                </c:pt>
                <c:pt idx="14">
                  <c:v>9.1602428737731237E-2</c:v>
                </c:pt>
                <c:pt idx="15">
                  <c:v>0.10461566096508883</c:v>
                </c:pt>
                <c:pt idx="16">
                  <c:v>0.11557830227450325</c:v>
                </c:pt>
                <c:pt idx="17">
                  <c:v>0.13824680308785672</c:v>
                </c:pt>
                <c:pt idx="18">
                  <c:v>0.16522295409340881</c:v>
                </c:pt>
                <c:pt idx="19">
                  <c:v>0.23896736703310767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02D9-A549-A399-5D663E97C1C9}"/>
            </c:ext>
          </c:extLst>
        </c:ser>
        <c:ser>
          <c:idx val="25"/>
          <c:order val="25"/>
          <c:tx>
            <c:strRef>
              <c:f>BPREmpty!$AJ$1</c:f>
              <c:strCache>
                <c:ptCount val="1"/>
                <c:pt idx="0">
                  <c:v>14to6</c:v>
                </c:pt>
              </c:strCache>
            </c:strRef>
          </c:tx>
          <c:spPr>
            <a:ln w="38100" cap="flat" cmpd="dbl" algn="ctr">
              <a:solidFill>
                <a:schemeClr val="accent2">
                  <a:lumMod val="60000"/>
                  <a:lumOff val="40000"/>
                </a:schemeClr>
              </a:solidFill>
              <a:miter lim="800000"/>
            </a:ln>
            <a:effectLst/>
          </c:spPr>
          <c:marker>
            <c:symbol val="none"/>
          </c:marker>
          <c:cat>
            <c:numRef>
              <c:f>BPREmpty!$I$2:$I$21</c:f>
              <c:numCache>
                <c:formatCode>General</c:formatCode>
                <c:ptCount val="20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</c:numCache>
            </c:numRef>
          </c:cat>
          <c:val>
            <c:numRef>
              <c:f>BPREmpty!$AJ$2:$AJ$21</c:f>
              <c:numCache>
                <c:formatCode>General</c:formatCode>
                <c:ptCount val="20"/>
                <c:pt idx="0">
                  <c:v>3.4322678843226789E-2</c:v>
                </c:pt>
                <c:pt idx="1">
                  <c:v>3.4362283705710622E-2</c:v>
                </c:pt>
                <c:pt idx="2">
                  <c:v>3.5532337449686056E-2</c:v>
                </c:pt>
                <c:pt idx="3">
                  <c:v>3.6876572749627232E-2</c:v>
                </c:pt>
                <c:pt idx="4">
                  <c:v>3.8328012014706869E-2</c:v>
                </c:pt>
                <c:pt idx="5">
                  <c:v>3.8777697664719023E-2</c:v>
                </c:pt>
                <c:pt idx="6">
                  <c:v>4.1485764387766452E-2</c:v>
                </c:pt>
                <c:pt idx="7">
                  <c:v>4.8430511632691096E-2</c:v>
                </c:pt>
                <c:pt idx="8">
                  <c:v>5.9082015822157989E-2</c:v>
                </c:pt>
                <c:pt idx="9">
                  <c:v>7.4570810394597856E-2</c:v>
                </c:pt>
                <c:pt idx="10">
                  <c:v>8.5682256895271744E-2</c:v>
                </c:pt>
                <c:pt idx="11">
                  <c:v>0.10987669113857038</c:v>
                </c:pt>
                <c:pt idx="12">
                  <c:v>0.14164953890438145</c:v>
                </c:pt>
                <c:pt idx="13">
                  <c:v>0.17451767625046047</c:v>
                </c:pt>
                <c:pt idx="14">
                  <c:v>0.21949409064449432</c:v>
                </c:pt>
                <c:pt idx="15">
                  <c:v>0.2128543624996671</c:v>
                </c:pt>
                <c:pt idx="16">
                  <c:v>0.26426376575720528</c:v>
                </c:pt>
                <c:pt idx="17">
                  <c:v>0.32786415757865639</c:v>
                </c:pt>
                <c:pt idx="18">
                  <c:v>0.39180424745329184</c:v>
                </c:pt>
                <c:pt idx="19">
                  <c:v>0.47701897511427366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02D9-A549-A399-5D663E97C1C9}"/>
            </c:ext>
          </c:extLst>
        </c:ser>
        <c:ser>
          <c:idx val="26"/>
          <c:order val="26"/>
          <c:tx>
            <c:strRef>
              <c:f>BPREmpty!$AK$1</c:f>
              <c:strCache>
                <c:ptCount val="1"/>
                <c:pt idx="0">
                  <c:v>16to5</c:v>
                </c:pt>
              </c:strCache>
            </c:strRef>
          </c:tx>
          <c:spPr>
            <a:ln w="38100" cap="flat" cmpd="dbl" algn="ctr">
              <a:solidFill>
                <a:schemeClr val="accent3">
                  <a:lumMod val="60000"/>
                  <a:lumOff val="40000"/>
                </a:schemeClr>
              </a:solidFill>
              <a:miter lim="800000"/>
            </a:ln>
            <a:effectLst/>
          </c:spPr>
          <c:marker>
            <c:symbol val="none"/>
          </c:marker>
          <c:cat>
            <c:numRef>
              <c:f>BPREmpty!$I$2:$I$21</c:f>
              <c:numCache>
                <c:formatCode>General</c:formatCode>
                <c:ptCount val="20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</c:numCache>
            </c:numRef>
          </c:cat>
          <c:val>
            <c:numRef>
              <c:f>BPREmpty!$AK$2:$AK$21</c:f>
              <c:numCache>
                <c:formatCode>General</c:formatCode>
                <c:ptCount val="20"/>
                <c:pt idx="0">
                  <c:v>3.3473980309423342E-2</c:v>
                </c:pt>
                <c:pt idx="1">
                  <c:v>3.3700228149754381E-2</c:v>
                </c:pt>
                <c:pt idx="2">
                  <c:v>3.4291125099824113E-2</c:v>
                </c:pt>
                <c:pt idx="3">
                  <c:v>3.4261542189414677E-2</c:v>
                </c:pt>
                <c:pt idx="4">
                  <c:v>3.4905107209479855E-2</c:v>
                </c:pt>
                <c:pt idx="5">
                  <c:v>3.7382447838152935E-2</c:v>
                </c:pt>
                <c:pt idx="6">
                  <c:v>4.0640154585996617E-2</c:v>
                </c:pt>
                <c:pt idx="7">
                  <c:v>4.8892382189254888E-2</c:v>
                </c:pt>
                <c:pt idx="8">
                  <c:v>5.409735365277854E-2</c:v>
                </c:pt>
                <c:pt idx="9">
                  <c:v>6.652030100794383E-2</c:v>
                </c:pt>
                <c:pt idx="10">
                  <c:v>7.2549200769330371E-2</c:v>
                </c:pt>
                <c:pt idx="11">
                  <c:v>7.4784996595103639E-2</c:v>
                </c:pt>
                <c:pt idx="12">
                  <c:v>8.2598716982881085E-2</c:v>
                </c:pt>
                <c:pt idx="13">
                  <c:v>0.10101706880717676</c:v>
                </c:pt>
                <c:pt idx="14">
                  <c:v>9.9219710923177606E-2</c:v>
                </c:pt>
                <c:pt idx="15">
                  <c:v>0.11098586300459837</c:v>
                </c:pt>
                <c:pt idx="16">
                  <c:v>0.12351668808927536</c:v>
                </c:pt>
                <c:pt idx="17">
                  <c:v>0.14907408997600047</c:v>
                </c:pt>
                <c:pt idx="18">
                  <c:v>0.164426580663841</c:v>
                </c:pt>
                <c:pt idx="19">
                  <c:v>0.19735034238902194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02D9-A549-A399-5D663E97C1C9}"/>
            </c:ext>
          </c:extLst>
        </c:ser>
        <c:ser>
          <c:idx val="27"/>
          <c:order val="27"/>
          <c:tx>
            <c:strRef>
              <c:f>BPREmpty!$AL$1</c:f>
              <c:strCache>
                <c:ptCount val="1"/>
                <c:pt idx="0">
                  <c:v>16to20</c:v>
                </c:pt>
              </c:strCache>
            </c:strRef>
          </c:tx>
          <c:spPr>
            <a:ln w="38100" cap="flat" cmpd="dbl" algn="ctr">
              <a:solidFill>
                <a:schemeClr val="accent4">
                  <a:lumMod val="60000"/>
                  <a:lumOff val="40000"/>
                </a:schemeClr>
              </a:solidFill>
              <a:miter lim="800000"/>
            </a:ln>
            <a:effectLst/>
          </c:spPr>
          <c:marker>
            <c:symbol val="none"/>
          </c:marker>
          <c:cat>
            <c:numRef>
              <c:f>BPREmpty!$I$2:$I$21</c:f>
              <c:numCache>
                <c:formatCode>General</c:formatCode>
                <c:ptCount val="20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</c:numCache>
            </c:numRef>
          </c:cat>
          <c:val>
            <c:numRef>
              <c:f>BPREmpty!$AL$2:$AL$21</c:f>
              <c:numCache>
                <c:formatCode>General</c:formatCode>
                <c:ptCount val="20"/>
                <c:pt idx="0">
                  <c:v>3.2954545454545452E-2</c:v>
                </c:pt>
                <c:pt idx="1">
                  <c:v>3.3301009593066616E-2</c:v>
                </c:pt>
                <c:pt idx="2">
                  <c:v>3.7760133187607806E-2</c:v>
                </c:pt>
                <c:pt idx="3">
                  <c:v>4.4801096983600332E-2</c:v>
                </c:pt>
                <c:pt idx="4">
                  <c:v>5.5995863084905104E-2</c:v>
                </c:pt>
                <c:pt idx="5">
                  <c:v>4.9936631973430179E-2</c:v>
                </c:pt>
                <c:pt idx="6">
                  <c:v>5.8257406480443981E-2</c:v>
                </c:pt>
                <c:pt idx="7">
                  <c:v>6.0411656386740384E-2</c:v>
                </c:pt>
                <c:pt idx="8">
                  <c:v>7.2295964923264275E-2</c:v>
                </c:pt>
                <c:pt idx="9">
                  <c:v>9.1807396661774357E-2</c:v>
                </c:pt>
                <c:pt idx="10">
                  <c:v>9.124251277533979E-2</c:v>
                </c:pt>
                <c:pt idx="11">
                  <c:v>0.1034510422598881</c:v>
                </c:pt>
                <c:pt idx="12">
                  <c:v>0.11380880939994444</c:v>
                </c:pt>
                <c:pt idx="13">
                  <c:v>0.15040855278972134</c:v>
                </c:pt>
                <c:pt idx="14">
                  <c:v>0.15380814417642605</c:v>
                </c:pt>
                <c:pt idx="15">
                  <c:v>0.20395492453623112</c:v>
                </c:pt>
                <c:pt idx="16">
                  <c:v>0.22795435738743156</c:v>
                </c:pt>
                <c:pt idx="17">
                  <c:v>0.27634605569755077</c:v>
                </c:pt>
                <c:pt idx="18">
                  <c:v>0.33651042802411124</c:v>
                </c:pt>
                <c:pt idx="19">
                  <c:v>0.40223712445230714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02D9-A549-A399-5D663E97C1C9}"/>
            </c:ext>
          </c:extLst>
        </c:ser>
        <c:ser>
          <c:idx val="28"/>
          <c:order val="28"/>
          <c:tx>
            <c:strRef>
              <c:f>BPREmpty!$AM$1</c:f>
              <c:strCache>
                <c:ptCount val="1"/>
                <c:pt idx="0">
                  <c:v>16to17</c:v>
                </c:pt>
              </c:strCache>
            </c:strRef>
          </c:tx>
          <c:spPr>
            <a:ln w="38100" cap="flat" cmpd="dbl" algn="ctr">
              <a:solidFill>
                <a:schemeClr val="accent5">
                  <a:lumMod val="60000"/>
                  <a:lumOff val="40000"/>
                </a:schemeClr>
              </a:solidFill>
              <a:miter lim="800000"/>
            </a:ln>
            <a:effectLst/>
          </c:spPr>
          <c:marker>
            <c:symbol val="none"/>
          </c:marker>
          <c:cat>
            <c:numRef>
              <c:f>BPREmpty!$I$2:$I$21</c:f>
              <c:numCache>
                <c:formatCode>General</c:formatCode>
                <c:ptCount val="20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</c:numCache>
            </c:numRef>
          </c:cat>
          <c:val>
            <c:numRef>
              <c:f>BPREmpty!$AM$2:$AM$21</c:f>
              <c:numCache>
                <c:formatCode>General</c:formatCode>
                <c:ptCount val="20"/>
                <c:pt idx="0">
                  <c:v>3.0535714285714284E-2</c:v>
                </c:pt>
                <c:pt idx="1">
                  <c:v>2.9274384394627179E-2</c:v>
                </c:pt>
                <c:pt idx="2">
                  <c:v>2.9911880497600248E-2</c:v>
                </c:pt>
                <c:pt idx="3">
                  <c:v>3.1665233979146203E-2</c:v>
                </c:pt>
                <c:pt idx="4">
                  <c:v>3.447945315121944E-2</c:v>
                </c:pt>
                <c:pt idx="5">
                  <c:v>3.9970453104297171E-2</c:v>
                </c:pt>
                <c:pt idx="6">
                  <c:v>4.0202787938045138E-2</c:v>
                </c:pt>
                <c:pt idx="7">
                  <c:v>4.4852535119996366E-2</c:v>
                </c:pt>
                <c:pt idx="8">
                  <c:v>4.4694544450375927E-2</c:v>
                </c:pt>
                <c:pt idx="9">
                  <c:v>5.1022748565621008E-2</c:v>
                </c:pt>
                <c:pt idx="10">
                  <c:v>5.6415436515191507E-2</c:v>
                </c:pt>
                <c:pt idx="11">
                  <c:v>6.4319735094562971E-2</c:v>
                </c:pt>
                <c:pt idx="12">
                  <c:v>7.7311661061162509E-2</c:v>
                </c:pt>
                <c:pt idx="13">
                  <c:v>9.3596331621143961E-2</c:v>
                </c:pt>
                <c:pt idx="14">
                  <c:v>9.462012494977827E-2</c:v>
                </c:pt>
                <c:pt idx="15">
                  <c:v>0.11437878024421903</c:v>
                </c:pt>
                <c:pt idx="16">
                  <c:v>0.11693130850308087</c:v>
                </c:pt>
                <c:pt idx="17">
                  <c:v>0.13850700561394666</c:v>
                </c:pt>
                <c:pt idx="18">
                  <c:v>0.16460515622178248</c:v>
                </c:pt>
                <c:pt idx="19">
                  <c:v>0.19845441758890556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02D9-A549-A399-5D663E97C1C9}"/>
            </c:ext>
          </c:extLst>
        </c:ser>
        <c:ser>
          <c:idx val="29"/>
          <c:order val="29"/>
          <c:tx>
            <c:strRef>
              <c:f>BPREmpty!$AN$1</c:f>
              <c:strCache>
                <c:ptCount val="1"/>
                <c:pt idx="0">
                  <c:v>17to21</c:v>
                </c:pt>
              </c:strCache>
            </c:strRef>
          </c:tx>
          <c:spPr>
            <a:ln w="38100" cap="flat" cmpd="dbl" algn="ctr">
              <a:solidFill>
                <a:schemeClr val="accent6">
                  <a:lumMod val="60000"/>
                  <a:lumOff val="40000"/>
                </a:schemeClr>
              </a:solidFill>
              <a:miter lim="800000"/>
            </a:ln>
            <a:effectLst/>
          </c:spPr>
          <c:marker>
            <c:symbol val="none"/>
          </c:marker>
          <c:cat>
            <c:numRef>
              <c:f>BPREmpty!$I$2:$I$21</c:f>
              <c:numCache>
                <c:formatCode>General</c:formatCode>
                <c:ptCount val="20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</c:numCache>
            </c:numRef>
          </c:cat>
          <c:val>
            <c:numRef>
              <c:f>BPREmpty!$AN$2:$AN$21</c:f>
              <c:numCache>
                <c:formatCode>General</c:formatCode>
                <c:ptCount val="20"/>
                <c:pt idx="0">
                  <c:v>3.2259887005649718E-2</c:v>
                </c:pt>
                <c:pt idx="1">
                  <c:v>3.2506484822048577E-2</c:v>
                </c:pt>
                <c:pt idx="2">
                  <c:v>3.4989571084666105E-2</c:v>
                </c:pt>
                <c:pt idx="3">
                  <c:v>4.1240103306768486E-2</c:v>
                </c:pt>
                <c:pt idx="4">
                  <c:v>4.861491887732898E-2</c:v>
                </c:pt>
                <c:pt idx="5">
                  <c:v>5.7933542429568378E-2</c:v>
                </c:pt>
                <c:pt idx="6">
                  <c:v>6.604148373502218E-2</c:v>
                </c:pt>
                <c:pt idx="7">
                  <c:v>8.7460800076284831E-2</c:v>
                </c:pt>
                <c:pt idx="8">
                  <c:v>0.10069047868218697</c:v>
                </c:pt>
                <c:pt idx="9">
                  <c:v>0.13415251642500231</c:v>
                </c:pt>
                <c:pt idx="10">
                  <c:v>0.16264543282755511</c:v>
                </c:pt>
                <c:pt idx="11">
                  <c:v>0.21204368902379464</c:v>
                </c:pt>
                <c:pt idx="12">
                  <c:v>0.26310070521302126</c:v>
                </c:pt>
                <c:pt idx="13">
                  <c:v>0.32572018963781096</c:v>
                </c:pt>
                <c:pt idx="14">
                  <c:v>0.41201678416537468</c:v>
                </c:pt>
                <c:pt idx="15">
                  <c:v>0.52343829340171</c:v>
                </c:pt>
                <c:pt idx="16">
                  <c:v>0.66987513621732853</c:v>
                </c:pt>
                <c:pt idx="17">
                  <c:v>0.8405583229122644</c:v>
                </c:pt>
                <c:pt idx="18">
                  <c:v>1.0429649482795931</c:v>
                </c:pt>
                <c:pt idx="19">
                  <c:v>1.2383181248887849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02D9-A549-A399-5D663E97C1C9}"/>
            </c:ext>
          </c:extLst>
        </c:ser>
        <c:ser>
          <c:idx val="30"/>
          <c:order val="30"/>
          <c:tx>
            <c:strRef>
              <c:f>BPREmpty!$AO$1</c:f>
              <c:strCache>
                <c:ptCount val="1"/>
                <c:pt idx="0">
                  <c:v>17to18</c:v>
                </c:pt>
              </c:strCache>
            </c:strRef>
          </c:tx>
          <c:spPr>
            <a:ln w="38100" cap="flat" cmpd="dbl" algn="ctr">
              <a:solidFill>
                <a:schemeClr val="accent1">
                  <a:lumMod val="50000"/>
                </a:schemeClr>
              </a:solidFill>
              <a:miter lim="800000"/>
            </a:ln>
            <a:effectLst/>
          </c:spPr>
          <c:marker>
            <c:symbol val="none"/>
          </c:marker>
          <c:cat>
            <c:numRef>
              <c:f>BPREmpty!$I$2:$I$21</c:f>
              <c:numCache>
                <c:formatCode>General</c:formatCode>
                <c:ptCount val="20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</c:numCache>
            </c:numRef>
          </c:cat>
          <c:val>
            <c:numRef>
              <c:f>BPREmpty!$AO$2:$AO$21</c:f>
              <c:numCache>
                <c:formatCode>General</c:formatCode>
                <c:ptCount val="20"/>
                <c:pt idx="0">
                  <c:v>6.6666666666666666E-2</c:v>
                </c:pt>
                <c:pt idx="1">
                  <c:v>6.7066942356108702E-2</c:v>
                </c:pt>
                <c:pt idx="2">
                  <c:v>7.0669535107818302E-2</c:v>
                </c:pt>
                <c:pt idx="3">
                  <c:v>6.6842191996003622E-2</c:v>
                </c:pt>
                <c:pt idx="4">
                  <c:v>6.7491552864315213E-2</c:v>
                </c:pt>
                <c:pt idx="5">
                  <c:v>7.4410452637396901E-2</c:v>
                </c:pt>
                <c:pt idx="6">
                  <c:v>8.1106987261687261E-2</c:v>
                </c:pt>
                <c:pt idx="7">
                  <c:v>9.8506612630588783E-2</c:v>
                </c:pt>
                <c:pt idx="8">
                  <c:v>0.12499414869129534</c:v>
                </c:pt>
                <c:pt idx="9">
                  <c:v>0.16351077481080983</c:v>
                </c:pt>
                <c:pt idx="10">
                  <c:v>0.21724257949405312</c:v>
                </c:pt>
                <c:pt idx="11">
                  <c:v>0.26605233649135046</c:v>
                </c:pt>
                <c:pt idx="12">
                  <c:v>0.3392692737916414</c:v>
                </c:pt>
                <c:pt idx="13">
                  <c:v>0.4293878395958291</c:v>
                </c:pt>
                <c:pt idx="14">
                  <c:v>0.52595784935332146</c:v>
                </c:pt>
                <c:pt idx="15">
                  <c:v>0.66306321084853515</c:v>
                </c:pt>
                <c:pt idx="16">
                  <c:v>0.72174234112572988</c:v>
                </c:pt>
                <c:pt idx="17">
                  <c:v>0.90304801176194038</c:v>
                </c:pt>
                <c:pt idx="18">
                  <c:v>1.1157222970504013</c:v>
                </c:pt>
                <c:pt idx="19">
                  <c:v>1.3220632280724467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02D9-A549-A399-5D663E97C1C9}"/>
            </c:ext>
          </c:extLst>
        </c:ser>
        <c:ser>
          <c:idx val="31"/>
          <c:order val="31"/>
          <c:tx>
            <c:strRef>
              <c:f>BPREmpty!$AP$1</c:f>
              <c:strCache>
                <c:ptCount val="1"/>
                <c:pt idx="0">
                  <c:v>18to22</c:v>
                </c:pt>
              </c:strCache>
            </c:strRef>
          </c:tx>
          <c:spPr>
            <a:ln w="38100" cap="flat" cmpd="dbl" algn="ctr">
              <a:solidFill>
                <a:schemeClr val="accent2">
                  <a:lumMod val="50000"/>
                </a:schemeClr>
              </a:solidFill>
              <a:miter lim="800000"/>
            </a:ln>
            <a:effectLst/>
          </c:spPr>
          <c:marker>
            <c:symbol val="none"/>
          </c:marker>
          <c:cat>
            <c:numRef>
              <c:f>BPREmpty!$I$2:$I$21</c:f>
              <c:numCache>
                <c:formatCode>General</c:formatCode>
                <c:ptCount val="20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</c:numCache>
            </c:numRef>
          </c:cat>
          <c:val>
            <c:numRef>
              <c:f>BPREmpty!$AP$2:$AP$21</c:f>
              <c:numCache>
                <c:formatCode>General</c:formatCode>
                <c:ptCount val="20"/>
                <c:pt idx="0">
                  <c:v>2.6780626780626784E-2</c:v>
                </c:pt>
                <c:pt idx="1">
                  <c:v>2.6904191275793313E-2</c:v>
                </c:pt>
                <c:pt idx="2">
                  <c:v>2.8749778167339628E-2</c:v>
                </c:pt>
                <c:pt idx="3">
                  <c:v>3.5410568956201302E-2</c:v>
                </c:pt>
                <c:pt idx="4">
                  <c:v>5.0667293721104477E-2</c:v>
                </c:pt>
                <c:pt idx="5">
                  <c:v>6.1987226008177271E-2</c:v>
                </c:pt>
                <c:pt idx="6">
                  <c:v>8.2896545856568513E-2</c:v>
                </c:pt>
                <c:pt idx="7">
                  <c:v>0.11302157244243244</c:v>
                </c:pt>
                <c:pt idx="8">
                  <c:v>0.16511607392379932</c:v>
                </c:pt>
                <c:pt idx="9">
                  <c:v>0.2405454757208238</c:v>
                </c:pt>
                <c:pt idx="10">
                  <c:v>0.34599318574345733</c:v>
                </c:pt>
                <c:pt idx="11">
                  <c:v>0.48828848464724683</c:v>
                </c:pt>
                <c:pt idx="12">
                  <c:v>0.65929175995280087</c:v>
                </c:pt>
                <c:pt idx="13">
                  <c:v>0.892691156612892</c:v>
                </c:pt>
                <c:pt idx="14">
                  <c:v>1.1863753881449668</c:v>
                </c:pt>
                <c:pt idx="15">
                  <c:v>1.5462287968390134</c:v>
                </c:pt>
                <c:pt idx="16">
                  <c:v>1.9889658255192222</c:v>
                </c:pt>
                <c:pt idx="17">
                  <c:v>2.5281008502988227</c:v>
                </c:pt>
                <c:pt idx="18">
                  <c:v>3.1655274952564949</c:v>
                </c:pt>
                <c:pt idx="19">
                  <c:v>3.913804581283062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02D9-A549-A399-5D663E97C1C9}"/>
            </c:ext>
          </c:extLst>
        </c:ser>
        <c:ser>
          <c:idx val="32"/>
          <c:order val="32"/>
          <c:tx>
            <c:strRef>
              <c:f>BPREmpty!$AQ$1</c:f>
              <c:strCache>
                <c:ptCount val="1"/>
                <c:pt idx="0">
                  <c:v>23to19</c:v>
                </c:pt>
              </c:strCache>
            </c:strRef>
          </c:tx>
          <c:spPr>
            <a:ln w="38100" cap="flat" cmpd="dbl" algn="ctr">
              <a:solidFill>
                <a:schemeClr val="accent3">
                  <a:lumMod val="50000"/>
                </a:schemeClr>
              </a:solidFill>
              <a:miter lim="800000"/>
            </a:ln>
            <a:effectLst/>
          </c:spPr>
          <c:marker>
            <c:symbol val="none"/>
          </c:marker>
          <c:cat>
            <c:numRef>
              <c:f>BPREmpty!$I$2:$I$21</c:f>
              <c:numCache>
                <c:formatCode>General</c:formatCode>
                <c:ptCount val="20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</c:numCache>
            </c:numRef>
          </c:cat>
          <c:val>
            <c:numRef>
              <c:f>BPREmpty!$AQ$2:$AQ$21</c:f>
              <c:numCache>
                <c:formatCode>General</c:formatCode>
                <c:ptCount val="20"/>
                <c:pt idx="0">
                  <c:v>3.7150127226463103E-2</c:v>
                </c:pt>
                <c:pt idx="1">
                  <c:v>3.7664876553171925E-2</c:v>
                </c:pt>
                <c:pt idx="2">
                  <c:v>3.9901534485207703E-2</c:v>
                </c:pt>
                <c:pt idx="3">
                  <c:v>4.0342376082492727E-2</c:v>
                </c:pt>
                <c:pt idx="4">
                  <c:v>4.1544991576517094E-2</c:v>
                </c:pt>
                <c:pt idx="5">
                  <c:v>4.4831036661636105E-2</c:v>
                </c:pt>
                <c:pt idx="6">
                  <c:v>5.0534810197233632E-2</c:v>
                </c:pt>
                <c:pt idx="7">
                  <c:v>5.992620865400302E-2</c:v>
                </c:pt>
                <c:pt idx="8">
                  <c:v>7.4330262103441555E-2</c:v>
                </c:pt>
                <c:pt idx="9">
                  <c:v>0.10819318536310037</c:v>
                </c:pt>
                <c:pt idx="10">
                  <c:v>0.14376356352105199</c:v>
                </c:pt>
                <c:pt idx="11">
                  <c:v>0.16329832456763177</c:v>
                </c:pt>
                <c:pt idx="12">
                  <c:v>0.21409327243681217</c:v>
                </c:pt>
                <c:pt idx="13">
                  <c:v>0.27930310357336707</c:v>
                </c:pt>
                <c:pt idx="14">
                  <c:v>0.36142707895219667</c:v>
                </c:pt>
                <c:pt idx="15">
                  <c:v>0.46316436615223988</c:v>
                </c:pt>
                <c:pt idx="16">
                  <c:v>0.58741404147473586</c:v>
                </c:pt>
                <c:pt idx="17">
                  <c:v>0.73727508994320845</c:v>
                </c:pt>
                <c:pt idx="18">
                  <c:v>0.91604640530349812</c:v>
                </c:pt>
                <c:pt idx="19">
                  <c:v>1.1272267900238027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02D9-A549-A399-5D663E97C1C9}"/>
            </c:ext>
          </c:extLst>
        </c:ser>
        <c:ser>
          <c:idx val="33"/>
          <c:order val="33"/>
          <c:tx>
            <c:strRef>
              <c:f>BPREmpty!$AR$1</c:f>
              <c:strCache>
                <c:ptCount val="1"/>
                <c:pt idx="0">
                  <c:v>19to15</c:v>
                </c:pt>
              </c:strCache>
            </c:strRef>
          </c:tx>
          <c:spPr>
            <a:ln w="38100" cap="flat" cmpd="dbl" algn="ctr">
              <a:solidFill>
                <a:schemeClr val="accent4">
                  <a:lumMod val="50000"/>
                </a:schemeClr>
              </a:solidFill>
              <a:miter lim="800000"/>
            </a:ln>
            <a:effectLst/>
          </c:spPr>
          <c:marker>
            <c:symbol val="none"/>
          </c:marker>
          <c:cat>
            <c:numRef>
              <c:f>BPREmpty!$I$2:$I$21</c:f>
              <c:numCache>
                <c:formatCode>General</c:formatCode>
                <c:ptCount val="20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</c:numCache>
            </c:numRef>
          </c:cat>
          <c:val>
            <c:numRef>
              <c:f>BPREmpty!$AR$2:$AR$21</c:f>
              <c:numCache>
                <c:formatCode>General</c:formatCode>
                <c:ptCount val="20"/>
                <c:pt idx="0">
                  <c:v>2.6570915619389589E-2</c:v>
                </c:pt>
                <c:pt idx="1">
                  <c:v>2.6571032846805009E-2</c:v>
                </c:pt>
                <c:pt idx="2">
                  <c:v>2.6572783781659264E-2</c:v>
                </c:pt>
                <c:pt idx="3">
                  <c:v>2.6580360599673496E-2</c:v>
                </c:pt>
                <c:pt idx="4">
                  <c:v>2.660074653896637E-2</c:v>
                </c:pt>
                <c:pt idx="5">
                  <c:v>2.6643715900053933E-2</c:v>
                </c:pt>
                <c:pt idx="6">
                  <c:v>2.6721834045850108E-2</c:v>
                </c:pt>
                <c:pt idx="7">
                  <c:v>2.6850457401665969E-2</c:v>
                </c:pt>
                <c:pt idx="8">
                  <c:v>2.7047733455210381E-2</c:v>
                </c:pt>
                <c:pt idx="9">
                  <c:v>2.733460075658992E-2</c:v>
                </c:pt>
                <c:pt idx="10">
                  <c:v>2.7734788918308155E-2</c:v>
                </c:pt>
                <c:pt idx="11">
                  <c:v>2.8274818615266852E-2</c:v>
                </c:pt>
                <c:pt idx="12">
                  <c:v>2.8984001584764767E-2</c:v>
                </c:pt>
                <c:pt idx="13">
                  <c:v>2.9894440626498552E-2</c:v>
                </c:pt>
                <c:pt idx="14">
                  <c:v>3.1041029602562289E-2</c:v>
                </c:pt>
                <c:pt idx="15">
                  <c:v>3.2461453437447572E-2</c:v>
                </c:pt>
                <c:pt idx="16">
                  <c:v>3.4196188118043432E-2</c:v>
                </c:pt>
                <c:pt idx="17">
                  <c:v>3.6288500693636649E-2</c:v>
                </c:pt>
                <c:pt idx="18">
                  <c:v>3.8784449275911625E-2</c:v>
                </c:pt>
                <c:pt idx="19">
                  <c:v>4.1732883038950126E-2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02D9-A549-A399-5D663E97C1C9}"/>
            </c:ext>
          </c:extLst>
        </c:ser>
        <c:ser>
          <c:idx val="34"/>
          <c:order val="34"/>
          <c:tx>
            <c:strRef>
              <c:f>BPREmpty!$AS$1</c:f>
              <c:strCache>
                <c:ptCount val="1"/>
                <c:pt idx="0">
                  <c:v>2to10</c:v>
                </c:pt>
              </c:strCache>
            </c:strRef>
          </c:tx>
          <c:spPr>
            <a:ln w="38100" cap="flat" cmpd="dbl" algn="ctr">
              <a:solidFill>
                <a:schemeClr val="accent5">
                  <a:lumMod val="50000"/>
                </a:schemeClr>
              </a:solidFill>
              <a:miter lim="800000"/>
            </a:ln>
            <a:effectLst/>
          </c:spPr>
          <c:marker>
            <c:symbol val="none"/>
          </c:marker>
          <c:cat>
            <c:numRef>
              <c:f>BPREmpty!$I$2:$I$21</c:f>
              <c:numCache>
                <c:formatCode>General</c:formatCode>
                <c:ptCount val="20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</c:numCache>
            </c:numRef>
          </c:cat>
          <c:val>
            <c:numRef>
              <c:f>BPREmpty!$AS$2:$AS$21</c:f>
              <c:numCache>
                <c:formatCode>General</c:formatCode>
                <c:ptCount val="20"/>
                <c:pt idx="0">
                  <c:v>2.9959839357429716E-2</c:v>
                </c:pt>
                <c:pt idx="1">
                  <c:v>3.002923740432004E-2</c:v>
                </c:pt>
                <c:pt idx="2">
                  <c:v>3.106578212913725E-2</c:v>
                </c:pt>
                <c:pt idx="3">
                  <c:v>3.5551220707426369E-2</c:v>
                </c:pt>
                <c:pt idx="4">
                  <c:v>4.4965170330366871E-2</c:v>
                </c:pt>
                <c:pt idx="5">
                  <c:v>5.0522380182204195E-2</c:v>
                </c:pt>
                <c:pt idx="6">
                  <c:v>6.7862818634155816E-2</c:v>
                </c:pt>
                <c:pt idx="7">
                  <c:v>7.6924469465719708E-2</c:v>
                </c:pt>
                <c:pt idx="8">
                  <c:v>8.462535845951942E-2</c:v>
                </c:pt>
                <c:pt idx="9">
                  <c:v>0.11068537394104827</c:v>
                </c:pt>
                <c:pt idx="10">
                  <c:v>0.15089118043954225</c:v>
                </c:pt>
                <c:pt idx="11">
                  <c:v>0.19444467272086818</c:v>
                </c:pt>
                <c:pt idx="12">
                  <c:v>0.25980342447885418</c:v>
                </c:pt>
                <c:pt idx="13">
                  <c:v>0.33939641896876938</c:v>
                </c:pt>
                <c:pt idx="14">
                  <c:v>0.44380255604932228</c:v>
                </c:pt>
                <c:pt idx="15">
                  <c:v>0.57435068652228305</c:v>
                </c:pt>
                <c:pt idx="16">
                  <c:v>0.70457624614555669</c:v>
                </c:pt>
                <c:pt idx="17">
                  <c:v>0.88845512913732572</c:v>
                </c:pt>
                <c:pt idx="18">
                  <c:v>1.1072727894119119</c:v>
                </c:pt>
                <c:pt idx="19">
                  <c:v>1.3720108862426867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02D9-A549-A399-5D663E97C1C9}"/>
            </c:ext>
          </c:extLst>
        </c:ser>
        <c:ser>
          <c:idx val="35"/>
          <c:order val="35"/>
          <c:tx>
            <c:strRef>
              <c:f>BPREmpty!$AT$1</c:f>
              <c:strCache>
                <c:ptCount val="1"/>
                <c:pt idx="0">
                  <c:v>4to20</c:v>
                </c:pt>
              </c:strCache>
            </c:strRef>
          </c:tx>
          <c:spPr>
            <a:ln w="38100" cap="flat" cmpd="dbl" algn="ctr">
              <a:solidFill>
                <a:schemeClr val="accent6">
                  <a:lumMod val="50000"/>
                </a:schemeClr>
              </a:solidFill>
              <a:miter lim="800000"/>
            </a:ln>
            <a:effectLst/>
          </c:spPr>
          <c:marker>
            <c:symbol val="none"/>
          </c:marker>
          <c:cat>
            <c:numRef>
              <c:f>BPREmpty!$I$2:$I$21</c:f>
              <c:numCache>
                <c:formatCode>General</c:formatCode>
                <c:ptCount val="20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</c:numCache>
            </c:numRef>
          </c:cat>
          <c:val>
            <c:numRef>
              <c:f>BPREmpty!$AT$2:$AT$21</c:f>
              <c:numCache>
                <c:formatCode>General</c:formatCode>
                <c:ptCount val="20"/>
                <c:pt idx="0">
                  <c:v>2.9240412979351031E-2</c:v>
                </c:pt>
                <c:pt idx="1">
                  <c:v>2.9338248689173375E-2</c:v>
                </c:pt>
                <c:pt idx="2">
                  <c:v>3.0799544697626191E-2</c:v>
                </c:pt>
                <c:pt idx="3">
                  <c:v>3.7123008928047305E-2</c:v>
                </c:pt>
                <c:pt idx="4">
                  <c:v>4.1571607924992704E-2</c:v>
                </c:pt>
                <c:pt idx="5">
                  <c:v>4.2715888017985995E-2</c:v>
                </c:pt>
                <c:pt idx="6">
                  <c:v>5.4069030069831554E-2</c:v>
                </c:pt>
                <c:pt idx="7">
                  <c:v>6.9439445460986363E-2</c:v>
                </c:pt>
                <c:pt idx="8">
                  <c:v>8.279540026653387E-2</c:v>
                </c:pt>
                <c:pt idx="9">
                  <c:v>9.7964246288224033E-2</c:v>
                </c:pt>
                <c:pt idx="10">
                  <c:v>0.10348931616194208</c:v>
                </c:pt>
                <c:pt idx="11">
                  <c:v>0.11348358090993754</c:v>
                </c:pt>
                <c:pt idx="12">
                  <c:v>0.1422987838888819</c:v>
                </c:pt>
                <c:pt idx="13">
                  <c:v>0.14204206758750124</c:v>
                </c:pt>
                <c:pt idx="14">
                  <c:v>0.1879883255780824</c:v>
                </c:pt>
                <c:pt idx="15">
                  <c:v>0.20420940880016722</c:v>
                </c:pt>
                <c:pt idx="16">
                  <c:v>0.23578423334398899</c:v>
                </c:pt>
                <c:pt idx="17">
                  <c:v>0.26271252705215986</c:v>
                </c:pt>
                <c:pt idx="18">
                  <c:v>0.31858497456189622</c:v>
                </c:pt>
                <c:pt idx="19">
                  <c:v>0.38612384433984431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02D9-A549-A399-5D663E97C1C9}"/>
            </c:ext>
          </c:extLst>
        </c:ser>
        <c:ser>
          <c:idx val="36"/>
          <c:order val="36"/>
          <c:tx>
            <c:strRef>
              <c:f>BPREmpty!$AU$1</c:f>
              <c:strCache>
                <c:ptCount val="1"/>
                <c:pt idx="0">
                  <c:v>4to5</c:v>
                </c:pt>
              </c:strCache>
            </c:strRef>
          </c:tx>
          <c:spPr>
            <a:ln w="38100" cap="flat" cmpd="dbl" algn="ctr">
              <a:solidFill>
                <a:schemeClr val="accent1">
                  <a:lumMod val="70000"/>
                  <a:lumOff val="30000"/>
                </a:schemeClr>
              </a:solidFill>
              <a:miter lim="800000"/>
            </a:ln>
            <a:effectLst/>
          </c:spPr>
          <c:marker>
            <c:symbol val="none"/>
          </c:marker>
          <c:cat>
            <c:numRef>
              <c:f>BPREmpty!$I$2:$I$21</c:f>
              <c:numCache>
                <c:formatCode>General</c:formatCode>
                <c:ptCount val="20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</c:numCache>
            </c:numRef>
          </c:cat>
          <c:val>
            <c:numRef>
              <c:f>BPREmpty!$AU$2:$AU$21</c:f>
              <c:numCache>
                <c:formatCode>General</c:formatCode>
                <c:ptCount val="20"/>
                <c:pt idx="0">
                  <c:v>3.7102177554438863E-2</c:v>
                </c:pt>
                <c:pt idx="1">
                  <c:v>3.7117218258108202E-2</c:v>
                </c:pt>
                <c:pt idx="2">
                  <c:v>3.7341869566669406E-2</c:v>
                </c:pt>
                <c:pt idx="3">
                  <c:v>3.8314002868742446E-2</c:v>
                </c:pt>
                <c:pt idx="4">
                  <c:v>4.0929593007420724E-2</c:v>
                </c:pt>
                <c:pt idx="5">
                  <c:v>4.6442718280271848E-2</c:v>
                </c:pt>
                <c:pt idx="6">
                  <c:v>5.646556043933567E-2</c:v>
                </c:pt>
                <c:pt idx="7">
                  <c:v>6.6814338932854378E-2</c:v>
                </c:pt>
                <c:pt idx="8">
                  <c:v>8.0416132992189804E-2</c:v>
                </c:pt>
                <c:pt idx="9">
                  <c:v>8.1074187031453721E-2</c:v>
                </c:pt>
                <c:pt idx="10">
                  <c:v>8.1754967375275531E-2</c:v>
                </c:pt>
                <c:pt idx="11">
                  <c:v>8.2457670987168136E-2</c:v>
                </c:pt>
                <c:pt idx="12">
                  <c:v>9.7685595450688764E-2</c:v>
                </c:pt>
                <c:pt idx="13">
                  <c:v>0.10863474766903644</c:v>
                </c:pt>
                <c:pt idx="14">
                  <c:v>0.10797585143543595</c:v>
                </c:pt>
                <c:pt idx="15">
                  <c:v>0.12656948193438175</c:v>
                </c:pt>
                <c:pt idx="16">
                  <c:v>0.14551705781376784</c:v>
                </c:pt>
                <c:pt idx="17">
                  <c:v>0.14820081924798764</c:v>
                </c:pt>
                <c:pt idx="18">
                  <c:v>0.1727319631747562</c:v>
                </c:pt>
                <c:pt idx="19">
                  <c:v>0.19902722442790274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02D9-A549-A399-5D663E97C1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539839"/>
        <c:axId val="1346894271"/>
      </c:lineChart>
      <c:catAx>
        <c:axId val="1346539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346894271"/>
        <c:crosses val="autoZero"/>
        <c:auto val="1"/>
        <c:lblAlgn val="ctr"/>
        <c:lblOffset val="100"/>
        <c:noMultiLvlLbl val="0"/>
      </c:catAx>
      <c:valAx>
        <c:axId val="1346894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/>
                  <a:t>Traveltime per km [hour]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346539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Preloaded network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>
        <c:manualLayout>
          <c:layoutTarget val="inner"/>
          <c:xMode val="edge"/>
          <c:yMode val="edge"/>
          <c:x val="7.2225150180879452E-2"/>
          <c:y val="6.9848650737812249E-3"/>
          <c:w val="0.9163450112084417"/>
          <c:h val="0.84697452246846849"/>
        </c:manualLayout>
      </c:layout>
      <c:lineChart>
        <c:grouping val="standard"/>
        <c:varyColors val="0"/>
        <c:ser>
          <c:idx val="0"/>
          <c:order val="0"/>
          <c:tx>
            <c:strRef>
              <c:f>BPRExisting!$K$1</c:f>
              <c:strCache>
                <c:ptCount val="1"/>
                <c:pt idx="0">
                  <c:v>1to7</c:v>
                </c:pt>
              </c:strCache>
            </c:strRef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cat>
            <c:numRef>
              <c:f>BPRExisting!$J$2:$J$21</c:f>
              <c:numCache>
                <c:formatCode>General</c:formatCode>
                <c:ptCount val="20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</c:numCache>
            </c:numRef>
          </c:cat>
          <c:val>
            <c:numRef>
              <c:f>BPRExisting!$K$2:$K$21</c:f>
              <c:numCache>
                <c:formatCode>General</c:formatCode>
                <c:ptCount val="20"/>
                <c:pt idx="0">
                  <c:v>3.6524822695035465E-2</c:v>
                </c:pt>
                <c:pt idx="1">
                  <c:v>3.6524822695035465E-2</c:v>
                </c:pt>
                <c:pt idx="2">
                  <c:v>3.6524822695035465E-2</c:v>
                </c:pt>
                <c:pt idx="3">
                  <c:v>3.6524822695035465E-2</c:v>
                </c:pt>
                <c:pt idx="4">
                  <c:v>3.6524822695035465E-2</c:v>
                </c:pt>
                <c:pt idx="5">
                  <c:v>3.6524822695035465E-2</c:v>
                </c:pt>
                <c:pt idx="6">
                  <c:v>3.6524822695035465E-2</c:v>
                </c:pt>
                <c:pt idx="7">
                  <c:v>3.6524822695035465E-2</c:v>
                </c:pt>
                <c:pt idx="8">
                  <c:v>3.6524822695035465E-2</c:v>
                </c:pt>
                <c:pt idx="9">
                  <c:v>7.5624523583924352E-2</c:v>
                </c:pt>
                <c:pt idx="10">
                  <c:v>8.4325978495035481E-2</c:v>
                </c:pt>
                <c:pt idx="11">
                  <c:v>9.6229793967762739E-2</c:v>
                </c:pt>
                <c:pt idx="12">
                  <c:v>0.10995643919503548</c:v>
                </c:pt>
                <c:pt idx="13">
                  <c:v>0.12766776607965086</c:v>
                </c:pt>
                <c:pt idx="14">
                  <c:v>0.14880612712360691</c:v>
                </c:pt>
                <c:pt idx="15">
                  <c:v>0.17445568536170214</c:v>
                </c:pt>
                <c:pt idx="16">
                  <c:v>0.20559060719503547</c:v>
                </c:pt>
                <c:pt idx="17">
                  <c:v>0.24013228081268254</c:v>
                </c:pt>
                <c:pt idx="18">
                  <c:v>0.28438554102836883</c:v>
                </c:pt>
                <c:pt idx="19">
                  <c:v>0.33122198132661446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42-674B-8FEF-102BFCEFC743}"/>
            </c:ext>
          </c:extLst>
        </c:ser>
        <c:ser>
          <c:idx val="1"/>
          <c:order val="1"/>
          <c:tx>
            <c:strRef>
              <c:f>BPRExisting!$L$1</c:f>
              <c:strCache>
                <c:ptCount val="1"/>
                <c:pt idx="0">
                  <c:v>7to6</c:v>
                </c:pt>
              </c:strCache>
            </c:strRef>
          </c:tx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cat>
            <c:numRef>
              <c:f>BPRExisting!$J$2:$J$21</c:f>
              <c:numCache>
                <c:formatCode>General</c:formatCode>
                <c:ptCount val="20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</c:numCache>
            </c:numRef>
          </c:cat>
          <c:val>
            <c:numRef>
              <c:f>BPRExisting!$L$2:$L$21</c:f>
              <c:numCache>
                <c:formatCode>General</c:formatCode>
                <c:ptCount val="20"/>
                <c:pt idx="0">
                  <c:v>4.0686274509803923E-2</c:v>
                </c:pt>
                <c:pt idx="1">
                  <c:v>4.0686274509803923E-2</c:v>
                </c:pt>
                <c:pt idx="2">
                  <c:v>4.0686274509803923E-2</c:v>
                </c:pt>
                <c:pt idx="3">
                  <c:v>4.0686274509803923E-2</c:v>
                </c:pt>
                <c:pt idx="4">
                  <c:v>4.0686274509803923E-2</c:v>
                </c:pt>
                <c:pt idx="5">
                  <c:v>4.0686274509803923E-2</c:v>
                </c:pt>
                <c:pt idx="6">
                  <c:v>4.0686274509803923E-2</c:v>
                </c:pt>
                <c:pt idx="7">
                  <c:v>9.4506879366946822E-2</c:v>
                </c:pt>
                <c:pt idx="8">
                  <c:v>0.11102136775980392</c:v>
                </c:pt>
                <c:pt idx="9">
                  <c:v>0.13160882895424839</c:v>
                </c:pt>
                <c:pt idx="10">
                  <c:v>0.15639735750980394</c:v>
                </c:pt>
                <c:pt idx="11">
                  <c:v>0.18702882723707667</c:v>
                </c:pt>
                <c:pt idx="12">
                  <c:v>0.22631647317647061</c:v>
                </c:pt>
                <c:pt idx="13">
                  <c:v>0.27472837066365008</c:v>
                </c:pt>
                <c:pt idx="14">
                  <c:v>0.3326244963669468</c:v>
                </c:pt>
                <c:pt idx="15">
                  <c:v>0.40079674104313728</c:v>
                </c:pt>
                <c:pt idx="16">
                  <c:v>0.48261629525980398</c:v>
                </c:pt>
                <c:pt idx="17">
                  <c:v>0.58043044309803915</c:v>
                </c:pt>
                <c:pt idx="18">
                  <c:v>0.69175947073202615</c:v>
                </c:pt>
                <c:pt idx="19">
                  <c:v>0.81937740398348813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42-674B-8FEF-102BFCEFC743}"/>
            </c:ext>
          </c:extLst>
        </c:ser>
        <c:ser>
          <c:idx val="2"/>
          <c:order val="2"/>
          <c:tx>
            <c:strRef>
              <c:f>BPRExisting!$M$1</c:f>
              <c:strCache>
                <c:ptCount val="1"/>
                <c:pt idx="0">
                  <c:v>6to5</c:v>
                </c:pt>
              </c:strCache>
            </c:strRef>
          </c:tx>
          <c:spPr>
            <a:ln w="38100" cap="flat" cmpd="dbl" algn="ctr">
              <a:solidFill>
                <a:schemeClr val="accent3"/>
              </a:solidFill>
              <a:miter lim="800000"/>
            </a:ln>
            <a:effectLst/>
          </c:spPr>
          <c:marker>
            <c:symbol val="none"/>
          </c:marker>
          <c:cat>
            <c:numRef>
              <c:f>BPRExisting!$J$2:$J$21</c:f>
              <c:numCache>
                <c:formatCode>General</c:formatCode>
                <c:ptCount val="20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</c:numCache>
            </c:numRef>
          </c:cat>
          <c:val>
            <c:numRef>
              <c:f>BPRExisting!$M$2:$M$21</c:f>
              <c:numCache>
                <c:formatCode>General</c:formatCode>
                <c:ptCount val="20"/>
                <c:pt idx="0">
                  <c:v>3.1625115420129274E-2</c:v>
                </c:pt>
                <c:pt idx="1">
                  <c:v>3.1625115420129274E-2</c:v>
                </c:pt>
                <c:pt idx="2">
                  <c:v>3.1625115420129274E-2</c:v>
                </c:pt>
                <c:pt idx="3">
                  <c:v>3.1625115420129274E-2</c:v>
                </c:pt>
                <c:pt idx="4">
                  <c:v>6.5718559420129247E-2</c:v>
                </c:pt>
                <c:pt idx="5">
                  <c:v>7.5574505420129306E-2</c:v>
                </c:pt>
                <c:pt idx="6">
                  <c:v>8.9315699753462596E-2</c:v>
                </c:pt>
                <c:pt idx="7">
                  <c:v>0.10606830770584358</c:v>
                </c:pt>
                <c:pt idx="8">
                  <c:v>0.12284580942012925</c:v>
                </c:pt>
                <c:pt idx="9">
                  <c:v>0.14509190808679595</c:v>
                </c:pt>
                <c:pt idx="10">
                  <c:v>0.16896604482012928</c:v>
                </c:pt>
                <c:pt idx="11">
                  <c:v>0.19908578014740197</c:v>
                </c:pt>
                <c:pt idx="12">
                  <c:v>0.2352895147534626</c:v>
                </c:pt>
                <c:pt idx="13">
                  <c:v>0.27624708495859085</c:v>
                </c:pt>
                <c:pt idx="14">
                  <c:v>0.32344242656298638</c:v>
                </c:pt>
                <c:pt idx="15">
                  <c:v>0.38238611062012928</c:v>
                </c:pt>
                <c:pt idx="16">
                  <c:v>0.44809213754512922</c:v>
                </c:pt>
                <c:pt idx="17">
                  <c:v>0.52354502259659985</c:v>
                </c:pt>
                <c:pt idx="18">
                  <c:v>0.6147637045312403</c:v>
                </c:pt>
                <c:pt idx="19">
                  <c:v>0.71573013394644502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42-674B-8FEF-102BFCEFC743}"/>
            </c:ext>
          </c:extLst>
        </c:ser>
        <c:ser>
          <c:idx val="3"/>
          <c:order val="3"/>
          <c:tx>
            <c:strRef>
              <c:f>BPRExisting!$N$1</c:f>
              <c:strCache>
                <c:ptCount val="1"/>
                <c:pt idx="0">
                  <c:v>5to20</c:v>
                </c:pt>
              </c:strCache>
            </c:strRef>
          </c:tx>
          <c:spPr>
            <a:ln w="38100" cap="flat" cmpd="dbl" algn="ctr">
              <a:solidFill>
                <a:schemeClr val="accent4"/>
              </a:solidFill>
              <a:miter lim="800000"/>
            </a:ln>
            <a:effectLst/>
          </c:spPr>
          <c:marker>
            <c:symbol val="none"/>
          </c:marker>
          <c:cat>
            <c:numRef>
              <c:f>BPRExisting!$J$2:$J$21</c:f>
              <c:numCache>
                <c:formatCode>General</c:formatCode>
                <c:ptCount val="20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</c:numCache>
            </c:numRef>
          </c:cat>
          <c:val>
            <c:numRef>
              <c:f>BPRExisting!$N$2:$N$21</c:f>
              <c:numCache>
                <c:formatCode>General</c:formatCode>
                <c:ptCount val="20"/>
                <c:pt idx="0">
                  <c:v>2.2435897435897436E-2</c:v>
                </c:pt>
                <c:pt idx="1">
                  <c:v>4.7497715435897564E-2</c:v>
                </c:pt>
                <c:pt idx="2">
                  <c:v>4.9719455435897522E-2</c:v>
                </c:pt>
                <c:pt idx="3">
                  <c:v>5.5397178102564171E-2</c:v>
                </c:pt>
                <c:pt idx="4">
                  <c:v>5.9460103435897485E-2</c:v>
                </c:pt>
                <c:pt idx="5">
                  <c:v>6.1405716635897417E-2</c:v>
                </c:pt>
                <c:pt idx="6">
                  <c:v>6.57277347692308E-2</c:v>
                </c:pt>
                <c:pt idx="7">
                  <c:v>7.0285409721611722E-2</c:v>
                </c:pt>
                <c:pt idx="8">
                  <c:v>7.6916933185897429E-2</c:v>
                </c:pt>
                <c:pt idx="9">
                  <c:v>8.2451310324786323E-2</c:v>
                </c:pt>
                <c:pt idx="10">
                  <c:v>9.4812513235897428E-2</c:v>
                </c:pt>
                <c:pt idx="11">
                  <c:v>0.10246415652680652</c:v>
                </c:pt>
                <c:pt idx="12">
                  <c:v>0.11461249476923079</c:v>
                </c:pt>
                <c:pt idx="13">
                  <c:v>0.12992680066666668</c:v>
                </c:pt>
                <c:pt idx="14">
                  <c:v>0.14603298772161172</c:v>
                </c:pt>
                <c:pt idx="15">
                  <c:v>0.15827561823589745</c:v>
                </c:pt>
                <c:pt idx="16">
                  <c:v>0.19041012556089743</c:v>
                </c:pt>
                <c:pt idx="17">
                  <c:v>0.20753696367119157</c:v>
                </c:pt>
                <c:pt idx="18">
                  <c:v>0.24057160188034185</c:v>
                </c:pt>
                <c:pt idx="19">
                  <c:v>0.27702212638326579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E42-674B-8FEF-102BFCEFC743}"/>
            </c:ext>
          </c:extLst>
        </c:ser>
        <c:ser>
          <c:idx val="4"/>
          <c:order val="4"/>
          <c:tx>
            <c:strRef>
              <c:f>BPRExisting!$O$1</c:f>
              <c:strCache>
                <c:ptCount val="1"/>
                <c:pt idx="0">
                  <c:v>20to21</c:v>
                </c:pt>
              </c:strCache>
            </c:strRef>
          </c:tx>
          <c:spPr>
            <a:ln w="38100" cap="flat" cmpd="dbl" algn="ctr">
              <a:solidFill>
                <a:schemeClr val="accent5"/>
              </a:solidFill>
              <a:miter lim="800000"/>
            </a:ln>
            <a:effectLst/>
          </c:spPr>
          <c:marker>
            <c:symbol val="none"/>
          </c:marker>
          <c:cat>
            <c:numRef>
              <c:f>BPRExisting!$J$2:$J$21</c:f>
              <c:numCache>
                <c:formatCode>General</c:formatCode>
                <c:ptCount val="20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</c:numCache>
            </c:numRef>
          </c:cat>
          <c:val>
            <c:numRef>
              <c:f>BPRExisting!$O$2:$O$21</c:f>
              <c:numCache>
                <c:formatCode>General</c:formatCode>
                <c:ptCount val="20"/>
                <c:pt idx="0">
                  <c:v>2.3171521035598705E-2</c:v>
                </c:pt>
                <c:pt idx="1">
                  <c:v>4.6604327035598504E-2</c:v>
                </c:pt>
                <c:pt idx="2">
                  <c:v>5.0284778035598679E-2</c:v>
                </c:pt>
                <c:pt idx="3">
                  <c:v>5.4801043702265323E-2</c:v>
                </c:pt>
                <c:pt idx="4">
                  <c:v>5.864462803559873E-2</c:v>
                </c:pt>
                <c:pt idx="5">
                  <c:v>6.3520615035598665E-2</c:v>
                </c:pt>
                <c:pt idx="6">
                  <c:v>7.0724383035598706E-2</c:v>
                </c:pt>
                <c:pt idx="7">
                  <c:v>8.4424872464170117E-2</c:v>
                </c:pt>
                <c:pt idx="8">
                  <c:v>9.9685386535598719E-2</c:v>
                </c:pt>
                <c:pt idx="9">
                  <c:v>0.12374162570226535</c:v>
                </c:pt>
                <c:pt idx="10">
                  <c:v>0.15843078203559874</c:v>
                </c:pt>
                <c:pt idx="11">
                  <c:v>0.20070537594468957</c:v>
                </c:pt>
                <c:pt idx="12">
                  <c:v>0.25622757253559869</c:v>
                </c:pt>
                <c:pt idx="13">
                  <c:v>0.31995954026636791</c:v>
                </c:pt>
                <c:pt idx="14">
                  <c:v>0.3987468674641701</c:v>
                </c:pt>
                <c:pt idx="15">
                  <c:v>0.49545138276893208</c:v>
                </c:pt>
                <c:pt idx="16">
                  <c:v>0.62114827303559872</c:v>
                </c:pt>
                <c:pt idx="17">
                  <c:v>0.75042181668265762</c:v>
                </c:pt>
                <c:pt idx="18">
                  <c:v>0.92047519170226533</c:v>
                </c:pt>
                <c:pt idx="19">
                  <c:v>1.1139811998777041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E42-674B-8FEF-102BFCEFC743}"/>
            </c:ext>
          </c:extLst>
        </c:ser>
        <c:ser>
          <c:idx val="5"/>
          <c:order val="5"/>
          <c:tx>
            <c:strRef>
              <c:f>BPRExisting!$P$1</c:f>
              <c:strCache>
                <c:ptCount val="1"/>
                <c:pt idx="0">
                  <c:v>21to22</c:v>
                </c:pt>
              </c:strCache>
            </c:strRef>
          </c:tx>
          <c:spPr>
            <a:ln w="38100" cap="flat" cmpd="dbl" algn="ctr">
              <a:solidFill>
                <a:schemeClr val="accent6"/>
              </a:solidFill>
              <a:miter lim="800000"/>
            </a:ln>
            <a:effectLst/>
          </c:spPr>
          <c:marker>
            <c:symbol val="none"/>
          </c:marker>
          <c:cat>
            <c:numRef>
              <c:f>BPRExisting!$J$2:$J$21</c:f>
              <c:numCache>
                <c:formatCode>General</c:formatCode>
                <c:ptCount val="20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</c:numCache>
            </c:numRef>
          </c:cat>
          <c:val>
            <c:numRef>
              <c:f>BPRExisting!$P$2:$P$21</c:f>
              <c:numCache>
                <c:formatCode>General</c:formatCode>
                <c:ptCount val="20"/>
                <c:pt idx="0">
                  <c:v>2.7619047619047619E-2</c:v>
                </c:pt>
                <c:pt idx="1">
                  <c:v>6.8496015619047654E-2</c:v>
                </c:pt>
                <c:pt idx="2">
                  <c:v>7.6754423619047579E-2</c:v>
                </c:pt>
                <c:pt idx="3">
                  <c:v>8.8791277619047593E-2</c:v>
                </c:pt>
                <c:pt idx="4">
                  <c:v>0.10736658661904758</c:v>
                </c:pt>
                <c:pt idx="5">
                  <c:v>0.13350919081904758</c:v>
                </c:pt>
                <c:pt idx="6">
                  <c:v>0.16911459095238091</c:v>
                </c:pt>
                <c:pt idx="7">
                  <c:v>0.21897731990476188</c:v>
                </c:pt>
                <c:pt idx="8">
                  <c:v>0.28909034186904764</c:v>
                </c:pt>
                <c:pt idx="9">
                  <c:v>0.38206523739682535</c:v>
                </c:pt>
                <c:pt idx="10">
                  <c:v>0.49950125941904761</c:v>
                </c:pt>
                <c:pt idx="11">
                  <c:v>0.64196439361904767</c:v>
                </c:pt>
                <c:pt idx="12">
                  <c:v>0.82912842495238093</c:v>
                </c:pt>
                <c:pt idx="13">
                  <c:v>1.0622489459267399</c:v>
                </c:pt>
                <c:pt idx="14">
                  <c:v>1.3477962956190477</c:v>
                </c:pt>
                <c:pt idx="15">
                  <c:v>1.6888092644190478</c:v>
                </c:pt>
                <c:pt idx="16">
                  <c:v>2.1020197908690474</c:v>
                </c:pt>
                <c:pt idx="17">
                  <c:v>2.5895397977366943</c:v>
                </c:pt>
                <c:pt idx="18">
                  <c:v>3.1640950016190472</c:v>
                </c:pt>
                <c:pt idx="19">
                  <c:v>3.8370372082506261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E42-674B-8FEF-102BFCEFC743}"/>
            </c:ext>
          </c:extLst>
        </c:ser>
        <c:ser>
          <c:idx val="6"/>
          <c:order val="6"/>
          <c:tx>
            <c:strRef>
              <c:f>BPRExisting!$Q$1</c:f>
              <c:strCache>
                <c:ptCount val="1"/>
                <c:pt idx="0">
                  <c:v>20to4</c:v>
                </c:pt>
              </c:strCache>
            </c:strRef>
          </c:tx>
          <c:spPr>
            <a:ln w="38100" cap="flat" cmpd="dbl" algn="ctr">
              <a:solidFill>
                <a:schemeClr val="accent1">
                  <a:lumMod val="60000"/>
                </a:schemeClr>
              </a:solidFill>
              <a:miter lim="800000"/>
            </a:ln>
            <a:effectLst/>
          </c:spPr>
          <c:marker>
            <c:symbol val="none"/>
          </c:marker>
          <c:cat>
            <c:numRef>
              <c:f>BPRExisting!$J$2:$J$21</c:f>
              <c:numCache>
                <c:formatCode>General</c:formatCode>
                <c:ptCount val="20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</c:numCache>
            </c:numRef>
          </c:cat>
          <c:val>
            <c:numRef>
              <c:f>BPRExisting!$Q$2:$Q$21</c:f>
              <c:numCache>
                <c:formatCode>General</c:formatCode>
                <c:ptCount val="20"/>
                <c:pt idx="0">
                  <c:v>2.485507246376812E-2</c:v>
                </c:pt>
                <c:pt idx="1">
                  <c:v>2.485507246376812E-2</c:v>
                </c:pt>
                <c:pt idx="2">
                  <c:v>5.4653833463768134E-2</c:v>
                </c:pt>
                <c:pt idx="3">
                  <c:v>6.1651437797101416E-2</c:v>
                </c:pt>
                <c:pt idx="4">
                  <c:v>7.0843662963768109E-2</c:v>
                </c:pt>
                <c:pt idx="5">
                  <c:v>7.8237406863768066E-2</c:v>
                </c:pt>
                <c:pt idx="6">
                  <c:v>8.4782672797101388E-2</c:v>
                </c:pt>
                <c:pt idx="7">
                  <c:v>9.1266394749482366E-2</c:v>
                </c:pt>
                <c:pt idx="8">
                  <c:v>0.10283103496376811</c:v>
                </c:pt>
                <c:pt idx="9">
                  <c:v>0.11696101468599029</c:v>
                </c:pt>
                <c:pt idx="10">
                  <c:v>0.13298360906376813</c:v>
                </c:pt>
                <c:pt idx="11">
                  <c:v>0.15001803064558628</c:v>
                </c:pt>
                <c:pt idx="12">
                  <c:v>0.17237369613043474</c:v>
                </c:pt>
                <c:pt idx="13">
                  <c:v>0.19599041107915274</c:v>
                </c:pt>
                <c:pt idx="14">
                  <c:v>0.23094598689233953</c:v>
                </c:pt>
                <c:pt idx="15">
                  <c:v>0.26717676873043478</c:v>
                </c:pt>
                <c:pt idx="16">
                  <c:v>0.30684052821376812</c:v>
                </c:pt>
                <c:pt idx="17">
                  <c:v>0.35777135164023877</c:v>
                </c:pt>
                <c:pt idx="18">
                  <c:v>0.39005968301932376</c:v>
                </c:pt>
                <c:pt idx="19">
                  <c:v>0.44655740299008395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E42-674B-8FEF-102BFCEFC743}"/>
            </c:ext>
          </c:extLst>
        </c:ser>
        <c:ser>
          <c:idx val="7"/>
          <c:order val="7"/>
          <c:tx>
            <c:strRef>
              <c:f>BPRExisting!$R$1</c:f>
              <c:strCache>
                <c:ptCount val="1"/>
                <c:pt idx="0">
                  <c:v>21to4</c:v>
                </c:pt>
              </c:strCache>
            </c:strRef>
          </c:tx>
          <c:spPr>
            <a:ln w="38100" cap="flat" cmpd="dbl" algn="ctr">
              <a:solidFill>
                <a:schemeClr val="accent2">
                  <a:lumMod val="60000"/>
                </a:schemeClr>
              </a:solidFill>
              <a:miter lim="800000"/>
            </a:ln>
            <a:effectLst/>
          </c:spPr>
          <c:marker>
            <c:symbol val="none"/>
          </c:marker>
          <c:cat>
            <c:numRef>
              <c:f>BPRExisting!$J$2:$J$21</c:f>
              <c:numCache>
                <c:formatCode>General</c:formatCode>
                <c:ptCount val="20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</c:numCache>
            </c:numRef>
          </c:cat>
          <c:val>
            <c:numRef>
              <c:f>BPRExisting!$R$2:$R$21</c:f>
              <c:numCache>
                <c:formatCode>General</c:formatCode>
                <c:ptCount val="20"/>
                <c:pt idx="0">
                  <c:v>2.1944444444444447E-2</c:v>
                </c:pt>
                <c:pt idx="1">
                  <c:v>5.8908912444444114E-2</c:v>
                </c:pt>
                <c:pt idx="2">
                  <c:v>6.5381826444444291E-2</c:v>
                </c:pt>
                <c:pt idx="3">
                  <c:v>7.2182843111111006E-2</c:v>
                </c:pt>
                <c:pt idx="4">
                  <c:v>8.1815568944444389E-2</c:v>
                </c:pt>
                <c:pt idx="5">
                  <c:v>9.52524088444444E-2</c:v>
                </c:pt>
                <c:pt idx="6">
                  <c:v>0.11599514277777775</c:v>
                </c:pt>
                <c:pt idx="7">
                  <c:v>0.14008259187301586</c:v>
                </c:pt>
                <c:pt idx="8">
                  <c:v>0.1678064286944444</c:v>
                </c:pt>
                <c:pt idx="9">
                  <c:v>0.20673717955555554</c:v>
                </c:pt>
                <c:pt idx="10">
                  <c:v>0.25451891944444438</c:v>
                </c:pt>
                <c:pt idx="11">
                  <c:v>0.33081574462626262</c:v>
                </c:pt>
                <c:pt idx="12">
                  <c:v>0.41320992844444443</c:v>
                </c:pt>
                <c:pt idx="13">
                  <c:v>0.48637150121367523</c:v>
                </c:pt>
                <c:pt idx="14">
                  <c:v>0.59414421758730152</c:v>
                </c:pt>
                <c:pt idx="15">
                  <c:v>0.76495083417777776</c:v>
                </c:pt>
                <c:pt idx="16">
                  <c:v>0.88116245844444441</c:v>
                </c:pt>
                <c:pt idx="17">
                  <c:v>1.0530679020915035</c:v>
                </c:pt>
                <c:pt idx="18">
                  <c:v>1.2588080138888889</c:v>
                </c:pt>
                <c:pt idx="19">
                  <c:v>1.5026156091812868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E42-674B-8FEF-102BFCEFC743}"/>
            </c:ext>
          </c:extLst>
        </c:ser>
        <c:ser>
          <c:idx val="8"/>
          <c:order val="8"/>
          <c:tx>
            <c:strRef>
              <c:f>BPRExisting!$S$1</c:f>
              <c:strCache>
                <c:ptCount val="1"/>
                <c:pt idx="0">
                  <c:v>22to23</c:v>
                </c:pt>
              </c:strCache>
            </c:strRef>
          </c:tx>
          <c:spPr>
            <a:ln w="38100" cap="flat" cmpd="dbl" algn="ctr">
              <a:solidFill>
                <a:schemeClr val="accent3">
                  <a:lumMod val="60000"/>
                </a:schemeClr>
              </a:solidFill>
              <a:miter lim="800000"/>
            </a:ln>
            <a:effectLst/>
          </c:spPr>
          <c:marker>
            <c:symbol val="none"/>
          </c:marker>
          <c:cat>
            <c:numRef>
              <c:f>BPRExisting!$J$2:$J$21</c:f>
              <c:numCache>
                <c:formatCode>General</c:formatCode>
                <c:ptCount val="20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</c:numCache>
            </c:numRef>
          </c:cat>
          <c:val>
            <c:numRef>
              <c:f>BPRExisting!$S$2:$S$21</c:f>
              <c:numCache>
                <c:formatCode>General</c:formatCode>
                <c:ptCount val="20"/>
                <c:pt idx="0">
                  <c:v>1.885342789598109E-2</c:v>
                </c:pt>
                <c:pt idx="1">
                  <c:v>5.5688745895981009E-2</c:v>
                </c:pt>
                <c:pt idx="2">
                  <c:v>6.5288124895981001E-2</c:v>
                </c:pt>
                <c:pt idx="3">
                  <c:v>7.6217621895981011E-2</c:v>
                </c:pt>
                <c:pt idx="4">
                  <c:v>9.3261599395981068E-2</c:v>
                </c:pt>
                <c:pt idx="5">
                  <c:v>0.11582415349598106</c:v>
                </c:pt>
                <c:pt idx="6">
                  <c:v>0.14719261389598109</c:v>
                </c:pt>
                <c:pt idx="7">
                  <c:v>0.18853960875312395</c:v>
                </c:pt>
                <c:pt idx="8">
                  <c:v>0.24531938839598103</c:v>
                </c:pt>
                <c:pt idx="9">
                  <c:v>0.32520343922931438</c:v>
                </c:pt>
                <c:pt idx="10">
                  <c:v>0.42557748689598102</c:v>
                </c:pt>
                <c:pt idx="11">
                  <c:v>0.55490533862325375</c:v>
                </c:pt>
                <c:pt idx="12">
                  <c:v>0.7121170747293144</c:v>
                </c:pt>
                <c:pt idx="13">
                  <c:v>0.91199851851136582</c:v>
                </c:pt>
                <c:pt idx="14">
                  <c:v>1.1621550680388382</c:v>
                </c:pt>
                <c:pt idx="15">
                  <c:v>1.4610918061626477</c:v>
                </c:pt>
                <c:pt idx="16">
                  <c:v>1.807886522520981</c:v>
                </c:pt>
                <c:pt idx="17">
                  <c:v>2.2201765722489224</c:v>
                </c:pt>
                <c:pt idx="18">
                  <c:v>2.7146302086737588</c:v>
                </c:pt>
                <c:pt idx="19">
                  <c:v>3.2764056791591392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E42-674B-8FEF-102BFCEFC743}"/>
            </c:ext>
          </c:extLst>
        </c:ser>
        <c:ser>
          <c:idx val="9"/>
          <c:order val="9"/>
          <c:tx>
            <c:strRef>
              <c:f>BPRExisting!$T$1</c:f>
              <c:strCache>
                <c:ptCount val="1"/>
                <c:pt idx="0">
                  <c:v>3to23</c:v>
                </c:pt>
              </c:strCache>
            </c:strRef>
          </c:tx>
          <c:spPr>
            <a:ln w="38100" cap="flat" cmpd="dbl" algn="ctr">
              <a:solidFill>
                <a:schemeClr val="accent4">
                  <a:lumMod val="60000"/>
                </a:schemeClr>
              </a:solidFill>
              <a:miter lim="800000"/>
            </a:ln>
            <a:effectLst/>
          </c:spPr>
          <c:marker>
            <c:symbol val="none"/>
          </c:marker>
          <c:cat>
            <c:numRef>
              <c:f>BPRExisting!$J$2:$J$21</c:f>
              <c:numCache>
                <c:formatCode>General</c:formatCode>
                <c:ptCount val="20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</c:numCache>
            </c:numRef>
          </c:cat>
          <c:val>
            <c:numRef>
              <c:f>BPRExisting!$T$2:$T$21</c:f>
              <c:numCache>
                <c:formatCode>General</c:formatCode>
                <c:ptCount val="20"/>
                <c:pt idx="0">
                  <c:v>2.1173800259403373E-2</c:v>
                </c:pt>
                <c:pt idx="1">
                  <c:v>7.4096992259403582E-2</c:v>
                </c:pt>
                <c:pt idx="2">
                  <c:v>8.3485125259403492E-2</c:v>
                </c:pt>
                <c:pt idx="3">
                  <c:v>9.3790722259403381E-2</c:v>
                </c:pt>
                <c:pt idx="4">
                  <c:v>0.10740505775940346</c:v>
                </c:pt>
                <c:pt idx="5">
                  <c:v>0.12269183345940346</c:v>
                </c:pt>
                <c:pt idx="6">
                  <c:v>0.14026570559273674</c:v>
                </c:pt>
                <c:pt idx="7">
                  <c:v>0.16367253168797483</c:v>
                </c:pt>
                <c:pt idx="8">
                  <c:v>0.19129355925940342</c:v>
                </c:pt>
                <c:pt idx="9">
                  <c:v>0.22878036892607001</c:v>
                </c:pt>
                <c:pt idx="10">
                  <c:v>0.27436382285940342</c:v>
                </c:pt>
                <c:pt idx="11">
                  <c:v>0.31858352389576705</c:v>
                </c:pt>
                <c:pt idx="12">
                  <c:v>0.38123758059273666</c:v>
                </c:pt>
                <c:pt idx="13">
                  <c:v>0.45821308564401875</c:v>
                </c:pt>
                <c:pt idx="14">
                  <c:v>0.54824359068797479</c:v>
                </c:pt>
                <c:pt idx="15">
                  <c:v>0.65350070452607012</c:v>
                </c:pt>
                <c:pt idx="16">
                  <c:v>0.76232500225940347</c:v>
                </c:pt>
                <c:pt idx="17">
                  <c:v>0.90203327284763868</c:v>
                </c:pt>
                <c:pt idx="18">
                  <c:v>1.0534906521482921</c:v>
                </c:pt>
                <c:pt idx="19">
                  <c:v>1.2318260262594032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E42-674B-8FEF-102BFCEFC743}"/>
            </c:ext>
          </c:extLst>
        </c:ser>
        <c:ser>
          <c:idx val="10"/>
          <c:order val="10"/>
          <c:tx>
            <c:strRef>
              <c:f>BPRExisting!$U$1</c:f>
              <c:strCache>
                <c:ptCount val="1"/>
                <c:pt idx="0">
                  <c:v>1to9</c:v>
                </c:pt>
              </c:strCache>
            </c:strRef>
          </c:tx>
          <c:spPr>
            <a:ln w="38100" cap="flat" cmpd="dbl" algn="ctr">
              <a:solidFill>
                <a:schemeClr val="accent5">
                  <a:lumMod val="60000"/>
                </a:schemeClr>
              </a:solidFill>
              <a:miter lim="800000"/>
            </a:ln>
            <a:effectLst/>
          </c:spPr>
          <c:marker>
            <c:symbol val="none"/>
          </c:marker>
          <c:cat>
            <c:numRef>
              <c:f>BPRExisting!$J$2:$J$21</c:f>
              <c:numCache>
                <c:formatCode>General</c:formatCode>
                <c:ptCount val="20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</c:numCache>
            </c:numRef>
          </c:cat>
          <c:val>
            <c:numRef>
              <c:f>BPRExisting!$U$2:$U$21</c:f>
              <c:numCache>
                <c:formatCode>General</c:formatCode>
                <c:ptCount val="20"/>
                <c:pt idx="0">
                  <c:v>2.1300623052959499E-2</c:v>
                </c:pt>
                <c:pt idx="1">
                  <c:v>2.1300623052959499E-2</c:v>
                </c:pt>
                <c:pt idx="2">
                  <c:v>2.1300623052959499E-2</c:v>
                </c:pt>
                <c:pt idx="3">
                  <c:v>4.2921918386292862E-2</c:v>
                </c:pt>
                <c:pt idx="4">
                  <c:v>4.3410005052959597E-2</c:v>
                </c:pt>
                <c:pt idx="5">
                  <c:v>4.4961605852959552E-2</c:v>
                </c:pt>
                <c:pt idx="6">
                  <c:v>4.6418565052959507E-2</c:v>
                </c:pt>
                <c:pt idx="7">
                  <c:v>4.8907944767245221E-2</c:v>
                </c:pt>
                <c:pt idx="8">
                  <c:v>5.1427444802959535E-2</c:v>
                </c:pt>
                <c:pt idx="9">
                  <c:v>5.479397660851508E-2</c:v>
                </c:pt>
                <c:pt idx="10">
                  <c:v>5.9282140652959503E-2</c:v>
                </c:pt>
                <c:pt idx="11">
                  <c:v>6.5136769234777722E-2</c:v>
                </c:pt>
                <c:pt idx="12">
                  <c:v>7.0714051552959512E-2</c:v>
                </c:pt>
                <c:pt idx="13">
                  <c:v>7.8477741822190278E-2</c:v>
                </c:pt>
                <c:pt idx="14">
                  <c:v>8.3924454338673793E-2</c:v>
                </c:pt>
                <c:pt idx="15">
                  <c:v>9.2584561586292843E-2</c:v>
                </c:pt>
                <c:pt idx="16">
                  <c:v>0.1009430045529595</c:v>
                </c:pt>
                <c:pt idx="17">
                  <c:v>0.11269950858237127</c:v>
                </c:pt>
                <c:pt idx="18">
                  <c:v>0.12477802316407063</c:v>
                </c:pt>
                <c:pt idx="19">
                  <c:v>0.13612823021085424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E42-674B-8FEF-102BFCEFC743}"/>
            </c:ext>
          </c:extLst>
        </c:ser>
        <c:ser>
          <c:idx val="11"/>
          <c:order val="11"/>
          <c:tx>
            <c:strRef>
              <c:f>BPRExisting!$V$1</c:f>
              <c:strCache>
                <c:ptCount val="1"/>
                <c:pt idx="0">
                  <c:v>7to9</c:v>
                </c:pt>
              </c:strCache>
            </c:strRef>
          </c:tx>
          <c:spPr>
            <a:ln w="38100" cap="flat" cmpd="dbl" algn="ctr">
              <a:solidFill>
                <a:schemeClr val="accent6">
                  <a:lumMod val="60000"/>
                </a:schemeClr>
              </a:solidFill>
              <a:miter lim="800000"/>
            </a:ln>
            <a:effectLst/>
          </c:spPr>
          <c:marker>
            <c:symbol val="none"/>
          </c:marker>
          <c:cat>
            <c:numRef>
              <c:f>BPRExisting!$J$2:$J$21</c:f>
              <c:numCache>
                <c:formatCode>General</c:formatCode>
                <c:ptCount val="20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</c:numCache>
            </c:numRef>
          </c:cat>
          <c:val>
            <c:numRef>
              <c:f>BPRExisting!$V$2:$V$21</c:f>
              <c:numCache>
                <c:formatCode>General</c:formatCode>
                <c:ptCount val="20"/>
                <c:pt idx="0">
                  <c:v>2.7753934191702429E-2</c:v>
                </c:pt>
                <c:pt idx="1">
                  <c:v>6.7254540191702489E-2</c:v>
                </c:pt>
                <c:pt idx="2">
                  <c:v>7.4486793191702386E-2</c:v>
                </c:pt>
                <c:pt idx="3">
                  <c:v>8.2357318191702431E-2</c:v>
                </c:pt>
                <c:pt idx="4">
                  <c:v>9.2066314691702442E-2</c:v>
                </c:pt>
                <c:pt idx="5">
                  <c:v>0.10225643739170247</c:v>
                </c:pt>
                <c:pt idx="6">
                  <c:v>0.11316292652503578</c:v>
                </c:pt>
                <c:pt idx="7">
                  <c:v>0.12491199104884528</c:v>
                </c:pt>
                <c:pt idx="8">
                  <c:v>0.13857912044170242</c:v>
                </c:pt>
                <c:pt idx="9">
                  <c:v>0.15908527819170246</c:v>
                </c:pt>
                <c:pt idx="10">
                  <c:v>0.18506022559170246</c:v>
                </c:pt>
                <c:pt idx="11">
                  <c:v>0.21390554819170249</c:v>
                </c:pt>
                <c:pt idx="12">
                  <c:v>0.24854948585836914</c:v>
                </c:pt>
                <c:pt idx="13">
                  <c:v>0.28400053834554861</c:v>
                </c:pt>
                <c:pt idx="14">
                  <c:v>0.33010455776313091</c:v>
                </c:pt>
                <c:pt idx="15">
                  <c:v>0.38723360965836912</c:v>
                </c:pt>
                <c:pt idx="16">
                  <c:v>0.45580232894170236</c:v>
                </c:pt>
                <c:pt idx="17">
                  <c:v>0.52391195407405533</c:v>
                </c:pt>
                <c:pt idx="18">
                  <c:v>0.61063333452503576</c:v>
                </c:pt>
                <c:pt idx="19">
                  <c:v>0.71009709124433407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E42-674B-8FEF-102BFCEFC743}"/>
            </c:ext>
          </c:extLst>
        </c:ser>
        <c:ser>
          <c:idx val="12"/>
          <c:order val="12"/>
          <c:tx>
            <c:strRef>
              <c:f>BPRExisting!$W$1</c:f>
              <c:strCache>
                <c:ptCount val="1"/>
                <c:pt idx="0">
                  <c:v>7to11</c:v>
                </c:pt>
              </c:strCache>
            </c:strRef>
          </c:tx>
          <c:spPr>
            <a:ln w="38100" cap="flat" cmpd="dbl" algn="ctr">
              <a:solidFill>
                <a:schemeClr val="accent1">
                  <a:lumMod val="80000"/>
                  <a:lumOff val="20000"/>
                </a:schemeClr>
              </a:solidFill>
              <a:miter lim="800000"/>
            </a:ln>
            <a:effectLst/>
          </c:spPr>
          <c:marker>
            <c:symbol val="none"/>
          </c:marker>
          <c:cat>
            <c:numRef>
              <c:f>BPRExisting!$J$2:$J$21</c:f>
              <c:numCache>
                <c:formatCode>General</c:formatCode>
                <c:ptCount val="20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</c:numCache>
            </c:numRef>
          </c:cat>
          <c:val>
            <c:numRef>
              <c:f>BPRExisting!$W$2:$W$21</c:f>
              <c:numCache>
                <c:formatCode>General</c:formatCode>
                <c:ptCount val="20"/>
                <c:pt idx="0">
                  <c:v>2.8472222222222218E-2</c:v>
                </c:pt>
                <c:pt idx="1">
                  <c:v>6.1763280222222008E-2</c:v>
                </c:pt>
                <c:pt idx="2">
                  <c:v>7.5144777222222098E-2</c:v>
                </c:pt>
                <c:pt idx="3">
                  <c:v>8.0157891555555472E-2</c:v>
                </c:pt>
                <c:pt idx="4">
                  <c:v>8.5037013222222124E-2</c:v>
                </c:pt>
                <c:pt idx="5">
                  <c:v>9.3611471422222217E-2</c:v>
                </c:pt>
                <c:pt idx="6">
                  <c:v>0.10344991922222217</c:v>
                </c:pt>
                <c:pt idx="7">
                  <c:v>0.11685129593650791</c:v>
                </c:pt>
                <c:pt idx="8">
                  <c:v>0.1363125869722222</c:v>
                </c:pt>
                <c:pt idx="9">
                  <c:v>0.16054507066666668</c:v>
                </c:pt>
                <c:pt idx="10">
                  <c:v>0.19094389042222221</c:v>
                </c:pt>
                <c:pt idx="11">
                  <c:v>0.22978233985858587</c:v>
                </c:pt>
                <c:pt idx="12">
                  <c:v>0.27524813788888886</c:v>
                </c:pt>
                <c:pt idx="13">
                  <c:v>0.33816401514529915</c:v>
                </c:pt>
                <c:pt idx="14">
                  <c:v>0.40887277350793649</c:v>
                </c:pt>
                <c:pt idx="15">
                  <c:v>0.49008506955555553</c:v>
                </c:pt>
                <c:pt idx="16">
                  <c:v>0.58723428397222233</c:v>
                </c:pt>
                <c:pt idx="17">
                  <c:v>0.69943441681045759</c:v>
                </c:pt>
                <c:pt idx="18">
                  <c:v>0.83207721355555564</c:v>
                </c:pt>
                <c:pt idx="19">
                  <c:v>0.99019869990643272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2E42-674B-8FEF-102BFCEFC743}"/>
            </c:ext>
          </c:extLst>
        </c:ser>
        <c:ser>
          <c:idx val="13"/>
          <c:order val="13"/>
          <c:tx>
            <c:strRef>
              <c:f>BPRExisting!$X$1</c:f>
              <c:strCache>
                <c:ptCount val="1"/>
                <c:pt idx="0">
                  <c:v>9to10</c:v>
                </c:pt>
              </c:strCache>
            </c:strRef>
          </c:tx>
          <c:spPr>
            <a:ln w="38100" cap="flat" cmpd="dbl" algn="ctr">
              <a:solidFill>
                <a:schemeClr val="accent2">
                  <a:lumMod val="80000"/>
                  <a:lumOff val="20000"/>
                </a:schemeClr>
              </a:solidFill>
              <a:miter lim="800000"/>
            </a:ln>
            <a:effectLst/>
          </c:spPr>
          <c:marker>
            <c:symbol val="none"/>
          </c:marker>
          <c:cat>
            <c:numRef>
              <c:f>BPRExisting!$J$2:$J$21</c:f>
              <c:numCache>
                <c:formatCode>General</c:formatCode>
                <c:ptCount val="20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</c:numCache>
            </c:numRef>
          </c:cat>
          <c:val>
            <c:numRef>
              <c:f>BPRExisting!$X$2:$X$21</c:f>
              <c:numCache>
                <c:formatCode>General</c:formatCode>
                <c:ptCount val="20"/>
                <c:pt idx="0">
                  <c:v>3.5171568627450973E-2</c:v>
                </c:pt>
                <c:pt idx="1">
                  <c:v>3.5171568627450973E-2</c:v>
                </c:pt>
                <c:pt idx="2">
                  <c:v>3.5171568627450973E-2</c:v>
                </c:pt>
                <c:pt idx="3">
                  <c:v>3.5171568627450973E-2</c:v>
                </c:pt>
                <c:pt idx="4">
                  <c:v>3.5171568627450973E-2</c:v>
                </c:pt>
                <c:pt idx="5">
                  <c:v>3.5171568627450973E-2</c:v>
                </c:pt>
                <c:pt idx="6">
                  <c:v>3.5171568627450973E-2</c:v>
                </c:pt>
                <c:pt idx="7">
                  <c:v>3.5171568627450973E-2</c:v>
                </c:pt>
                <c:pt idx="8">
                  <c:v>7.4175020877450981E-2</c:v>
                </c:pt>
                <c:pt idx="9">
                  <c:v>7.9544313071895453E-2</c:v>
                </c:pt>
                <c:pt idx="10">
                  <c:v>8.7633061827450967E-2</c:v>
                </c:pt>
                <c:pt idx="11">
                  <c:v>9.4383451172905516E-2</c:v>
                </c:pt>
                <c:pt idx="12">
                  <c:v>0.10390512429411766</c:v>
                </c:pt>
                <c:pt idx="13">
                  <c:v>0.11384158078129716</c:v>
                </c:pt>
                <c:pt idx="14">
                  <c:v>0.12540490162745097</c:v>
                </c:pt>
                <c:pt idx="15">
                  <c:v>0.1415578959607843</c:v>
                </c:pt>
                <c:pt idx="16">
                  <c:v>0.15825735950245098</c:v>
                </c:pt>
                <c:pt idx="17">
                  <c:v>0.18518750933333333</c:v>
                </c:pt>
                <c:pt idx="18">
                  <c:v>0.20994945984967323</c:v>
                </c:pt>
                <c:pt idx="19">
                  <c:v>0.23809704368008255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2E42-674B-8FEF-102BFCEFC743}"/>
            </c:ext>
          </c:extLst>
        </c:ser>
        <c:ser>
          <c:idx val="14"/>
          <c:order val="14"/>
          <c:tx>
            <c:strRef>
              <c:f>BPRExisting!$Y$1</c:f>
              <c:strCache>
                <c:ptCount val="1"/>
                <c:pt idx="0">
                  <c:v>9to11</c:v>
                </c:pt>
              </c:strCache>
            </c:strRef>
          </c:tx>
          <c:spPr>
            <a:ln w="38100" cap="flat" cmpd="dbl" algn="ctr">
              <a:solidFill>
                <a:schemeClr val="accent3">
                  <a:lumMod val="80000"/>
                  <a:lumOff val="20000"/>
                </a:schemeClr>
              </a:solidFill>
              <a:miter lim="800000"/>
            </a:ln>
            <a:effectLst/>
          </c:spPr>
          <c:marker>
            <c:symbol val="none"/>
          </c:marker>
          <c:cat>
            <c:numRef>
              <c:f>BPRExisting!$J$2:$J$21</c:f>
              <c:numCache>
                <c:formatCode>General</c:formatCode>
                <c:ptCount val="20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</c:numCache>
            </c:numRef>
          </c:cat>
          <c:val>
            <c:numRef>
              <c:f>BPRExisting!$Y$2:$Y$21</c:f>
              <c:numCache>
                <c:formatCode>General</c:formatCode>
                <c:ptCount val="20"/>
                <c:pt idx="0">
                  <c:v>3.3727034120734904E-2</c:v>
                </c:pt>
                <c:pt idx="1">
                  <c:v>3.3727034120734904E-2</c:v>
                </c:pt>
                <c:pt idx="2">
                  <c:v>3.3727034120734904E-2</c:v>
                </c:pt>
                <c:pt idx="3">
                  <c:v>3.3727034120734904E-2</c:v>
                </c:pt>
                <c:pt idx="4">
                  <c:v>3.3727034120734904E-2</c:v>
                </c:pt>
                <c:pt idx="5">
                  <c:v>7.1486566520734901E-2</c:v>
                </c:pt>
                <c:pt idx="6">
                  <c:v>7.8419852120734893E-2</c:v>
                </c:pt>
                <c:pt idx="7">
                  <c:v>8.7699951263592008E-2</c:v>
                </c:pt>
                <c:pt idx="8">
                  <c:v>9.8370450370734885E-2</c:v>
                </c:pt>
                <c:pt idx="9">
                  <c:v>0.11181757567629047</c:v>
                </c:pt>
                <c:pt idx="10">
                  <c:v>0.1302290309207349</c:v>
                </c:pt>
                <c:pt idx="11">
                  <c:v>0.15173257830255307</c:v>
                </c:pt>
                <c:pt idx="12">
                  <c:v>0.17864026812073494</c:v>
                </c:pt>
                <c:pt idx="13">
                  <c:v>0.21117794073611956</c:v>
                </c:pt>
                <c:pt idx="14">
                  <c:v>0.2536800681207349</c:v>
                </c:pt>
                <c:pt idx="15">
                  <c:v>0.30621687225406824</c:v>
                </c:pt>
                <c:pt idx="16">
                  <c:v>0.36094539112073493</c:v>
                </c:pt>
                <c:pt idx="17">
                  <c:v>0.43396767447367612</c:v>
                </c:pt>
                <c:pt idx="18">
                  <c:v>0.5213809780096238</c:v>
                </c:pt>
                <c:pt idx="19">
                  <c:v>0.6220613645417874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2E42-674B-8FEF-102BFCEFC743}"/>
            </c:ext>
          </c:extLst>
        </c:ser>
        <c:ser>
          <c:idx val="15"/>
          <c:order val="15"/>
          <c:tx>
            <c:strRef>
              <c:f>BPRExisting!$Z$1</c:f>
              <c:strCache>
                <c:ptCount val="1"/>
                <c:pt idx="0">
                  <c:v>10to11</c:v>
                </c:pt>
              </c:strCache>
            </c:strRef>
          </c:tx>
          <c:spPr>
            <a:ln w="38100" cap="flat" cmpd="dbl" algn="ctr">
              <a:solidFill>
                <a:schemeClr val="accent4">
                  <a:lumMod val="80000"/>
                  <a:lumOff val="20000"/>
                </a:schemeClr>
              </a:solidFill>
              <a:miter lim="800000"/>
            </a:ln>
            <a:effectLst/>
          </c:spPr>
          <c:marker>
            <c:symbol val="none"/>
          </c:marker>
          <c:cat>
            <c:numRef>
              <c:f>BPRExisting!$J$2:$J$21</c:f>
              <c:numCache>
                <c:formatCode>General</c:formatCode>
                <c:ptCount val="20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</c:numCache>
            </c:numRef>
          </c:cat>
          <c:val>
            <c:numRef>
              <c:f>BPRExisting!$Z$2:$Z$21</c:f>
              <c:numCache>
                <c:formatCode>General</c:formatCode>
                <c:ptCount val="20"/>
                <c:pt idx="0">
                  <c:v>3.9068100358422939E-2</c:v>
                </c:pt>
                <c:pt idx="1">
                  <c:v>3.9068100358422939E-2</c:v>
                </c:pt>
                <c:pt idx="2">
                  <c:v>3.9068100358422939E-2</c:v>
                </c:pt>
                <c:pt idx="3">
                  <c:v>3.9068100358422939E-2</c:v>
                </c:pt>
                <c:pt idx="4">
                  <c:v>3.9068100358422939E-2</c:v>
                </c:pt>
                <c:pt idx="5">
                  <c:v>8.0131708358422871E-2</c:v>
                </c:pt>
                <c:pt idx="6">
                  <c:v>8.7610223025089584E-2</c:v>
                </c:pt>
                <c:pt idx="7">
                  <c:v>9.6387960358422939E-2</c:v>
                </c:pt>
                <c:pt idx="8">
                  <c:v>0.10918201335842291</c:v>
                </c:pt>
                <c:pt idx="9">
                  <c:v>0.12036046835842294</c:v>
                </c:pt>
                <c:pt idx="10">
                  <c:v>0.13485290215842291</c:v>
                </c:pt>
                <c:pt idx="11">
                  <c:v>0.15005824017660474</c:v>
                </c:pt>
                <c:pt idx="12">
                  <c:v>0.18035993652508958</c:v>
                </c:pt>
                <c:pt idx="13">
                  <c:v>0.20970116605073058</c:v>
                </c:pt>
                <c:pt idx="14">
                  <c:v>0.25456253778699439</c:v>
                </c:pt>
                <c:pt idx="15">
                  <c:v>0.29869531689175632</c:v>
                </c:pt>
                <c:pt idx="16">
                  <c:v>0.36233312673342288</c:v>
                </c:pt>
                <c:pt idx="17">
                  <c:v>0.41738826718195238</c:v>
                </c:pt>
                <c:pt idx="18">
                  <c:v>0.49286817446953407</c:v>
                </c:pt>
                <c:pt idx="19">
                  <c:v>0.59116038867421228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2E42-674B-8FEF-102BFCEFC743}"/>
            </c:ext>
          </c:extLst>
        </c:ser>
        <c:ser>
          <c:idx val="16"/>
          <c:order val="16"/>
          <c:tx>
            <c:strRef>
              <c:f>BPRExisting!$AA$1</c:f>
              <c:strCache>
                <c:ptCount val="1"/>
                <c:pt idx="0">
                  <c:v>10to15</c:v>
                </c:pt>
              </c:strCache>
            </c:strRef>
          </c:tx>
          <c:spPr>
            <a:ln w="38100" cap="flat" cmpd="dbl" algn="ctr">
              <a:solidFill>
                <a:schemeClr val="accent5">
                  <a:lumMod val="80000"/>
                  <a:lumOff val="20000"/>
                </a:schemeClr>
              </a:solidFill>
              <a:miter lim="800000"/>
            </a:ln>
            <a:effectLst/>
          </c:spPr>
          <c:marker>
            <c:symbol val="none"/>
          </c:marker>
          <c:cat>
            <c:numRef>
              <c:f>BPRExisting!$J$2:$J$21</c:f>
              <c:numCache>
                <c:formatCode>General</c:formatCode>
                <c:ptCount val="20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</c:numCache>
            </c:numRef>
          </c:cat>
          <c:val>
            <c:numRef>
              <c:f>BPRExisting!$AA$2:$AA$21</c:f>
              <c:numCache>
                <c:formatCode>General</c:formatCode>
                <c:ptCount val="20"/>
                <c:pt idx="0">
                  <c:v>3.273809523809524E-2</c:v>
                </c:pt>
                <c:pt idx="1">
                  <c:v>3.273809523809524E-2</c:v>
                </c:pt>
                <c:pt idx="2">
                  <c:v>3.273809523809524E-2</c:v>
                </c:pt>
                <c:pt idx="3">
                  <c:v>6.8720011238095124E-2</c:v>
                </c:pt>
                <c:pt idx="4">
                  <c:v>7.273570423809525E-2</c:v>
                </c:pt>
                <c:pt idx="5">
                  <c:v>7.8639637238095209E-2</c:v>
                </c:pt>
                <c:pt idx="6">
                  <c:v>8.4969438238095246E-2</c:v>
                </c:pt>
                <c:pt idx="7">
                  <c:v>8.92607692380952E-2</c:v>
                </c:pt>
                <c:pt idx="8">
                  <c:v>9.1127793488095216E-2</c:v>
                </c:pt>
                <c:pt idx="9">
                  <c:v>9.0148744126984121E-2</c:v>
                </c:pt>
                <c:pt idx="10">
                  <c:v>9.2816877238095244E-2</c:v>
                </c:pt>
                <c:pt idx="11">
                  <c:v>9.7095218147186135E-2</c:v>
                </c:pt>
                <c:pt idx="12">
                  <c:v>0.10101307490476188</c:v>
                </c:pt>
                <c:pt idx="13">
                  <c:v>0.1078570423150183</c:v>
                </c:pt>
                <c:pt idx="14">
                  <c:v>0.11675772280952382</c:v>
                </c:pt>
                <c:pt idx="15">
                  <c:v>0.1314215043047619</c:v>
                </c:pt>
                <c:pt idx="16">
                  <c:v>0.13519454348809523</c:v>
                </c:pt>
                <c:pt idx="17">
                  <c:v>0.15574939370868349</c:v>
                </c:pt>
                <c:pt idx="18">
                  <c:v>0.16911939568253967</c:v>
                </c:pt>
                <c:pt idx="19">
                  <c:v>0.1904552546065163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2E42-674B-8FEF-102BFCEFC743}"/>
            </c:ext>
          </c:extLst>
        </c:ser>
        <c:ser>
          <c:idx val="17"/>
          <c:order val="17"/>
          <c:tx>
            <c:strRef>
              <c:f>BPRExisting!$AB$1</c:f>
              <c:strCache>
                <c:ptCount val="1"/>
                <c:pt idx="0">
                  <c:v>11to12</c:v>
                </c:pt>
              </c:strCache>
            </c:strRef>
          </c:tx>
          <c:spPr>
            <a:ln w="38100" cap="flat" cmpd="dbl" algn="ctr">
              <a:solidFill>
                <a:schemeClr val="accent6">
                  <a:lumMod val="80000"/>
                  <a:lumOff val="20000"/>
                </a:schemeClr>
              </a:solidFill>
              <a:miter lim="800000"/>
            </a:ln>
            <a:effectLst/>
          </c:spPr>
          <c:marker>
            <c:symbol val="none"/>
          </c:marker>
          <c:cat>
            <c:numRef>
              <c:f>BPRExisting!$J$2:$J$21</c:f>
              <c:numCache>
                <c:formatCode>General</c:formatCode>
                <c:ptCount val="20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</c:numCache>
            </c:numRef>
          </c:cat>
          <c:val>
            <c:numRef>
              <c:f>BPRExisting!$AB$2:$AB$21</c:f>
              <c:numCache>
                <c:formatCode>General</c:formatCode>
                <c:ptCount val="20"/>
                <c:pt idx="0">
                  <c:v>3.8841807909604516E-2</c:v>
                </c:pt>
                <c:pt idx="1">
                  <c:v>3.8841807909604516E-2</c:v>
                </c:pt>
                <c:pt idx="2">
                  <c:v>3.8841807909604516E-2</c:v>
                </c:pt>
                <c:pt idx="3">
                  <c:v>3.8841807909604516E-2</c:v>
                </c:pt>
                <c:pt idx="4">
                  <c:v>3.8841807909604516E-2</c:v>
                </c:pt>
                <c:pt idx="5">
                  <c:v>3.8841807909604516E-2</c:v>
                </c:pt>
                <c:pt idx="6">
                  <c:v>3.8841807909604516E-2</c:v>
                </c:pt>
                <c:pt idx="7">
                  <c:v>8.1912647052461623E-2</c:v>
                </c:pt>
                <c:pt idx="8">
                  <c:v>9.1801755659604495E-2</c:v>
                </c:pt>
                <c:pt idx="9">
                  <c:v>0.1031979036873823</c:v>
                </c:pt>
                <c:pt idx="10">
                  <c:v>0.1168735291096045</c:v>
                </c:pt>
                <c:pt idx="11">
                  <c:v>0.1369044451823318</c:v>
                </c:pt>
                <c:pt idx="12">
                  <c:v>0.16075564090960451</c:v>
                </c:pt>
                <c:pt idx="13">
                  <c:v>0.19304227206345065</c:v>
                </c:pt>
                <c:pt idx="14">
                  <c:v>0.22707318605246163</c:v>
                </c:pt>
                <c:pt idx="15">
                  <c:v>0.2737455455096045</c:v>
                </c:pt>
                <c:pt idx="16">
                  <c:v>0.32614969153460455</c:v>
                </c:pt>
                <c:pt idx="17">
                  <c:v>0.38742719649783985</c:v>
                </c:pt>
                <c:pt idx="18">
                  <c:v>0.45917737624293786</c:v>
                </c:pt>
                <c:pt idx="19">
                  <c:v>0.55047087433065722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2E42-674B-8FEF-102BFCEFC743}"/>
            </c:ext>
          </c:extLst>
        </c:ser>
        <c:ser>
          <c:idx val="18"/>
          <c:order val="18"/>
          <c:tx>
            <c:strRef>
              <c:f>BPRExisting!$AC$1</c:f>
              <c:strCache>
                <c:ptCount val="1"/>
                <c:pt idx="0">
                  <c:v>11to13</c:v>
                </c:pt>
              </c:strCache>
            </c:strRef>
          </c:tx>
          <c:spPr>
            <a:ln w="38100" cap="flat" cmpd="dbl" algn="ctr">
              <a:solidFill>
                <a:schemeClr val="accent1">
                  <a:lumMod val="80000"/>
                </a:schemeClr>
              </a:solidFill>
              <a:miter lim="800000"/>
            </a:ln>
            <a:effectLst/>
          </c:spPr>
          <c:marker>
            <c:symbol val="none"/>
          </c:marker>
          <c:cat>
            <c:numRef>
              <c:f>BPRExisting!$J$2:$J$21</c:f>
              <c:numCache>
                <c:formatCode>General</c:formatCode>
                <c:ptCount val="20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</c:numCache>
            </c:numRef>
          </c:cat>
          <c:val>
            <c:numRef>
              <c:f>BPRExisting!$AC$2:$AC$21</c:f>
              <c:numCache>
                <c:formatCode>General</c:formatCode>
                <c:ptCount val="20"/>
                <c:pt idx="0">
                  <c:v>3.5416666666666666E-2</c:v>
                </c:pt>
                <c:pt idx="1">
                  <c:v>3.5416666666666666E-2</c:v>
                </c:pt>
                <c:pt idx="2">
                  <c:v>3.5416666666666666E-2</c:v>
                </c:pt>
                <c:pt idx="3">
                  <c:v>3.5416666666666666E-2</c:v>
                </c:pt>
                <c:pt idx="4">
                  <c:v>3.5416666666666666E-2</c:v>
                </c:pt>
                <c:pt idx="5">
                  <c:v>7.1972558266666653E-2</c:v>
                </c:pt>
                <c:pt idx="6">
                  <c:v>7.8707332666666685E-2</c:v>
                </c:pt>
                <c:pt idx="7">
                  <c:v>8.5860078095238102E-2</c:v>
                </c:pt>
                <c:pt idx="8">
                  <c:v>9.5403162166666652E-2</c:v>
                </c:pt>
                <c:pt idx="9">
                  <c:v>0.10970482177777779</c:v>
                </c:pt>
                <c:pt idx="10">
                  <c:v>0.12667546786666667</c:v>
                </c:pt>
                <c:pt idx="11">
                  <c:v>0.14813748539393939</c:v>
                </c:pt>
                <c:pt idx="12">
                  <c:v>0.17812654683333334</c:v>
                </c:pt>
                <c:pt idx="13">
                  <c:v>0.2149891611282051</c:v>
                </c:pt>
                <c:pt idx="14">
                  <c:v>0.25249639909523808</c:v>
                </c:pt>
                <c:pt idx="15">
                  <c:v>0.29781223173333332</c:v>
                </c:pt>
                <c:pt idx="16">
                  <c:v>0.35844200516666663</c:v>
                </c:pt>
                <c:pt idx="17">
                  <c:v>0.4241534990196078</c:v>
                </c:pt>
                <c:pt idx="18">
                  <c:v>0.49240580733333333</c:v>
                </c:pt>
                <c:pt idx="19">
                  <c:v>0.59277650466666665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2E42-674B-8FEF-102BFCEFC743}"/>
            </c:ext>
          </c:extLst>
        </c:ser>
        <c:ser>
          <c:idx val="19"/>
          <c:order val="19"/>
          <c:tx>
            <c:strRef>
              <c:f>BPRExisting!$AD$1</c:f>
              <c:strCache>
                <c:ptCount val="1"/>
                <c:pt idx="0">
                  <c:v>12to10</c:v>
                </c:pt>
              </c:strCache>
            </c:strRef>
          </c:tx>
          <c:spPr>
            <a:ln w="38100" cap="flat" cmpd="dbl" algn="ctr">
              <a:solidFill>
                <a:schemeClr val="accent2">
                  <a:lumMod val="80000"/>
                </a:schemeClr>
              </a:solidFill>
              <a:miter lim="800000"/>
            </a:ln>
            <a:effectLst/>
          </c:spPr>
          <c:marker>
            <c:symbol val="none"/>
          </c:marker>
          <c:cat>
            <c:numRef>
              <c:f>BPRExisting!$J$2:$J$21</c:f>
              <c:numCache>
                <c:formatCode>General</c:formatCode>
                <c:ptCount val="20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</c:numCache>
            </c:numRef>
          </c:cat>
          <c:val>
            <c:numRef>
              <c:f>BPRExisting!$AD$2:$AD$21</c:f>
              <c:numCache>
                <c:formatCode>General</c:formatCode>
                <c:ptCount val="20"/>
                <c:pt idx="0">
                  <c:v>2.2206959706959704E-2</c:v>
                </c:pt>
                <c:pt idx="1">
                  <c:v>5.0648441706959882E-2</c:v>
                </c:pt>
                <c:pt idx="2">
                  <c:v>5.5088162706959848E-2</c:v>
                </c:pt>
                <c:pt idx="3">
                  <c:v>6.5101337706959819E-2</c:v>
                </c:pt>
                <c:pt idx="4">
                  <c:v>6.9189256706959718E-2</c:v>
                </c:pt>
                <c:pt idx="5">
                  <c:v>7.6542162906959782E-2</c:v>
                </c:pt>
                <c:pt idx="6">
                  <c:v>7.8813169040293035E-2</c:v>
                </c:pt>
                <c:pt idx="7">
                  <c:v>8.3217199992674018E-2</c:v>
                </c:pt>
                <c:pt idx="8">
                  <c:v>8.5379922456959717E-2</c:v>
                </c:pt>
                <c:pt idx="9">
                  <c:v>9.1540773929181918E-2</c:v>
                </c:pt>
                <c:pt idx="10">
                  <c:v>9.5607833106959694E-2</c:v>
                </c:pt>
                <c:pt idx="11">
                  <c:v>0.10276940297968701</c:v>
                </c:pt>
                <c:pt idx="12">
                  <c:v>0.11501336404029305</c:v>
                </c:pt>
                <c:pt idx="13">
                  <c:v>0.12323921247619049</c:v>
                </c:pt>
                <c:pt idx="14">
                  <c:v>0.13990450642124544</c:v>
                </c:pt>
                <c:pt idx="15">
                  <c:v>0.15790160984029303</c:v>
                </c:pt>
                <c:pt idx="16">
                  <c:v>0.16059072108195971</c:v>
                </c:pt>
                <c:pt idx="17">
                  <c:v>0.1776692891187244</c:v>
                </c:pt>
                <c:pt idx="18">
                  <c:v>0.20329239715140418</c:v>
                </c:pt>
                <c:pt idx="19">
                  <c:v>0.2126189874964334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2E42-674B-8FEF-102BFCEFC743}"/>
            </c:ext>
          </c:extLst>
        </c:ser>
        <c:ser>
          <c:idx val="20"/>
          <c:order val="20"/>
          <c:tx>
            <c:strRef>
              <c:f>BPRExisting!$AE$1</c:f>
              <c:strCache>
                <c:ptCount val="1"/>
                <c:pt idx="0">
                  <c:v>12to13</c:v>
                </c:pt>
              </c:strCache>
            </c:strRef>
          </c:tx>
          <c:spPr>
            <a:ln w="38100" cap="flat" cmpd="dbl" algn="ctr">
              <a:solidFill>
                <a:schemeClr val="accent3">
                  <a:lumMod val="80000"/>
                </a:schemeClr>
              </a:solidFill>
              <a:miter lim="800000"/>
            </a:ln>
            <a:effectLst/>
          </c:spPr>
          <c:marker>
            <c:symbol val="none"/>
          </c:marker>
          <c:cat>
            <c:numRef>
              <c:f>BPRExisting!$J$2:$J$21</c:f>
              <c:numCache>
                <c:formatCode>General</c:formatCode>
                <c:ptCount val="20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</c:numCache>
            </c:numRef>
          </c:cat>
          <c:val>
            <c:numRef>
              <c:f>BPRExisting!$AE$2:$AE$21</c:f>
              <c:numCache>
                <c:formatCode>General</c:formatCode>
                <c:ptCount val="20"/>
                <c:pt idx="0">
                  <c:v>3.8043478260869568E-2</c:v>
                </c:pt>
                <c:pt idx="1">
                  <c:v>3.8043478260869568E-2</c:v>
                </c:pt>
                <c:pt idx="2">
                  <c:v>3.8043478260869568E-2</c:v>
                </c:pt>
                <c:pt idx="3">
                  <c:v>3.8043478260869568E-2</c:v>
                </c:pt>
                <c:pt idx="4">
                  <c:v>3.8043478260869568E-2</c:v>
                </c:pt>
                <c:pt idx="5">
                  <c:v>3.8043478260869568E-2</c:v>
                </c:pt>
                <c:pt idx="6">
                  <c:v>7.6125742927536211E-2</c:v>
                </c:pt>
                <c:pt idx="7">
                  <c:v>3.8043478260869568E-2</c:v>
                </c:pt>
                <c:pt idx="8">
                  <c:v>7.8214950510869588E-2</c:v>
                </c:pt>
                <c:pt idx="9">
                  <c:v>7.9991597594202893E-2</c:v>
                </c:pt>
                <c:pt idx="10">
                  <c:v>8.3097806460869575E-2</c:v>
                </c:pt>
                <c:pt idx="11">
                  <c:v>8.9374844988142299E-2</c:v>
                </c:pt>
                <c:pt idx="12">
                  <c:v>9.5336053094202899E-2</c:v>
                </c:pt>
                <c:pt idx="13">
                  <c:v>9.9822145645484944E-2</c:v>
                </c:pt>
                <c:pt idx="14">
                  <c:v>0.10787720840372672</c:v>
                </c:pt>
                <c:pt idx="15">
                  <c:v>0.11600359439420291</c:v>
                </c:pt>
                <c:pt idx="16">
                  <c:v>0.12399985151086955</c:v>
                </c:pt>
                <c:pt idx="17">
                  <c:v>0.13570616484910486</c:v>
                </c:pt>
                <c:pt idx="18">
                  <c:v>0.14735068126086959</c:v>
                </c:pt>
                <c:pt idx="19">
                  <c:v>0.1553112569977117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2E42-674B-8FEF-102BFCEFC743}"/>
            </c:ext>
          </c:extLst>
        </c:ser>
        <c:ser>
          <c:idx val="21"/>
          <c:order val="21"/>
          <c:tx>
            <c:strRef>
              <c:f>BPRExisting!$AF$1</c:f>
              <c:strCache>
                <c:ptCount val="1"/>
                <c:pt idx="0">
                  <c:v>13to14</c:v>
                </c:pt>
              </c:strCache>
            </c:strRef>
          </c:tx>
          <c:spPr>
            <a:ln w="38100" cap="flat" cmpd="dbl" algn="ctr">
              <a:solidFill>
                <a:schemeClr val="accent4">
                  <a:lumMod val="80000"/>
                </a:schemeClr>
              </a:solidFill>
              <a:miter lim="800000"/>
            </a:ln>
            <a:effectLst/>
          </c:spPr>
          <c:marker>
            <c:symbol val="none"/>
          </c:marker>
          <c:cat>
            <c:numRef>
              <c:f>BPRExisting!$J$2:$J$21</c:f>
              <c:numCache>
                <c:formatCode>General</c:formatCode>
                <c:ptCount val="20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</c:numCache>
            </c:numRef>
          </c:cat>
          <c:val>
            <c:numRef>
              <c:f>BPRExisting!$AF$2:$AF$21</c:f>
              <c:numCache>
                <c:formatCode>General</c:formatCode>
                <c:ptCount val="20"/>
                <c:pt idx="0">
                  <c:v>3.2370953630796152E-2</c:v>
                </c:pt>
                <c:pt idx="1">
                  <c:v>3.2370953630796152E-2</c:v>
                </c:pt>
                <c:pt idx="2">
                  <c:v>3.2370953630796152E-2</c:v>
                </c:pt>
                <c:pt idx="3">
                  <c:v>3.2370953630796152E-2</c:v>
                </c:pt>
                <c:pt idx="4">
                  <c:v>3.2370953630796152E-2</c:v>
                </c:pt>
                <c:pt idx="5">
                  <c:v>3.2370953630796152E-2</c:v>
                </c:pt>
                <c:pt idx="6">
                  <c:v>3.2370953630796152E-2</c:v>
                </c:pt>
                <c:pt idx="7">
                  <c:v>6.9618256202224671E-2</c:v>
                </c:pt>
                <c:pt idx="8">
                  <c:v>7.5975742630796136E-2</c:v>
                </c:pt>
                <c:pt idx="9">
                  <c:v>8.5138106741907235E-2</c:v>
                </c:pt>
                <c:pt idx="10">
                  <c:v>9.2065930830796144E-2</c:v>
                </c:pt>
                <c:pt idx="11">
                  <c:v>9.5135091267159799E-2</c:v>
                </c:pt>
                <c:pt idx="12">
                  <c:v>0.10409474246412947</c:v>
                </c:pt>
                <c:pt idx="13">
                  <c:v>0.11256026286156537</c:v>
                </c:pt>
                <c:pt idx="14">
                  <c:v>0.12733931434508186</c:v>
                </c:pt>
                <c:pt idx="15">
                  <c:v>0.14026589189746283</c:v>
                </c:pt>
                <c:pt idx="16">
                  <c:v>0.16252413638079616</c:v>
                </c:pt>
                <c:pt idx="17">
                  <c:v>0.17314504445432555</c:v>
                </c:pt>
                <c:pt idx="18">
                  <c:v>0.22384388774190728</c:v>
                </c:pt>
                <c:pt idx="19">
                  <c:v>0.2384747812097435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2E42-674B-8FEF-102BFCEFC743}"/>
            </c:ext>
          </c:extLst>
        </c:ser>
        <c:ser>
          <c:idx val="22"/>
          <c:order val="22"/>
          <c:tx>
            <c:strRef>
              <c:f>BPRExisting!$AG$1</c:f>
              <c:strCache>
                <c:ptCount val="1"/>
                <c:pt idx="0">
                  <c:v>13to7</c:v>
                </c:pt>
              </c:strCache>
            </c:strRef>
          </c:tx>
          <c:spPr>
            <a:ln w="38100" cap="flat" cmpd="dbl" algn="ctr">
              <a:solidFill>
                <a:schemeClr val="accent5">
                  <a:lumMod val="80000"/>
                </a:schemeClr>
              </a:solidFill>
              <a:miter lim="800000"/>
            </a:ln>
            <a:effectLst/>
          </c:spPr>
          <c:marker>
            <c:symbol val="none"/>
          </c:marker>
          <c:cat>
            <c:numRef>
              <c:f>BPRExisting!$J$2:$J$21</c:f>
              <c:numCache>
                <c:formatCode>General</c:formatCode>
                <c:ptCount val="20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</c:numCache>
            </c:numRef>
          </c:cat>
          <c:val>
            <c:numRef>
              <c:f>BPRExisting!$AG$2:$AG$21</c:f>
              <c:numCache>
                <c:formatCode>General</c:formatCode>
                <c:ptCount val="20"/>
                <c:pt idx="0">
                  <c:v>2.0788206979542721E-2</c:v>
                </c:pt>
                <c:pt idx="1">
                  <c:v>5.9881740979542811E-2</c:v>
                </c:pt>
                <c:pt idx="2">
                  <c:v>6.2216170979542698E-2</c:v>
                </c:pt>
                <c:pt idx="3">
                  <c:v>6.9184330979542741E-2</c:v>
                </c:pt>
                <c:pt idx="4">
                  <c:v>7.5435679479542661E-2</c:v>
                </c:pt>
                <c:pt idx="5">
                  <c:v>7.9938502579542742E-2</c:v>
                </c:pt>
                <c:pt idx="6">
                  <c:v>8.4805280312876069E-2</c:v>
                </c:pt>
                <c:pt idx="7">
                  <c:v>9.2812307550971251E-2</c:v>
                </c:pt>
                <c:pt idx="8">
                  <c:v>0.1010057314795427</c:v>
                </c:pt>
                <c:pt idx="9">
                  <c:v>0.11790190520176494</c:v>
                </c:pt>
                <c:pt idx="10">
                  <c:v>0.13653043017954272</c:v>
                </c:pt>
                <c:pt idx="11">
                  <c:v>0.16106670443408816</c:v>
                </c:pt>
                <c:pt idx="12">
                  <c:v>0.19228013014620937</c:v>
                </c:pt>
                <c:pt idx="13">
                  <c:v>0.22872447467185039</c:v>
                </c:pt>
                <c:pt idx="14">
                  <c:v>0.27823686883668552</c:v>
                </c:pt>
                <c:pt idx="15">
                  <c:v>0.33281479257954266</c:v>
                </c:pt>
                <c:pt idx="16">
                  <c:v>0.39672534110454266</c:v>
                </c:pt>
                <c:pt idx="17">
                  <c:v>0.47107453368542496</c:v>
                </c:pt>
                <c:pt idx="18">
                  <c:v>0.57156288897954277</c:v>
                </c:pt>
                <c:pt idx="19">
                  <c:v>0.66872083392691106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2E42-674B-8FEF-102BFCEFC743}"/>
            </c:ext>
          </c:extLst>
        </c:ser>
        <c:ser>
          <c:idx val="23"/>
          <c:order val="23"/>
          <c:tx>
            <c:strRef>
              <c:f>BPRExisting!$AH$1</c:f>
              <c:strCache>
                <c:ptCount val="1"/>
                <c:pt idx="0">
                  <c:v>14to16</c:v>
                </c:pt>
              </c:strCache>
            </c:strRef>
          </c:tx>
          <c:spPr>
            <a:ln w="38100" cap="flat" cmpd="dbl" algn="ctr">
              <a:solidFill>
                <a:schemeClr val="accent6">
                  <a:lumMod val="80000"/>
                </a:schemeClr>
              </a:solidFill>
              <a:miter lim="800000"/>
            </a:ln>
            <a:effectLst/>
          </c:spPr>
          <c:marker>
            <c:symbol val="none"/>
          </c:marker>
          <c:cat>
            <c:numRef>
              <c:f>BPRExisting!$J$2:$J$21</c:f>
              <c:numCache>
                <c:formatCode>General</c:formatCode>
                <c:ptCount val="20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</c:numCache>
            </c:numRef>
          </c:cat>
          <c:val>
            <c:numRef>
              <c:f>BPRExisting!$AH$2:$AH$21</c:f>
              <c:numCache>
                <c:formatCode>General</c:formatCode>
                <c:ptCount val="20"/>
                <c:pt idx="0">
                  <c:v>3.5492577597840747E-2</c:v>
                </c:pt>
                <c:pt idx="1">
                  <c:v>3.5492577597840747E-2</c:v>
                </c:pt>
                <c:pt idx="2">
                  <c:v>3.5492577597840747E-2</c:v>
                </c:pt>
                <c:pt idx="3">
                  <c:v>7.7546505597840709E-2</c:v>
                </c:pt>
                <c:pt idx="4">
                  <c:v>7.8037924097840689E-2</c:v>
                </c:pt>
                <c:pt idx="5">
                  <c:v>8.0645743597840713E-2</c:v>
                </c:pt>
                <c:pt idx="6">
                  <c:v>8.334299826450739E-2</c:v>
                </c:pt>
                <c:pt idx="7">
                  <c:v>8.6975688169269316E-2</c:v>
                </c:pt>
                <c:pt idx="8">
                  <c:v>9.0705281347840699E-2</c:v>
                </c:pt>
                <c:pt idx="9">
                  <c:v>9.6302047375618496E-2</c:v>
                </c:pt>
                <c:pt idx="10">
                  <c:v>0.10628101539784073</c:v>
                </c:pt>
                <c:pt idx="11">
                  <c:v>0.11233858850693162</c:v>
                </c:pt>
                <c:pt idx="12">
                  <c:v>0.1298228155978407</c:v>
                </c:pt>
                <c:pt idx="13">
                  <c:v>0.14150143636707152</c:v>
                </c:pt>
                <c:pt idx="14">
                  <c:v>0.15958315502641218</c:v>
                </c:pt>
                <c:pt idx="15">
                  <c:v>0.17599713053117408</c:v>
                </c:pt>
                <c:pt idx="16">
                  <c:v>0.20954709509784075</c:v>
                </c:pt>
                <c:pt idx="17">
                  <c:v>0.24160832477431129</c:v>
                </c:pt>
                <c:pt idx="18">
                  <c:v>0.27913723059784074</c:v>
                </c:pt>
                <c:pt idx="19">
                  <c:v>0.31416944686099868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2E42-674B-8FEF-102BFCEFC743}"/>
            </c:ext>
          </c:extLst>
        </c:ser>
        <c:ser>
          <c:idx val="24"/>
          <c:order val="24"/>
          <c:tx>
            <c:strRef>
              <c:f>BPRExisting!$AI$1</c:f>
              <c:strCache>
                <c:ptCount val="1"/>
                <c:pt idx="0">
                  <c:v>14to5</c:v>
                </c:pt>
              </c:strCache>
            </c:strRef>
          </c:tx>
          <c:spPr>
            <a:ln w="38100" cap="flat" cmpd="dbl" algn="ctr">
              <a:solidFill>
                <a:schemeClr val="accent1">
                  <a:lumMod val="60000"/>
                  <a:lumOff val="40000"/>
                </a:schemeClr>
              </a:solidFill>
              <a:miter lim="800000"/>
            </a:ln>
            <a:effectLst/>
          </c:spPr>
          <c:marker>
            <c:symbol val="none"/>
          </c:marker>
          <c:cat>
            <c:numRef>
              <c:f>BPRExisting!$J$2:$J$21</c:f>
              <c:numCache>
                <c:formatCode>General</c:formatCode>
                <c:ptCount val="20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</c:numCache>
            </c:numRef>
          </c:cat>
          <c:val>
            <c:numRef>
              <c:f>BPRExisting!$AI$2:$AI$21</c:f>
              <c:numCache>
                <c:formatCode>General</c:formatCode>
                <c:ptCount val="20"/>
                <c:pt idx="0">
                  <c:v>2.8800856531049253E-2</c:v>
                </c:pt>
                <c:pt idx="1">
                  <c:v>2.8800856531049253E-2</c:v>
                </c:pt>
                <c:pt idx="2">
                  <c:v>2.8800856531049253E-2</c:v>
                </c:pt>
                <c:pt idx="3">
                  <c:v>2.8800856531049253E-2</c:v>
                </c:pt>
                <c:pt idx="4">
                  <c:v>2.8800856531049253E-2</c:v>
                </c:pt>
                <c:pt idx="5">
                  <c:v>5.9111181331049284E-2</c:v>
                </c:pt>
                <c:pt idx="6">
                  <c:v>6.3161121531049275E-2</c:v>
                </c:pt>
                <c:pt idx="7">
                  <c:v>6.8447417102477828E-2</c:v>
                </c:pt>
                <c:pt idx="8">
                  <c:v>7.2489331531049292E-2</c:v>
                </c:pt>
                <c:pt idx="9">
                  <c:v>7.7037938975493686E-2</c:v>
                </c:pt>
                <c:pt idx="10">
                  <c:v>8.2716349731049299E-2</c:v>
                </c:pt>
                <c:pt idx="11">
                  <c:v>9.1687655803776552E-2</c:v>
                </c:pt>
                <c:pt idx="12">
                  <c:v>0.10024279036438258</c:v>
                </c:pt>
                <c:pt idx="13">
                  <c:v>0.11748236530028006</c:v>
                </c:pt>
                <c:pt idx="14">
                  <c:v>0.13610167167390641</c:v>
                </c:pt>
                <c:pt idx="15">
                  <c:v>0.15867759239771592</c:v>
                </c:pt>
                <c:pt idx="16">
                  <c:v>0.16739263228104925</c:v>
                </c:pt>
                <c:pt idx="17">
                  <c:v>0.19640453464869631</c:v>
                </c:pt>
                <c:pt idx="18">
                  <c:v>0.2362146868643826</c:v>
                </c:pt>
                <c:pt idx="19">
                  <c:v>0.2757773385310493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2E42-674B-8FEF-102BFCEFC743}"/>
            </c:ext>
          </c:extLst>
        </c:ser>
        <c:ser>
          <c:idx val="25"/>
          <c:order val="25"/>
          <c:tx>
            <c:strRef>
              <c:f>BPRExisting!$AJ$1</c:f>
              <c:strCache>
                <c:ptCount val="1"/>
                <c:pt idx="0">
                  <c:v>14to6</c:v>
                </c:pt>
              </c:strCache>
            </c:strRef>
          </c:tx>
          <c:spPr>
            <a:ln w="38100" cap="flat" cmpd="dbl" algn="ctr">
              <a:solidFill>
                <a:schemeClr val="accent2">
                  <a:lumMod val="60000"/>
                  <a:lumOff val="40000"/>
                </a:schemeClr>
              </a:solidFill>
              <a:miter lim="800000"/>
            </a:ln>
            <a:effectLst/>
          </c:spPr>
          <c:marker>
            <c:symbol val="none"/>
          </c:marker>
          <c:cat>
            <c:numRef>
              <c:f>BPRExisting!$J$2:$J$21</c:f>
              <c:numCache>
                <c:formatCode>General</c:formatCode>
                <c:ptCount val="20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</c:numCache>
            </c:numRef>
          </c:cat>
          <c:val>
            <c:numRef>
              <c:f>BPRExisting!$AJ$2:$AJ$21</c:f>
              <c:numCache>
                <c:formatCode>General</c:formatCode>
                <c:ptCount val="20"/>
                <c:pt idx="0">
                  <c:v>3.4322678843226789E-2</c:v>
                </c:pt>
                <c:pt idx="1">
                  <c:v>7.0453910843226969E-2</c:v>
                </c:pt>
                <c:pt idx="2">
                  <c:v>7.1354909843226927E-2</c:v>
                </c:pt>
                <c:pt idx="3">
                  <c:v>7.1428270176560241E-2</c:v>
                </c:pt>
                <c:pt idx="4">
                  <c:v>7.4243372343226866E-2</c:v>
                </c:pt>
                <c:pt idx="5">
                  <c:v>7.8456916043226799E-2</c:v>
                </c:pt>
                <c:pt idx="6">
                  <c:v>8.555015684322681E-2</c:v>
                </c:pt>
                <c:pt idx="7">
                  <c:v>9.471323941465537E-2</c:v>
                </c:pt>
                <c:pt idx="8">
                  <c:v>0.11002409584322684</c:v>
                </c:pt>
                <c:pt idx="9">
                  <c:v>0.1241792559543379</c:v>
                </c:pt>
                <c:pt idx="10">
                  <c:v>0.14033032584322683</c:v>
                </c:pt>
                <c:pt idx="11">
                  <c:v>0.16446792338868135</c:v>
                </c:pt>
                <c:pt idx="12">
                  <c:v>0.19771294067656014</c:v>
                </c:pt>
                <c:pt idx="13">
                  <c:v>0.22361114330476531</c:v>
                </c:pt>
                <c:pt idx="14">
                  <c:v>0.26656878041465537</c:v>
                </c:pt>
                <c:pt idx="15">
                  <c:v>0.30846373524322679</c:v>
                </c:pt>
                <c:pt idx="16">
                  <c:v>0.38709346446822679</c:v>
                </c:pt>
                <c:pt idx="17">
                  <c:v>0.4510640540196974</c:v>
                </c:pt>
                <c:pt idx="18">
                  <c:v>0.53551875095433787</c:v>
                </c:pt>
                <c:pt idx="19">
                  <c:v>0.59983803979059525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2E42-674B-8FEF-102BFCEFC743}"/>
            </c:ext>
          </c:extLst>
        </c:ser>
        <c:ser>
          <c:idx val="26"/>
          <c:order val="26"/>
          <c:tx>
            <c:strRef>
              <c:f>BPRExisting!$AK$1</c:f>
              <c:strCache>
                <c:ptCount val="1"/>
                <c:pt idx="0">
                  <c:v>16to5</c:v>
                </c:pt>
              </c:strCache>
            </c:strRef>
          </c:tx>
          <c:spPr>
            <a:ln w="38100" cap="flat" cmpd="dbl" algn="ctr">
              <a:solidFill>
                <a:schemeClr val="accent3">
                  <a:lumMod val="60000"/>
                  <a:lumOff val="40000"/>
                </a:schemeClr>
              </a:solidFill>
              <a:miter lim="800000"/>
            </a:ln>
            <a:effectLst/>
          </c:spPr>
          <c:marker>
            <c:symbol val="none"/>
          </c:marker>
          <c:cat>
            <c:numRef>
              <c:f>BPRExisting!$J$2:$J$21</c:f>
              <c:numCache>
                <c:formatCode>General</c:formatCode>
                <c:ptCount val="20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</c:numCache>
            </c:numRef>
          </c:cat>
          <c:val>
            <c:numRef>
              <c:f>BPRExisting!$AK$2:$AK$21</c:f>
              <c:numCache>
                <c:formatCode>General</c:formatCode>
                <c:ptCount val="20"/>
                <c:pt idx="0">
                  <c:v>3.3473980309423342E-2</c:v>
                </c:pt>
                <c:pt idx="1">
                  <c:v>6.8455084309423292E-2</c:v>
                </c:pt>
                <c:pt idx="2">
                  <c:v>6.9835848309423298E-2</c:v>
                </c:pt>
                <c:pt idx="3">
                  <c:v>7.3057688976090052E-2</c:v>
                </c:pt>
                <c:pt idx="4">
                  <c:v>7.5499181809423319E-2</c:v>
                </c:pt>
                <c:pt idx="5">
                  <c:v>7.9515406709423336E-2</c:v>
                </c:pt>
                <c:pt idx="6">
                  <c:v>8.4266457976090045E-2</c:v>
                </c:pt>
                <c:pt idx="7">
                  <c:v>9.2302776595137637E-2</c:v>
                </c:pt>
                <c:pt idx="8">
                  <c:v>0.10132524730942336</c:v>
                </c:pt>
                <c:pt idx="9">
                  <c:v>0.11175762942053447</c:v>
                </c:pt>
                <c:pt idx="10">
                  <c:v>0.12340609610942335</c:v>
                </c:pt>
                <c:pt idx="11">
                  <c:v>0.1359440737639688</c:v>
                </c:pt>
                <c:pt idx="12">
                  <c:v>0.14542642197609001</c:v>
                </c:pt>
                <c:pt idx="13">
                  <c:v>0.15531887092480795</c:v>
                </c:pt>
                <c:pt idx="14">
                  <c:v>0.17192327788085188</c:v>
                </c:pt>
                <c:pt idx="15">
                  <c:v>0.19376199977609002</c:v>
                </c:pt>
                <c:pt idx="16">
                  <c:v>0.21797760405942332</c:v>
                </c:pt>
                <c:pt idx="17">
                  <c:v>0.2332252900741292</c:v>
                </c:pt>
                <c:pt idx="18">
                  <c:v>0.26402484508720109</c:v>
                </c:pt>
                <c:pt idx="19">
                  <c:v>0.29082214925679173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2E42-674B-8FEF-102BFCEFC743}"/>
            </c:ext>
          </c:extLst>
        </c:ser>
        <c:ser>
          <c:idx val="27"/>
          <c:order val="27"/>
          <c:tx>
            <c:strRef>
              <c:f>BPRExisting!$AL$1</c:f>
              <c:strCache>
                <c:ptCount val="1"/>
                <c:pt idx="0">
                  <c:v>16to20</c:v>
                </c:pt>
              </c:strCache>
            </c:strRef>
          </c:tx>
          <c:spPr>
            <a:ln w="38100" cap="flat" cmpd="dbl" algn="ctr">
              <a:solidFill>
                <a:schemeClr val="accent4">
                  <a:lumMod val="60000"/>
                  <a:lumOff val="40000"/>
                </a:schemeClr>
              </a:solidFill>
              <a:miter lim="800000"/>
            </a:ln>
            <a:effectLst/>
          </c:spPr>
          <c:marker>
            <c:symbol val="none"/>
          </c:marker>
          <c:cat>
            <c:numRef>
              <c:f>BPRExisting!$J$2:$J$21</c:f>
              <c:numCache>
                <c:formatCode>General</c:formatCode>
                <c:ptCount val="20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</c:numCache>
            </c:numRef>
          </c:cat>
          <c:val>
            <c:numRef>
              <c:f>BPRExisting!$AL$2:$AL$21</c:f>
              <c:numCache>
                <c:formatCode>General</c:formatCode>
                <c:ptCount val="20"/>
                <c:pt idx="0">
                  <c:v>3.2954545454545452E-2</c:v>
                </c:pt>
                <c:pt idx="1">
                  <c:v>3.2954545454545452E-2</c:v>
                </c:pt>
                <c:pt idx="2">
                  <c:v>3.2954545454545452E-2</c:v>
                </c:pt>
                <c:pt idx="3">
                  <c:v>6.8546494121212109E-2</c:v>
                </c:pt>
                <c:pt idx="4">
                  <c:v>7.3301288454545394E-2</c:v>
                </c:pt>
                <c:pt idx="5">
                  <c:v>7.8682019454545435E-2</c:v>
                </c:pt>
                <c:pt idx="6">
                  <c:v>8.2733742454545442E-2</c:v>
                </c:pt>
                <c:pt idx="7">
                  <c:v>8.7833428883116876E-2</c:v>
                </c:pt>
                <c:pt idx="8">
                  <c:v>9.5372108704545461E-2</c:v>
                </c:pt>
                <c:pt idx="9">
                  <c:v>0.10343658989898991</c:v>
                </c:pt>
                <c:pt idx="10">
                  <c:v>0.11490452825454545</c:v>
                </c:pt>
                <c:pt idx="11">
                  <c:v>0.12744234818181818</c:v>
                </c:pt>
                <c:pt idx="12">
                  <c:v>0.14109485312121212</c:v>
                </c:pt>
                <c:pt idx="13">
                  <c:v>0.16398565191608391</c:v>
                </c:pt>
                <c:pt idx="14">
                  <c:v>0.18896143002597401</c:v>
                </c:pt>
                <c:pt idx="15">
                  <c:v>0.21633626132121211</c:v>
                </c:pt>
                <c:pt idx="16">
                  <c:v>0.25129200782954547</c:v>
                </c:pt>
                <c:pt idx="17">
                  <c:v>0.29315160568983956</c:v>
                </c:pt>
                <c:pt idx="18">
                  <c:v>0.3275134358989899</c:v>
                </c:pt>
                <c:pt idx="19">
                  <c:v>0.38159955061244016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2E42-674B-8FEF-102BFCEFC743}"/>
            </c:ext>
          </c:extLst>
        </c:ser>
        <c:ser>
          <c:idx val="28"/>
          <c:order val="28"/>
          <c:tx>
            <c:strRef>
              <c:f>BPRExisting!$AM$1</c:f>
              <c:strCache>
                <c:ptCount val="1"/>
                <c:pt idx="0">
                  <c:v>16to17</c:v>
                </c:pt>
              </c:strCache>
            </c:strRef>
          </c:tx>
          <c:spPr>
            <a:ln w="38100" cap="flat" cmpd="dbl" algn="ctr">
              <a:solidFill>
                <a:schemeClr val="accent5">
                  <a:lumMod val="60000"/>
                  <a:lumOff val="40000"/>
                </a:schemeClr>
              </a:solidFill>
              <a:miter lim="800000"/>
            </a:ln>
            <a:effectLst/>
          </c:spPr>
          <c:marker>
            <c:symbol val="none"/>
          </c:marker>
          <c:cat>
            <c:numRef>
              <c:f>BPRExisting!$J$2:$J$21</c:f>
              <c:numCache>
                <c:formatCode>General</c:formatCode>
                <c:ptCount val="20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</c:numCache>
            </c:numRef>
          </c:cat>
          <c:val>
            <c:numRef>
              <c:f>BPRExisting!$AM$2:$AM$21</c:f>
              <c:numCache>
                <c:formatCode>General</c:formatCode>
                <c:ptCount val="20"/>
                <c:pt idx="0">
                  <c:v>3.0535714285714284E-2</c:v>
                </c:pt>
                <c:pt idx="1">
                  <c:v>3.0535714285714284E-2</c:v>
                </c:pt>
                <c:pt idx="2">
                  <c:v>3.0535714285714284E-2</c:v>
                </c:pt>
                <c:pt idx="3">
                  <c:v>3.0535714285714284E-2</c:v>
                </c:pt>
                <c:pt idx="4">
                  <c:v>6.236268078571431E-2</c:v>
                </c:pt>
                <c:pt idx="5">
                  <c:v>6.4847639485714328E-2</c:v>
                </c:pt>
                <c:pt idx="6">
                  <c:v>6.8765998619047641E-2</c:v>
                </c:pt>
                <c:pt idx="7">
                  <c:v>7.3772261714285692E-2</c:v>
                </c:pt>
                <c:pt idx="8">
                  <c:v>7.8969536035714272E-2</c:v>
                </c:pt>
                <c:pt idx="9">
                  <c:v>8.4199263174603162E-2</c:v>
                </c:pt>
                <c:pt idx="10">
                  <c:v>9.4417628685714294E-2</c:v>
                </c:pt>
                <c:pt idx="11">
                  <c:v>0.10447247155844155</c:v>
                </c:pt>
                <c:pt idx="12">
                  <c:v>0.11616899428571431</c:v>
                </c:pt>
                <c:pt idx="13">
                  <c:v>0.12913668028571429</c:v>
                </c:pt>
                <c:pt idx="14">
                  <c:v>0.14362006971428573</c:v>
                </c:pt>
                <c:pt idx="15">
                  <c:v>0.15896812215238093</c:v>
                </c:pt>
                <c:pt idx="16">
                  <c:v>0.18239713141071429</c:v>
                </c:pt>
                <c:pt idx="17">
                  <c:v>0.21590319593277313</c:v>
                </c:pt>
                <c:pt idx="18">
                  <c:v>0.23935376528571428</c:v>
                </c:pt>
                <c:pt idx="19">
                  <c:v>0.27242165944360902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2E42-674B-8FEF-102BFCEFC743}"/>
            </c:ext>
          </c:extLst>
        </c:ser>
        <c:ser>
          <c:idx val="29"/>
          <c:order val="29"/>
          <c:tx>
            <c:strRef>
              <c:f>BPRExisting!$AN$1</c:f>
              <c:strCache>
                <c:ptCount val="1"/>
                <c:pt idx="0">
                  <c:v>17to21</c:v>
                </c:pt>
              </c:strCache>
            </c:strRef>
          </c:tx>
          <c:spPr>
            <a:ln w="38100" cap="flat" cmpd="dbl" algn="ctr">
              <a:solidFill>
                <a:schemeClr val="accent6">
                  <a:lumMod val="60000"/>
                  <a:lumOff val="40000"/>
                </a:schemeClr>
              </a:solidFill>
              <a:miter lim="800000"/>
            </a:ln>
            <a:effectLst/>
          </c:spPr>
          <c:marker>
            <c:symbol val="none"/>
          </c:marker>
          <c:cat>
            <c:numRef>
              <c:f>BPRExisting!$J$2:$J$21</c:f>
              <c:numCache>
                <c:formatCode>General</c:formatCode>
                <c:ptCount val="20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</c:numCache>
            </c:numRef>
          </c:cat>
          <c:val>
            <c:numRef>
              <c:f>BPRExisting!$AN$2:$AN$21</c:f>
              <c:numCache>
                <c:formatCode>General</c:formatCode>
                <c:ptCount val="20"/>
                <c:pt idx="0">
                  <c:v>3.2259887005649718E-2</c:v>
                </c:pt>
                <c:pt idx="1">
                  <c:v>6.5110673005649683E-2</c:v>
                </c:pt>
                <c:pt idx="2">
                  <c:v>7.0063897005649772E-2</c:v>
                </c:pt>
                <c:pt idx="3">
                  <c:v>7.767080100564977E-2</c:v>
                </c:pt>
                <c:pt idx="4">
                  <c:v>8.4171602005649673E-2</c:v>
                </c:pt>
                <c:pt idx="5">
                  <c:v>8.9095990205649706E-2</c:v>
                </c:pt>
                <c:pt idx="6">
                  <c:v>9.7913224005649682E-2</c:v>
                </c:pt>
                <c:pt idx="7">
                  <c:v>0.11070119329136401</c:v>
                </c:pt>
                <c:pt idx="8">
                  <c:v>0.12930349350564974</c:v>
                </c:pt>
                <c:pt idx="9">
                  <c:v>0.15456755922787191</c:v>
                </c:pt>
                <c:pt idx="10">
                  <c:v>0.18856745320564969</c:v>
                </c:pt>
                <c:pt idx="11">
                  <c:v>0.2213115160965588</c:v>
                </c:pt>
                <c:pt idx="12">
                  <c:v>0.26982942850564973</c:v>
                </c:pt>
                <c:pt idx="13">
                  <c:v>0.32706259346718813</c:v>
                </c:pt>
                <c:pt idx="14">
                  <c:v>0.39487446229136391</c:v>
                </c:pt>
                <c:pt idx="15">
                  <c:v>0.48796699060564974</c:v>
                </c:pt>
                <c:pt idx="16">
                  <c:v>0.59437210525564965</c:v>
                </c:pt>
                <c:pt idx="17">
                  <c:v>0.73114376347623788</c:v>
                </c:pt>
                <c:pt idx="18">
                  <c:v>0.87431672178342745</c:v>
                </c:pt>
                <c:pt idx="19">
                  <c:v>1.0513914374267022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2E42-674B-8FEF-102BFCEFC743}"/>
            </c:ext>
          </c:extLst>
        </c:ser>
        <c:ser>
          <c:idx val="30"/>
          <c:order val="30"/>
          <c:tx>
            <c:strRef>
              <c:f>BPRExisting!$AO$1</c:f>
              <c:strCache>
                <c:ptCount val="1"/>
                <c:pt idx="0">
                  <c:v>17to18</c:v>
                </c:pt>
              </c:strCache>
            </c:strRef>
          </c:tx>
          <c:spPr>
            <a:ln w="38100" cap="flat" cmpd="dbl" algn="ctr">
              <a:solidFill>
                <a:schemeClr val="accent1">
                  <a:lumMod val="50000"/>
                </a:schemeClr>
              </a:solidFill>
              <a:miter lim="800000"/>
            </a:ln>
            <a:effectLst/>
          </c:spPr>
          <c:marker>
            <c:symbol val="none"/>
          </c:marker>
          <c:cat>
            <c:numRef>
              <c:f>BPRExisting!$J$2:$J$21</c:f>
              <c:numCache>
                <c:formatCode>General</c:formatCode>
                <c:ptCount val="20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</c:numCache>
            </c:numRef>
          </c:cat>
          <c:val>
            <c:numRef>
              <c:f>BPRExisting!$AO$2:$AO$21</c:f>
              <c:numCache>
                <c:formatCode>General</c:formatCode>
                <c:ptCount val="20"/>
                <c:pt idx="0">
                  <c:v>6.6666666666666666E-2</c:v>
                </c:pt>
                <c:pt idx="1">
                  <c:v>6.6666666666666666E-2</c:v>
                </c:pt>
                <c:pt idx="2">
                  <c:v>6.6666666666666666E-2</c:v>
                </c:pt>
                <c:pt idx="3">
                  <c:v>6.6666666666666666E-2</c:v>
                </c:pt>
                <c:pt idx="4">
                  <c:v>6.6666666666666666E-2</c:v>
                </c:pt>
                <c:pt idx="5">
                  <c:v>0.14330515946666672</c:v>
                </c:pt>
                <c:pt idx="6">
                  <c:v>0.16188192266666668</c:v>
                </c:pt>
                <c:pt idx="7">
                  <c:v>0.18569584838095238</c:v>
                </c:pt>
                <c:pt idx="8">
                  <c:v>0.21690454691666666</c:v>
                </c:pt>
                <c:pt idx="9">
                  <c:v>0.2533153528888889</c:v>
                </c:pt>
                <c:pt idx="10">
                  <c:v>0.29449666266666663</c:v>
                </c:pt>
                <c:pt idx="11">
                  <c:v>0.34522296121212115</c:v>
                </c:pt>
                <c:pt idx="12">
                  <c:v>0.39962012199999997</c:v>
                </c:pt>
                <c:pt idx="13">
                  <c:v>0.46142137835897429</c:v>
                </c:pt>
                <c:pt idx="14">
                  <c:v>0.55004189880952381</c:v>
                </c:pt>
                <c:pt idx="15">
                  <c:v>0.62796087813333323</c:v>
                </c:pt>
                <c:pt idx="16">
                  <c:v>0.72510591766666666</c:v>
                </c:pt>
                <c:pt idx="17">
                  <c:v>0.83635603454901952</c:v>
                </c:pt>
                <c:pt idx="18">
                  <c:v>0.97488422688888876</c:v>
                </c:pt>
                <c:pt idx="19">
                  <c:v>1.13070408077193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2E42-674B-8FEF-102BFCEFC743}"/>
            </c:ext>
          </c:extLst>
        </c:ser>
        <c:ser>
          <c:idx val="31"/>
          <c:order val="31"/>
          <c:tx>
            <c:strRef>
              <c:f>BPRExisting!$AP$1</c:f>
              <c:strCache>
                <c:ptCount val="1"/>
                <c:pt idx="0">
                  <c:v>18to22</c:v>
                </c:pt>
              </c:strCache>
            </c:strRef>
          </c:tx>
          <c:spPr>
            <a:ln w="38100" cap="flat" cmpd="dbl" algn="ctr">
              <a:solidFill>
                <a:schemeClr val="accent2">
                  <a:lumMod val="50000"/>
                </a:schemeClr>
              </a:solidFill>
              <a:miter lim="800000"/>
            </a:ln>
            <a:effectLst/>
          </c:spPr>
          <c:marker>
            <c:symbol val="none"/>
          </c:marker>
          <c:cat>
            <c:numRef>
              <c:f>BPRExisting!$J$2:$J$21</c:f>
              <c:numCache>
                <c:formatCode>General</c:formatCode>
                <c:ptCount val="20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</c:numCache>
            </c:numRef>
          </c:cat>
          <c:val>
            <c:numRef>
              <c:f>BPRExisting!$AP$2:$AP$21</c:f>
              <c:numCache>
                <c:formatCode>General</c:formatCode>
                <c:ptCount val="20"/>
                <c:pt idx="0">
                  <c:v>2.6780626780626784E-2</c:v>
                </c:pt>
                <c:pt idx="1">
                  <c:v>2.6780626780626784E-2</c:v>
                </c:pt>
                <c:pt idx="2">
                  <c:v>2.6780626780626784E-2</c:v>
                </c:pt>
                <c:pt idx="3">
                  <c:v>5.4958124780626796E-2</c:v>
                </c:pt>
                <c:pt idx="4">
                  <c:v>6.9095234780626694E-2</c:v>
                </c:pt>
                <c:pt idx="5">
                  <c:v>8.4764445580626749E-2</c:v>
                </c:pt>
                <c:pt idx="6">
                  <c:v>0.10567394178062674</c:v>
                </c:pt>
                <c:pt idx="7">
                  <c:v>0.13846865620919821</c:v>
                </c:pt>
                <c:pt idx="8">
                  <c:v>0.18412827478062677</c:v>
                </c:pt>
                <c:pt idx="9">
                  <c:v>0.24834682011396014</c:v>
                </c:pt>
                <c:pt idx="10">
                  <c:v>0.33352890938062674</c:v>
                </c:pt>
                <c:pt idx="11">
                  <c:v>0.44543612423517226</c:v>
                </c:pt>
                <c:pt idx="12">
                  <c:v>0.58553885128062677</c:v>
                </c:pt>
                <c:pt idx="13">
                  <c:v>0.76343712370370376</c:v>
                </c:pt>
                <c:pt idx="14">
                  <c:v>0.98188665306634104</c:v>
                </c:pt>
                <c:pt idx="15">
                  <c:v>1.2474326323806266</c:v>
                </c:pt>
                <c:pt idx="16">
                  <c:v>1.5609987495306266</c:v>
                </c:pt>
                <c:pt idx="17">
                  <c:v>1.9454228964276854</c:v>
                </c:pt>
                <c:pt idx="18">
                  <c:v>2.3946371992250715</c:v>
                </c:pt>
                <c:pt idx="19">
                  <c:v>2.9245388185701007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2E42-674B-8FEF-102BFCEFC743}"/>
            </c:ext>
          </c:extLst>
        </c:ser>
        <c:ser>
          <c:idx val="32"/>
          <c:order val="32"/>
          <c:tx>
            <c:strRef>
              <c:f>BPRExisting!$AQ$1</c:f>
              <c:strCache>
                <c:ptCount val="1"/>
                <c:pt idx="0">
                  <c:v>23to19</c:v>
                </c:pt>
              </c:strCache>
            </c:strRef>
          </c:tx>
          <c:spPr>
            <a:ln w="38100" cap="flat" cmpd="dbl" algn="ctr">
              <a:solidFill>
                <a:schemeClr val="accent3">
                  <a:lumMod val="50000"/>
                </a:schemeClr>
              </a:solidFill>
              <a:miter lim="800000"/>
            </a:ln>
            <a:effectLst/>
          </c:spPr>
          <c:marker>
            <c:symbol val="none"/>
          </c:marker>
          <c:cat>
            <c:numRef>
              <c:f>BPRExisting!$J$2:$J$21</c:f>
              <c:numCache>
                <c:formatCode>General</c:formatCode>
                <c:ptCount val="20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</c:numCache>
            </c:numRef>
          </c:cat>
          <c:val>
            <c:numRef>
              <c:f>BPRExisting!$AQ$2:$AQ$21</c:f>
              <c:numCache>
                <c:formatCode>General</c:formatCode>
                <c:ptCount val="20"/>
                <c:pt idx="0">
                  <c:v>3.7150127226463103E-2</c:v>
                </c:pt>
                <c:pt idx="1">
                  <c:v>3.7150127226463103E-2</c:v>
                </c:pt>
                <c:pt idx="2">
                  <c:v>3.7150127226463103E-2</c:v>
                </c:pt>
                <c:pt idx="3">
                  <c:v>3.7150127226463103E-2</c:v>
                </c:pt>
                <c:pt idx="4">
                  <c:v>3.7150127226463103E-2</c:v>
                </c:pt>
                <c:pt idx="5">
                  <c:v>3.7150127226463103E-2</c:v>
                </c:pt>
                <c:pt idx="6">
                  <c:v>3.7150127226463103E-2</c:v>
                </c:pt>
                <c:pt idx="7">
                  <c:v>3.7150127226463103E-2</c:v>
                </c:pt>
                <c:pt idx="8">
                  <c:v>3.7150127226463103E-2</c:v>
                </c:pt>
                <c:pt idx="9">
                  <c:v>7.9405543670907519E-2</c:v>
                </c:pt>
                <c:pt idx="10">
                  <c:v>9.2108027026463091E-2</c:v>
                </c:pt>
                <c:pt idx="11">
                  <c:v>0.10890832486282673</c:v>
                </c:pt>
                <c:pt idx="12">
                  <c:v>0.1300804467264631</c:v>
                </c:pt>
                <c:pt idx="13">
                  <c:v>0.15744947876492463</c:v>
                </c:pt>
                <c:pt idx="14">
                  <c:v>0.19165009408360595</c:v>
                </c:pt>
                <c:pt idx="15">
                  <c:v>0.23367110429312976</c:v>
                </c:pt>
                <c:pt idx="16">
                  <c:v>0.28418528047646308</c:v>
                </c:pt>
                <c:pt idx="17">
                  <c:v>0.34454348216763958</c:v>
                </c:pt>
                <c:pt idx="18">
                  <c:v>0.41638023755979647</c:v>
                </c:pt>
                <c:pt idx="19">
                  <c:v>0.50038539196330523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2E42-674B-8FEF-102BFCEFC743}"/>
            </c:ext>
          </c:extLst>
        </c:ser>
        <c:ser>
          <c:idx val="33"/>
          <c:order val="33"/>
          <c:tx>
            <c:strRef>
              <c:f>BPRExisting!$AR$1</c:f>
              <c:strCache>
                <c:ptCount val="1"/>
                <c:pt idx="0">
                  <c:v>19to15</c:v>
                </c:pt>
              </c:strCache>
            </c:strRef>
          </c:tx>
          <c:spPr>
            <a:ln w="38100" cap="flat" cmpd="dbl" algn="ctr">
              <a:solidFill>
                <a:schemeClr val="accent4">
                  <a:lumMod val="50000"/>
                </a:schemeClr>
              </a:solidFill>
              <a:miter lim="800000"/>
            </a:ln>
            <a:effectLst/>
          </c:spPr>
          <c:marker>
            <c:symbol val="none"/>
          </c:marker>
          <c:cat>
            <c:numRef>
              <c:f>BPRExisting!$J$2:$J$21</c:f>
              <c:numCache>
                <c:formatCode>General</c:formatCode>
                <c:ptCount val="20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</c:numCache>
            </c:numRef>
          </c:cat>
          <c:val>
            <c:numRef>
              <c:f>BPRExisting!$AR$2:$AR$21</c:f>
              <c:numCache>
                <c:formatCode>General</c:formatCode>
                <c:ptCount val="20"/>
                <c:pt idx="0">
                  <c:v>2.6570915619389589E-2</c:v>
                </c:pt>
                <c:pt idx="1">
                  <c:v>2.6570915619389589E-2</c:v>
                </c:pt>
                <c:pt idx="2">
                  <c:v>2.6570915619389589E-2</c:v>
                </c:pt>
                <c:pt idx="3">
                  <c:v>2.6570915619389589E-2</c:v>
                </c:pt>
                <c:pt idx="4">
                  <c:v>2.6570915619389589E-2</c:v>
                </c:pt>
                <c:pt idx="5">
                  <c:v>2.6570915619389589E-2</c:v>
                </c:pt>
                <c:pt idx="6">
                  <c:v>2.6570915619389589E-2</c:v>
                </c:pt>
                <c:pt idx="7">
                  <c:v>2.6570915619389589E-2</c:v>
                </c:pt>
                <c:pt idx="8">
                  <c:v>2.6570915619389589E-2</c:v>
                </c:pt>
                <c:pt idx="9">
                  <c:v>2.6570915619389589E-2</c:v>
                </c:pt>
                <c:pt idx="10">
                  <c:v>2.6570915619389589E-2</c:v>
                </c:pt>
                <c:pt idx="11">
                  <c:v>2.6570915619389589E-2</c:v>
                </c:pt>
                <c:pt idx="12">
                  <c:v>2.6570915619389589E-2</c:v>
                </c:pt>
                <c:pt idx="13">
                  <c:v>2.6570915619389589E-2</c:v>
                </c:pt>
                <c:pt idx="14">
                  <c:v>2.6570915619389589E-2</c:v>
                </c:pt>
                <c:pt idx="15">
                  <c:v>2.6570915619389589E-2</c:v>
                </c:pt>
                <c:pt idx="16">
                  <c:v>2.6570915619389589E-2</c:v>
                </c:pt>
                <c:pt idx="17">
                  <c:v>2.6570915619389589E-2</c:v>
                </c:pt>
                <c:pt idx="18">
                  <c:v>2.6570915619389589E-2</c:v>
                </c:pt>
                <c:pt idx="19">
                  <c:v>2.6570915619389589E-2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2E42-674B-8FEF-102BFCEFC743}"/>
            </c:ext>
          </c:extLst>
        </c:ser>
        <c:ser>
          <c:idx val="34"/>
          <c:order val="34"/>
          <c:tx>
            <c:strRef>
              <c:f>BPRExisting!$AS$1</c:f>
              <c:strCache>
                <c:ptCount val="1"/>
                <c:pt idx="0">
                  <c:v>2to10</c:v>
                </c:pt>
              </c:strCache>
            </c:strRef>
          </c:tx>
          <c:spPr>
            <a:ln w="38100" cap="flat" cmpd="dbl" algn="ctr">
              <a:solidFill>
                <a:schemeClr val="accent5">
                  <a:lumMod val="50000"/>
                </a:schemeClr>
              </a:solidFill>
              <a:miter lim="800000"/>
            </a:ln>
            <a:effectLst/>
          </c:spPr>
          <c:marker>
            <c:symbol val="none"/>
          </c:marker>
          <c:cat>
            <c:numRef>
              <c:f>BPRExisting!$J$2:$J$21</c:f>
              <c:numCache>
                <c:formatCode>General</c:formatCode>
                <c:ptCount val="20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</c:numCache>
            </c:numRef>
          </c:cat>
          <c:val>
            <c:numRef>
              <c:f>BPRExisting!$AS$2:$AS$21</c:f>
              <c:numCache>
                <c:formatCode>General</c:formatCode>
                <c:ptCount val="20"/>
                <c:pt idx="0">
                  <c:v>2.9959839357429716E-2</c:v>
                </c:pt>
                <c:pt idx="1">
                  <c:v>2.9959839357429716E-2</c:v>
                </c:pt>
                <c:pt idx="2">
                  <c:v>2.9959839357429716E-2</c:v>
                </c:pt>
                <c:pt idx="3">
                  <c:v>6.2519152690763066E-2</c:v>
                </c:pt>
                <c:pt idx="4">
                  <c:v>7.0601863857429767E-2</c:v>
                </c:pt>
                <c:pt idx="5">
                  <c:v>7.9429418557429757E-2</c:v>
                </c:pt>
                <c:pt idx="6">
                  <c:v>9.0309570024096439E-2</c:v>
                </c:pt>
                <c:pt idx="7">
                  <c:v>0.10365609364314404</c:v>
                </c:pt>
                <c:pt idx="8">
                  <c:v>0.12710050135742973</c:v>
                </c:pt>
                <c:pt idx="9">
                  <c:v>0.15307192180187415</c:v>
                </c:pt>
                <c:pt idx="10">
                  <c:v>0.19473398995742974</c:v>
                </c:pt>
                <c:pt idx="11">
                  <c:v>0.2438855902665206</c:v>
                </c:pt>
                <c:pt idx="12">
                  <c:v>0.31069227969076313</c:v>
                </c:pt>
                <c:pt idx="13">
                  <c:v>0.38793955504973743</c:v>
                </c:pt>
                <c:pt idx="14">
                  <c:v>0.48968152892885836</c:v>
                </c:pt>
                <c:pt idx="15">
                  <c:v>0.61037302335742982</c:v>
                </c:pt>
                <c:pt idx="16">
                  <c:v>0.75680737435742973</c:v>
                </c:pt>
                <c:pt idx="17">
                  <c:v>0.92577296100448869</c:v>
                </c:pt>
                <c:pt idx="18">
                  <c:v>1.1264859300240964</c:v>
                </c:pt>
                <c:pt idx="19">
                  <c:v>1.3559095020942717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2E42-674B-8FEF-102BFCEFC743}"/>
            </c:ext>
          </c:extLst>
        </c:ser>
        <c:ser>
          <c:idx val="35"/>
          <c:order val="35"/>
          <c:tx>
            <c:strRef>
              <c:f>BPRExisting!$AT$1</c:f>
              <c:strCache>
                <c:ptCount val="1"/>
                <c:pt idx="0">
                  <c:v>4to20</c:v>
                </c:pt>
              </c:strCache>
            </c:strRef>
          </c:tx>
          <c:spPr>
            <a:ln w="38100" cap="flat" cmpd="dbl" algn="ctr">
              <a:solidFill>
                <a:schemeClr val="accent6">
                  <a:lumMod val="50000"/>
                </a:schemeClr>
              </a:solidFill>
              <a:miter lim="800000"/>
            </a:ln>
            <a:effectLst/>
          </c:spPr>
          <c:marker>
            <c:symbol val="none"/>
          </c:marker>
          <c:cat>
            <c:numRef>
              <c:f>BPRExisting!$J$2:$J$21</c:f>
              <c:numCache>
                <c:formatCode>General</c:formatCode>
                <c:ptCount val="20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</c:numCache>
            </c:numRef>
          </c:cat>
          <c:val>
            <c:numRef>
              <c:f>BPRExisting!$AT$2:$AT$21</c:f>
              <c:numCache>
                <c:formatCode>General</c:formatCode>
                <c:ptCount val="20"/>
                <c:pt idx="0">
                  <c:v>2.9240412979351031E-2</c:v>
                </c:pt>
                <c:pt idx="1">
                  <c:v>2.9240412979351031E-2</c:v>
                </c:pt>
                <c:pt idx="2">
                  <c:v>2.9240412979351031E-2</c:v>
                </c:pt>
                <c:pt idx="3">
                  <c:v>2.9240412979351031E-2</c:v>
                </c:pt>
                <c:pt idx="4">
                  <c:v>6.1233238479351013E-2</c:v>
                </c:pt>
                <c:pt idx="5">
                  <c:v>6.7596638979351004E-2</c:v>
                </c:pt>
                <c:pt idx="6">
                  <c:v>7.4723318312684334E-2</c:v>
                </c:pt>
                <c:pt idx="7">
                  <c:v>8.3686981265065324E-2</c:v>
                </c:pt>
                <c:pt idx="8">
                  <c:v>9.2888173229351001E-2</c:v>
                </c:pt>
                <c:pt idx="9">
                  <c:v>0.1023552114237955</c:v>
                </c:pt>
                <c:pt idx="10">
                  <c:v>0.11213079517935101</c:v>
                </c:pt>
                <c:pt idx="11">
                  <c:v>0.12494543007026013</c:v>
                </c:pt>
                <c:pt idx="12">
                  <c:v>0.13965299447935101</c:v>
                </c:pt>
                <c:pt idx="13">
                  <c:v>0.15635263421012027</c:v>
                </c:pt>
                <c:pt idx="14">
                  <c:v>0.18070286797935106</c:v>
                </c:pt>
                <c:pt idx="15">
                  <c:v>0.20799137551268435</c:v>
                </c:pt>
                <c:pt idx="16">
                  <c:v>0.22875037635435105</c:v>
                </c:pt>
                <c:pt idx="17">
                  <c:v>0.25636141897935105</c:v>
                </c:pt>
                <c:pt idx="18">
                  <c:v>0.29684405286823995</c:v>
                </c:pt>
                <c:pt idx="19">
                  <c:v>0.33052789361092999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2E42-674B-8FEF-102BFCEFC743}"/>
            </c:ext>
          </c:extLst>
        </c:ser>
        <c:ser>
          <c:idx val="36"/>
          <c:order val="36"/>
          <c:tx>
            <c:strRef>
              <c:f>BPRExisting!$AU$1</c:f>
              <c:strCache>
                <c:ptCount val="1"/>
                <c:pt idx="0">
                  <c:v>4to5</c:v>
                </c:pt>
              </c:strCache>
            </c:strRef>
          </c:tx>
          <c:spPr>
            <a:ln w="38100" cap="flat" cmpd="dbl" algn="ctr">
              <a:solidFill>
                <a:schemeClr val="accent1">
                  <a:lumMod val="70000"/>
                  <a:lumOff val="30000"/>
                </a:schemeClr>
              </a:solidFill>
              <a:miter lim="800000"/>
            </a:ln>
            <a:effectLst/>
          </c:spPr>
          <c:marker>
            <c:symbol val="none"/>
          </c:marker>
          <c:cat>
            <c:numRef>
              <c:f>BPRExisting!$J$2:$J$21</c:f>
              <c:numCache>
                <c:formatCode>General</c:formatCode>
                <c:ptCount val="20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</c:numCache>
            </c:numRef>
          </c:cat>
          <c:val>
            <c:numRef>
              <c:f>BPRExisting!$AU$2:$AU$21</c:f>
              <c:numCache>
                <c:formatCode>General</c:formatCode>
                <c:ptCount val="20"/>
                <c:pt idx="0">
                  <c:v>3.7102177554438863E-2</c:v>
                </c:pt>
                <c:pt idx="1">
                  <c:v>3.7102177554438863E-2</c:v>
                </c:pt>
                <c:pt idx="2">
                  <c:v>3.7102177554438863E-2</c:v>
                </c:pt>
                <c:pt idx="3">
                  <c:v>3.7102177554438863E-2</c:v>
                </c:pt>
                <c:pt idx="4">
                  <c:v>3.7102177554438863E-2</c:v>
                </c:pt>
                <c:pt idx="5">
                  <c:v>3.7102177554438863E-2</c:v>
                </c:pt>
                <c:pt idx="6">
                  <c:v>7.5595319554438822E-2</c:v>
                </c:pt>
                <c:pt idx="7">
                  <c:v>8.4094062983010281E-2</c:v>
                </c:pt>
                <c:pt idx="8">
                  <c:v>8.991992005443887E-2</c:v>
                </c:pt>
                <c:pt idx="9">
                  <c:v>9.2968137998883288E-2</c:v>
                </c:pt>
                <c:pt idx="10">
                  <c:v>9.9668632354438846E-2</c:v>
                </c:pt>
                <c:pt idx="11">
                  <c:v>0.10598928246352973</c:v>
                </c:pt>
                <c:pt idx="12">
                  <c:v>0.11525046022110552</c:v>
                </c:pt>
                <c:pt idx="13">
                  <c:v>0.12561754032366965</c:v>
                </c:pt>
                <c:pt idx="14">
                  <c:v>0.13781873184015314</c:v>
                </c:pt>
                <c:pt idx="15">
                  <c:v>0.15030341155443885</c:v>
                </c:pt>
                <c:pt idx="16">
                  <c:v>0.16409748317943887</c:v>
                </c:pt>
                <c:pt idx="17">
                  <c:v>0.18005454284855654</c:v>
                </c:pt>
                <c:pt idx="18">
                  <c:v>0.19881489610999439</c:v>
                </c:pt>
                <c:pt idx="19">
                  <c:v>0.21892045576496516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2E42-674B-8FEF-102BFCEFC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9057823"/>
        <c:axId val="1771786047"/>
      </c:lineChart>
      <c:catAx>
        <c:axId val="1369057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771786047"/>
        <c:crosses val="autoZero"/>
        <c:auto val="1"/>
        <c:lblAlgn val="ctr"/>
        <c:lblOffset val="100"/>
        <c:noMultiLvlLbl val="0"/>
      </c:catAx>
      <c:valAx>
        <c:axId val="1771786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/>
                  <a:t>Traveltime per km [hour]</a:t>
                </a:r>
                <a:endParaRPr lang="en-NL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369057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768350</xdr:colOff>
      <xdr:row>23</xdr:row>
      <xdr:rowOff>38100</xdr:rowOff>
    </xdr:from>
    <xdr:to>
      <xdr:col>22</xdr:col>
      <xdr:colOff>381000</xdr:colOff>
      <xdr:row>63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A82BDC2-22C8-679D-23D3-96692CE073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666135</xdr:colOff>
      <xdr:row>24</xdr:row>
      <xdr:rowOff>105834</xdr:rowOff>
    </xdr:from>
    <xdr:to>
      <xdr:col>28</xdr:col>
      <xdr:colOff>259735</xdr:colOff>
      <xdr:row>71</xdr:row>
      <xdr:rowOff>127001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F78510-E964-6128-9A5B-6895E92ADC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725949</xdr:colOff>
      <xdr:row>24</xdr:row>
      <xdr:rowOff>81936</xdr:rowOff>
    </xdr:from>
    <xdr:to>
      <xdr:col>42</xdr:col>
      <xdr:colOff>280217</xdr:colOff>
      <xdr:row>71</xdr:row>
      <xdr:rowOff>115614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C1FAE97-CB5E-0645-BA31-953392755C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9CFBD-750C-1942-AFE5-0A2CF2D0A7E2}">
  <dimension ref="B1:AA41"/>
  <sheetViews>
    <sheetView tabSelected="1" topLeftCell="G1" zoomScale="120" zoomScaleNormal="120" workbookViewId="0">
      <selection activeCell="T6" sqref="T6"/>
    </sheetView>
  </sheetViews>
  <sheetFormatPr baseColWidth="10" defaultRowHeight="16" x14ac:dyDescent="0.2"/>
  <cols>
    <col min="12" max="13" width="10.83203125" style="17"/>
  </cols>
  <sheetData>
    <row r="1" spans="2:27" x14ac:dyDescent="0.2">
      <c r="Q1" s="5" t="s">
        <v>31</v>
      </c>
      <c r="R1" s="6">
        <v>0.87</v>
      </c>
      <c r="S1" s="6"/>
      <c r="T1" s="6" t="s">
        <v>34</v>
      </c>
      <c r="U1" s="7"/>
      <c r="W1" s="5" t="s">
        <v>31</v>
      </c>
      <c r="X1" s="6">
        <v>0.87</v>
      </c>
      <c r="Y1" s="6"/>
      <c r="Z1" s="6" t="s">
        <v>34</v>
      </c>
      <c r="AA1" s="7"/>
    </row>
    <row r="2" spans="2:27" x14ac:dyDescent="0.2">
      <c r="B2" t="s">
        <v>2</v>
      </c>
      <c r="D2" t="s">
        <v>3</v>
      </c>
      <c r="L2" s="17" t="s">
        <v>25</v>
      </c>
      <c r="M2" s="17" t="s">
        <v>24</v>
      </c>
      <c r="N2">
        <v>2</v>
      </c>
      <c r="O2">
        <v>722</v>
      </c>
      <c r="Q2" s="8" t="s">
        <v>32</v>
      </c>
      <c r="R2" s="9">
        <v>4</v>
      </c>
      <c r="S2" s="9"/>
      <c r="T2" s="9">
        <f>SUMSQ(U6:U30)</f>
        <v>1046.0176164906225</v>
      </c>
      <c r="U2" s="10"/>
      <c r="W2" s="8" t="s">
        <v>32</v>
      </c>
      <c r="X2" s="9">
        <v>4</v>
      </c>
      <c r="Y2" s="9"/>
      <c r="Z2" s="9">
        <f>SUMSQ(AA6:AA30)</f>
        <v>3.4051693787286934E-3</v>
      </c>
      <c r="AA2" s="10"/>
    </row>
    <row r="3" spans="2:27" x14ac:dyDescent="0.2">
      <c r="B3" t="s">
        <v>0</v>
      </c>
      <c r="C3" t="s">
        <v>1</v>
      </c>
      <c r="D3" t="s">
        <v>0</v>
      </c>
      <c r="E3" t="s">
        <v>1</v>
      </c>
      <c r="F3" t="s">
        <v>5</v>
      </c>
      <c r="G3" t="s">
        <v>6</v>
      </c>
      <c r="H3" t="s">
        <v>12</v>
      </c>
      <c r="I3" t="s">
        <v>4</v>
      </c>
      <c r="J3" t="s">
        <v>21</v>
      </c>
      <c r="L3" s="17" t="s">
        <v>23</v>
      </c>
      <c r="M3" s="17" t="s">
        <v>23</v>
      </c>
      <c r="N3" t="s">
        <v>35</v>
      </c>
      <c r="O3" t="s">
        <v>36</v>
      </c>
      <c r="Q3" s="8" t="s">
        <v>33</v>
      </c>
      <c r="R3" s="9">
        <v>2000</v>
      </c>
      <c r="S3" s="9"/>
      <c r="T3" s="9"/>
      <c r="U3" s="10"/>
      <c r="W3" s="8" t="s">
        <v>33</v>
      </c>
      <c r="X3" s="9">
        <v>6136.756692284227</v>
      </c>
      <c r="Y3" s="9"/>
      <c r="Z3" s="9"/>
      <c r="AA3" s="10"/>
    </row>
    <row r="4" spans="2:27" x14ac:dyDescent="0.2">
      <c r="B4">
        <v>1</v>
      </c>
      <c r="C4">
        <v>7</v>
      </c>
      <c r="F4" s="1">
        <v>2.35</v>
      </c>
      <c r="G4" s="1">
        <v>5.15</v>
      </c>
      <c r="H4" s="3">
        <f t="shared" ref="H4:H39" si="0">G4/60</f>
        <v>8.5833333333333345E-2</v>
      </c>
      <c r="I4" s="1">
        <f t="shared" ref="I4:I39" si="1">F4/G4*60</f>
        <v>27.378640776699026</v>
      </c>
      <c r="J4" s="4">
        <f t="shared" ref="J4:J39" si="2">H4/F4</f>
        <v>3.6524822695035465E-2</v>
      </c>
      <c r="L4" s="18">
        <v>5388.8746262279783</v>
      </c>
      <c r="M4" s="18">
        <v>4211.8529950332986</v>
      </c>
      <c r="N4">
        <v>2</v>
      </c>
      <c r="O4">
        <v>2</v>
      </c>
      <c r="Q4" s="8"/>
      <c r="R4" s="9"/>
      <c r="S4" s="9"/>
      <c r="T4" s="9"/>
      <c r="U4" s="10"/>
      <c r="W4" s="8"/>
      <c r="X4" s="9"/>
      <c r="Y4" s="9"/>
      <c r="Z4" s="9"/>
      <c r="AA4" s="10"/>
    </row>
    <row r="5" spans="2:27" x14ac:dyDescent="0.2">
      <c r="B5">
        <v>7</v>
      </c>
      <c r="C5">
        <v>6</v>
      </c>
      <c r="F5" s="1">
        <v>2.82</v>
      </c>
      <c r="G5" s="1">
        <v>3.19</v>
      </c>
      <c r="H5" s="3">
        <f t="shared" si="0"/>
        <v>5.3166666666666668E-2</v>
      </c>
      <c r="I5" s="1">
        <f t="shared" si="1"/>
        <v>53.040752351097176</v>
      </c>
      <c r="J5" s="4">
        <f t="shared" si="2"/>
        <v>1.885342789598109E-2</v>
      </c>
      <c r="L5" s="18">
        <v>3587.5881398030515</v>
      </c>
      <c r="M5" s="18">
        <v>3749.4717225067757</v>
      </c>
      <c r="N5">
        <v>23</v>
      </c>
      <c r="O5">
        <v>22</v>
      </c>
      <c r="Q5" s="11" t="s">
        <v>26</v>
      </c>
      <c r="R5" s="12" t="s">
        <v>27</v>
      </c>
      <c r="S5" s="12" t="s">
        <v>28</v>
      </c>
      <c r="T5" s="12" t="s">
        <v>29</v>
      </c>
      <c r="U5" s="13" t="s">
        <v>30</v>
      </c>
      <c r="W5" s="11" t="s">
        <v>26</v>
      </c>
      <c r="X5" s="12" t="s">
        <v>27</v>
      </c>
      <c r="Y5" s="12" t="s">
        <v>28</v>
      </c>
      <c r="Z5" s="12" t="s">
        <v>29</v>
      </c>
      <c r="AA5" s="13" t="s">
        <v>30</v>
      </c>
    </row>
    <row r="6" spans="2:27" x14ac:dyDescent="0.2">
      <c r="B6">
        <v>6</v>
      </c>
      <c r="C6">
        <v>5</v>
      </c>
      <c r="F6" s="1">
        <v>4.2</v>
      </c>
      <c r="G6" s="1">
        <v>5.53</v>
      </c>
      <c r="H6" s="3">
        <f t="shared" si="0"/>
        <v>9.2166666666666675E-2</v>
      </c>
      <c r="I6" s="1">
        <f t="shared" si="1"/>
        <v>45.569620253164558</v>
      </c>
      <c r="J6" s="4">
        <f t="shared" si="2"/>
        <v>2.1944444444444447E-2</v>
      </c>
      <c r="L6" s="18">
        <v>3829.916369582168</v>
      </c>
      <c r="M6" s="18">
        <v>4336.8446445582986</v>
      </c>
      <c r="N6">
        <v>44</v>
      </c>
      <c r="O6">
        <v>42</v>
      </c>
      <c r="Q6" s="8">
        <f>INDEX(BPRExisting!F$1:F$1000,Overview!N$2)</f>
        <v>3.6524822695035465E-2</v>
      </c>
      <c r="R6" s="9">
        <f>INDEX(BPRExisting!C$1:C$1000,Overview!$N$2)</f>
        <v>0</v>
      </c>
      <c r="S6" s="9">
        <f>INDEX(BPRExisting!G$1:G$1000,Overview!$N$2)</f>
        <v>3.6524822695035465E-2</v>
      </c>
      <c r="T6" s="9">
        <f>Q6*(1+R$1*(R6/R$3)^R$2)</f>
        <v>3.6524822695035465E-2</v>
      </c>
      <c r="U6" s="10">
        <f>T6-S6</f>
        <v>0</v>
      </c>
      <c r="W6" s="8">
        <f>INDEX(BPREmpty!$E$1:$E$1000,Overview!$O$2)</f>
        <v>2.3171521035598705E-2</v>
      </c>
      <c r="X6" s="9">
        <f>INDEX(BPREmpty!$C$1:$C$1000,Overview!$O$2)</f>
        <v>1</v>
      </c>
      <c r="Y6" s="9">
        <f>INDEX(BPREmpty!$G$1:$G$1000,Overview!$O$2)</f>
        <v>2.3171521035598705E-2</v>
      </c>
      <c r="Z6" s="9">
        <f>W6*(1+X$1*(X6/X$3)^X$2)</f>
        <v>2.3171521035598719E-2</v>
      </c>
      <c r="AA6" s="10">
        <f>Z6-Y6</f>
        <v>0</v>
      </c>
    </row>
    <row r="7" spans="2:27" x14ac:dyDescent="0.2">
      <c r="B7">
        <v>5</v>
      </c>
      <c r="C7">
        <v>20</v>
      </c>
      <c r="F7" s="1">
        <v>4.5999999999999996</v>
      </c>
      <c r="G7" s="1">
        <v>6.86</v>
      </c>
      <c r="H7" s="3">
        <f t="shared" si="0"/>
        <v>0.11433333333333334</v>
      </c>
      <c r="I7" s="1">
        <f t="shared" si="1"/>
        <v>40.233236151603492</v>
      </c>
      <c r="J7" s="4">
        <f t="shared" si="2"/>
        <v>2.485507246376812E-2</v>
      </c>
      <c r="L7" s="18">
        <v>5041.1302237264599</v>
      </c>
      <c r="M7" s="18">
        <v>5186.1510831587766</v>
      </c>
      <c r="N7">
        <v>65</v>
      </c>
      <c r="O7">
        <v>62</v>
      </c>
      <c r="Q7" s="8">
        <f>INDEX(BPRExisting!F$1:F$1000,Overview!N$2)</f>
        <v>3.6524822695035465E-2</v>
      </c>
      <c r="R7" s="9">
        <f>INDEX(BPRExisting!C$1:C$1000,Overview!$N$2+1)</f>
        <v>500</v>
      </c>
      <c r="S7" s="9">
        <f>INDEX(BPRExisting!G$1:G$1000,Overview!$N$2+1)</f>
        <v>3.6524822695035465E-2</v>
      </c>
      <c r="T7" s="9">
        <f t="shared" ref="T7:T26" si="3">Q7*(1+R$1*(R7/R$3)^R$2)</f>
        <v>3.6648950022163125E-2</v>
      </c>
      <c r="U7" s="10">
        <f t="shared" ref="U7:U26" si="4">T7-S7</f>
        <v>1.2412732712765995E-4</v>
      </c>
      <c r="W7" s="8">
        <f>INDEX(BPREmpty!$E$1:$E$1000,Overview!$O$2)</f>
        <v>2.3171521035598705E-2</v>
      </c>
      <c r="X7" s="9">
        <f>INDEX(BPREmpty!$C$1:$C$1000,Overview!$O$2+1)</f>
        <v>501</v>
      </c>
      <c r="Y7" s="9">
        <f>INDEX(BPREmpty!$G$1:$G$1000,Overview!$O$2+1)</f>
        <v>2.3180914446024624E-2</v>
      </c>
      <c r="Z7" s="9">
        <f t="shared" ref="Z7:Z25" si="5">W7*(1+X$1*(X7/X$3)^X$2)</f>
        <v>2.3172416542793409E-2</v>
      </c>
      <c r="AA7" s="10">
        <f t="shared" ref="AA7:AA25" si="6">Z7-Y7</f>
        <v>-8.497903231215187E-6</v>
      </c>
    </row>
    <row r="8" spans="2:27" x14ac:dyDescent="0.2">
      <c r="B8">
        <v>20</v>
      </c>
      <c r="C8">
        <v>21</v>
      </c>
      <c r="F8" s="1">
        <v>2.62</v>
      </c>
      <c r="G8" s="1">
        <v>5.84</v>
      </c>
      <c r="H8" s="3">
        <f t="shared" si="0"/>
        <v>9.7333333333333327E-2</v>
      </c>
      <c r="I8" s="1">
        <f t="shared" si="1"/>
        <v>26.917808219178085</v>
      </c>
      <c r="J8" s="4">
        <f t="shared" si="2"/>
        <v>3.7150127226463103E-2</v>
      </c>
      <c r="L8" s="18">
        <v>3920.539991111068</v>
      </c>
      <c r="M8" s="18">
        <v>3616.5753348831258</v>
      </c>
      <c r="N8">
        <v>86</v>
      </c>
      <c r="O8">
        <v>82</v>
      </c>
      <c r="Q8" s="8">
        <f>INDEX(BPRExisting!F$1:F$1000,Overview!N$2)</f>
        <v>3.6524822695035465E-2</v>
      </c>
      <c r="R8" s="9">
        <f>INDEX(BPRExisting!C$1:C$1000,Overview!$N$2+2)</f>
        <v>1000</v>
      </c>
      <c r="S8" s="9">
        <f>INDEX(BPRExisting!G$1:G$1000,Overview!$N$2+2)</f>
        <v>3.6524822695035465E-2</v>
      </c>
      <c r="T8" s="9">
        <f t="shared" si="3"/>
        <v>3.8510859929078017E-2</v>
      </c>
      <c r="U8" s="10">
        <f t="shared" si="4"/>
        <v>1.9860372340425522E-3</v>
      </c>
      <c r="W8" s="8">
        <f>INDEX(BPREmpty!$E$1:$E$1000,Overview!$O$2)</f>
        <v>2.3171521035598705E-2</v>
      </c>
      <c r="X8" s="9">
        <f>INDEX(BPREmpty!$C$1:$C$1000,Overview!$O$2+2)</f>
        <v>1001</v>
      </c>
      <c r="Y8" s="9">
        <f>INDEX(BPREmpty!$G$1:$G$1000,Overview!$O$2+2)</f>
        <v>2.3321216521674036E-2</v>
      </c>
      <c r="Z8" s="9">
        <f t="shared" si="5"/>
        <v>2.3185792038218501E-2</v>
      </c>
      <c r="AA8" s="10">
        <f t="shared" si="6"/>
        <v>-1.3542448345553459E-4</v>
      </c>
    </row>
    <row r="9" spans="2:27" x14ac:dyDescent="0.2">
      <c r="B9">
        <v>21</v>
      </c>
      <c r="C9">
        <v>22</v>
      </c>
      <c r="F9" s="1">
        <v>4.1500000000000004</v>
      </c>
      <c r="G9" s="1">
        <v>7.46</v>
      </c>
      <c r="H9" s="3">
        <f t="shared" si="0"/>
        <v>0.12433333333333334</v>
      </c>
      <c r="I9" s="1">
        <f t="shared" si="1"/>
        <v>33.37801608579089</v>
      </c>
      <c r="J9" s="4">
        <f t="shared" si="2"/>
        <v>2.9959839357429716E-2</v>
      </c>
      <c r="L9" s="18">
        <v>2717.3652626938124</v>
      </c>
      <c r="M9" s="18">
        <v>2680.1222125577096</v>
      </c>
      <c r="N9">
        <v>107</v>
      </c>
      <c r="O9">
        <v>102</v>
      </c>
      <c r="Q9" s="8">
        <f>INDEX(BPRExisting!F$1:F$1000,Overview!N$2)</f>
        <v>3.6524822695035465E-2</v>
      </c>
      <c r="R9" s="9">
        <f>INDEX(BPRExisting!C$1:C$1000,Overview!$N$2+3)</f>
        <v>1500</v>
      </c>
      <c r="S9" s="9">
        <f>INDEX(BPRExisting!G$1:G$1000,Overview!$N$2+3)</f>
        <v>3.6524822695035465E-2</v>
      </c>
      <c r="T9" s="9">
        <f t="shared" si="3"/>
        <v>4.6579136192375893E-2</v>
      </c>
      <c r="U9" s="10">
        <f t="shared" si="4"/>
        <v>1.0054313497340428E-2</v>
      </c>
      <c r="W9" s="8">
        <f>INDEX(BPREmpty!$E$1:$E$1000,Overview!$O$2)</f>
        <v>2.3171521035598705E-2</v>
      </c>
      <c r="X9" s="9">
        <f>INDEX(BPREmpty!$C$1:$C$1000,Overview!$O$2+3)</f>
        <v>1501</v>
      </c>
      <c r="Y9" s="9">
        <f>INDEX(BPREmpty!$G$1:$G$1000,Overview!$O$2+3)</f>
        <v>2.3928345502859574E-2</v>
      </c>
      <c r="Z9" s="9">
        <f t="shared" si="5"/>
        <v>2.3243671801384553E-2</v>
      </c>
      <c r="AA9" s="10">
        <f t="shared" si="6"/>
        <v>-6.8467370147502066E-4</v>
      </c>
    </row>
    <row r="10" spans="2:27" x14ac:dyDescent="0.2">
      <c r="B10">
        <v>20</v>
      </c>
      <c r="C10">
        <v>4</v>
      </c>
      <c r="F10" s="1">
        <v>3.51</v>
      </c>
      <c r="G10" s="1">
        <v>5.64</v>
      </c>
      <c r="H10" s="3">
        <f t="shared" si="0"/>
        <v>9.4E-2</v>
      </c>
      <c r="I10" s="1">
        <f t="shared" si="1"/>
        <v>37.340425531914896</v>
      </c>
      <c r="J10" s="4">
        <f t="shared" si="2"/>
        <v>2.6780626780626784E-2</v>
      </c>
      <c r="L10" s="18">
        <v>4498.0763626716316</v>
      </c>
      <c r="M10" s="18">
        <v>4858.9215572892217</v>
      </c>
      <c r="N10">
        <v>128</v>
      </c>
      <c r="O10">
        <v>122</v>
      </c>
      <c r="Q10" s="8">
        <f>INDEX(BPRExisting!F$1:F$1000,Overview!N$2)</f>
        <v>3.6524822695035465E-2</v>
      </c>
      <c r="R10" s="9">
        <f>INDEX(BPRExisting!C$1:C$1000,Overview!$N$2+4)</f>
        <v>2000</v>
      </c>
      <c r="S10" s="9">
        <f>INDEX(BPRExisting!G$1:G$1000,Overview!$N$2+4)</f>
        <v>3.6524822695035465E-2</v>
      </c>
      <c r="T10" s="9">
        <f t="shared" si="3"/>
        <v>6.8301418439716322E-2</v>
      </c>
      <c r="U10" s="10">
        <f t="shared" si="4"/>
        <v>3.1776595744680856E-2</v>
      </c>
      <c r="W10" s="8">
        <f>INDEX(BPREmpty!$E$1:$E$1000,Overview!$O$2)</f>
        <v>2.3171521035598705E-2</v>
      </c>
      <c r="X10" s="9">
        <f>INDEX(BPREmpty!$C$1:$C$1000,Overview!$O$2+4)</f>
        <v>2001</v>
      </c>
      <c r="Y10" s="9">
        <f>INDEX(BPREmpty!$G$1:$G$1000,Overview!$O$2+4)</f>
        <v>2.5561866927039094E-2</v>
      </c>
      <c r="Z10" s="9">
        <f t="shared" si="5"/>
        <v>2.3399401203353761E-2</v>
      </c>
      <c r="AA10" s="10">
        <f t="shared" si="6"/>
        <v>-2.1624657236853327E-3</v>
      </c>
    </row>
    <row r="11" spans="2:27" x14ac:dyDescent="0.2">
      <c r="B11">
        <v>21</v>
      </c>
      <c r="C11">
        <v>4</v>
      </c>
      <c r="F11" s="1">
        <v>5.57</v>
      </c>
      <c r="G11" s="1">
        <v>8.8800000000000008</v>
      </c>
      <c r="H11" s="3">
        <f t="shared" si="0"/>
        <v>0.14800000000000002</v>
      </c>
      <c r="I11" s="1">
        <f t="shared" si="1"/>
        <v>37.635135135135137</v>
      </c>
      <c r="J11" s="4">
        <f t="shared" si="2"/>
        <v>2.6570915619389589E-2</v>
      </c>
      <c r="L11" s="18">
        <v>3323.5898994972199</v>
      </c>
      <c r="M11" s="18">
        <v>3843.7318236410006</v>
      </c>
      <c r="N11">
        <v>149</v>
      </c>
      <c r="O11">
        <v>142</v>
      </c>
      <c r="Q11" s="8">
        <f>INDEX(BPRExisting!F$1:F$1000,Overview!N$2)</f>
        <v>3.6524822695035465E-2</v>
      </c>
      <c r="R11" s="9">
        <f>INDEX(BPRExisting!C$1:C$1000,Overview!$N$2+5)</f>
        <v>2500</v>
      </c>
      <c r="S11" s="9">
        <f>INDEX(BPRExisting!G$1:G$1000,Overview!$N$2+5)</f>
        <v>3.6524822695035465E-2</v>
      </c>
      <c r="T11" s="9">
        <f t="shared" si="3"/>
        <v>0.1141044021498227</v>
      </c>
      <c r="U11" s="10">
        <f t="shared" si="4"/>
        <v>7.7579579454787245E-2</v>
      </c>
      <c r="W11" s="8">
        <f>INDEX(BPREmpty!$E$1:$E$1000,Overview!$O$2)</f>
        <v>2.3171521035598705E-2</v>
      </c>
      <c r="X11" s="9">
        <f>INDEX(BPREmpty!$C$1:$C$1000,Overview!$O$2+5)</f>
        <v>2501</v>
      </c>
      <c r="Y11" s="9">
        <f>INDEX(BPREmpty!$G$1:$G$1000,Overview!$O$2+5)</f>
        <v>2.9004993628816117E-2</v>
      </c>
      <c r="Z11" s="9">
        <f t="shared" si="5"/>
        <v>2.3727646706739932E-2</v>
      </c>
      <c r="AA11" s="10">
        <f t="shared" si="6"/>
        <v>-5.277346922076185E-3</v>
      </c>
    </row>
    <row r="12" spans="2:27" x14ac:dyDescent="0.2">
      <c r="B12">
        <v>22</v>
      </c>
      <c r="C12">
        <v>23</v>
      </c>
      <c r="F12" s="1">
        <v>4.5199999999999996</v>
      </c>
      <c r="G12" s="1">
        <v>7.93</v>
      </c>
      <c r="H12" s="3">
        <f t="shared" si="0"/>
        <v>0.13216666666666665</v>
      </c>
      <c r="I12" s="1">
        <f t="shared" si="1"/>
        <v>34.19924337957125</v>
      </c>
      <c r="J12" s="4">
        <f t="shared" si="2"/>
        <v>2.9240412979351031E-2</v>
      </c>
      <c r="L12" s="18">
        <v>2806.3734445669397</v>
      </c>
      <c r="M12" s="18">
        <v>2720.3736096149601</v>
      </c>
      <c r="N12">
        <v>170</v>
      </c>
      <c r="O12">
        <v>162</v>
      </c>
      <c r="Q12" s="8">
        <f>INDEX(BPRExisting!F$1:F$1000,Overview!N$2)</f>
        <v>3.6524822695035465E-2</v>
      </c>
      <c r="R12" s="9">
        <f>INDEX(BPRExisting!C$1:C$1000,Overview!$N$2+6)</f>
        <v>3000</v>
      </c>
      <c r="S12" s="9">
        <f>INDEX(BPRExisting!G$1:G$1000,Overview!$N$2+6)</f>
        <v>3.6524822695035465E-2</v>
      </c>
      <c r="T12" s="9">
        <f t="shared" si="3"/>
        <v>0.19739383865248228</v>
      </c>
      <c r="U12" s="10">
        <f t="shared" si="4"/>
        <v>0.16086901595744682</v>
      </c>
      <c r="W12" s="8">
        <f>INDEX(BPREmpty!$E$1:$E$1000,Overview!$O$2)</f>
        <v>2.3171521035598705E-2</v>
      </c>
      <c r="X12" s="9">
        <f>INDEX(BPREmpty!$C$1:$C$1000,Overview!$O$2+6)</f>
        <v>3001</v>
      </c>
      <c r="Y12" s="9">
        <f>INDEX(BPREmpty!$G$1:$G$1000,Overview!$O$2+6)</f>
        <v>3.5264585739938646E-2</v>
      </c>
      <c r="Z12" s="9">
        <f t="shared" si="5"/>
        <v>2.4324395865708528E-2</v>
      </c>
      <c r="AA12" s="10">
        <f t="shared" si="6"/>
        <v>-1.0940189874230118E-2</v>
      </c>
    </row>
    <row r="13" spans="2:27" x14ac:dyDescent="0.2">
      <c r="B13">
        <v>3</v>
      </c>
      <c r="C13">
        <v>23</v>
      </c>
      <c r="F13" s="1">
        <v>6.24</v>
      </c>
      <c r="G13" s="1">
        <v>8.4</v>
      </c>
      <c r="H13" s="3">
        <f t="shared" si="0"/>
        <v>0.14000000000000001</v>
      </c>
      <c r="I13" s="1">
        <f t="shared" si="1"/>
        <v>44.571428571428569</v>
      </c>
      <c r="J13" s="4">
        <f t="shared" si="2"/>
        <v>2.2435897435897436E-2</v>
      </c>
      <c r="L13" s="18">
        <v>3335.963584716857</v>
      </c>
      <c r="M13" s="18">
        <v>4235.1383585789536</v>
      </c>
      <c r="N13">
        <v>191</v>
      </c>
      <c r="O13">
        <v>182</v>
      </c>
      <c r="Q13" s="8">
        <f>INDEX(BPRExisting!F$1:F$1000,Overview!N$2)</f>
        <v>3.6524822695035465E-2</v>
      </c>
      <c r="R13" s="9">
        <f>INDEX(BPRExisting!C$1:C$1000,Overview!$N$2+7)</f>
        <v>3500</v>
      </c>
      <c r="S13" s="9">
        <f>INDEX(BPRExisting!G$1:G$1000,Overview!$N$2+7)</f>
        <v>3.6524822695035465E-2</v>
      </c>
      <c r="T13" s="9">
        <f t="shared" si="3"/>
        <v>0.3345545351285461</v>
      </c>
      <c r="U13" s="10">
        <f t="shared" si="4"/>
        <v>0.29802971243351062</v>
      </c>
      <c r="W13" s="8">
        <f>INDEX(BPREmpty!$E$1:$E$1000,Overview!$O$2)</f>
        <v>2.3171521035598705E-2</v>
      </c>
      <c r="X13" s="9">
        <f>INDEX(BPREmpty!$C$1:$C$1000,Overview!$O$2+7)</f>
        <v>3501</v>
      </c>
      <c r="Y13" s="9">
        <f>INDEX(BPREmpty!$G$1:$G$1000,Overview!$O$2+7)</f>
        <v>4.1727735731700549E-2</v>
      </c>
      <c r="Z13" s="9">
        <f t="shared" si="5"/>
        <v>2.5306957325976639E-2</v>
      </c>
      <c r="AA13" s="10">
        <f t="shared" si="6"/>
        <v>-1.642077840572391E-2</v>
      </c>
    </row>
    <row r="14" spans="2:27" x14ac:dyDescent="0.2">
      <c r="B14">
        <v>1</v>
      </c>
      <c r="C14">
        <v>9</v>
      </c>
      <c r="F14" s="1">
        <v>2.04</v>
      </c>
      <c r="G14" s="1">
        <v>4.9800000000000004</v>
      </c>
      <c r="H14" s="3">
        <f t="shared" si="0"/>
        <v>8.3000000000000004E-2</v>
      </c>
      <c r="I14" s="1">
        <f t="shared" si="1"/>
        <v>24.578313253012048</v>
      </c>
      <c r="J14" s="4">
        <f t="shared" si="2"/>
        <v>4.0686274509803923E-2</v>
      </c>
      <c r="L14" s="18">
        <v>6899.3731330147848</v>
      </c>
      <c r="M14" s="18">
        <v>6034.8867001420722</v>
      </c>
      <c r="N14">
        <v>212</v>
      </c>
      <c r="O14">
        <v>202</v>
      </c>
      <c r="Q14" s="8">
        <f>INDEX(BPRExisting!F$1:F$1000,Overview!N$2)</f>
        <v>3.6524822695035465E-2</v>
      </c>
      <c r="R14" s="9">
        <f>INDEX(BPRExisting!C$1:C$1000,Overview!$N$2+8)</f>
        <v>4000</v>
      </c>
      <c r="S14" s="9">
        <f>INDEX(BPRExisting!G$1:G$1000,Overview!$N$2+8)</f>
        <v>3.6524822695035465E-2</v>
      </c>
      <c r="T14" s="9">
        <f t="shared" si="3"/>
        <v>0.54495035460992913</v>
      </c>
      <c r="U14" s="10">
        <f t="shared" si="4"/>
        <v>0.5084255319148937</v>
      </c>
      <c r="W14" s="8">
        <f>INDEX(BPREmpty!$E$1:$E$1000,Overview!$O$2)</f>
        <v>2.3171521035598705E-2</v>
      </c>
      <c r="X14" s="9">
        <f>INDEX(BPREmpty!$C$1:$C$1000,Overview!$O$2+8)</f>
        <v>4001</v>
      </c>
      <c r="Y14" s="9">
        <f>INDEX(BPREmpty!$G$1:$G$1000,Overview!$O$2+8)</f>
        <v>5.0222500134822899E-2</v>
      </c>
      <c r="Z14" s="9">
        <f t="shared" si="5"/>
        <v>2.6813960824812987E-2</v>
      </c>
      <c r="AA14" s="10">
        <f t="shared" si="6"/>
        <v>-2.3408539310009913E-2</v>
      </c>
    </row>
    <row r="15" spans="2:27" x14ac:dyDescent="0.2">
      <c r="B15">
        <v>7</v>
      </c>
      <c r="C15">
        <v>9</v>
      </c>
      <c r="F15" s="1">
        <v>5.14</v>
      </c>
      <c r="G15" s="1">
        <v>6.53</v>
      </c>
      <c r="H15" s="3">
        <f t="shared" si="0"/>
        <v>0.10883333333333334</v>
      </c>
      <c r="I15" s="1">
        <f t="shared" si="1"/>
        <v>47.2281776416539</v>
      </c>
      <c r="J15" s="4">
        <f t="shared" si="2"/>
        <v>2.1173800259403373E-2</v>
      </c>
      <c r="L15" s="18">
        <v>3789.9864704980255</v>
      </c>
      <c r="M15" s="18">
        <v>4708.5461555783158</v>
      </c>
      <c r="N15">
        <v>233</v>
      </c>
      <c r="O15">
        <v>222</v>
      </c>
      <c r="Q15" s="8">
        <f>INDEX(BPRExisting!F$1:F$1000,Overview!N$2)</f>
        <v>3.6524822695035465E-2</v>
      </c>
      <c r="R15" s="9">
        <f>INDEX(BPRExisting!C$1:C$1000,Overview!$N$2+9)</f>
        <v>4500</v>
      </c>
      <c r="S15" s="9">
        <f>INDEX(BPRExisting!G$1:G$1000,Overview!$N$2+9)</f>
        <v>7.5624523583924352E-2</v>
      </c>
      <c r="T15" s="9">
        <f t="shared" si="3"/>
        <v>0.85092421597960999</v>
      </c>
      <c r="U15" s="10">
        <f t="shared" si="4"/>
        <v>0.77529969239568564</v>
      </c>
      <c r="W15" s="8">
        <f>INDEX(BPREmpty!$E$1:$E$1000,Overview!$O$2)</f>
        <v>2.3171521035598705E-2</v>
      </c>
      <c r="X15" s="9">
        <f>INDEX(BPREmpty!$C$1:$C$1000,Overview!$O$2+9)</f>
        <v>4501</v>
      </c>
      <c r="Y15" s="9">
        <f>INDEX(BPREmpty!$G$1:$G$1000,Overview!$O$2+9)</f>
        <v>5.0633476363670694E-2</v>
      </c>
      <c r="Z15" s="9">
        <f t="shared" si="5"/>
        <v>2.9005357191037928E-2</v>
      </c>
      <c r="AA15" s="10">
        <f t="shared" si="6"/>
        <v>-2.1628119172632767E-2</v>
      </c>
    </row>
    <row r="16" spans="2:27" x14ac:dyDescent="0.2">
      <c r="B16">
        <v>7</v>
      </c>
      <c r="C16">
        <v>11</v>
      </c>
      <c r="F16" s="1">
        <v>4.28</v>
      </c>
      <c r="G16" s="1">
        <v>5.47</v>
      </c>
      <c r="H16" s="3">
        <f t="shared" si="0"/>
        <v>9.116666666666666E-2</v>
      </c>
      <c r="I16" s="1">
        <f t="shared" si="1"/>
        <v>46.946983546617922</v>
      </c>
      <c r="J16" s="4">
        <f t="shared" si="2"/>
        <v>2.1300623052959499E-2</v>
      </c>
      <c r="L16" s="18">
        <v>3501.7449755530542</v>
      </c>
      <c r="M16" s="18">
        <v>4129.8680486386884</v>
      </c>
      <c r="N16">
        <v>254</v>
      </c>
      <c r="O16">
        <v>242</v>
      </c>
      <c r="Q16" s="8">
        <f>INDEX(BPRExisting!F$1:F$1000,Overview!N$2)</f>
        <v>3.6524822695035465E-2</v>
      </c>
      <c r="R16" s="9">
        <f>INDEX(BPRExisting!C$1:C$1000,Overview!$N$2+10)</f>
        <v>5000</v>
      </c>
      <c r="S16" s="9">
        <f>INDEX(BPRExisting!G$1:G$1000,Overview!$N$2+10)</f>
        <v>8.4325978495035481E-2</v>
      </c>
      <c r="T16" s="9">
        <f t="shared" si="3"/>
        <v>1.2777980939716314</v>
      </c>
      <c r="U16" s="10">
        <f t="shared" si="4"/>
        <v>1.1934721154765959</v>
      </c>
      <c r="W16" s="8">
        <f>INDEX(BPREmpty!$E$1:$E$1000,Overview!$O$2)</f>
        <v>2.3171521035598705E-2</v>
      </c>
      <c r="X16" s="9">
        <f>INDEX(BPREmpty!$C$1:$C$1000,Overview!$O$2+10)</f>
        <v>5001</v>
      </c>
      <c r="Y16" s="9">
        <f>INDEX(BPREmpty!$G$1:$G$1000,Overview!$O$2+10)</f>
        <v>5.1058645911585862E-2</v>
      </c>
      <c r="Z16" s="9">
        <f t="shared" si="5"/>
        <v>3.2062418345023463E-2</v>
      </c>
      <c r="AA16" s="10">
        <f t="shared" si="6"/>
        <v>-1.8996227566562399E-2</v>
      </c>
    </row>
    <row r="17" spans="2:27" x14ac:dyDescent="0.2">
      <c r="B17">
        <v>9</v>
      </c>
      <c r="C17">
        <v>10</v>
      </c>
      <c r="F17" s="1">
        <v>2.33</v>
      </c>
      <c r="G17" s="1">
        <v>3.88</v>
      </c>
      <c r="H17" s="3">
        <f t="shared" si="0"/>
        <v>6.4666666666666664E-2</v>
      </c>
      <c r="I17" s="1">
        <f t="shared" si="1"/>
        <v>36.03092783505155</v>
      </c>
      <c r="J17" s="4">
        <f t="shared" si="2"/>
        <v>2.7753934191702429E-2</v>
      </c>
      <c r="L17" s="18">
        <v>5477.8632357162942</v>
      </c>
      <c r="M17" s="18">
        <v>5550.5268177825974</v>
      </c>
      <c r="N17">
        <v>275</v>
      </c>
      <c r="O17">
        <v>262</v>
      </c>
      <c r="Q17" s="8">
        <f>INDEX(BPRExisting!F$1:F$1000,Overview!N$2)</f>
        <v>3.6524822695035465E-2</v>
      </c>
      <c r="R17" s="9">
        <f>INDEX(BPRExisting!C$1:C$1000,Overview!$N$2+11)</f>
        <v>5500</v>
      </c>
      <c r="S17" s="9">
        <f>INDEX(BPRExisting!G$1:G$1000,Overview!$N$2+11)</f>
        <v>9.6229793967762739E-2</v>
      </c>
      <c r="T17" s="9">
        <f t="shared" si="3"/>
        <v>1.8538730191710995</v>
      </c>
      <c r="U17" s="10">
        <f t="shared" si="4"/>
        <v>1.7576432252033367</v>
      </c>
      <c r="W17" s="8">
        <f>INDEX(BPREmpty!$E$1:$E$1000,Overview!$O$2)</f>
        <v>2.3171521035598705E-2</v>
      </c>
      <c r="X17" s="9">
        <f>INDEX(BPREmpty!$C$1:$C$1000,Overview!$O$2+11)</f>
        <v>5501</v>
      </c>
      <c r="Y17" s="9">
        <f>INDEX(BPREmpty!$G$1:$G$1000,Overview!$O$2+11)</f>
        <v>5.149750725606813E-2</v>
      </c>
      <c r="Z17" s="9">
        <f t="shared" si="5"/>
        <v>3.6187737298693193E-2</v>
      </c>
      <c r="AA17" s="10">
        <f t="shared" si="6"/>
        <v>-1.5309769957374937E-2</v>
      </c>
    </row>
    <row r="18" spans="2:27" x14ac:dyDescent="0.2">
      <c r="B18">
        <v>9</v>
      </c>
      <c r="C18">
        <v>11</v>
      </c>
      <c r="F18" s="1">
        <v>2.16</v>
      </c>
      <c r="G18" s="1">
        <v>3.69</v>
      </c>
      <c r="H18" s="3">
        <f t="shared" si="0"/>
        <v>6.1499999999999999E-2</v>
      </c>
      <c r="I18" s="1">
        <f t="shared" si="1"/>
        <v>35.121951219512198</v>
      </c>
      <c r="J18" s="4">
        <f t="shared" si="2"/>
        <v>2.8472222222222218E-2</v>
      </c>
      <c r="L18" s="18">
        <v>4267.0777148302905</v>
      </c>
      <c r="M18" s="18">
        <v>4261.8786740639443</v>
      </c>
      <c r="N18">
        <v>296</v>
      </c>
      <c r="O18">
        <v>282</v>
      </c>
      <c r="Q18" s="8">
        <f>INDEX(BPRExisting!F$1:F$1000,Overview!N$2)</f>
        <v>3.6524822695035465E-2</v>
      </c>
      <c r="R18" s="9">
        <f>INDEX(BPRExisting!C$1:C$1000,Overview!$N$2+12)</f>
        <v>6000</v>
      </c>
      <c r="S18" s="9">
        <f>INDEX(BPRExisting!G$1:G$1000,Overview!$N$2+12)</f>
        <v>0.10995643919503548</v>
      </c>
      <c r="T18" s="9">
        <f t="shared" si="3"/>
        <v>2.6104290780141848</v>
      </c>
      <c r="U18" s="10">
        <f t="shared" si="4"/>
        <v>2.5004726388191494</v>
      </c>
      <c r="W18" s="8">
        <f>INDEX(BPREmpty!$E$1:$E$1000,Overview!$O$2)</f>
        <v>2.3171521035598705E-2</v>
      </c>
      <c r="X18" s="9">
        <f>INDEX(BPREmpty!$C$1:$C$1000,Overview!$O$2+12)</f>
        <v>6001</v>
      </c>
      <c r="Y18" s="9">
        <f>INDEX(BPREmpty!$G$1:$G$1000,Overview!$O$2+12)</f>
        <v>6.1007843179539049E-2</v>
      </c>
      <c r="Z18" s="9">
        <f t="shared" si="5"/>
        <v>4.1605228155522408E-2</v>
      </c>
      <c r="AA18" s="10">
        <f t="shared" si="6"/>
        <v>-1.9402615024016641E-2</v>
      </c>
    </row>
    <row r="19" spans="2:27" x14ac:dyDescent="0.2">
      <c r="B19">
        <v>10</v>
      </c>
      <c r="C19">
        <v>11</v>
      </c>
      <c r="F19" s="1">
        <v>1.36</v>
      </c>
      <c r="G19" s="1">
        <v>2.87</v>
      </c>
      <c r="H19" s="3">
        <f t="shared" si="0"/>
        <v>4.7833333333333332E-2</v>
      </c>
      <c r="I19" s="1">
        <f t="shared" si="1"/>
        <v>28.432055749128921</v>
      </c>
      <c r="J19" s="4">
        <f t="shared" si="2"/>
        <v>3.5171568627450973E-2</v>
      </c>
      <c r="L19" s="18">
        <v>4561.7164818644069</v>
      </c>
      <c r="M19" s="18">
        <v>4320.6757590192328</v>
      </c>
      <c r="N19">
        <v>317</v>
      </c>
      <c r="O19">
        <v>302</v>
      </c>
      <c r="Q19" s="8">
        <f>INDEX(BPRExisting!F$1:F$1000,Overview!N$2)</f>
        <v>3.6524822695035465E-2</v>
      </c>
      <c r="R19" s="9">
        <f>INDEX(BPRExisting!C$1:C$1000,Overview!$N$2+13)</f>
        <v>6500</v>
      </c>
      <c r="S19" s="9">
        <f>INDEX(BPRExisting!G$1:G$1000,Overview!$N$2+13)</f>
        <v>0.12766776607965086</v>
      </c>
      <c r="T19" s="9">
        <f t="shared" si="3"/>
        <v>3.5817254127881211</v>
      </c>
      <c r="U19" s="10">
        <f t="shared" si="4"/>
        <v>3.45405764670847</v>
      </c>
      <c r="W19" s="8">
        <f>INDEX(BPREmpty!$E$1:$E$1000,Overview!$O$2)</f>
        <v>2.3171521035598705E-2</v>
      </c>
      <c r="X19" s="9">
        <f>INDEX(BPREmpty!$C$1:$C$1000,Overview!$O$2+13)</f>
        <v>6501</v>
      </c>
      <c r="Y19" s="9">
        <f>INDEX(BPREmpty!$G$1:$G$1000,Overview!$O$2+13)</f>
        <v>6.7845946160884463E-2</v>
      </c>
      <c r="Z19" s="9">
        <f t="shared" si="5"/>
        <v>4.8560126110537977E-2</v>
      </c>
      <c r="AA19" s="10">
        <f t="shared" si="6"/>
        <v>-1.9285820050346486E-2</v>
      </c>
    </row>
    <row r="20" spans="2:27" x14ac:dyDescent="0.2">
      <c r="B20">
        <v>10</v>
      </c>
      <c r="C20">
        <v>15</v>
      </c>
      <c r="F20" s="1">
        <v>2.54</v>
      </c>
      <c r="G20" s="1">
        <v>5.14</v>
      </c>
      <c r="H20" s="3">
        <f t="shared" si="0"/>
        <v>8.5666666666666655E-2</v>
      </c>
      <c r="I20" s="1">
        <f t="shared" si="1"/>
        <v>29.649805447470818</v>
      </c>
      <c r="J20" s="4">
        <f t="shared" si="2"/>
        <v>3.3727034120734904E-2</v>
      </c>
      <c r="L20" s="18">
        <v>6099.1653655627206</v>
      </c>
      <c r="M20" s="18">
        <v>6729.9717660232773</v>
      </c>
      <c r="N20">
        <v>338</v>
      </c>
      <c r="O20">
        <v>322</v>
      </c>
      <c r="Q20" s="8">
        <f>INDEX(BPRExisting!F$1:F$1000,Overview!N$2)</f>
        <v>3.6524822695035465E-2</v>
      </c>
      <c r="R20" s="9">
        <f>INDEX(BPRExisting!C$1:C$1000,Overview!$N$2+14)</f>
        <v>7000</v>
      </c>
      <c r="S20" s="9">
        <f>INDEX(BPRExisting!G$1:G$1000,Overview!$N$2+14)</f>
        <v>0.14880612712360691</v>
      </c>
      <c r="T20" s="9">
        <f t="shared" si="3"/>
        <v>4.8050002216312055</v>
      </c>
      <c r="U20" s="10">
        <f t="shared" si="4"/>
        <v>4.6561940945075984</v>
      </c>
      <c r="W20" s="8">
        <f>INDEX(BPREmpty!$E$1:$E$1000,Overview!$O$2)</f>
        <v>2.3171521035598705E-2</v>
      </c>
      <c r="X20" s="9">
        <f>INDEX(BPREmpty!$C$1:$C$1000,Overview!$O$2+14)</f>
        <v>7001</v>
      </c>
      <c r="Y20" s="9">
        <f>INDEX(BPREmpty!$G$1:$G$1000,Overview!$O$2+14)</f>
        <v>6.7434443954181134E-2</v>
      </c>
      <c r="Z20" s="9">
        <f t="shared" si="5"/>
        <v>5.7318987450318423E-2</v>
      </c>
      <c r="AA20" s="10">
        <f t="shared" si="6"/>
        <v>-1.011545650386271E-2</v>
      </c>
    </row>
    <row r="21" spans="2:27" x14ac:dyDescent="0.2">
      <c r="B21">
        <v>11</v>
      </c>
      <c r="C21">
        <v>12</v>
      </c>
      <c r="F21" s="1">
        <v>0.93</v>
      </c>
      <c r="G21" s="1">
        <v>2.1800000000000002</v>
      </c>
      <c r="H21" s="3">
        <f t="shared" si="0"/>
        <v>3.6333333333333336E-2</v>
      </c>
      <c r="I21" s="1">
        <f t="shared" si="1"/>
        <v>25.596330275229356</v>
      </c>
      <c r="J21" s="4">
        <f t="shared" si="2"/>
        <v>3.9068100358422939E-2</v>
      </c>
      <c r="L21" s="18">
        <v>4786.5894665416772</v>
      </c>
      <c r="M21" s="18">
        <v>4306.872980914678</v>
      </c>
      <c r="N21">
        <v>359</v>
      </c>
      <c r="O21">
        <v>342</v>
      </c>
      <c r="Q21" s="8">
        <f>INDEX(BPRExisting!F$1:F$1000,Overview!N$2)</f>
        <v>3.6524822695035465E-2</v>
      </c>
      <c r="R21" s="9">
        <f>INDEX(BPRExisting!C$1:C$1000,Overview!$N$2+15)</f>
        <v>7500</v>
      </c>
      <c r="S21" s="9">
        <f>INDEX(BPRExisting!G$1:G$1000,Overview!$N$2+15)</f>
        <v>0.17445568536170214</v>
      </c>
      <c r="T21" s="9">
        <f t="shared" si="3"/>
        <v>6.3204707585328022</v>
      </c>
      <c r="U21" s="10">
        <f t="shared" si="4"/>
        <v>6.1460150731710996</v>
      </c>
      <c r="W21" s="8">
        <f>INDEX(BPREmpty!$E$1:$E$1000,Overview!$O$2)</f>
        <v>2.3171521035598705E-2</v>
      </c>
      <c r="X21" s="9">
        <f>INDEX(BPREmpty!$C$1:$C$1000,Overview!$O$2+15)</f>
        <v>7501</v>
      </c>
      <c r="Y21" s="9">
        <f>INDEX(BPREmpty!$G$1:$G$1000,Overview!$O$2+15)</f>
        <v>7.9046773165918377E-2</v>
      </c>
      <c r="Z21" s="9">
        <f t="shared" si="5"/>
        <v>6.816968955299392E-2</v>
      </c>
      <c r="AA21" s="10">
        <f t="shared" si="6"/>
        <v>-1.0877083612924457E-2</v>
      </c>
    </row>
    <row r="22" spans="2:27" x14ac:dyDescent="0.2">
      <c r="B22">
        <v>11</v>
      </c>
      <c r="C22">
        <v>13</v>
      </c>
      <c r="F22" s="1">
        <v>1.68</v>
      </c>
      <c r="G22" s="1">
        <v>3.3</v>
      </c>
      <c r="H22" s="3">
        <f t="shared" si="0"/>
        <v>5.5E-2</v>
      </c>
      <c r="I22" s="1">
        <f t="shared" si="1"/>
        <v>30.54545454545455</v>
      </c>
      <c r="J22" s="4">
        <f t="shared" si="2"/>
        <v>3.273809523809524E-2</v>
      </c>
      <c r="L22" s="18">
        <v>4477.1981536633139</v>
      </c>
      <c r="M22" s="18">
        <v>4511.5125312021428</v>
      </c>
      <c r="N22">
        <v>380</v>
      </c>
      <c r="O22">
        <v>362</v>
      </c>
      <c r="Q22" s="8">
        <f>INDEX(BPRExisting!F$1:F$1000,Overview!N$2)</f>
        <v>3.6524822695035465E-2</v>
      </c>
      <c r="R22" s="9">
        <f>INDEX(BPRExisting!C$1:C$1000,Overview!$N$2+16)</f>
        <v>8000</v>
      </c>
      <c r="S22" s="9">
        <f>INDEX(BPRExisting!G$1:G$1000,Overview!$N$2+16)</f>
        <v>0.20559060719503547</v>
      </c>
      <c r="T22" s="9">
        <f t="shared" si="3"/>
        <v>8.1713333333333349</v>
      </c>
      <c r="U22" s="10">
        <f t="shared" si="4"/>
        <v>7.9657427261382994</v>
      </c>
      <c r="W22" s="8">
        <f>INDEX(BPREmpty!$E$1:$E$1000,Overview!$O$2)</f>
        <v>2.3171521035598705E-2</v>
      </c>
      <c r="X22" s="9">
        <f>INDEX(BPREmpty!$C$1:$C$1000,Overview!$O$2+16)</f>
        <v>8001</v>
      </c>
      <c r="Y22" s="9">
        <f>INDEX(BPREmpty!$G$1:$G$1000,Overview!$O$2+16)</f>
        <v>9.088015282183215E-2</v>
      </c>
      <c r="Z22" s="9">
        <f t="shared" si="5"/>
        <v>8.1421430888246271E-2</v>
      </c>
      <c r="AA22" s="10">
        <f t="shared" si="6"/>
        <v>-9.4587219335858785E-3</v>
      </c>
    </row>
    <row r="23" spans="2:27" x14ac:dyDescent="0.2">
      <c r="B23">
        <v>12</v>
      </c>
      <c r="C23">
        <v>10</v>
      </c>
      <c r="F23" s="1">
        <v>1.18</v>
      </c>
      <c r="G23" s="1">
        <v>2.75</v>
      </c>
      <c r="H23" s="3">
        <f t="shared" si="0"/>
        <v>4.583333333333333E-2</v>
      </c>
      <c r="I23" s="1">
        <f t="shared" si="1"/>
        <v>25.745454545454546</v>
      </c>
      <c r="J23" s="4">
        <f t="shared" si="2"/>
        <v>3.8841807909604516E-2</v>
      </c>
      <c r="L23" s="18">
        <v>5902.3321358412695</v>
      </c>
      <c r="M23" s="18">
        <v>5415.9142801776552</v>
      </c>
      <c r="N23">
        <v>401</v>
      </c>
      <c r="O23">
        <v>382</v>
      </c>
      <c r="Q23" s="8">
        <f>INDEX(BPRExisting!F$1:F$1000,Overview!N$2)</f>
        <v>3.6524822695035465E-2</v>
      </c>
      <c r="R23" s="9">
        <f>INDEX(BPRExisting!C$1:C$1000,Overview!$N$2+17)</f>
        <v>8500</v>
      </c>
      <c r="S23" s="9">
        <f>INDEX(BPRExisting!G$1:G$1000,Overview!$N$2+17)</f>
        <v>0.24013228081268254</v>
      </c>
      <c r="T23" s="9">
        <f t="shared" si="3"/>
        <v>10.403763311724292</v>
      </c>
      <c r="U23" s="10">
        <f t="shared" si="4"/>
        <v>10.16363103091161</v>
      </c>
      <c r="W23" s="8">
        <f>INDEX(BPREmpty!$E$1:$E$1000,Overview!$O$2)</f>
        <v>2.3171521035598705E-2</v>
      </c>
      <c r="X23" s="9">
        <f>INDEX(BPREmpty!$C$1:$C$1000,Overview!$O$2+17)</f>
        <v>8501</v>
      </c>
      <c r="Y23" s="9">
        <f>INDEX(BPREmpty!$G$1:$G$1000,Overview!$O$2+17)</f>
        <v>9.2556249445441566E-2</v>
      </c>
      <c r="Z23" s="9">
        <f t="shared" si="5"/>
        <v>9.7404731017308843E-2</v>
      </c>
      <c r="AA23" s="10">
        <f t="shared" si="6"/>
        <v>4.8484815718672775E-3</v>
      </c>
    </row>
    <row r="24" spans="2:27" x14ac:dyDescent="0.2">
      <c r="B24">
        <v>12</v>
      </c>
      <c r="C24">
        <v>13</v>
      </c>
      <c r="F24" s="1">
        <v>1.52</v>
      </c>
      <c r="G24" s="1">
        <v>3.23</v>
      </c>
      <c r="H24" s="3">
        <f t="shared" si="0"/>
        <v>5.383333333333333E-2</v>
      </c>
      <c r="I24" s="1">
        <f t="shared" si="1"/>
        <v>28.235294117647058</v>
      </c>
      <c r="J24" s="4">
        <f t="shared" si="2"/>
        <v>3.5416666666666666E-2</v>
      </c>
      <c r="L24" s="18">
        <v>6569.5947175964293</v>
      </c>
      <c r="M24" s="18">
        <v>6403.9126527065391</v>
      </c>
      <c r="N24">
        <v>422</v>
      </c>
      <c r="O24">
        <v>402</v>
      </c>
      <c r="Q24" s="8">
        <f>INDEX(BPRExisting!F$1:F$1000,Overview!N$2)</f>
        <v>3.6524822695035465E-2</v>
      </c>
      <c r="R24" s="9">
        <f>INDEX(BPRExisting!C$1:C$1000,Overview!$N$2+18)</f>
        <v>9000</v>
      </c>
      <c r="S24" s="9">
        <f>INDEX(BPRExisting!G$1:G$1000,Overview!$N$2+18)</f>
        <v>0.28438554102836883</v>
      </c>
      <c r="T24" s="9">
        <f t="shared" si="3"/>
        <v>13.066915115248229</v>
      </c>
      <c r="U24" s="10">
        <f t="shared" si="4"/>
        <v>12.782529574219859</v>
      </c>
      <c r="W24" s="8">
        <f>INDEX(BPREmpty!$E$1:$E$1000,Overview!$O$2)</f>
        <v>2.3171521035598705E-2</v>
      </c>
      <c r="X24" s="9">
        <f>INDEX(BPREmpty!$C$1:$C$1000,Overview!$O$2+18)</f>
        <v>9001</v>
      </c>
      <c r="Y24" s="9">
        <f>INDEX(BPREmpty!$G$1:$G$1000,Overview!$O$2+18)</f>
        <v>0.10787674961534094</v>
      </c>
      <c r="Z24" s="9">
        <f t="shared" si="5"/>
        <v>0.11647143059296679</v>
      </c>
      <c r="AA24" s="10">
        <f t="shared" si="6"/>
        <v>8.5946809776258487E-3</v>
      </c>
    </row>
    <row r="25" spans="2:27" x14ac:dyDescent="0.2">
      <c r="B25">
        <v>13</v>
      </c>
      <c r="C25">
        <v>14</v>
      </c>
      <c r="F25" s="1">
        <v>1.38</v>
      </c>
      <c r="G25" s="1">
        <v>3.15</v>
      </c>
      <c r="H25" s="3">
        <f t="shared" si="0"/>
        <v>5.2499999999999998E-2</v>
      </c>
      <c r="I25" s="1">
        <f t="shared" si="1"/>
        <v>26.285714285714285</v>
      </c>
      <c r="J25" s="4">
        <f t="shared" si="2"/>
        <v>3.8043478260869568E-2</v>
      </c>
      <c r="L25" s="18">
        <v>5916.878226175867</v>
      </c>
      <c r="M25" s="18">
        <v>5060.3367120257199</v>
      </c>
      <c r="N25">
        <v>443</v>
      </c>
      <c r="O25">
        <v>422</v>
      </c>
      <c r="Q25" s="8">
        <f>INDEX(BPRExisting!F$1:F$1000,Overview!N$2)</f>
        <v>3.6524822695035465E-2</v>
      </c>
      <c r="R25" s="9">
        <f>INDEX(BPRExisting!C$1:C$1000,Overview!$N$2+19)</f>
        <v>9500</v>
      </c>
      <c r="S25" s="9">
        <f>INDEX(BPRExisting!G$1:G$1000,Overview!$N$2+19)</f>
        <v>0.33122198132661446</v>
      </c>
      <c r="T25" s="9">
        <f t="shared" si="3"/>
        <v>16.212922221298761</v>
      </c>
      <c r="U25" s="10">
        <f t="shared" si="4"/>
        <v>15.881700239972147</v>
      </c>
      <c r="W25" s="8">
        <f>INDEX(BPREmpty!$E$1:$E$1000,Overview!$O$2)</f>
        <v>2.3171521035598705E-2</v>
      </c>
      <c r="X25" s="9">
        <f>INDEX(BPREmpty!$C$1:$C$1000,Overview!$O$2+19)</f>
        <v>9501</v>
      </c>
      <c r="Y25" s="9">
        <f>INDEX(BPREmpty!$G$1:$G$1000,Overview!$O$2+19)</f>
        <v>0.12429899864290382</v>
      </c>
      <c r="Z25" s="9">
        <f t="shared" si="5"/>
        <v>0.13899469135955675</v>
      </c>
      <c r="AA25" s="10">
        <f t="shared" si="6"/>
        <v>1.4695692716652928E-2</v>
      </c>
    </row>
    <row r="26" spans="2:27" x14ac:dyDescent="0.2">
      <c r="B26">
        <v>13</v>
      </c>
      <c r="C26">
        <v>7</v>
      </c>
      <c r="F26" s="1">
        <v>3.64</v>
      </c>
      <c r="G26" s="1">
        <v>4.8499999999999996</v>
      </c>
      <c r="H26" s="3">
        <f t="shared" si="0"/>
        <v>8.0833333333333326E-2</v>
      </c>
      <c r="I26" s="1">
        <f t="shared" si="1"/>
        <v>45.03092783505155</v>
      </c>
      <c r="J26" s="4">
        <f t="shared" si="2"/>
        <v>2.2206959706959704E-2</v>
      </c>
      <c r="L26" s="18">
        <v>3899.4839938849163</v>
      </c>
      <c r="M26" s="18">
        <v>4420.3382893823473</v>
      </c>
      <c r="N26">
        <v>464</v>
      </c>
      <c r="O26">
        <v>442</v>
      </c>
      <c r="Q26" s="8">
        <f>INDEX(BPRExisting!F$1:F$1000,Overview!N$2)</f>
        <v>3.6524822695035465E-2</v>
      </c>
      <c r="R26" s="9">
        <f>INDEX(BPRExisting!C$1:C$1000,Overview!$N$2+20)</f>
        <v>10000</v>
      </c>
      <c r="S26" s="9">
        <f>INDEX(BPRExisting!G$1:G$1000,Overview!$N$2+20)</f>
        <v>0.39017855369503551</v>
      </c>
      <c r="T26" s="9">
        <f t="shared" si="3"/>
        <v>19.89689716312057</v>
      </c>
      <c r="U26" s="10">
        <f t="shared" si="4"/>
        <v>19.506718609425533</v>
      </c>
      <c r="W26" s="8"/>
      <c r="X26" s="9"/>
      <c r="Y26" s="9"/>
      <c r="Z26" s="9"/>
      <c r="AA26" s="10"/>
    </row>
    <row r="27" spans="2:27" x14ac:dyDescent="0.2">
      <c r="B27">
        <v>14</v>
      </c>
      <c r="C27">
        <v>16</v>
      </c>
      <c r="F27" s="1">
        <v>2.4700000000000002</v>
      </c>
      <c r="G27" s="1">
        <v>5.26</v>
      </c>
      <c r="H27" s="3">
        <f t="shared" si="0"/>
        <v>8.7666666666666657E-2</v>
      </c>
      <c r="I27" s="1">
        <f t="shared" si="1"/>
        <v>28.174904942965785</v>
      </c>
      <c r="J27" s="4">
        <f t="shared" si="2"/>
        <v>3.5492577597840747E-2</v>
      </c>
      <c r="L27" s="18">
        <v>5375.0270448793535</v>
      </c>
      <c r="M27" s="18">
        <v>5182.9841963134868</v>
      </c>
      <c r="N27">
        <v>485</v>
      </c>
      <c r="O27">
        <v>462</v>
      </c>
      <c r="Q27" s="8"/>
      <c r="R27" s="9"/>
      <c r="S27" s="9"/>
      <c r="T27" s="9"/>
      <c r="U27" s="10"/>
      <c r="W27" s="8"/>
      <c r="X27" s="9"/>
      <c r="Y27" s="9"/>
      <c r="Z27" s="9"/>
      <c r="AA27" s="10"/>
    </row>
    <row r="28" spans="2:27" x14ac:dyDescent="0.2">
      <c r="B28">
        <v>14</v>
      </c>
      <c r="C28">
        <v>5</v>
      </c>
      <c r="F28" s="1">
        <v>3.81</v>
      </c>
      <c r="G28" s="1">
        <v>7.4</v>
      </c>
      <c r="H28" s="3">
        <f t="shared" si="0"/>
        <v>0.12333333333333334</v>
      </c>
      <c r="I28" s="1">
        <f t="shared" si="1"/>
        <v>30.891891891891888</v>
      </c>
      <c r="J28" s="4">
        <f t="shared" si="2"/>
        <v>3.2370953630796152E-2</v>
      </c>
      <c r="L28" s="18">
        <v>5463.3447041946347</v>
      </c>
      <c r="M28" s="18">
        <v>5724.5776638652969</v>
      </c>
      <c r="N28">
        <v>506</v>
      </c>
      <c r="O28">
        <v>482</v>
      </c>
      <c r="Q28" s="14" t="s">
        <v>37</v>
      </c>
      <c r="R28" s="15"/>
      <c r="S28" s="15"/>
      <c r="T28" s="15"/>
      <c r="U28" s="16"/>
      <c r="W28" s="14" t="s">
        <v>38</v>
      </c>
      <c r="X28" s="15"/>
      <c r="Y28" s="15"/>
      <c r="Z28" s="15"/>
      <c r="AA28" s="16"/>
    </row>
    <row r="29" spans="2:27" x14ac:dyDescent="0.2">
      <c r="B29">
        <v>14</v>
      </c>
      <c r="C29">
        <v>6</v>
      </c>
      <c r="F29" s="1">
        <v>5.54</v>
      </c>
      <c r="G29" s="1">
        <v>6.91</v>
      </c>
      <c r="H29" s="3">
        <f t="shared" si="0"/>
        <v>0.11516666666666667</v>
      </c>
      <c r="I29" s="1">
        <f t="shared" si="1"/>
        <v>48.104196816208393</v>
      </c>
      <c r="J29" s="4">
        <f t="shared" si="2"/>
        <v>2.0788206979542721E-2</v>
      </c>
      <c r="L29" s="18">
        <v>3940.9312144840274</v>
      </c>
      <c r="M29" s="18">
        <v>4791.3239780131835</v>
      </c>
      <c r="N29">
        <v>527</v>
      </c>
      <c r="O29">
        <v>502</v>
      </c>
    </row>
    <row r="30" spans="2:27" x14ac:dyDescent="0.2">
      <c r="B30">
        <v>16</v>
      </c>
      <c r="C30">
        <v>5</v>
      </c>
      <c r="F30" s="1">
        <v>4.67</v>
      </c>
      <c r="G30" s="1">
        <v>8.07</v>
      </c>
      <c r="H30" s="3">
        <f t="shared" si="0"/>
        <v>0.13450000000000001</v>
      </c>
      <c r="I30" s="1">
        <f t="shared" si="1"/>
        <v>34.721189591078065</v>
      </c>
      <c r="J30" s="4">
        <f t="shared" si="2"/>
        <v>2.8800856531049253E-2</v>
      </c>
      <c r="L30" s="18">
        <v>5142.7376685524523</v>
      </c>
      <c r="M30" s="18">
        <v>6042.1039820240321</v>
      </c>
      <c r="N30">
        <v>548</v>
      </c>
      <c r="O30">
        <v>522</v>
      </c>
    </row>
    <row r="31" spans="2:27" x14ac:dyDescent="0.2">
      <c r="B31">
        <v>16</v>
      </c>
      <c r="C31">
        <v>20</v>
      </c>
      <c r="F31" s="1">
        <v>2.37</v>
      </c>
      <c r="G31" s="1">
        <v>4.76</v>
      </c>
      <c r="H31" s="3">
        <f t="shared" si="0"/>
        <v>7.9333333333333325E-2</v>
      </c>
      <c r="I31" s="1">
        <f t="shared" si="1"/>
        <v>29.873949579831937</v>
      </c>
      <c r="J31" s="4">
        <f t="shared" si="2"/>
        <v>3.3473980309423342E-2</v>
      </c>
      <c r="L31" s="18">
        <v>5017.5847010460984</v>
      </c>
      <c r="M31" s="18">
        <v>4954.4833993962629</v>
      </c>
      <c r="N31">
        <v>569</v>
      </c>
      <c r="O31">
        <v>542</v>
      </c>
    </row>
    <row r="32" spans="2:27" x14ac:dyDescent="0.2">
      <c r="B32">
        <v>16</v>
      </c>
      <c r="C32">
        <v>17</v>
      </c>
      <c r="F32" s="1">
        <v>2.19</v>
      </c>
      <c r="G32" s="1">
        <v>4.51</v>
      </c>
      <c r="H32" s="3">
        <f t="shared" si="0"/>
        <v>7.5166666666666659E-2</v>
      </c>
      <c r="I32" s="1">
        <f t="shared" si="1"/>
        <v>29.135254988913527</v>
      </c>
      <c r="J32" s="4">
        <f t="shared" si="2"/>
        <v>3.4322678843226789E-2</v>
      </c>
      <c r="L32" s="18">
        <v>5522.3287047993335</v>
      </c>
      <c r="M32" s="18">
        <v>5911.8733510648008</v>
      </c>
      <c r="N32">
        <v>590</v>
      </c>
      <c r="O32">
        <v>562</v>
      </c>
    </row>
    <row r="33" spans="2:15" x14ac:dyDescent="0.2">
      <c r="B33">
        <v>17</v>
      </c>
      <c r="C33">
        <v>21</v>
      </c>
      <c r="F33" s="1">
        <v>2.8</v>
      </c>
      <c r="G33" s="1">
        <v>5.13</v>
      </c>
      <c r="H33" s="3">
        <f t="shared" si="0"/>
        <v>8.5499999999999993E-2</v>
      </c>
      <c r="I33" s="1">
        <f t="shared" si="1"/>
        <v>32.748538011695906</v>
      </c>
      <c r="J33" s="4">
        <f t="shared" si="2"/>
        <v>3.0535714285714284E-2</v>
      </c>
      <c r="L33" s="18">
        <v>3788.7303771678139</v>
      </c>
      <c r="M33" s="18">
        <v>3679.4986375801268</v>
      </c>
      <c r="N33">
        <v>611</v>
      </c>
      <c r="O33">
        <v>582</v>
      </c>
    </row>
    <row r="34" spans="2:15" x14ac:dyDescent="0.2">
      <c r="B34">
        <v>17</v>
      </c>
      <c r="C34">
        <v>18</v>
      </c>
      <c r="F34" s="1">
        <v>2.64</v>
      </c>
      <c r="G34" s="1">
        <v>5.22</v>
      </c>
      <c r="H34" s="3">
        <f t="shared" si="0"/>
        <v>8.6999999999999994E-2</v>
      </c>
      <c r="I34" s="1">
        <f t="shared" si="1"/>
        <v>30.3448275862069</v>
      </c>
      <c r="J34" s="4">
        <f t="shared" si="2"/>
        <v>3.2954545454545452E-2</v>
      </c>
      <c r="L34" s="18">
        <v>3789.8922781277975</v>
      </c>
      <c r="M34" s="18">
        <v>4348.6198067512441</v>
      </c>
      <c r="N34">
        <v>632</v>
      </c>
      <c r="O34">
        <v>602</v>
      </c>
    </row>
    <row r="35" spans="2:15" x14ac:dyDescent="0.2">
      <c r="B35">
        <v>18</v>
      </c>
      <c r="C35">
        <v>22</v>
      </c>
      <c r="F35" s="1">
        <v>2.95</v>
      </c>
      <c r="G35" s="1">
        <v>5.71</v>
      </c>
      <c r="H35" s="3">
        <f t="shared" si="0"/>
        <v>9.5166666666666663E-2</v>
      </c>
      <c r="I35" s="1">
        <f t="shared" si="1"/>
        <v>30.998248686514891</v>
      </c>
      <c r="J35" s="4">
        <f t="shared" si="2"/>
        <v>3.2259887005649718E-2</v>
      </c>
      <c r="L35" s="18">
        <v>2970.9869114925464</v>
      </c>
      <c r="M35" s="18">
        <v>2641.351932443044</v>
      </c>
      <c r="N35">
        <v>653</v>
      </c>
      <c r="O35">
        <v>622</v>
      </c>
    </row>
    <row r="36" spans="2:15" x14ac:dyDescent="0.2">
      <c r="B36">
        <v>23</v>
      </c>
      <c r="C36">
        <v>19</v>
      </c>
      <c r="F36" s="1">
        <v>1.99</v>
      </c>
      <c r="G36" s="1">
        <v>4.43</v>
      </c>
      <c r="H36" s="3">
        <f t="shared" si="0"/>
        <v>7.3833333333333334E-2</v>
      </c>
      <c r="I36" s="1">
        <f t="shared" si="1"/>
        <v>26.952595936794584</v>
      </c>
      <c r="J36" s="4">
        <f t="shared" si="2"/>
        <v>3.7102177554438863E-2</v>
      </c>
      <c r="L36" s="18">
        <v>4858.2048535714939</v>
      </c>
      <c r="M36" s="18">
        <v>3939.5066409967949</v>
      </c>
      <c r="N36">
        <v>674</v>
      </c>
      <c r="O36">
        <v>642</v>
      </c>
    </row>
    <row r="37" spans="2:15" x14ac:dyDescent="0.2">
      <c r="B37">
        <v>2</v>
      </c>
      <c r="C37">
        <v>10</v>
      </c>
      <c r="F37" s="1">
        <v>3.61</v>
      </c>
      <c r="G37" s="1">
        <v>6.85</v>
      </c>
      <c r="H37" s="3">
        <f t="shared" si="0"/>
        <v>0.11416666666666667</v>
      </c>
      <c r="I37" s="1">
        <f t="shared" si="1"/>
        <v>31.620437956204377</v>
      </c>
      <c r="J37" s="4">
        <f t="shared" si="2"/>
        <v>3.1625115420129274E-2</v>
      </c>
      <c r="L37" s="18">
        <v>3583.4214929920386</v>
      </c>
      <c r="M37" s="18">
        <v>3541.6958546837404</v>
      </c>
      <c r="N37">
        <v>716</v>
      </c>
      <c r="O37">
        <v>682</v>
      </c>
    </row>
    <row r="38" spans="2:15" x14ac:dyDescent="0.2">
      <c r="B38">
        <v>4</v>
      </c>
      <c r="C38">
        <v>20</v>
      </c>
      <c r="F38" s="1">
        <v>3.15</v>
      </c>
      <c r="G38" s="1">
        <v>5.22</v>
      </c>
      <c r="H38" s="3">
        <f t="shared" si="0"/>
        <v>8.6999999999999994E-2</v>
      </c>
      <c r="I38" s="1">
        <f t="shared" si="1"/>
        <v>36.206896551724135</v>
      </c>
      <c r="J38" s="4">
        <f t="shared" si="2"/>
        <v>2.7619047619047619E-2</v>
      </c>
      <c r="L38" s="18">
        <v>4926.8112476254673</v>
      </c>
      <c r="M38" s="18">
        <v>4812.8801503192954</v>
      </c>
      <c r="N38">
        <v>737</v>
      </c>
      <c r="O38">
        <v>702</v>
      </c>
    </row>
    <row r="39" spans="2:15" x14ac:dyDescent="0.2">
      <c r="B39">
        <v>4</v>
      </c>
      <c r="C39">
        <v>5</v>
      </c>
      <c r="F39" s="1">
        <v>5.15</v>
      </c>
      <c r="G39" s="1">
        <v>7.16</v>
      </c>
      <c r="H39" s="3">
        <f t="shared" si="0"/>
        <v>0.11933333333333333</v>
      </c>
      <c r="I39" s="1">
        <f t="shared" si="1"/>
        <v>43.156424581005588</v>
      </c>
      <c r="J39" s="4">
        <f t="shared" si="2"/>
        <v>2.3171521035598705E-2</v>
      </c>
      <c r="L39" s="18">
        <v>5329.4169117755891</v>
      </c>
      <c r="M39" s="18">
        <v>6136.756692284227</v>
      </c>
      <c r="N39">
        <v>758</v>
      </c>
      <c r="O39">
        <v>722</v>
      </c>
    </row>
    <row r="40" spans="2:15" x14ac:dyDescent="0.2">
      <c r="L40" s="17" t="s">
        <v>82</v>
      </c>
      <c r="M40" s="17" t="s">
        <v>82</v>
      </c>
    </row>
    <row r="41" spans="2:15" x14ac:dyDescent="0.2">
      <c r="L41" s="19">
        <f>AVERAGE(L4:L39)</f>
        <v>4564.1066690569123</v>
      </c>
      <c r="M41" s="19">
        <f>AVERAGE(M4:M39)</f>
        <v>4638.9466943115222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0E73E-ADD0-6F4D-928F-2CAA50F2837D}">
  <dimension ref="A1:R79"/>
  <sheetViews>
    <sheetView workbookViewId="0">
      <selection activeCell="K22" sqref="K22"/>
    </sheetView>
  </sheetViews>
  <sheetFormatPr baseColWidth="10" defaultRowHeight="16" x14ac:dyDescent="0.2"/>
  <sheetData>
    <row r="1" spans="1:18" x14ac:dyDescent="0.2">
      <c r="B1" t="s">
        <v>3</v>
      </c>
      <c r="D1" t="s">
        <v>2</v>
      </c>
    </row>
    <row r="2" spans="1:18" x14ac:dyDescent="0.2">
      <c r="A2" t="s">
        <v>7</v>
      </c>
      <c r="B2" t="s">
        <v>8</v>
      </c>
      <c r="C2" t="s">
        <v>9</v>
      </c>
      <c r="D2" t="s">
        <v>0</v>
      </c>
      <c r="E2" t="s">
        <v>1</v>
      </c>
      <c r="F2" t="s">
        <v>5</v>
      </c>
      <c r="L2" t="s">
        <v>11</v>
      </c>
      <c r="M2" t="s">
        <v>10</v>
      </c>
      <c r="P2" t="s">
        <v>2</v>
      </c>
    </row>
    <row r="3" spans="1:18" x14ac:dyDescent="0.2">
      <c r="B3">
        <v>1001</v>
      </c>
      <c r="C3">
        <v>4002</v>
      </c>
      <c r="D3">
        <v>1</v>
      </c>
      <c r="E3">
        <v>9</v>
      </c>
      <c r="F3" s="1">
        <v>2.04</v>
      </c>
      <c r="G3" s="1"/>
      <c r="H3">
        <v>1</v>
      </c>
      <c r="I3">
        <v>7</v>
      </c>
      <c r="P3" t="s">
        <v>0</v>
      </c>
      <c r="Q3" t="s">
        <v>1</v>
      </c>
      <c r="R3" t="s">
        <v>5</v>
      </c>
    </row>
    <row r="4" spans="1:18" x14ac:dyDescent="0.2">
      <c r="B4">
        <v>1001</v>
      </c>
      <c r="C4">
        <v>2616</v>
      </c>
      <c r="D4">
        <v>1</v>
      </c>
      <c r="E4">
        <v>9</v>
      </c>
      <c r="F4" s="1">
        <v>2.04</v>
      </c>
      <c r="G4" s="1"/>
      <c r="H4">
        <v>1</v>
      </c>
      <c r="I4">
        <v>9</v>
      </c>
      <c r="P4">
        <v>1</v>
      </c>
      <c r="Q4">
        <v>7</v>
      </c>
      <c r="R4" s="1">
        <v>2.35</v>
      </c>
    </row>
    <row r="5" spans="1:18" x14ac:dyDescent="0.2">
      <c r="B5">
        <v>1002</v>
      </c>
      <c r="C5">
        <v>2613</v>
      </c>
      <c r="D5">
        <v>7</v>
      </c>
      <c r="E5">
        <v>11</v>
      </c>
      <c r="F5" s="1">
        <v>4.28</v>
      </c>
      <c r="G5" s="1"/>
      <c r="H5">
        <v>1</v>
      </c>
      <c r="I5">
        <v>24</v>
      </c>
      <c r="P5">
        <v>1</v>
      </c>
      <c r="Q5">
        <v>9</v>
      </c>
      <c r="R5" s="1">
        <v>2.04</v>
      </c>
    </row>
    <row r="6" spans="1:18" x14ac:dyDescent="0.2">
      <c r="B6">
        <v>1002</v>
      </c>
      <c r="C6">
        <v>1001</v>
      </c>
      <c r="D6">
        <v>7</v>
      </c>
      <c r="E6">
        <v>1</v>
      </c>
      <c r="F6" s="1">
        <v>2.35</v>
      </c>
      <c r="G6" s="1"/>
      <c r="H6">
        <v>2</v>
      </c>
      <c r="I6">
        <v>10</v>
      </c>
      <c r="P6">
        <v>2</v>
      </c>
      <c r="Q6">
        <v>10</v>
      </c>
      <c r="R6" s="1">
        <v>3.61</v>
      </c>
    </row>
    <row r="7" spans="1:18" x14ac:dyDescent="0.2">
      <c r="B7">
        <v>1003</v>
      </c>
      <c r="C7">
        <v>4000</v>
      </c>
      <c r="D7">
        <v>6</v>
      </c>
      <c r="E7">
        <v>14</v>
      </c>
      <c r="F7" s="1">
        <v>5.54</v>
      </c>
      <c r="G7" s="1"/>
      <c r="H7">
        <v>3</v>
      </c>
      <c r="I7">
        <v>23</v>
      </c>
      <c r="P7">
        <v>3</v>
      </c>
      <c r="Q7">
        <v>23</v>
      </c>
      <c r="R7" s="1">
        <v>6.24</v>
      </c>
    </row>
    <row r="8" spans="1:18" x14ac:dyDescent="0.2">
      <c r="B8">
        <v>1003</v>
      </c>
      <c r="C8">
        <v>1002</v>
      </c>
      <c r="D8">
        <v>6</v>
      </c>
      <c r="E8">
        <v>7</v>
      </c>
      <c r="F8" s="1">
        <v>2.82</v>
      </c>
      <c r="G8" s="1"/>
      <c r="H8">
        <v>4</v>
      </c>
      <c r="I8">
        <v>5</v>
      </c>
      <c r="P8">
        <v>4</v>
      </c>
      <c r="Q8">
        <v>5</v>
      </c>
      <c r="R8" s="1">
        <v>5.15</v>
      </c>
    </row>
    <row r="9" spans="1:18" x14ac:dyDescent="0.2">
      <c r="B9">
        <v>1004</v>
      </c>
      <c r="C9">
        <v>4006</v>
      </c>
      <c r="D9">
        <v>5</v>
      </c>
      <c r="E9">
        <v>14</v>
      </c>
      <c r="F9" s="1">
        <v>3.81</v>
      </c>
      <c r="G9" s="1"/>
      <c r="H9">
        <v>4</v>
      </c>
      <c r="I9">
        <v>20</v>
      </c>
      <c r="P9">
        <v>4</v>
      </c>
      <c r="Q9">
        <v>20</v>
      </c>
      <c r="R9" s="1">
        <v>3.15</v>
      </c>
    </row>
    <row r="10" spans="1:18" x14ac:dyDescent="0.2">
      <c r="B10">
        <v>1004</v>
      </c>
      <c r="C10">
        <v>1003</v>
      </c>
      <c r="D10">
        <v>5</v>
      </c>
      <c r="E10">
        <v>6</v>
      </c>
      <c r="F10" s="1">
        <v>4.2</v>
      </c>
      <c r="G10" s="1"/>
      <c r="H10">
        <v>4</v>
      </c>
      <c r="I10">
        <v>20</v>
      </c>
      <c r="P10">
        <v>5</v>
      </c>
      <c r="Q10">
        <v>20</v>
      </c>
      <c r="R10" s="1">
        <v>4.5999999999999996</v>
      </c>
    </row>
    <row r="11" spans="1:18" x14ac:dyDescent="0.2">
      <c r="B11">
        <v>1005</v>
      </c>
      <c r="C11">
        <v>2629</v>
      </c>
      <c r="D11">
        <v>3</v>
      </c>
      <c r="E11">
        <v>23</v>
      </c>
      <c r="F11" s="1">
        <v>6.24</v>
      </c>
      <c r="G11" s="1"/>
      <c r="H11">
        <v>4</v>
      </c>
      <c r="I11">
        <v>21</v>
      </c>
      <c r="P11">
        <v>6</v>
      </c>
      <c r="Q11">
        <v>5</v>
      </c>
      <c r="R11" s="1">
        <v>4.2</v>
      </c>
    </row>
    <row r="12" spans="1:18" x14ac:dyDescent="0.2">
      <c r="B12">
        <v>1006</v>
      </c>
      <c r="C12">
        <v>2628</v>
      </c>
      <c r="D12">
        <v>2</v>
      </c>
      <c r="E12">
        <v>10</v>
      </c>
      <c r="F12" s="1">
        <v>3.61</v>
      </c>
      <c r="G12" s="1"/>
      <c r="H12">
        <v>5</v>
      </c>
      <c r="I12">
        <v>4</v>
      </c>
      <c r="P12">
        <v>7</v>
      </c>
      <c r="Q12">
        <v>6</v>
      </c>
      <c r="R12" s="1">
        <v>2.82</v>
      </c>
    </row>
    <row r="13" spans="1:18" x14ac:dyDescent="0.2">
      <c r="B13">
        <v>1006</v>
      </c>
      <c r="C13">
        <v>2629</v>
      </c>
      <c r="D13">
        <v>2</v>
      </c>
      <c r="E13">
        <v>10</v>
      </c>
      <c r="F13" s="1">
        <v>3.61</v>
      </c>
      <c r="G13" s="1"/>
      <c r="H13">
        <v>5</v>
      </c>
      <c r="I13">
        <v>6</v>
      </c>
      <c r="P13">
        <v>7</v>
      </c>
      <c r="Q13">
        <v>9</v>
      </c>
      <c r="R13" s="1">
        <v>5.14</v>
      </c>
    </row>
    <row r="14" spans="1:18" x14ac:dyDescent="0.2">
      <c r="B14">
        <v>1006</v>
      </c>
      <c r="C14">
        <v>1005</v>
      </c>
      <c r="D14">
        <v>2</v>
      </c>
      <c r="E14">
        <v>10</v>
      </c>
      <c r="F14" s="1">
        <v>3.61</v>
      </c>
      <c r="G14" s="1"/>
      <c r="H14">
        <v>5</v>
      </c>
      <c r="I14">
        <v>14</v>
      </c>
      <c r="P14">
        <v>7</v>
      </c>
      <c r="Q14">
        <v>11</v>
      </c>
      <c r="R14" s="1">
        <v>4.28</v>
      </c>
    </row>
    <row r="15" spans="1:18" x14ac:dyDescent="0.2">
      <c r="B15">
        <v>1007</v>
      </c>
      <c r="C15">
        <v>4003</v>
      </c>
      <c r="D15">
        <v>2</v>
      </c>
      <c r="E15">
        <v>10</v>
      </c>
      <c r="F15" s="1">
        <v>3.61</v>
      </c>
      <c r="G15" s="1"/>
      <c r="H15">
        <v>5</v>
      </c>
      <c r="I15">
        <v>16</v>
      </c>
      <c r="P15">
        <v>9</v>
      </c>
      <c r="Q15">
        <v>10</v>
      </c>
      <c r="R15" s="1">
        <v>2.33</v>
      </c>
    </row>
    <row r="16" spans="1:18" x14ac:dyDescent="0.2">
      <c r="B16">
        <v>1007</v>
      </c>
      <c r="C16">
        <v>1006</v>
      </c>
      <c r="D16">
        <v>2</v>
      </c>
      <c r="E16">
        <v>10</v>
      </c>
      <c r="F16" s="1">
        <v>3.61</v>
      </c>
      <c r="G16" s="1"/>
      <c r="H16">
        <v>5</v>
      </c>
      <c r="I16">
        <v>20</v>
      </c>
      <c r="P16">
        <v>9</v>
      </c>
      <c r="Q16">
        <v>11</v>
      </c>
      <c r="R16" s="1">
        <v>2.16</v>
      </c>
    </row>
    <row r="17" spans="2:18" x14ac:dyDescent="0.2">
      <c r="B17">
        <v>2611</v>
      </c>
      <c r="C17">
        <v>4002</v>
      </c>
      <c r="D17">
        <v>10</v>
      </c>
      <c r="E17">
        <v>9</v>
      </c>
      <c r="F17" s="1">
        <v>2.33</v>
      </c>
      <c r="G17" s="1"/>
      <c r="H17">
        <v>6</v>
      </c>
      <c r="I17">
        <v>5</v>
      </c>
      <c r="P17">
        <v>10</v>
      </c>
      <c r="Q17">
        <v>11</v>
      </c>
      <c r="R17" s="1">
        <v>1.36</v>
      </c>
    </row>
    <row r="18" spans="2:18" x14ac:dyDescent="0.2">
      <c r="B18">
        <v>2611</v>
      </c>
      <c r="C18">
        <v>4003</v>
      </c>
      <c r="D18">
        <v>11</v>
      </c>
      <c r="E18">
        <v>12</v>
      </c>
      <c r="F18" s="1">
        <v>0.93</v>
      </c>
      <c r="G18" s="1"/>
      <c r="H18">
        <v>6</v>
      </c>
      <c r="I18">
        <v>7</v>
      </c>
      <c r="P18">
        <v>10</v>
      </c>
      <c r="Q18">
        <v>15</v>
      </c>
      <c r="R18" s="1">
        <v>2.54</v>
      </c>
    </row>
    <row r="19" spans="2:18" x14ac:dyDescent="0.2">
      <c r="B19">
        <v>2611</v>
      </c>
      <c r="C19">
        <v>4004</v>
      </c>
      <c r="D19">
        <v>11</v>
      </c>
      <c r="E19">
        <v>12</v>
      </c>
      <c r="F19" s="1">
        <v>0.93</v>
      </c>
      <c r="G19" s="1"/>
      <c r="H19">
        <v>6</v>
      </c>
      <c r="I19">
        <v>14</v>
      </c>
      <c r="P19">
        <v>11</v>
      </c>
      <c r="Q19">
        <v>12</v>
      </c>
      <c r="R19" s="1">
        <v>0.93</v>
      </c>
    </row>
    <row r="20" spans="2:18" x14ac:dyDescent="0.2">
      <c r="B20">
        <v>2611</v>
      </c>
      <c r="C20">
        <v>3000</v>
      </c>
      <c r="D20">
        <v>11</v>
      </c>
      <c r="E20">
        <v>12</v>
      </c>
      <c r="F20" s="1">
        <v>0.93</v>
      </c>
      <c r="G20" s="1"/>
      <c r="H20">
        <v>7</v>
      </c>
      <c r="I20">
        <v>1</v>
      </c>
      <c r="P20">
        <v>11</v>
      </c>
      <c r="Q20">
        <v>13</v>
      </c>
      <c r="R20" s="1">
        <v>1.68</v>
      </c>
    </row>
    <row r="21" spans="2:18" x14ac:dyDescent="0.2">
      <c r="B21">
        <v>2612</v>
      </c>
      <c r="C21">
        <v>4002</v>
      </c>
      <c r="D21">
        <v>10</v>
      </c>
      <c r="E21">
        <v>11</v>
      </c>
      <c r="F21" s="1">
        <v>1.36</v>
      </c>
      <c r="G21" s="1"/>
      <c r="H21">
        <v>7</v>
      </c>
      <c r="I21">
        <v>6</v>
      </c>
      <c r="P21">
        <v>12</v>
      </c>
      <c r="Q21">
        <v>10</v>
      </c>
      <c r="R21" s="1">
        <v>1.18</v>
      </c>
    </row>
    <row r="22" spans="2:18" x14ac:dyDescent="0.2">
      <c r="B22">
        <v>2612</v>
      </c>
      <c r="C22">
        <v>4003</v>
      </c>
      <c r="D22">
        <v>9</v>
      </c>
      <c r="E22">
        <v>10</v>
      </c>
      <c r="F22" s="1">
        <v>2.33</v>
      </c>
      <c r="G22" s="1"/>
      <c r="H22">
        <v>7</v>
      </c>
      <c r="I22">
        <v>9</v>
      </c>
      <c r="P22">
        <v>12</v>
      </c>
      <c r="Q22">
        <v>13</v>
      </c>
      <c r="R22" s="1">
        <v>1.52</v>
      </c>
    </row>
    <row r="23" spans="2:18" x14ac:dyDescent="0.2">
      <c r="B23">
        <v>2614</v>
      </c>
      <c r="C23">
        <v>4006</v>
      </c>
      <c r="D23">
        <v>14</v>
      </c>
      <c r="E23">
        <v>16</v>
      </c>
      <c r="F23" s="1">
        <v>2.4700000000000002</v>
      </c>
      <c r="G23" s="1"/>
      <c r="H23">
        <v>7</v>
      </c>
      <c r="I23">
        <v>11</v>
      </c>
      <c r="P23">
        <v>13</v>
      </c>
      <c r="Q23">
        <v>7</v>
      </c>
      <c r="R23" s="1">
        <v>3.64</v>
      </c>
    </row>
    <row r="24" spans="2:18" x14ac:dyDescent="0.2">
      <c r="B24">
        <v>2614</v>
      </c>
      <c r="C24">
        <v>4000</v>
      </c>
      <c r="D24">
        <v>14</v>
      </c>
      <c r="E24">
        <v>13</v>
      </c>
      <c r="F24" s="1">
        <v>1.38</v>
      </c>
      <c r="G24" s="1"/>
      <c r="H24">
        <v>7</v>
      </c>
      <c r="I24">
        <v>13</v>
      </c>
      <c r="P24">
        <v>13</v>
      </c>
      <c r="Q24">
        <v>14</v>
      </c>
      <c r="R24" s="1">
        <v>1.38</v>
      </c>
    </row>
    <row r="25" spans="2:18" x14ac:dyDescent="0.2">
      <c r="B25">
        <v>2614</v>
      </c>
      <c r="C25">
        <v>2613</v>
      </c>
      <c r="D25">
        <v>13</v>
      </c>
      <c r="E25">
        <v>12</v>
      </c>
      <c r="F25" s="1">
        <v>1.52</v>
      </c>
      <c r="G25" s="1"/>
      <c r="H25">
        <v>9</v>
      </c>
      <c r="I25">
        <v>1</v>
      </c>
      <c r="P25">
        <v>14</v>
      </c>
      <c r="Q25">
        <v>5</v>
      </c>
      <c r="R25" s="1">
        <v>3.81</v>
      </c>
    </row>
    <row r="26" spans="2:18" x14ac:dyDescent="0.2">
      <c r="B26">
        <v>2616</v>
      </c>
      <c r="C26">
        <v>2612</v>
      </c>
      <c r="D26">
        <v>2</v>
      </c>
      <c r="E26">
        <v>10</v>
      </c>
      <c r="F26" s="1">
        <v>3.61</v>
      </c>
      <c r="G26" s="1"/>
      <c r="H26">
        <v>9</v>
      </c>
      <c r="I26">
        <v>7</v>
      </c>
      <c r="P26">
        <v>14</v>
      </c>
      <c r="Q26">
        <v>6</v>
      </c>
      <c r="R26" s="1">
        <v>5.54</v>
      </c>
    </row>
    <row r="27" spans="2:18" x14ac:dyDescent="0.2">
      <c r="B27" s="2">
        <v>2616</v>
      </c>
      <c r="C27" s="2">
        <v>1007</v>
      </c>
      <c r="D27" s="2">
        <v>1</v>
      </c>
      <c r="E27" s="2">
        <v>9</v>
      </c>
      <c r="F27" s="1">
        <v>2.04</v>
      </c>
      <c r="G27" s="1"/>
      <c r="H27">
        <v>9</v>
      </c>
      <c r="I27">
        <v>10</v>
      </c>
      <c r="P27">
        <v>14</v>
      </c>
      <c r="Q27">
        <v>16</v>
      </c>
      <c r="R27" s="1">
        <v>2.4700000000000002</v>
      </c>
    </row>
    <row r="28" spans="2:18" x14ac:dyDescent="0.2">
      <c r="B28">
        <v>2622</v>
      </c>
      <c r="C28">
        <v>2623</v>
      </c>
      <c r="D28">
        <v>20</v>
      </c>
      <c r="E28">
        <v>21</v>
      </c>
      <c r="F28" s="1">
        <v>2.62</v>
      </c>
      <c r="G28" s="1"/>
      <c r="H28">
        <v>9</v>
      </c>
      <c r="I28">
        <v>11</v>
      </c>
      <c r="P28">
        <v>16</v>
      </c>
      <c r="Q28">
        <v>5</v>
      </c>
      <c r="R28" s="1">
        <v>4.67</v>
      </c>
    </row>
    <row r="29" spans="2:18" x14ac:dyDescent="0.2">
      <c r="B29">
        <v>2622</v>
      </c>
      <c r="C29">
        <v>2625</v>
      </c>
      <c r="D29">
        <v>20</v>
      </c>
      <c r="E29">
        <v>16</v>
      </c>
      <c r="F29" s="1">
        <v>2.37</v>
      </c>
      <c r="G29" s="1"/>
      <c r="H29">
        <v>9</v>
      </c>
      <c r="I29">
        <v>24</v>
      </c>
      <c r="P29">
        <v>16</v>
      </c>
      <c r="Q29">
        <v>17</v>
      </c>
      <c r="R29" s="1">
        <v>2.19</v>
      </c>
    </row>
    <row r="30" spans="2:18" x14ac:dyDescent="0.2">
      <c r="B30">
        <v>2623</v>
      </c>
      <c r="C30">
        <v>2627</v>
      </c>
      <c r="D30">
        <v>21</v>
      </c>
      <c r="E30">
        <v>22</v>
      </c>
      <c r="F30" s="1">
        <v>4.1500000000000004</v>
      </c>
      <c r="G30" s="1"/>
      <c r="H30">
        <v>10</v>
      </c>
      <c r="I30">
        <v>2</v>
      </c>
      <c r="P30">
        <v>16</v>
      </c>
      <c r="Q30">
        <v>20</v>
      </c>
      <c r="R30" s="1">
        <v>2.37</v>
      </c>
    </row>
    <row r="31" spans="2:18" x14ac:dyDescent="0.2">
      <c r="B31">
        <v>2623</v>
      </c>
      <c r="C31">
        <v>2624</v>
      </c>
      <c r="D31">
        <v>21</v>
      </c>
      <c r="E31">
        <v>17</v>
      </c>
      <c r="F31" s="1">
        <v>2.8</v>
      </c>
      <c r="G31" s="1"/>
      <c r="H31">
        <v>10</v>
      </c>
      <c r="I31">
        <v>9</v>
      </c>
      <c r="P31">
        <v>17</v>
      </c>
      <c r="Q31">
        <v>18</v>
      </c>
      <c r="R31" s="1">
        <v>2.64</v>
      </c>
    </row>
    <row r="32" spans="2:18" x14ac:dyDescent="0.2">
      <c r="B32">
        <v>2624</v>
      </c>
      <c r="C32">
        <v>4007</v>
      </c>
      <c r="D32">
        <v>17</v>
      </c>
      <c r="E32">
        <v>18</v>
      </c>
      <c r="F32" s="1">
        <v>2.64</v>
      </c>
      <c r="G32" s="1"/>
      <c r="H32">
        <v>10</v>
      </c>
      <c r="I32">
        <v>11</v>
      </c>
      <c r="P32">
        <v>17</v>
      </c>
      <c r="Q32">
        <v>21</v>
      </c>
      <c r="R32" s="1">
        <v>2.8</v>
      </c>
    </row>
    <row r="33" spans="2:18" x14ac:dyDescent="0.2">
      <c r="B33">
        <v>2624</v>
      </c>
      <c r="C33">
        <v>4005</v>
      </c>
      <c r="D33">
        <v>17</v>
      </c>
      <c r="E33">
        <v>16</v>
      </c>
      <c r="F33" s="1">
        <v>2.19</v>
      </c>
      <c r="G33" s="1"/>
      <c r="H33">
        <v>10</v>
      </c>
      <c r="I33">
        <v>12</v>
      </c>
      <c r="P33">
        <v>18</v>
      </c>
      <c r="Q33">
        <v>22</v>
      </c>
      <c r="R33" s="1">
        <v>2.95</v>
      </c>
    </row>
    <row r="34" spans="2:18" x14ac:dyDescent="0.2">
      <c r="B34">
        <v>2625</v>
      </c>
      <c r="C34">
        <v>2624</v>
      </c>
      <c r="D34">
        <v>16</v>
      </c>
      <c r="E34">
        <v>17</v>
      </c>
      <c r="F34" s="1">
        <v>2.19</v>
      </c>
      <c r="G34" s="1"/>
      <c r="H34">
        <v>10</v>
      </c>
      <c r="I34">
        <v>15</v>
      </c>
      <c r="P34">
        <v>20</v>
      </c>
      <c r="Q34">
        <v>4</v>
      </c>
      <c r="R34" s="1">
        <v>3.51</v>
      </c>
    </row>
    <row r="35" spans="2:18" x14ac:dyDescent="0.2">
      <c r="B35">
        <v>2625</v>
      </c>
      <c r="C35">
        <v>4006</v>
      </c>
      <c r="D35">
        <v>16</v>
      </c>
      <c r="E35">
        <v>14</v>
      </c>
      <c r="F35" s="1">
        <v>2.4700000000000002</v>
      </c>
      <c r="G35" s="1"/>
      <c r="H35">
        <v>10</v>
      </c>
      <c r="I35">
        <v>24</v>
      </c>
      <c r="P35">
        <v>20</v>
      </c>
      <c r="Q35">
        <v>21</v>
      </c>
      <c r="R35" s="1">
        <v>2.62</v>
      </c>
    </row>
    <row r="36" spans="2:18" x14ac:dyDescent="0.2">
      <c r="B36">
        <v>2625</v>
      </c>
      <c r="C36">
        <v>1004</v>
      </c>
      <c r="D36">
        <v>16</v>
      </c>
      <c r="E36">
        <v>5</v>
      </c>
      <c r="F36" s="1">
        <v>4.67</v>
      </c>
      <c r="G36" s="1"/>
      <c r="H36">
        <v>11</v>
      </c>
      <c r="I36">
        <v>7</v>
      </c>
      <c r="P36">
        <v>21</v>
      </c>
      <c r="Q36">
        <v>4</v>
      </c>
      <c r="R36" s="1">
        <v>5.57</v>
      </c>
    </row>
    <row r="37" spans="2:18" x14ac:dyDescent="0.2">
      <c r="B37">
        <v>2626</v>
      </c>
      <c r="C37">
        <v>2623</v>
      </c>
      <c r="D37">
        <v>4</v>
      </c>
      <c r="E37">
        <v>21</v>
      </c>
      <c r="F37" s="1">
        <v>5.57</v>
      </c>
      <c r="G37" s="1"/>
      <c r="H37">
        <v>11</v>
      </c>
      <c r="I37">
        <v>9</v>
      </c>
      <c r="P37">
        <v>21</v>
      </c>
      <c r="Q37">
        <v>22</v>
      </c>
      <c r="R37" s="1">
        <v>4.1500000000000004</v>
      </c>
    </row>
    <row r="38" spans="2:18" x14ac:dyDescent="0.2">
      <c r="B38">
        <v>2626</v>
      </c>
      <c r="C38">
        <v>2622</v>
      </c>
      <c r="D38">
        <v>4</v>
      </c>
      <c r="E38">
        <v>20</v>
      </c>
      <c r="F38" s="1">
        <v>3.15</v>
      </c>
      <c r="G38" s="1"/>
      <c r="H38">
        <v>11</v>
      </c>
      <c r="I38">
        <v>10</v>
      </c>
      <c r="P38">
        <v>22</v>
      </c>
      <c r="Q38">
        <v>23</v>
      </c>
      <c r="R38" s="1">
        <v>4.5199999999999996</v>
      </c>
    </row>
    <row r="39" spans="2:18" x14ac:dyDescent="0.2">
      <c r="B39">
        <v>2627</v>
      </c>
      <c r="C39">
        <v>4007</v>
      </c>
      <c r="D39">
        <v>18</v>
      </c>
      <c r="E39">
        <v>17</v>
      </c>
      <c r="F39" s="1">
        <v>2.64</v>
      </c>
      <c r="G39" s="1"/>
      <c r="H39">
        <v>11</v>
      </c>
      <c r="I39">
        <v>12</v>
      </c>
      <c r="P39">
        <v>23</v>
      </c>
      <c r="Q39">
        <v>19</v>
      </c>
      <c r="R39" s="1">
        <v>1.99</v>
      </c>
    </row>
    <row r="40" spans="2:18" x14ac:dyDescent="0.2">
      <c r="B40">
        <v>2627</v>
      </c>
      <c r="C40">
        <v>4008</v>
      </c>
      <c r="D40">
        <v>22</v>
      </c>
      <c r="E40">
        <v>18</v>
      </c>
      <c r="F40" s="1">
        <v>2.95</v>
      </c>
      <c r="G40" s="1"/>
      <c r="H40">
        <v>11</v>
      </c>
      <c r="I40">
        <v>13</v>
      </c>
    </row>
    <row r="41" spans="2:18" x14ac:dyDescent="0.2">
      <c r="B41">
        <v>2628</v>
      </c>
      <c r="C41">
        <v>4003</v>
      </c>
      <c r="D41">
        <v>15</v>
      </c>
      <c r="E41">
        <v>10</v>
      </c>
      <c r="F41" s="1">
        <v>2.54</v>
      </c>
      <c r="G41" s="1"/>
      <c r="H41">
        <v>12</v>
      </c>
      <c r="I41">
        <v>10</v>
      </c>
    </row>
    <row r="42" spans="2:18" x14ac:dyDescent="0.2">
      <c r="B42">
        <v>2628</v>
      </c>
      <c r="C42">
        <v>4008</v>
      </c>
      <c r="D42" s="17">
        <v>15</v>
      </c>
      <c r="E42" s="17">
        <v>10</v>
      </c>
      <c r="F42" s="1">
        <v>2.54</v>
      </c>
      <c r="G42" s="1"/>
      <c r="H42">
        <v>12</v>
      </c>
      <c r="I42">
        <v>11</v>
      </c>
    </row>
    <row r="43" spans="2:18" x14ac:dyDescent="0.2">
      <c r="B43">
        <v>2629</v>
      </c>
      <c r="C43">
        <v>2628</v>
      </c>
      <c r="D43">
        <v>23</v>
      </c>
      <c r="E43">
        <v>19</v>
      </c>
      <c r="F43" s="1">
        <v>1.99</v>
      </c>
      <c r="G43" s="1"/>
      <c r="H43">
        <v>12</v>
      </c>
      <c r="I43">
        <v>13</v>
      </c>
    </row>
    <row r="44" spans="2:18" x14ac:dyDescent="0.2">
      <c r="B44">
        <v>2629</v>
      </c>
      <c r="C44">
        <v>4008</v>
      </c>
      <c r="D44">
        <v>23</v>
      </c>
      <c r="E44">
        <v>3</v>
      </c>
      <c r="F44" s="1">
        <v>6.24</v>
      </c>
      <c r="G44" s="1"/>
      <c r="H44">
        <v>13</v>
      </c>
      <c r="I44">
        <v>7</v>
      </c>
    </row>
    <row r="45" spans="2:18" x14ac:dyDescent="0.2">
      <c r="B45">
        <v>2629</v>
      </c>
      <c r="C45">
        <v>2627</v>
      </c>
      <c r="D45">
        <v>23</v>
      </c>
      <c r="E45">
        <v>22</v>
      </c>
      <c r="F45" s="1">
        <v>4.5199999999999996</v>
      </c>
      <c r="G45" s="1"/>
      <c r="H45">
        <v>13</v>
      </c>
      <c r="I45">
        <v>11</v>
      </c>
    </row>
    <row r="46" spans="2:18" x14ac:dyDescent="0.2">
      <c r="B46">
        <v>2629</v>
      </c>
      <c r="C46">
        <v>2623</v>
      </c>
      <c r="D46">
        <v>23</v>
      </c>
      <c r="E46">
        <v>22</v>
      </c>
      <c r="F46" s="1">
        <v>4.5199999999999996</v>
      </c>
      <c r="G46" s="1"/>
      <c r="H46">
        <v>13</v>
      </c>
      <c r="I46">
        <v>12</v>
      </c>
    </row>
    <row r="47" spans="2:18" x14ac:dyDescent="0.2">
      <c r="B47">
        <v>3000</v>
      </c>
      <c r="C47">
        <v>2613</v>
      </c>
      <c r="D47">
        <v>12</v>
      </c>
      <c r="E47">
        <v>11</v>
      </c>
      <c r="F47" s="1">
        <v>0.93</v>
      </c>
      <c r="G47" s="1"/>
      <c r="H47">
        <v>13</v>
      </c>
      <c r="I47">
        <v>14</v>
      </c>
    </row>
    <row r="48" spans="2:18" x14ac:dyDescent="0.2">
      <c r="B48">
        <v>3000</v>
      </c>
      <c r="C48">
        <v>4007</v>
      </c>
      <c r="D48">
        <v>18</v>
      </c>
      <c r="E48">
        <v>17</v>
      </c>
      <c r="F48" s="1">
        <v>2.64</v>
      </c>
      <c r="G48" s="1"/>
      <c r="H48">
        <v>14</v>
      </c>
      <c r="I48">
        <v>5</v>
      </c>
    </row>
    <row r="49" spans="2:9" x14ac:dyDescent="0.2">
      <c r="B49">
        <v>4000</v>
      </c>
      <c r="C49">
        <v>4001</v>
      </c>
      <c r="D49">
        <v>13</v>
      </c>
      <c r="E49">
        <v>12</v>
      </c>
      <c r="F49" s="1">
        <v>1.52</v>
      </c>
      <c r="G49" s="1"/>
      <c r="H49">
        <v>14</v>
      </c>
      <c r="I49">
        <v>6</v>
      </c>
    </row>
    <row r="50" spans="2:9" x14ac:dyDescent="0.2">
      <c r="B50">
        <v>4000</v>
      </c>
      <c r="C50">
        <v>2613</v>
      </c>
      <c r="D50">
        <v>13</v>
      </c>
      <c r="E50">
        <v>11</v>
      </c>
      <c r="F50" s="1">
        <v>1.68</v>
      </c>
      <c r="G50" s="1"/>
      <c r="H50">
        <v>14</v>
      </c>
      <c r="I50">
        <v>13</v>
      </c>
    </row>
    <row r="51" spans="2:9" x14ac:dyDescent="0.2">
      <c r="B51">
        <v>4001</v>
      </c>
      <c r="C51">
        <v>4002</v>
      </c>
      <c r="D51">
        <v>11</v>
      </c>
      <c r="E51">
        <v>10</v>
      </c>
      <c r="F51" s="1">
        <v>1.36</v>
      </c>
      <c r="G51" s="1"/>
      <c r="H51">
        <v>14</v>
      </c>
      <c r="I51">
        <v>16</v>
      </c>
    </row>
    <row r="52" spans="2:9" x14ac:dyDescent="0.2">
      <c r="B52">
        <v>4001</v>
      </c>
      <c r="C52">
        <v>2611</v>
      </c>
      <c r="D52">
        <v>11</v>
      </c>
      <c r="E52">
        <v>12</v>
      </c>
      <c r="F52" s="1">
        <v>0.93</v>
      </c>
      <c r="G52" s="1"/>
      <c r="H52">
        <v>15</v>
      </c>
      <c r="I52">
        <v>10</v>
      </c>
    </row>
    <row r="53" spans="2:9" x14ac:dyDescent="0.2">
      <c r="B53">
        <v>4001</v>
      </c>
      <c r="C53">
        <v>2613</v>
      </c>
      <c r="D53">
        <v>11</v>
      </c>
      <c r="E53">
        <v>13</v>
      </c>
      <c r="F53" s="1">
        <v>1.68</v>
      </c>
      <c r="G53" s="1"/>
      <c r="H53">
        <v>15</v>
      </c>
      <c r="I53">
        <v>19</v>
      </c>
    </row>
    <row r="54" spans="2:9" x14ac:dyDescent="0.2">
      <c r="B54">
        <v>4004</v>
      </c>
      <c r="C54">
        <v>4003</v>
      </c>
      <c r="D54">
        <v>10</v>
      </c>
      <c r="E54">
        <v>15</v>
      </c>
      <c r="F54" s="1">
        <v>2.54</v>
      </c>
      <c r="G54" s="1"/>
      <c r="H54">
        <v>16</v>
      </c>
      <c r="I54">
        <v>5</v>
      </c>
    </row>
    <row r="55" spans="2:9" x14ac:dyDescent="0.2">
      <c r="B55">
        <v>4004</v>
      </c>
      <c r="C55">
        <v>4008</v>
      </c>
      <c r="D55">
        <v>10</v>
      </c>
      <c r="E55">
        <v>15</v>
      </c>
      <c r="F55" s="1">
        <v>2.54</v>
      </c>
      <c r="G55" s="1"/>
      <c r="H55">
        <v>16</v>
      </c>
      <c r="I55">
        <v>14</v>
      </c>
    </row>
    <row r="56" spans="2:9" x14ac:dyDescent="0.2">
      <c r="B56">
        <v>4004</v>
      </c>
      <c r="C56">
        <v>3000</v>
      </c>
      <c r="D56">
        <v>12</v>
      </c>
      <c r="E56">
        <v>13</v>
      </c>
      <c r="F56" s="1">
        <v>1.52</v>
      </c>
      <c r="G56" s="1"/>
      <c r="H56">
        <v>16</v>
      </c>
      <c r="I56">
        <v>17</v>
      </c>
    </row>
    <row r="57" spans="2:9" x14ac:dyDescent="0.2">
      <c r="B57">
        <v>4005</v>
      </c>
      <c r="C57">
        <v>4006</v>
      </c>
      <c r="D57">
        <v>13</v>
      </c>
      <c r="E57">
        <v>14</v>
      </c>
      <c r="F57" s="1">
        <v>1.38</v>
      </c>
      <c r="G57" s="1"/>
      <c r="H57">
        <v>16</v>
      </c>
      <c r="I57">
        <v>20</v>
      </c>
    </row>
    <row r="58" spans="2:9" x14ac:dyDescent="0.2">
      <c r="B58">
        <v>4005</v>
      </c>
      <c r="C58">
        <v>2613</v>
      </c>
      <c r="D58">
        <v>13</v>
      </c>
      <c r="E58">
        <v>11</v>
      </c>
      <c r="F58" s="1">
        <v>1.68</v>
      </c>
      <c r="G58" s="1"/>
      <c r="H58">
        <v>17</v>
      </c>
      <c r="I58">
        <v>16</v>
      </c>
    </row>
    <row r="59" spans="2:9" x14ac:dyDescent="0.2">
      <c r="B59">
        <v>4005</v>
      </c>
      <c r="C59">
        <v>3000</v>
      </c>
      <c r="D59">
        <v>13</v>
      </c>
      <c r="E59">
        <v>12</v>
      </c>
      <c r="F59" s="1">
        <v>1.52</v>
      </c>
      <c r="G59" s="1"/>
      <c r="H59">
        <v>17</v>
      </c>
      <c r="I59">
        <v>18</v>
      </c>
    </row>
    <row r="60" spans="2:9" x14ac:dyDescent="0.2">
      <c r="H60">
        <v>17</v>
      </c>
      <c r="I60">
        <v>21</v>
      </c>
    </row>
    <row r="61" spans="2:9" x14ac:dyDescent="0.2">
      <c r="H61">
        <v>18</v>
      </c>
      <c r="I61">
        <v>17</v>
      </c>
    </row>
    <row r="62" spans="2:9" x14ac:dyDescent="0.2">
      <c r="H62">
        <v>18</v>
      </c>
      <c r="I62">
        <v>22</v>
      </c>
    </row>
    <row r="63" spans="2:9" x14ac:dyDescent="0.2">
      <c r="H63">
        <v>19</v>
      </c>
      <c r="I63">
        <v>15</v>
      </c>
    </row>
    <row r="64" spans="2:9" x14ac:dyDescent="0.2">
      <c r="H64">
        <v>19</v>
      </c>
      <c r="I64">
        <v>23</v>
      </c>
    </row>
    <row r="65" spans="8:9" x14ac:dyDescent="0.2">
      <c r="H65">
        <v>20</v>
      </c>
      <c r="I65">
        <v>4</v>
      </c>
    </row>
    <row r="66" spans="8:9" x14ac:dyDescent="0.2">
      <c r="H66">
        <v>20</v>
      </c>
      <c r="I66">
        <v>4</v>
      </c>
    </row>
    <row r="67" spans="8:9" x14ac:dyDescent="0.2">
      <c r="H67">
        <v>20</v>
      </c>
      <c r="I67">
        <v>5</v>
      </c>
    </row>
    <row r="68" spans="8:9" x14ac:dyDescent="0.2">
      <c r="H68">
        <v>20</v>
      </c>
      <c r="I68">
        <v>16</v>
      </c>
    </row>
    <row r="69" spans="8:9" x14ac:dyDescent="0.2">
      <c r="H69">
        <v>20</v>
      </c>
      <c r="I69">
        <v>21</v>
      </c>
    </row>
    <row r="70" spans="8:9" x14ac:dyDescent="0.2">
      <c r="H70">
        <v>21</v>
      </c>
      <c r="I70">
        <v>4</v>
      </c>
    </row>
    <row r="71" spans="8:9" x14ac:dyDescent="0.2">
      <c r="H71">
        <v>21</v>
      </c>
      <c r="I71">
        <v>17</v>
      </c>
    </row>
    <row r="72" spans="8:9" x14ac:dyDescent="0.2">
      <c r="H72">
        <v>21</v>
      </c>
      <c r="I72">
        <v>20</v>
      </c>
    </row>
    <row r="73" spans="8:9" x14ac:dyDescent="0.2">
      <c r="H73">
        <v>21</v>
      </c>
      <c r="I73">
        <v>22</v>
      </c>
    </row>
    <row r="74" spans="8:9" x14ac:dyDescent="0.2">
      <c r="H74">
        <v>22</v>
      </c>
      <c r="I74">
        <v>18</v>
      </c>
    </row>
    <row r="75" spans="8:9" x14ac:dyDescent="0.2">
      <c r="H75">
        <v>22</v>
      </c>
      <c r="I75">
        <v>21</v>
      </c>
    </row>
    <row r="76" spans="8:9" x14ac:dyDescent="0.2">
      <c r="H76">
        <v>22</v>
      </c>
      <c r="I76">
        <v>23</v>
      </c>
    </row>
    <row r="77" spans="8:9" x14ac:dyDescent="0.2">
      <c r="H77">
        <v>23</v>
      </c>
      <c r="I77">
        <v>3</v>
      </c>
    </row>
    <row r="78" spans="8:9" x14ac:dyDescent="0.2">
      <c r="H78">
        <v>23</v>
      </c>
      <c r="I78">
        <v>19</v>
      </c>
    </row>
    <row r="79" spans="8:9" x14ac:dyDescent="0.2">
      <c r="H79">
        <v>23</v>
      </c>
      <c r="I79">
        <v>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48062-9B7D-A04E-85B0-AB670AE322AE}">
  <dimension ref="A1:AU778"/>
  <sheetViews>
    <sheetView zoomScale="67" workbookViewId="0">
      <selection activeCell="C2" sqref="C2:C11"/>
    </sheetView>
  </sheetViews>
  <sheetFormatPr baseColWidth="10" defaultRowHeight="16" x14ac:dyDescent="0.2"/>
  <cols>
    <col min="11" max="11" width="10.83203125" style="2"/>
  </cols>
  <sheetData>
    <row r="1" spans="1:47" x14ac:dyDescent="0.2">
      <c r="A1" t="s">
        <v>13</v>
      </c>
      <c r="B1" t="s">
        <v>14</v>
      </c>
      <c r="C1" t="s">
        <v>15</v>
      </c>
      <c r="D1" t="s">
        <v>20</v>
      </c>
      <c r="E1" t="s">
        <v>22</v>
      </c>
      <c r="F1" t="s">
        <v>17</v>
      </c>
      <c r="G1" t="s">
        <v>19</v>
      </c>
      <c r="K1" s="2" t="s">
        <v>39</v>
      </c>
      <c r="L1" t="s">
        <v>40</v>
      </c>
      <c r="M1" t="s">
        <v>41</v>
      </c>
      <c r="N1" t="s">
        <v>42</v>
      </c>
      <c r="O1" t="s">
        <v>43</v>
      </c>
      <c r="P1" t="s">
        <v>44</v>
      </c>
      <c r="Q1" t="s">
        <v>45</v>
      </c>
      <c r="R1" t="s">
        <v>46</v>
      </c>
      <c r="S1" t="s">
        <v>47</v>
      </c>
      <c r="T1" t="s">
        <v>48</v>
      </c>
      <c r="U1" t="s">
        <v>49</v>
      </c>
      <c r="V1" t="s">
        <v>50</v>
      </c>
      <c r="W1" t="s">
        <v>51</v>
      </c>
      <c r="X1" t="s">
        <v>52</v>
      </c>
      <c r="Y1" t="s">
        <v>53</v>
      </c>
      <c r="Z1" t="s">
        <v>54</v>
      </c>
      <c r="AA1" t="s">
        <v>55</v>
      </c>
      <c r="AB1" t="s">
        <v>56</v>
      </c>
      <c r="AC1" t="s">
        <v>57</v>
      </c>
      <c r="AD1" t="s">
        <v>59</v>
      </c>
      <c r="AE1" t="s">
        <v>58</v>
      </c>
      <c r="AF1" t="s">
        <v>60</v>
      </c>
      <c r="AG1" t="s">
        <v>61</v>
      </c>
      <c r="AH1" t="s">
        <v>62</v>
      </c>
      <c r="AI1" t="s">
        <v>63</v>
      </c>
      <c r="AJ1" t="s">
        <v>64</v>
      </c>
      <c r="AK1" t="s">
        <v>65</v>
      </c>
      <c r="AL1" t="s">
        <v>66</v>
      </c>
      <c r="AM1" t="s">
        <v>67</v>
      </c>
      <c r="AN1" t="s">
        <v>68</v>
      </c>
      <c r="AO1" t="s">
        <v>69</v>
      </c>
      <c r="AP1" t="s">
        <v>70</v>
      </c>
      <c r="AQ1" t="s">
        <v>71</v>
      </c>
      <c r="AR1" t="s">
        <v>72</v>
      </c>
      <c r="AS1" t="s">
        <v>73</v>
      </c>
      <c r="AT1" t="s">
        <v>74</v>
      </c>
      <c r="AU1" t="s">
        <v>75</v>
      </c>
    </row>
    <row r="2" spans="1:47" x14ac:dyDescent="0.2">
      <c r="A2">
        <v>1</v>
      </c>
      <c r="B2">
        <v>7</v>
      </c>
      <c r="C2">
        <v>0</v>
      </c>
      <c r="D2">
        <v>1186.64572</v>
      </c>
      <c r="E2">
        <f>IF((D2-D$2)&lt;=(C2*F2), F2,(D2-D$2)/C2+F2)</f>
        <v>3.6524822695035465E-2</v>
      </c>
      <c r="F2">
        <f>Overview!J$4</f>
        <v>3.6524822695035465E-2</v>
      </c>
      <c r="G2">
        <f>E2</f>
        <v>3.6524822695035465E-2</v>
      </c>
      <c r="J2">
        <v>0</v>
      </c>
      <c r="K2" s="2">
        <v>3.6524822695035465E-2</v>
      </c>
      <c r="L2" s="2">
        <v>4.0686274509803923E-2</v>
      </c>
      <c r="M2" s="2">
        <v>3.1625115420129274E-2</v>
      </c>
      <c r="N2" s="2">
        <v>2.2435897435897436E-2</v>
      </c>
      <c r="O2" s="2">
        <v>2.3171521035598705E-2</v>
      </c>
      <c r="P2" s="2">
        <v>2.7619047619047619E-2</v>
      </c>
      <c r="Q2" s="2">
        <v>2.485507246376812E-2</v>
      </c>
      <c r="R2" s="2">
        <v>2.1944444444444447E-2</v>
      </c>
      <c r="S2" s="2">
        <v>1.885342789598109E-2</v>
      </c>
      <c r="T2" s="2">
        <v>2.1173800259403373E-2</v>
      </c>
      <c r="U2" s="2">
        <v>2.1300623052959499E-2</v>
      </c>
      <c r="V2" s="2">
        <v>2.7753934191702429E-2</v>
      </c>
      <c r="W2" s="2">
        <v>2.8472222222222218E-2</v>
      </c>
      <c r="X2" s="2">
        <v>3.5171568627450973E-2</v>
      </c>
      <c r="Y2" s="2">
        <v>3.3727034120734904E-2</v>
      </c>
      <c r="Z2" s="2">
        <v>3.9068100358422939E-2</v>
      </c>
      <c r="AA2" s="2">
        <v>3.273809523809524E-2</v>
      </c>
      <c r="AB2" s="2">
        <v>3.8841807909604516E-2</v>
      </c>
      <c r="AC2" s="2">
        <v>3.5416666666666666E-2</v>
      </c>
      <c r="AD2" s="2">
        <v>2.2206959706959704E-2</v>
      </c>
      <c r="AE2" s="2">
        <v>3.8043478260869568E-2</v>
      </c>
      <c r="AF2" s="2">
        <v>3.2370953630796152E-2</v>
      </c>
      <c r="AG2" s="2">
        <v>2.0788206979542721E-2</v>
      </c>
      <c r="AH2" s="2">
        <v>3.5492577597840747E-2</v>
      </c>
      <c r="AI2" s="2">
        <v>2.8800856531049253E-2</v>
      </c>
      <c r="AJ2" s="2">
        <v>3.4322678843226789E-2</v>
      </c>
      <c r="AK2" s="2">
        <v>3.3473980309423342E-2</v>
      </c>
      <c r="AL2" s="2">
        <v>3.2954545454545452E-2</v>
      </c>
      <c r="AM2" s="2">
        <v>3.0535714285714284E-2</v>
      </c>
      <c r="AN2" s="2">
        <v>3.2259887005649718E-2</v>
      </c>
      <c r="AO2" s="2">
        <v>6.6666666666666666E-2</v>
      </c>
      <c r="AP2" s="2">
        <v>2.6780626780626784E-2</v>
      </c>
      <c r="AQ2" s="2">
        <v>3.7150127226463103E-2</v>
      </c>
      <c r="AR2" s="2">
        <v>2.6570915619389589E-2</v>
      </c>
      <c r="AS2" s="2">
        <v>2.9959839357429716E-2</v>
      </c>
      <c r="AT2" s="2">
        <v>2.9240412979351031E-2</v>
      </c>
      <c r="AU2" s="2">
        <v>3.7102177554438863E-2</v>
      </c>
    </row>
    <row r="3" spans="1:47" x14ac:dyDescent="0.2">
      <c r="A3">
        <v>1</v>
      </c>
      <c r="B3">
        <v>7</v>
      </c>
      <c r="C3">
        <v>500</v>
      </c>
      <c r="D3">
        <v>1192.028607</v>
      </c>
      <c r="E3">
        <f t="shared" ref="E3:E22" si="0">IF((D3-D$2)&lt;=(C3*F3), F3,(D3-D$2)/C3+F3)</f>
        <v>3.6524822695035465E-2</v>
      </c>
      <c r="F3">
        <f>Overview!J$4</f>
        <v>3.6524822695035465E-2</v>
      </c>
      <c r="G3">
        <f t="shared" ref="G3:G66" si="1">E3</f>
        <v>3.6524822695035465E-2</v>
      </c>
      <c r="J3">
        <v>500</v>
      </c>
      <c r="K3" s="2">
        <v>3.6524822695035465E-2</v>
      </c>
      <c r="L3" s="2">
        <v>4.0686274509803923E-2</v>
      </c>
      <c r="M3" s="2">
        <v>3.1625115420129274E-2</v>
      </c>
      <c r="N3" s="2">
        <v>4.7497715435897564E-2</v>
      </c>
      <c r="O3" s="2">
        <v>4.6604327035598504E-2</v>
      </c>
      <c r="P3" s="2">
        <v>6.8496015619047654E-2</v>
      </c>
      <c r="Q3" s="2">
        <v>2.485507246376812E-2</v>
      </c>
      <c r="R3" s="2">
        <v>5.8908912444444114E-2</v>
      </c>
      <c r="S3" s="2">
        <v>5.5688745895981009E-2</v>
      </c>
      <c r="T3" s="2">
        <v>7.4096992259403582E-2</v>
      </c>
      <c r="U3" s="2">
        <v>2.1300623052959499E-2</v>
      </c>
      <c r="V3" s="2">
        <v>6.7254540191702489E-2</v>
      </c>
      <c r="W3" s="2">
        <v>6.1763280222222008E-2</v>
      </c>
      <c r="X3" s="2">
        <v>3.5171568627450973E-2</v>
      </c>
      <c r="Y3" s="2">
        <v>3.3727034120734904E-2</v>
      </c>
      <c r="Z3" s="2">
        <v>3.9068100358422939E-2</v>
      </c>
      <c r="AA3" s="2">
        <v>3.273809523809524E-2</v>
      </c>
      <c r="AB3" s="2">
        <v>3.8841807909604516E-2</v>
      </c>
      <c r="AC3" s="2">
        <v>3.5416666666666666E-2</v>
      </c>
      <c r="AD3" s="2">
        <v>5.0648441706959882E-2</v>
      </c>
      <c r="AE3" s="2">
        <v>3.8043478260869568E-2</v>
      </c>
      <c r="AF3" s="2">
        <v>3.2370953630796152E-2</v>
      </c>
      <c r="AG3" s="2">
        <v>5.9881740979542811E-2</v>
      </c>
      <c r="AH3" s="2">
        <v>3.5492577597840747E-2</v>
      </c>
      <c r="AI3" s="2">
        <v>2.8800856531049253E-2</v>
      </c>
      <c r="AJ3" s="2">
        <v>7.0453910843226969E-2</v>
      </c>
      <c r="AK3" s="2">
        <v>6.8455084309423292E-2</v>
      </c>
      <c r="AL3" s="2">
        <v>3.2954545454545452E-2</v>
      </c>
      <c r="AM3" s="2">
        <v>3.0535714285714284E-2</v>
      </c>
      <c r="AN3" s="2">
        <v>6.5110673005649683E-2</v>
      </c>
      <c r="AO3" s="2">
        <v>6.6666666666666666E-2</v>
      </c>
      <c r="AP3" s="2">
        <v>2.6780626780626784E-2</v>
      </c>
      <c r="AQ3" s="2">
        <v>3.7150127226463103E-2</v>
      </c>
      <c r="AR3" s="2">
        <v>2.6570915619389589E-2</v>
      </c>
      <c r="AS3" s="2">
        <v>2.9959839357429716E-2</v>
      </c>
      <c r="AT3" s="2">
        <v>2.9240412979351031E-2</v>
      </c>
      <c r="AU3" s="2">
        <v>3.7102177554438863E-2</v>
      </c>
    </row>
    <row r="4" spans="1:47" x14ac:dyDescent="0.2">
      <c r="A4">
        <v>1</v>
      </c>
      <c r="B4">
        <v>7</v>
      </c>
      <c r="C4">
        <v>1000</v>
      </c>
      <c r="D4">
        <v>1197.7659149999999</v>
      </c>
      <c r="E4">
        <f t="shared" si="0"/>
        <v>3.6524822695035465E-2</v>
      </c>
      <c r="F4">
        <f>Overview!J$4</f>
        <v>3.6524822695035465E-2</v>
      </c>
      <c r="G4">
        <f t="shared" si="1"/>
        <v>3.6524822695035465E-2</v>
      </c>
      <c r="J4">
        <v>1000</v>
      </c>
      <c r="K4" s="2">
        <v>3.6524822695035465E-2</v>
      </c>
      <c r="L4" s="2">
        <v>4.0686274509803923E-2</v>
      </c>
      <c r="M4" s="2">
        <v>3.1625115420129274E-2</v>
      </c>
      <c r="N4" s="2">
        <v>4.9719455435897522E-2</v>
      </c>
      <c r="O4" s="2">
        <v>5.0284778035598679E-2</v>
      </c>
      <c r="P4" s="2">
        <v>7.6754423619047579E-2</v>
      </c>
      <c r="Q4" s="2">
        <v>5.4653833463768134E-2</v>
      </c>
      <c r="R4" s="2">
        <v>6.5381826444444291E-2</v>
      </c>
      <c r="S4" s="2">
        <v>6.5288124895981001E-2</v>
      </c>
      <c r="T4" s="2">
        <v>8.3485125259403492E-2</v>
      </c>
      <c r="U4" s="2">
        <v>2.1300623052959499E-2</v>
      </c>
      <c r="V4" s="2">
        <v>7.4486793191702386E-2</v>
      </c>
      <c r="W4" s="2">
        <v>7.5144777222222098E-2</v>
      </c>
      <c r="X4" s="2">
        <v>3.5171568627450973E-2</v>
      </c>
      <c r="Y4" s="2">
        <v>3.3727034120734904E-2</v>
      </c>
      <c r="Z4" s="2">
        <v>3.9068100358422939E-2</v>
      </c>
      <c r="AA4" s="2">
        <v>3.273809523809524E-2</v>
      </c>
      <c r="AB4" s="2">
        <v>3.8841807909604516E-2</v>
      </c>
      <c r="AC4" s="2">
        <v>3.5416666666666666E-2</v>
      </c>
      <c r="AD4" s="2">
        <v>5.5088162706959848E-2</v>
      </c>
      <c r="AE4" s="2">
        <v>3.8043478260869568E-2</v>
      </c>
      <c r="AF4" s="2">
        <v>3.2370953630796152E-2</v>
      </c>
      <c r="AG4" s="2">
        <v>6.2216170979542698E-2</v>
      </c>
      <c r="AH4" s="2">
        <v>3.5492577597840747E-2</v>
      </c>
      <c r="AI4" s="2">
        <v>2.8800856531049253E-2</v>
      </c>
      <c r="AJ4" s="2">
        <v>7.1354909843226927E-2</v>
      </c>
      <c r="AK4" s="2">
        <v>6.9835848309423298E-2</v>
      </c>
      <c r="AL4" s="2">
        <v>3.2954545454545452E-2</v>
      </c>
      <c r="AM4" s="2">
        <v>3.0535714285714284E-2</v>
      </c>
      <c r="AN4" s="2">
        <v>7.0063897005649772E-2</v>
      </c>
      <c r="AO4" s="2">
        <v>6.6666666666666666E-2</v>
      </c>
      <c r="AP4" s="2">
        <v>2.6780626780626784E-2</v>
      </c>
      <c r="AQ4" s="2">
        <v>3.7150127226463103E-2</v>
      </c>
      <c r="AR4" s="2">
        <v>2.6570915619389589E-2</v>
      </c>
      <c r="AS4" s="2">
        <v>2.9959839357429716E-2</v>
      </c>
      <c r="AT4" s="2">
        <v>2.9240412979351031E-2</v>
      </c>
      <c r="AU4" s="2">
        <v>3.7102177554438863E-2</v>
      </c>
    </row>
    <row r="5" spans="1:47" x14ac:dyDescent="0.2">
      <c r="A5">
        <v>1</v>
      </c>
      <c r="B5">
        <v>7</v>
      </c>
      <c r="C5">
        <v>1500</v>
      </c>
      <c r="D5">
        <v>1204.5917529999999</v>
      </c>
      <c r="E5">
        <f t="shared" si="0"/>
        <v>3.6524822695035465E-2</v>
      </c>
      <c r="F5">
        <f>Overview!J$4</f>
        <v>3.6524822695035465E-2</v>
      </c>
      <c r="G5">
        <f t="shared" si="1"/>
        <v>3.6524822695035465E-2</v>
      </c>
      <c r="J5">
        <v>1500</v>
      </c>
      <c r="K5" s="2">
        <v>3.6524822695035465E-2</v>
      </c>
      <c r="L5" s="2">
        <v>4.0686274509803923E-2</v>
      </c>
      <c r="M5" s="2">
        <v>3.1625115420129274E-2</v>
      </c>
      <c r="N5" s="2">
        <v>5.5397178102564171E-2</v>
      </c>
      <c r="O5" s="2">
        <v>5.4801043702265323E-2</v>
      </c>
      <c r="P5" s="2">
        <v>8.8791277619047593E-2</v>
      </c>
      <c r="Q5" s="2">
        <v>6.1651437797101416E-2</v>
      </c>
      <c r="R5" s="2">
        <v>7.2182843111111006E-2</v>
      </c>
      <c r="S5" s="2">
        <v>7.6217621895981011E-2</v>
      </c>
      <c r="T5" s="2">
        <v>9.3790722259403381E-2</v>
      </c>
      <c r="U5" s="2">
        <v>4.2921918386292862E-2</v>
      </c>
      <c r="V5" s="2">
        <v>8.2357318191702431E-2</v>
      </c>
      <c r="W5" s="2">
        <v>8.0157891555555472E-2</v>
      </c>
      <c r="X5" s="2">
        <v>3.5171568627450973E-2</v>
      </c>
      <c r="Y5" s="2">
        <v>3.3727034120734904E-2</v>
      </c>
      <c r="Z5" s="2">
        <v>3.9068100358422939E-2</v>
      </c>
      <c r="AA5" s="2">
        <v>6.8720011238095124E-2</v>
      </c>
      <c r="AB5" s="2">
        <v>3.8841807909604516E-2</v>
      </c>
      <c r="AC5" s="2">
        <v>3.5416666666666666E-2</v>
      </c>
      <c r="AD5" s="2">
        <v>6.5101337706959819E-2</v>
      </c>
      <c r="AE5" s="2">
        <v>3.8043478260869568E-2</v>
      </c>
      <c r="AF5" s="2">
        <v>3.2370953630796152E-2</v>
      </c>
      <c r="AG5" s="2">
        <v>6.9184330979542741E-2</v>
      </c>
      <c r="AH5" s="2">
        <v>7.7546505597840709E-2</v>
      </c>
      <c r="AI5" s="2">
        <v>2.8800856531049253E-2</v>
      </c>
      <c r="AJ5" s="2">
        <v>7.1428270176560241E-2</v>
      </c>
      <c r="AK5" s="2">
        <v>7.3057688976090052E-2</v>
      </c>
      <c r="AL5" s="2">
        <v>6.8546494121212109E-2</v>
      </c>
      <c r="AM5" s="2">
        <v>3.0535714285714284E-2</v>
      </c>
      <c r="AN5" s="2">
        <v>7.767080100564977E-2</v>
      </c>
      <c r="AO5" s="2">
        <v>6.6666666666666666E-2</v>
      </c>
      <c r="AP5" s="2">
        <v>5.4958124780626796E-2</v>
      </c>
      <c r="AQ5" s="2">
        <v>3.7150127226463103E-2</v>
      </c>
      <c r="AR5" s="2">
        <v>2.6570915619389589E-2</v>
      </c>
      <c r="AS5" s="2">
        <v>6.2519152690763066E-2</v>
      </c>
      <c r="AT5" s="2">
        <v>2.9240412979351031E-2</v>
      </c>
      <c r="AU5" s="2">
        <v>3.7102177554438863E-2</v>
      </c>
    </row>
    <row r="6" spans="1:47" x14ac:dyDescent="0.2">
      <c r="A6">
        <v>1</v>
      </c>
      <c r="B6">
        <v>7</v>
      </c>
      <c r="C6">
        <v>2000</v>
      </c>
      <c r="D6">
        <v>1213.90176</v>
      </c>
      <c r="E6">
        <f t="shared" si="0"/>
        <v>3.6524822695035465E-2</v>
      </c>
      <c r="F6">
        <f>Overview!J$4</f>
        <v>3.6524822695035465E-2</v>
      </c>
      <c r="G6">
        <f t="shared" si="1"/>
        <v>3.6524822695035465E-2</v>
      </c>
      <c r="J6">
        <v>2000</v>
      </c>
      <c r="K6" s="2">
        <v>3.6524822695035465E-2</v>
      </c>
      <c r="L6" s="2">
        <v>4.0686274509803923E-2</v>
      </c>
      <c r="M6" s="2">
        <v>6.5718559420129247E-2</v>
      </c>
      <c r="N6" s="2">
        <v>5.9460103435897485E-2</v>
      </c>
      <c r="O6" s="2">
        <v>5.864462803559873E-2</v>
      </c>
      <c r="P6" s="2">
        <v>0.10736658661904758</v>
      </c>
      <c r="Q6" s="2">
        <v>7.0843662963768109E-2</v>
      </c>
      <c r="R6" s="2">
        <v>8.1815568944444389E-2</v>
      </c>
      <c r="S6" s="2">
        <v>9.3261599395981068E-2</v>
      </c>
      <c r="T6" s="2">
        <v>0.10740505775940346</v>
      </c>
      <c r="U6" s="2">
        <v>4.3410005052959597E-2</v>
      </c>
      <c r="V6" s="2">
        <v>9.2066314691702442E-2</v>
      </c>
      <c r="W6" s="2">
        <v>8.5037013222222124E-2</v>
      </c>
      <c r="X6" s="2">
        <v>3.5171568627450973E-2</v>
      </c>
      <c r="Y6" s="2">
        <v>3.3727034120734904E-2</v>
      </c>
      <c r="Z6" s="2">
        <v>3.9068100358422939E-2</v>
      </c>
      <c r="AA6" s="2">
        <v>7.273570423809525E-2</v>
      </c>
      <c r="AB6" s="2">
        <v>3.8841807909604516E-2</v>
      </c>
      <c r="AC6" s="2">
        <v>3.5416666666666666E-2</v>
      </c>
      <c r="AD6" s="2">
        <v>6.9189256706959718E-2</v>
      </c>
      <c r="AE6" s="2">
        <v>3.8043478260869568E-2</v>
      </c>
      <c r="AF6" s="2">
        <v>3.2370953630796152E-2</v>
      </c>
      <c r="AG6" s="2">
        <v>7.5435679479542661E-2</v>
      </c>
      <c r="AH6" s="2">
        <v>7.8037924097840689E-2</v>
      </c>
      <c r="AI6" s="2">
        <v>2.8800856531049253E-2</v>
      </c>
      <c r="AJ6" s="2">
        <v>7.4243372343226866E-2</v>
      </c>
      <c r="AK6" s="2">
        <v>7.5499181809423319E-2</v>
      </c>
      <c r="AL6" s="2">
        <v>7.3301288454545394E-2</v>
      </c>
      <c r="AM6" s="2">
        <v>6.236268078571431E-2</v>
      </c>
      <c r="AN6" s="2">
        <v>8.4171602005649673E-2</v>
      </c>
      <c r="AO6" s="2">
        <v>6.6666666666666666E-2</v>
      </c>
      <c r="AP6" s="2">
        <v>6.9095234780626694E-2</v>
      </c>
      <c r="AQ6" s="2">
        <v>3.7150127226463103E-2</v>
      </c>
      <c r="AR6" s="2">
        <v>2.6570915619389589E-2</v>
      </c>
      <c r="AS6" s="2">
        <v>7.0601863857429767E-2</v>
      </c>
      <c r="AT6" s="2">
        <v>6.1233238479351013E-2</v>
      </c>
      <c r="AU6" s="2">
        <v>3.7102177554438863E-2</v>
      </c>
    </row>
    <row r="7" spans="1:47" x14ac:dyDescent="0.2">
      <c r="A7">
        <v>1</v>
      </c>
      <c r="B7">
        <v>7</v>
      </c>
      <c r="C7">
        <v>2500</v>
      </c>
      <c r="D7">
        <v>1227.617626</v>
      </c>
      <c r="E7">
        <f t="shared" si="0"/>
        <v>3.6524822695035465E-2</v>
      </c>
      <c r="F7">
        <f>Overview!J$4</f>
        <v>3.6524822695035465E-2</v>
      </c>
      <c r="G7">
        <f t="shared" si="1"/>
        <v>3.6524822695035465E-2</v>
      </c>
      <c r="J7">
        <v>2500</v>
      </c>
      <c r="K7" s="2">
        <v>3.6524822695035465E-2</v>
      </c>
      <c r="L7" s="2">
        <v>4.0686274509803923E-2</v>
      </c>
      <c r="M7" s="2">
        <v>7.5574505420129306E-2</v>
      </c>
      <c r="N7" s="2">
        <v>6.1405716635897417E-2</v>
      </c>
      <c r="O7" s="2">
        <v>6.3520615035598665E-2</v>
      </c>
      <c r="P7" s="2">
        <v>0.13350919081904758</v>
      </c>
      <c r="Q7" s="2">
        <v>7.8237406863768066E-2</v>
      </c>
      <c r="R7" s="2">
        <v>9.52524088444444E-2</v>
      </c>
      <c r="S7" s="2">
        <v>0.11582415349598106</v>
      </c>
      <c r="T7" s="2">
        <v>0.12269183345940346</v>
      </c>
      <c r="U7" s="2">
        <v>4.4961605852959552E-2</v>
      </c>
      <c r="V7" s="2">
        <v>0.10225643739170247</v>
      </c>
      <c r="W7" s="2">
        <v>9.3611471422222217E-2</v>
      </c>
      <c r="X7" s="2">
        <v>3.5171568627450973E-2</v>
      </c>
      <c r="Y7" s="2">
        <v>7.1486566520734901E-2</v>
      </c>
      <c r="Z7" s="2">
        <v>8.0131708358422871E-2</v>
      </c>
      <c r="AA7" s="2">
        <v>7.8639637238095209E-2</v>
      </c>
      <c r="AB7" s="2">
        <v>3.8841807909604516E-2</v>
      </c>
      <c r="AC7" s="2">
        <v>7.1972558266666653E-2</v>
      </c>
      <c r="AD7" s="2">
        <v>7.6542162906959782E-2</v>
      </c>
      <c r="AE7" s="2">
        <v>3.8043478260869568E-2</v>
      </c>
      <c r="AF7" s="2">
        <v>3.2370953630796152E-2</v>
      </c>
      <c r="AG7" s="2">
        <v>7.9938502579542742E-2</v>
      </c>
      <c r="AH7" s="2">
        <v>8.0645743597840713E-2</v>
      </c>
      <c r="AI7" s="2">
        <v>5.9111181331049284E-2</v>
      </c>
      <c r="AJ7" s="2">
        <v>7.8456916043226799E-2</v>
      </c>
      <c r="AK7" s="2">
        <v>7.9515406709423336E-2</v>
      </c>
      <c r="AL7" s="2">
        <v>7.8682019454545435E-2</v>
      </c>
      <c r="AM7" s="2">
        <v>6.4847639485714328E-2</v>
      </c>
      <c r="AN7" s="2">
        <v>8.9095990205649706E-2</v>
      </c>
      <c r="AO7" s="2">
        <v>0.14330515946666672</v>
      </c>
      <c r="AP7" s="2">
        <v>8.4764445580626749E-2</v>
      </c>
      <c r="AQ7" s="2">
        <v>3.7150127226463103E-2</v>
      </c>
      <c r="AR7" s="2">
        <v>2.6570915619389589E-2</v>
      </c>
      <c r="AS7" s="2">
        <v>7.9429418557429757E-2</v>
      </c>
      <c r="AT7" s="2">
        <v>6.7596638979351004E-2</v>
      </c>
      <c r="AU7" s="2">
        <v>3.7102177554438863E-2</v>
      </c>
    </row>
    <row r="8" spans="1:47" x14ac:dyDescent="0.2">
      <c r="A8">
        <v>1</v>
      </c>
      <c r="B8">
        <v>7</v>
      </c>
      <c r="C8">
        <v>3000</v>
      </c>
      <c r="D8">
        <v>1246.5476470000001</v>
      </c>
      <c r="E8">
        <f t="shared" si="0"/>
        <v>3.6524822695035465E-2</v>
      </c>
      <c r="F8">
        <f>Overview!J$4</f>
        <v>3.6524822695035465E-2</v>
      </c>
      <c r="G8">
        <f t="shared" si="1"/>
        <v>3.6524822695035465E-2</v>
      </c>
      <c r="J8">
        <v>3000</v>
      </c>
      <c r="K8" s="2">
        <v>3.6524822695035465E-2</v>
      </c>
      <c r="L8" s="2">
        <v>4.0686274509803923E-2</v>
      </c>
      <c r="M8" s="2">
        <v>8.9315699753462596E-2</v>
      </c>
      <c r="N8" s="2">
        <v>6.57277347692308E-2</v>
      </c>
      <c r="O8" s="2">
        <v>7.0724383035598706E-2</v>
      </c>
      <c r="P8" s="2">
        <v>0.16911459095238091</v>
      </c>
      <c r="Q8" s="2">
        <v>8.4782672797101388E-2</v>
      </c>
      <c r="R8" s="2">
        <v>0.11599514277777775</v>
      </c>
      <c r="S8" s="2">
        <v>0.14719261389598109</v>
      </c>
      <c r="T8" s="2">
        <v>0.14026570559273674</v>
      </c>
      <c r="U8" s="2">
        <v>4.6418565052959507E-2</v>
      </c>
      <c r="V8" s="2">
        <v>0.11316292652503578</v>
      </c>
      <c r="W8" s="2">
        <v>0.10344991922222217</v>
      </c>
      <c r="X8" s="2">
        <v>3.5171568627450973E-2</v>
      </c>
      <c r="Y8" s="2">
        <v>7.8419852120734893E-2</v>
      </c>
      <c r="Z8" s="2">
        <v>8.7610223025089584E-2</v>
      </c>
      <c r="AA8" s="2">
        <v>8.4969438238095246E-2</v>
      </c>
      <c r="AB8" s="2">
        <v>3.8841807909604516E-2</v>
      </c>
      <c r="AC8" s="2">
        <v>7.8707332666666685E-2</v>
      </c>
      <c r="AD8" s="2">
        <v>7.8813169040293035E-2</v>
      </c>
      <c r="AE8" s="2">
        <v>7.6125742927536211E-2</v>
      </c>
      <c r="AF8" s="2">
        <v>3.2370953630796152E-2</v>
      </c>
      <c r="AG8" s="2">
        <v>8.4805280312876069E-2</v>
      </c>
      <c r="AH8" s="2">
        <v>8.334299826450739E-2</v>
      </c>
      <c r="AI8" s="2">
        <v>6.3161121531049275E-2</v>
      </c>
      <c r="AJ8" s="2">
        <v>8.555015684322681E-2</v>
      </c>
      <c r="AK8" s="2">
        <v>8.4266457976090045E-2</v>
      </c>
      <c r="AL8" s="2">
        <v>8.2733742454545442E-2</v>
      </c>
      <c r="AM8" s="2">
        <v>6.8765998619047641E-2</v>
      </c>
      <c r="AN8" s="2">
        <v>9.7913224005649682E-2</v>
      </c>
      <c r="AO8" s="2">
        <v>0.16188192266666668</v>
      </c>
      <c r="AP8" s="2">
        <v>0.10567394178062674</v>
      </c>
      <c r="AQ8" s="2">
        <v>3.7150127226463103E-2</v>
      </c>
      <c r="AR8" s="2">
        <v>2.6570915619389589E-2</v>
      </c>
      <c r="AS8" s="2">
        <v>9.0309570024096439E-2</v>
      </c>
      <c r="AT8" s="2">
        <v>7.4723318312684334E-2</v>
      </c>
      <c r="AU8" s="2">
        <v>7.5595319554438822E-2</v>
      </c>
    </row>
    <row r="9" spans="1:47" x14ac:dyDescent="0.2">
      <c r="A9">
        <v>1</v>
      </c>
      <c r="B9">
        <v>7</v>
      </c>
      <c r="C9">
        <v>3500</v>
      </c>
      <c r="D9">
        <v>1272.0202489999999</v>
      </c>
      <c r="E9">
        <f t="shared" si="0"/>
        <v>3.6524822695035465E-2</v>
      </c>
      <c r="F9">
        <f>Overview!J$4</f>
        <v>3.6524822695035465E-2</v>
      </c>
      <c r="G9">
        <f t="shared" si="1"/>
        <v>3.6524822695035465E-2</v>
      </c>
      <c r="J9">
        <v>3500</v>
      </c>
      <c r="K9" s="2">
        <v>3.6524822695035465E-2</v>
      </c>
      <c r="L9" s="2">
        <v>9.4506879366946822E-2</v>
      </c>
      <c r="M9" s="2">
        <v>0.10606830770584358</v>
      </c>
      <c r="N9" s="2">
        <v>7.0285409721611722E-2</v>
      </c>
      <c r="O9" s="2">
        <v>8.4424872464170117E-2</v>
      </c>
      <c r="P9" s="2">
        <v>0.21897731990476188</v>
      </c>
      <c r="Q9" s="2">
        <v>9.1266394749482366E-2</v>
      </c>
      <c r="R9" s="2">
        <v>0.14008259187301586</v>
      </c>
      <c r="S9" s="2">
        <v>0.18853960875312395</v>
      </c>
      <c r="T9" s="2">
        <v>0.16367253168797483</v>
      </c>
      <c r="U9" s="2">
        <v>4.8907944767245221E-2</v>
      </c>
      <c r="V9" s="2">
        <v>0.12491199104884528</v>
      </c>
      <c r="W9" s="2">
        <v>0.11685129593650791</v>
      </c>
      <c r="X9" s="2">
        <v>3.5171568627450973E-2</v>
      </c>
      <c r="Y9" s="2">
        <v>8.7699951263592008E-2</v>
      </c>
      <c r="Z9" s="2">
        <v>9.6387960358422939E-2</v>
      </c>
      <c r="AA9" s="2">
        <v>8.92607692380952E-2</v>
      </c>
      <c r="AB9" s="2">
        <v>8.1912647052461623E-2</v>
      </c>
      <c r="AC9" s="2">
        <v>8.5860078095238102E-2</v>
      </c>
      <c r="AD9" s="2">
        <v>8.3217199992674018E-2</v>
      </c>
      <c r="AE9" s="2">
        <v>3.8043478260869568E-2</v>
      </c>
      <c r="AF9" s="2">
        <v>6.9618256202224671E-2</v>
      </c>
      <c r="AG9" s="2">
        <v>9.2812307550971251E-2</v>
      </c>
      <c r="AH9" s="2">
        <v>8.6975688169269316E-2</v>
      </c>
      <c r="AI9" s="2">
        <v>6.8447417102477828E-2</v>
      </c>
      <c r="AJ9" s="2">
        <v>9.471323941465537E-2</v>
      </c>
      <c r="AK9" s="2">
        <v>9.2302776595137637E-2</v>
      </c>
      <c r="AL9" s="2">
        <v>8.7833428883116876E-2</v>
      </c>
      <c r="AM9" s="2">
        <v>7.3772261714285692E-2</v>
      </c>
      <c r="AN9" s="2">
        <v>0.11070119329136401</v>
      </c>
      <c r="AO9" s="2">
        <v>0.18569584838095238</v>
      </c>
      <c r="AP9" s="2">
        <v>0.13846865620919821</v>
      </c>
      <c r="AQ9" s="2">
        <v>3.7150127226463103E-2</v>
      </c>
      <c r="AR9" s="2">
        <v>2.6570915619389589E-2</v>
      </c>
      <c r="AS9" s="2">
        <v>0.10365609364314404</v>
      </c>
      <c r="AT9" s="2">
        <v>8.3686981265065324E-2</v>
      </c>
      <c r="AU9" s="2">
        <v>8.4094062983010281E-2</v>
      </c>
    </row>
    <row r="10" spans="1:47" x14ac:dyDescent="0.2">
      <c r="A10">
        <v>1</v>
      </c>
      <c r="B10">
        <v>7</v>
      </c>
      <c r="C10">
        <v>4000</v>
      </c>
      <c r="D10">
        <v>1310.071001</v>
      </c>
      <c r="E10">
        <f t="shared" si="0"/>
        <v>3.6524822695035465E-2</v>
      </c>
      <c r="F10">
        <f>Overview!J$4</f>
        <v>3.6524822695035465E-2</v>
      </c>
      <c r="G10">
        <f t="shared" si="1"/>
        <v>3.6524822695035465E-2</v>
      </c>
      <c r="J10">
        <v>4000</v>
      </c>
      <c r="K10" s="2">
        <v>3.6524822695035465E-2</v>
      </c>
      <c r="L10" s="2">
        <v>0.11102136775980392</v>
      </c>
      <c r="M10" s="2">
        <v>0.12284580942012925</v>
      </c>
      <c r="N10" s="2">
        <v>7.6916933185897429E-2</v>
      </c>
      <c r="O10" s="2">
        <v>9.9685386535598719E-2</v>
      </c>
      <c r="P10" s="2">
        <v>0.28909034186904764</v>
      </c>
      <c r="Q10" s="2">
        <v>0.10283103496376811</v>
      </c>
      <c r="R10" s="2">
        <v>0.1678064286944444</v>
      </c>
      <c r="S10" s="2">
        <v>0.24531938839598103</v>
      </c>
      <c r="T10" s="2">
        <v>0.19129355925940342</v>
      </c>
      <c r="U10" s="2">
        <v>5.1427444802959535E-2</v>
      </c>
      <c r="V10" s="2">
        <v>0.13857912044170242</v>
      </c>
      <c r="W10" s="2">
        <v>0.1363125869722222</v>
      </c>
      <c r="X10" s="2">
        <v>7.4175020877450981E-2</v>
      </c>
      <c r="Y10" s="2">
        <v>9.8370450370734885E-2</v>
      </c>
      <c r="Z10" s="2">
        <v>0.10918201335842291</v>
      </c>
      <c r="AA10" s="2">
        <v>9.1127793488095216E-2</v>
      </c>
      <c r="AB10" s="2">
        <v>9.1801755659604495E-2</v>
      </c>
      <c r="AC10" s="2">
        <v>9.5403162166666652E-2</v>
      </c>
      <c r="AD10" s="2">
        <v>8.5379922456959717E-2</v>
      </c>
      <c r="AE10" s="2">
        <v>7.8214950510869588E-2</v>
      </c>
      <c r="AF10" s="2">
        <v>7.5975742630796136E-2</v>
      </c>
      <c r="AG10" s="2">
        <v>0.1010057314795427</v>
      </c>
      <c r="AH10" s="2">
        <v>9.0705281347840699E-2</v>
      </c>
      <c r="AI10" s="2">
        <v>7.2489331531049292E-2</v>
      </c>
      <c r="AJ10" s="2">
        <v>0.11002409584322684</v>
      </c>
      <c r="AK10" s="2">
        <v>0.10132524730942336</v>
      </c>
      <c r="AL10" s="2">
        <v>9.5372108704545461E-2</v>
      </c>
      <c r="AM10" s="2">
        <v>7.8969536035714272E-2</v>
      </c>
      <c r="AN10" s="2">
        <v>0.12930349350564974</v>
      </c>
      <c r="AO10" s="2">
        <v>0.21690454691666666</v>
      </c>
      <c r="AP10" s="2">
        <v>0.18412827478062677</v>
      </c>
      <c r="AQ10" s="2">
        <v>3.7150127226463103E-2</v>
      </c>
      <c r="AR10" s="2">
        <v>2.6570915619389589E-2</v>
      </c>
      <c r="AS10" s="2">
        <v>0.12710050135742973</v>
      </c>
      <c r="AT10" s="2">
        <v>9.2888173229351001E-2</v>
      </c>
      <c r="AU10" s="2">
        <v>8.991992005443887E-2</v>
      </c>
    </row>
    <row r="11" spans="1:47" x14ac:dyDescent="0.2">
      <c r="A11">
        <v>1</v>
      </c>
      <c r="B11">
        <v>7</v>
      </c>
      <c r="C11">
        <v>4500</v>
      </c>
      <c r="D11">
        <v>1362.594374</v>
      </c>
      <c r="E11">
        <f t="shared" si="0"/>
        <v>7.5624523583924352E-2</v>
      </c>
      <c r="F11">
        <f>Overview!J$4</f>
        <v>3.6524822695035465E-2</v>
      </c>
      <c r="G11">
        <f t="shared" si="1"/>
        <v>7.5624523583924352E-2</v>
      </c>
      <c r="J11">
        <v>4500</v>
      </c>
      <c r="K11" s="2">
        <v>7.5624523583924352E-2</v>
      </c>
      <c r="L11" s="2">
        <v>0.13160882895424839</v>
      </c>
      <c r="M11" s="2">
        <v>0.14509190808679595</v>
      </c>
      <c r="N11" s="2">
        <v>8.2451310324786323E-2</v>
      </c>
      <c r="O11" s="2">
        <v>0.12374162570226535</v>
      </c>
      <c r="P11" s="2">
        <v>0.38206523739682535</v>
      </c>
      <c r="Q11" s="2">
        <v>0.11696101468599029</v>
      </c>
      <c r="R11" s="2">
        <v>0.20673717955555554</v>
      </c>
      <c r="S11" s="2">
        <v>0.32520343922931438</v>
      </c>
      <c r="T11" s="2">
        <v>0.22878036892607001</v>
      </c>
      <c r="U11" s="2">
        <v>5.479397660851508E-2</v>
      </c>
      <c r="V11" s="2">
        <v>0.15908527819170246</v>
      </c>
      <c r="W11" s="2">
        <v>0.16054507066666668</v>
      </c>
      <c r="X11" s="2">
        <v>7.9544313071895453E-2</v>
      </c>
      <c r="Y11" s="2">
        <v>0.11181757567629047</v>
      </c>
      <c r="Z11" s="2">
        <v>0.12036046835842294</v>
      </c>
      <c r="AA11" s="2">
        <v>9.0148744126984121E-2</v>
      </c>
      <c r="AB11" s="2">
        <v>0.1031979036873823</v>
      </c>
      <c r="AC11" s="2">
        <v>0.10970482177777779</v>
      </c>
      <c r="AD11" s="2">
        <v>9.1540773929181918E-2</v>
      </c>
      <c r="AE11" s="2">
        <v>7.9991597594202893E-2</v>
      </c>
      <c r="AF11" s="2">
        <v>8.5138106741907235E-2</v>
      </c>
      <c r="AG11" s="2">
        <v>0.11790190520176494</v>
      </c>
      <c r="AH11" s="2">
        <v>9.6302047375618496E-2</v>
      </c>
      <c r="AI11" s="2">
        <v>7.7037938975493686E-2</v>
      </c>
      <c r="AJ11" s="2">
        <v>0.1241792559543379</v>
      </c>
      <c r="AK11" s="2">
        <v>0.11175762942053447</v>
      </c>
      <c r="AL11" s="2">
        <v>0.10343658989898991</v>
      </c>
      <c r="AM11" s="2">
        <v>8.4199263174603162E-2</v>
      </c>
      <c r="AN11" s="2">
        <v>0.15456755922787191</v>
      </c>
      <c r="AO11" s="2">
        <v>0.2533153528888889</v>
      </c>
      <c r="AP11" s="2">
        <v>0.24834682011396014</v>
      </c>
      <c r="AQ11" s="2">
        <v>7.9405543670907519E-2</v>
      </c>
      <c r="AR11" s="2">
        <v>2.6570915619389589E-2</v>
      </c>
      <c r="AS11" s="2">
        <v>0.15307192180187415</v>
      </c>
      <c r="AT11" s="2">
        <v>0.1023552114237955</v>
      </c>
      <c r="AU11" s="2">
        <v>9.2968137998883288E-2</v>
      </c>
    </row>
    <row r="12" spans="1:47" x14ac:dyDescent="0.2">
      <c r="A12">
        <v>1</v>
      </c>
      <c r="B12">
        <v>7</v>
      </c>
      <c r="C12">
        <v>5000</v>
      </c>
      <c r="D12">
        <v>1425.6514990000001</v>
      </c>
      <c r="E12">
        <f t="shared" si="0"/>
        <v>8.4325978495035481E-2</v>
      </c>
      <c r="F12">
        <f>Overview!J$4</f>
        <v>3.6524822695035465E-2</v>
      </c>
      <c r="G12">
        <f t="shared" si="1"/>
        <v>8.4325978495035481E-2</v>
      </c>
      <c r="J12">
        <v>5000</v>
      </c>
      <c r="K12" s="2">
        <v>8.4325978495035481E-2</v>
      </c>
      <c r="L12" s="2">
        <v>0.15639735750980394</v>
      </c>
      <c r="M12" s="2">
        <v>0.16896604482012928</v>
      </c>
      <c r="N12" s="2">
        <v>9.4812513235897428E-2</v>
      </c>
      <c r="O12" s="2">
        <v>0.15843078203559874</v>
      </c>
      <c r="P12" s="2">
        <v>0.49950125941904761</v>
      </c>
      <c r="Q12" s="2">
        <v>0.13298360906376813</v>
      </c>
      <c r="R12" s="2">
        <v>0.25451891944444438</v>
      </c>
      <c r="S12" s="2">
        <v>0.42557748689598102</v>
      </c>
      <c r="T12" s="2">
        <v>0.27436382285940342</v>
      </c>
      <c r="U12" s="2">
        <v>5.9282140652959503E-2</v>
      </c>
      <c r="V12" s="2">
        <v>0.18506022559170246</v>
      </c>
      <c r="W12" s="2">
        <v>0.19094389042222221</v>
      </c>
      <c r="X12" s="2">
        <v>8.7633061827450967E-2</v>
      </c>
      <c r="Y12" s="2">
        <v>0.1302290309207349</v>
      </c>
      <c r="Z12" s="2">
        <v>0.13485290215842291</v>
      </c>
      <c r="AA12" s="2">
        <v>9.2816877238095244E-2</v>
      </c>
      <c r="AB12" s="2">
        <v>0.1168735291096045</v>
      </c>
      <c r="AC12" s="2">
        <v>0.12667546786666667</v>
      </c>
      <c r="AD12" s="2">
        <v>9.5607833106959694E-2</v>
      </c>
      <c r="AE12" s="2">
        <v>8.3097806460869575E-2</v>
      </c>
      <c r="AF12" s="2">
        <v>9.2065930830796144E-2</v>
      </c>
      <c r="AG12" s="2">
        <v>0.13653043017954272</v>
      </c>
      <c r="AH12" s="2">
        <v>0.10628101539784073</v>
      </c>
      <c r="AI12" s="2">
        <v>8.2716349731049299E-2</v>
      </c>
      <c r="AJ12" s="2">
        <v>0.14033032584322683</v>
      </c>
      <c r="AK12" s="2">
        <v>0.12340609610942335</v>
      </c>
      <c r="AL12" s="2">
        <v>0.11490452825454545</v>
      </c>
      <c r="AM12" s="2">
        <v>9.4417628685714294E-2</v>
      </c>
      <c r="AN12" s="2">
        <v>0.18856745320564969</v>
      </c>
      <c r="AO12" s="2">
        <v>0.29449666266666663</v>
      </c>
      <c r="AP12" s="2">
        <v>0.33352890938062674</v>
      </c>
      <c r="AQ12" s="2">
        <v>9.2108027026463091E-2</v>
      </c>
      <c r="AR12" s="2">
        <v>2.6570915619389589E-2</v>
      </c>
      <c r="AS12" s="2">
        <v>0.19473398995742974</v>
      </c>
      <c r="AT12" s="2">
        <v>0.11213079517935101</v>
      </c>
      <c r="AU12" s="2">
        <v>9.9668632354438846E-2</v>
      </c>
    </row>
    <row r="13" spans="1:47" x14ac:dyDescent="0.2">
      <c r="A13">
        <v>1</v>
      </c>
      <c r="B13">
        <v>7</v>
      </c>
      <c r="C13">
        <v>5500</v>
      </c>
      <c r="D13">
        <v>1515.023062</v>
      </c>
      <c r="E13">
        <f t="shared" si="0"/>
        <v>9.6229793967762739E-2</v>
      </c>
      <c r="F13">
        <f>Overview!J$4</f>
        <v>3.6524822695035465E-2</v>
      </c>
      <c r="G13">
        <f t="shared" si="1"/>
        <v>9.6229793967762739E-2</v>
      </c>
      <c r="J13">
        <v>5500</v>
      </c>
      <c r="K13" s="2">
        <v>9.6229793967762739E-2</v>
      </c>
      <c r="L13" s="2">
        <v>0.18702882723707667</v>
      </c>
      <c r="M13" s="2">
        <v>0.19908578014740197</v>
      </c>
      <c r="N13" s="2">
        <v>0.10246415652680652</v>
      </c>
      <c r="O13" s="2">
        <v>0.20070537594468957</v>
      </c>
      <c r="P13" s="2">
        <v>0.64196439361904767</v>
      </c>
      <c r="Q13" s="2">
        <v>0.15001803064558628</v>
      </c>
      <c r="R13" s="2">
        <v>0.33081574462626262</v>
      </c>
      <c r="S13" s="2">
        <v>0.55490533862325375</v>
      </c>
      <c r="T13" s="2">
        <v>0.31858352389576705</v>
      </c>
      <c r="U13" s="2">
        <v>6.5136769234777722E-2</v>
      </c>
      <c r="V13" s="2">
        <v>0.21390554819170249</v>
      </c>
      <c r="W13" s="2">
        <v>0.22978233985858587</v>
      </c>
      <c r="X13" s="2">
        <v>9.4383451172905516E-2</v>
      </c>
      <c r="Y13" s="2">
        <v>0.15173257830255307</v>
      </c>
      <c r="Z13" s="2">
        <v>0.15005824017660474</v>
      </c>
      <c r="AA13" s="2">
        <v>9.7095218147186135E-2</v>
      </c>
      <c r="AB13" s="2">
        <v>0.1369044451823318</v>
      </c>
      <c r="AC13" s="2">
        <v>0.14813748539393939</v>
      </c>
      <c r="AD13" s="2">
        <v>0.10276940297968701</v>
      </c>
      <c r="AE13" s="2">
        <v>8.9374844988142299E-2</v>
      </c>
      <c r="AF13" s="2">
        <v>9.5135091267159799E-2</v>
      </c>
      <c r="AG13" s="2">
        <v>0.16106670443408816</v>
      </c>
      <c r="AH13" s="2">
        <v>0.11233858850693162</v>
      </c>
      <c r="AI13" s="2">
        <v>9.1687655803776552E-2</v>
      </c>
      <c r="AJ13" s="2">
        <v>0.16446792338868135</v>
      </c>
      <c r="AK13" s="2">
        <v>0.1359440737639688</v>
      </c>
      <c r="AL13" s="2">
        <v>0.12744234818181818</v>
      </c>
      <c r="AM13" s="2">
        <v>0.10447247155844155</v>
      </c>
      <c r="AN13" s="2">
        <v>0.2213115160965588</v>
      </c>
      <c r="AO13" s="2">
        <v>0.34522296121212115</v>
      </c>
      <c r="AP13" s="2">
        <v>0.44543612423517226</v>
      </c>
      <c r="AQ13" s="2">
        <v>0.10890832486282673</v>
      </c>
      <c r="AR13" s="2">
        <v>2.6570915619389589E-2</v>
      </c>
      <c r="AS13" s="2">
        <v>0.2438855902665206</v>
      </c>
      <c r="AT13" s="2">
        <v>0.12494543007026013</v>
      </c>
      <c r="AU13" s="2">
        <v>0.10598928246352973</v>
      </c>
    </row>
    <row r="14" spans="1:47" x14ac:dyDescent="0.2">
      <c r="A14">
        <v>1</v>
      </c>
      <c r="B14">
        <v>7</v>
      </c>
      <c r="C14">
        <v>6000</v>
      </c>
      <c r="D14">
        <v>1627.2354190000001</v>
      </c>
      <c r="E14">
        <f t="shared" si="0"/>
        <v>0.10995643919503548</v>
      </c>
      <c r="F14">
        <f>Overview!J$4</f>
        <v>3.6524822695035465E-2</v>
      </c>
      <c r="G14">
        <f t="shared" si="1"/>
        <v>0.10995643919503548</v>
      </c>
      <c r="J14">
        <v>6000</v>
      </c>
      <c r="K14" s="2">
        <v>0.10995643919503548</v>
      </c>
      <c r="L14" s="2">
        <v>0.22631647317647061</v>
      </c>
      <c r="M14" s="2">
        <v>0.2352895147534626</v>
      </c>
      <c r="N14" s="2">
        <v>0.11461249476923079</v>
      </c>
      <c r="O14" s="2">
        <v>0.25622757253559869</v>
      </c>
      <c r="P14" s="2">
        <v>0.82912842495238093</v>
      </c>
      <c r="Q14" s="2">
        <v>0.17237369613043474</v>
      </c>
      <c r="R14" s="2">
        <v>0.41320992844444443</v>
      </c>
      <c r="S14" s="2">
        <v>0.7121170747293144</v>
      </c>
      <c r="T14" s="2">
        <v>0.38123758059273666</v>
      </c>
      <c r="U14" s="2">
        <v>7.0714051552959512E-2</v>
      </c>
      <c r="V14" s="2">
        <v>0.24854948585836914</v>
      </c>
      <c r="W14" s="2">
        <v>0.27524813788888886</v>
      </c>
      <c r="X14" s="2">
        <v>0.10390512429411766</v>
      </c>
      <c r="Y14" s="2">
        <v>0.17864026812073494</v>
      </c>
      <c r="Z14" s="2">
        <v>0.18035993652508958</v>
      </c>
      <c r="AA14" s="2">
        <v>0.10101307490476188</v>
      </c>
      <c r="AB14" s="2">
        <v>0.16075564090960451</v>
      </c>
      <c r="AC14" s="2">
        <v>0.17812654683333334</v>
      </c>
      <c r="AD14" s="2">
        <v>0.11501336404029305</v>
      </c>
      <c r="AE14" s="2">
        <v>9.5336053094202899E-2</v>
      </c>
      <c r="AF14" s="2">
        <v>0.10409474246412947</v>
      </c>
      <c r="AG14" s="2">
        <v>0.19228013014620937</v>
      </c>
      <c r="AH14" s="2">
        <v>0.1298228155978407</v>
      </c>
      <c r="AI14" s="2">
        <v>0.10024279036438258</v>
      </c>
      <c r="AJ14" s="2">
        <v>0.19771294067656014</v>
      </c>
      <c r="AK14" s="2">
        <v>0.14542642197609001</v>
      </c>
      <c r="AL14" s="2">
        <v>0.14109485312121212</v>
      </c>
      <c r="AM14" s="2">
        <v>0.11616899428571431</v>
      </c>
      <c r="AN14" s="2">
        <v>0.26982942850564973</v>
      </c>
      <c r="AO14" s="2">
        <v>0.39962012199999997</v>
      </c>
      <c r="AP14" s="2">
        <v>0.58553885128062677</v>
      </c>
      <c r="AQ14" s="2">
        <v>0.1300804467264631</v>
      </c>
      <c r="AR14" s="2">
        <v>2.6570915619389589E-2</v>
      </c>
      <c r="AS14" s="2">
        <v>0.31069227969076313</v>
      </c>
      <c r="AT14" s="2">
        <v>0.13965299447935101</v>
      </c>
      <c r="AU14" s="2">
        <v>0.11525046022110552</v>
      </c>
    </row>
    <row r="15" spans="1:47" x14ac:dyDescent="0.2">
      <c r="A15">
        <v>1</v>
      </c>
      <c r="B15">
        <v>7</v>
      </c>
      <c r="C15">
        <v>6500</v>
      </c>
      <c r="D15">
        <v>1779.074852</v>
      </c>
      <c r="E15">
        <f t="shared" si="0"/>
        <v>0.12766776607965086</v>
      </c>
      <c r="F15">
        <f>Overview!J$4</f>
        <v>3.6524822695035465E-2</v>
      </c>
      <c r="G15">
        <f t="shared" si="1"/>
        <v>0.12766776607965086</v>
      </c>
      <c r="J15">
        <v>6500</v>
      </c>
      <c r="K15" s="2">
        <v>0.12766776607965086</v>
      </c>
      <c r="L15" s="2">
        <v>0.27472837066365008</v>
      </c>
      <c r="M15" s="2">
        <v>0.27624708495859085</v>
      </c>
      <c r="N15" s="2">
        <v>0.12992680066666668</v>
      </c>
      <c r="O15" s="2">
        <v>0.31995954026636791</v>
      </c>
      <c r="P15" s="2">
        <v>1.0622489459267399</v>
      </c>
      <c r="Q15" s="2">
        <v>0.19599041107915274</v>
      </c>
      <c r="R15" s="2">
        <v>0.48637150121367523</v>
      </c>
      <c r="S15" s="2">
        <v>0.91199851851136582</v>
      </c>
      <c r="T15" s="2">
        <v>0.45821308564401875</v>
      </c>
      <c r="U15" s="2">
        <v>7.8477741822190278E-2</v>
      </c>
      <c r="V15" s="2">
        <v>0.28400053834554861</v>
      </c>
      <c r="W15" s="2">
        <v>0.33816401514529915</v>
      </c>
      <c r="X15" s="2">
        <v>0.11384158078129716</v>
      </c>
      <c r="Y15" s="2">
        <v>0.21117794073611956</v>
      </c>
      <c r="Z15" s="2">
        <v>0.20970116605073058</v>
      </c>
      <c r="AA15" s="2">
        <v>0.1078570423150183</v>
      </c>
      <c r="AB15" s="2">
        <v>0.19304227206345065</v>
      </c>
      <c r="AC15" s="2">
        <v>0.2149891611282051</v>
      </c>
      <c r="AD15" s="2">
        <v>0.12323921247619049</v>
      </c>
      <c r="AE15" s="2">
        <v>9.9822145645484944E-2</v>
      </c>
      <c r="AF15" s="2">
        <v>0.11256026286156537</v>
      </c>
      <c r="AG15" s="2">
        <v>0.22872447467185039</v>
      </c>
      <c r="AH15" s="2">
        <v>0.14150143636707152</v>
      </c>
      <c r="AI15" s="2">
        <v>0.11748236530028006</v>
      </c>
      <c r="AJ15" s="2">
        <v>0.22361114330476531</v>
      </c>
      <c r="AK15" s="2">
        <v>0.15531887092480795</v>
      </c>
      <c r="AL15" s="2">
        <v>0.16398565191608391</v>
      </c>
      <c r="AM15" s="2">
        <v>0.12913668028571429</v>
      </c>
      <c r="AN15" s="2">
        <v>0.32706259346718813</v>
      </c>
      <c r="AO15" s="2">
        <v>0.46142137835897429</v>
      </c>
      <c r="AP15" s="2">
        <v>0.76343712370370376</v>
      </c>
      <c r="AQ15" s="2">
        <v>0.15744947876492463</v>
      </c>
      <c r="AR15" s="2">
        <v>2.6570915619389589E-2</v>
      </c>
      <c r="AS15" s="2">
        <v>0.38793955504973743</v>
      </c>
      <c r="AT15" s="2">
        <v>0.15635263421012027</v>
      </c>
      <c r="AU15" s="2">
        <v>0.12561754032366965</v>
      </c>
    </row>
    <row r="16" spans="1:47" x14ac:dyDescent="0.2">
      <c r="A16">
        <v>1</v>
      </c>
      <c r="B16">
        <v>7</v>
      </c>
      <c r="C16">
        <v>7000</v>
      </c>
      <c r="D16">
        <v>1972.614851</v>
      </c>
      <c r="E16">
        <f t="shared" si="0"/>
        <v>0.14880612712360691</v>
      </c>
      <c r="F16">
        <f>Overview!J$4</f>
        <v>3.6524822695035465E-2</v>
      </c>
      <c r="G16">
        <f t="shared" si="1"/>
        <v>0.14880612712360691</v>
      </c>
      <c r="J16">
        <v>7000</v>
      </c>
      <c r="K16" s="2">
        <v>0.14880612712360691</v>
      </c>
      <c r="L16" s="2">
        <v>0.3326244963669468</v>
      </c>
      <c r="M16" s="2">
        <v>0.32344242656298638</v>
      </c>
      <c r="N16" s="2">
        <v>0.14603298772161172</v>
      </c>
      <c r="O16" s="2">
        <v>0.3987468674641701</v>
      </c>
      <c r="P16" s="2">
        <v>1.3477962956190477</v>
      </c>
      <c r="Q16" s="2">
        <v>0.23094598689233953</v>
      </c>
      <c r="R16" s="2">
        <v>0.59414421758730152</v>
      </c>
      <c r="S16" s="2">
        <v>1.1621550680388382</v>
      </c>
      <c r="T16" s="2">
        <v>0.54824359068797479</v>
      </c>
      <c r="U16" s="2">
        <v>8.3924454338673793E-2</v>
      </c>
      <c r="V16" s="2">
        <v>0.33010455776313091</v>
      </c>
      <c r="W16" s="2">
        <v>0.40887277350793649</v>
      </c>
      <c r="X16" s="2">
        <v>0.12540490162745097</v>
      </c>
      <c r="Y16" s="2">
        <v>0.2536800681207349</v>
      </c>
      <c r="Z16" s="2">
        <v>0.25456253778699439</v>
      </c>
      <c r="AA16" s="2">
        <v>0.11675772280952382</v>
      </c>
      <c r="AB16" s="2">
        <v>0.22707318605246163</v>
      </c>
      <c r="AC16" s="2">
        <v>0.25249639909523808</v>
      </c>
      <c r="AD16" s="2">
        <v>0.13990450642124544</v>
      </c>
      <c r="AE16" s="2">
        <v>0.10787720840372672</v>
      </c>
      <c r="AF16" s="2">
        <v>0.12733931434508186</v>
      </c>
      <c r="AG16" s="2">
        <v>0.27823686883668552</v>
      </c>
      <c r="AH16" s="2">
        <v>0.15958315502641218</v>
      </c>
      <c r="AI16" s="2">
        <v>0.13610167167390641</v>
      </c>
      <c r="AJ16" s="2">
        <v>0.26656878041465537</v>
      </c>
      <c r="AK16" s="2">
        <v>0.17192327788085188</v>
      </c>
      <c r="AL16" s="2">
        <v>0.18896143002597401</v>
      </c>
      <c r="AM16" s="2">
        <v>0.14362006971428573</v>
      </c>
      <c r="AN16" s="2">
        <v>0.39487446229136391</v>
      </c>
      <c r="AO16" s="2">
        <v>0.55004189880952381</v>
      </c>
      <c r="AP16" s="2">
        <v>0.98188665306634104</v>
      </c>
      <c r="AQ16" s="2">
        <v>0.19165009408360595</v>
      </c>
      <c r="AR16" s="2">
        <v>2.6570915619389589E-2</v>
      </c>
      <c r="AS16" s="2">
        <v>0.48968152892885836</v>
      </c>
      <c r="AT16" s="2">
        <v>0.18070286797935106</v>
      </c>
      <c r="AU16" s="2">
        <v>0.13781873184015314</v>
      </c>
    </row>
    <row r="17" spans="1:47" x14ac:dyDescent="0.2">
      <c r="A17">
        <v>1</v>
      </c>
      <c r="B17">
        <v>7</v>
      </c>
      <c r="C17">
        <v>7500</v>
      </c>
      <c r="D17">
        <v>2221.1271900000002</v>
      </c>
      <c r="E17">
        <f t="shared" si="0"/>
        <v>0.17445568536170214</v>
      </c>
      <c r="F17">
        <f>Overview!J$4</f>
        <v>3.6524822695035465E-2</v>
      </c>
      <c r="G17">
        <f t="shared" si="1"/>
        <v>0.17445568536170214</v>
      </c>
      <c r="J17">
        <v>7500</v>
      </c>
      <c r="K17" s="2">
        <v>0.17445568536170214</v>
      </c>
      <c r="L17" s="2">
        <v>0.40079674104313728</v>
      </c>
      <c r="M17" s="2">
        <v>0.38238611062012928</v>
      </c>
      <c r="N17" s="2">
        <v>0.15827561823589745</v>
      </c>
      <c r="O17" s="2">
        <v>0.49545138276893208</v>
      </c>
      <c r="P17" s="2">
        <v>1.6888092644190478</v>
      </c>
      <c r="Q17" s="2">
        <v>0.26717676873043478</v>
      </c>
      <c r="R17" s="2">
        <v>0.76495083417777776</v>
      </c>
      <c r="S17" s="2">
        <v>1.4610918061626477</v>
      </c>
      <c r="T17" s="2">
        <v>0.65350070452607012</v>
      </c>
      <c r="U17" s="2">
        <v>9.2584561586292843E-2</v>
      </c>
      <c r="V17" s="2">
        <v>0.38723360965836912</v>
      </c>
      <c r="W17" s="2">
        <v>0.49008506955555553</v>
      </c>
      <c r="X17" s="2">
        <v>0.1415578959607843</v>
      </c>
      <c r="Y17" s="2">
        <v>0.30621687225406824</v>
      </c>
      <c r="Z17" s="2">
        <v>0.29869531689175632</v>
      </c>
      <c r="AA17" s="2">
        <v>0.1314215043047619</v>
      </c>
      <c r="AB17" s="2">
        <v>0.2737455455096045</v>
      </c>
      <c r="AC17" s="2">
        <v>0.29781223173333332</v>
      </c>
      <c r="AD17" s="2">
        <v>0.15790160984029303</v>
      </c>
      <c r="AE17" s="2">
        <v>0.11600359439420291</v>
      </c>
      <c r="AF17" s="2">
        <v>0.14026589189746283</v>
      </c>
      <c r="AG17" s="2">
        <v>0.33281479257954266</v>
      </c>
      <c r="AH17" s="2">
        <v>0.17599713053117408</v>
      </c>
      <c r="AI17" s="2">
        <v>0.15867759239771592</v>
      </c>
      <c r="AJ17" s="2">
        <v>0.30846373524322679</v>
      </c>
      <c r="AK17" s="2">
        <v>0.19376199977609002</v>
      </c>
      <c r="AL17" s="2">
        <v>0.21633626132121211</v>
      </c>
      <c r="AM17" s="2">
        <v>0.15896812215238093</v>
      </c>
      <c r="AN17" s="2">
        <v>0.48796699060564974</v>
      </c>
      <c r="AO17" s="2">
        <v>0.62796087813333323</v>
      </c>
      <c r="AP17" s="2">
        <v>1.2474326323806266</v>
      </c>
      <c r="AQ17" s="2">
        <v>0.23367110429312976</v>
      </c>
      <c r="AR17" s="2">
        <v>2.6570915619389589E-2</v>
      </c>
      <c r="AS17" s="2">
        <v>0.61037302335742982</v>
      </c>
      <c r="AT17" s="2">
        <v>0.20799137551268435</v>
      </c>
      <c r="AU17" s="2">
        <v>0.15030341155443885</v>
      </c>
    </row>
    <row r="18" spans="1:47" x14ac:dyDescent="0.2">
      <c r="A18">
        <v>1</v>
      </c>
      <c r="B18">
        <v>7</v>
      </c>
      <c r="C18">
        <v>8000</v>
      </c>
      <c r="D18">
        <v>2539.171996</v>
      </c>
      <c r="E18">
        <f t="shared" si="0"/>
        <v>0.20559060719503547</v>
      </c>
      <c r="F18">
        <f>Overview!J$4</f>
        <v>3.6524822695035465E-2</v>
      </c>
      <c r="G18">
        <f t="shared" si="1"/>
        <v>0.20559060719503547</v>
      </c>
      <c r="J18">
        <v>8000</v>
      </c>
      <c r="K18" s="2">
        <v>0.20559060719503547</v>
      </c>
      <c r="L18" s="2">
        <v>0.48261629525980398</v>
      </c>
      <c r="M18" s="2">
        <v>0.44809213754512922</v>
      </c>
      <c r="N18" s="2">
        <v>0.19041012556089743</v>
      </c>
      <c r="O18" s="2">
        <v>0.62114827303559872</v>
      </c>
      <c r="P18" s="2">
        <v>2.1020197908690474</v>
      </c>
      <c r="Q18" s="2">
        <v>0.30684052821376812</v>
      </c>
      <c r="R18" s="2">
        <v>0.88116245844444441</v>
      </c>
      <c r="S18" s="2">
        <v>1.807886522520981</v>
      </c>
      <c r="T18" s="2">
        <v>0.76232500225940347</v>
      </c>
      <c r="U18" s="2">
        <v>0.1009430045529595</v>
      </c>
      <c r="V18" s="2">
        <v>0.45580232894170236</v>
      </c>
      <c r="W18" s="2">
        <v>0.58723428397222233</v>
      </c>
      <c r="X18" s="2">
        <v>0.15825735950245098</v>
      </c>
      <c r="Y18" s="2">
        <v>0.36094539112073493</v>
      </c>
      <c r="Z18" s="2">
        <v>0.36233312673342288</v>
      </c>
      <c r="AA18" s="2">
        <v>0.13519454348809523</v>
      </c>
      <c r="AB18" s="2">
        <v>0.32614969153460455</v>
      </c>
      <c r="AC18" s="2">
        <v>0.35844200516666663</v>
      </c>
      <c r="AD18" s="2">
        <v>0.16059072108195971</v>
      </c>
      <c r="AE18" s="2">
        <v>0.12399985151086955</v>
      </c>
      <c r="AF18" s="2">
        <v>0.16252413638079616</v>
      </c>
      <c r="AG18" s="2">
        <v>0.39672534110454266</v>
      </c>
      <c r="AH18" s="2">
        <v>0.20954709509784075</v>
      </c>
      <c r="AI18" s="2">
        <v>0.16739263228104925</v>
      </c>
      <c r="AJ18" s="2">
        <v>0.38709346446822679</v>
      </c>
      <c r="AK18" s="2">
        <v>0.21797760405942332</v>
      </c>
      <c r="AL18" s="2">
        <v>0.25129200782954547</v>
      </c>
      <c r="AM18" s="2">
        <v>0.18239713141071429</v>
      </c>
      <c r="AN18" s="2">
        <v>0.59437210525564965</v>
      </c>
      <c r="AO18" s="2">
        <v>0.72510591766666666</v>
      </c>
      <c r="AP18" s="2">
        <v>1.5609987495306266</v>
      </c>
      <c r="AQ18" s="2">
        <v>0.28418528047646308</v>
      </c>
      <c r="AR18" s="2">
        <v>2.6570915619389589E-2</v>
      </c>
      <c r="AS18" s="2">
        <v>0.75680737435742973</v>
      </c>
      <c r="AT18" s="2">
        <v>0.22875037635435105</v>
      </c>
      <c r="AU18" s="2">
        <v>0.16409748317943887</v>
      </c>
    </row>
    <row r="19" spans="1:47" x14ac:dyDescent="0.2">
      <c r="A19">
        <v>1</v>
      </c>
      <c r="B19">
        <v>7</v>
      </c>
      <c r="C19">
        <v>8500</v>
      </c>
      <c r="D19">
        <v>2917.3091140000001</v>
      </c>
      <c r="E19">
        <f t="shared" si="0"/>
        <v>0.24013228081268254</v>
      </c>
      <c r="F19">
        <f>Overview!J$4</f>
        <v>3.6524822695035465E-2</v>
      </c>
      <c r="G19">
        <f t="shared" si="1"/>
        <v>0.24013228081268254</v>
      </c>
      <c r="J19">
        <v>8500</v>
      </c>
      <c r="K19" s="2">
        <v>0.24013228081268254</v>
      </c>
      <c r="L19" s="2">
        <v>0.58043044309803915</v>
      </c>
      <c r="M19" s="2">
        <v>0.52354502259659985</v>
      </c>
      <c r="N19" s="2">
        <v>0.20753696367119157</v>
      </c>
      <c r="O19" s="2">
        <v>0.75042181668265762</v>
      </c>
      <c r="P19" s="2">
        <v>2.5895397977366943</v>
      </c>
      <c r="Q19" s="2">
        <v>0.35777135164023877</v>
      </c>
      <c r="R19" s="2">
        <v>1.0530679020915035</v>
      </c>
      <c r="S19" s="2">
        <v>2.2201765722489224</v>
      </c>
      <c r="T19" s="2">
        <v>0.90203327284763868</v>
      </c>
      <c r="U19" s="2">
        <v>0.11269950858237127</v>
      </c>
      <c r="V19" s="2">
        <v>0.52391195407405533</v>
      </c>
      <c r="W19" s="2">
        <v>0.69943441681045759</v>
      </c>
      <c r="X19" s="2">
        <v>0.18518750933333333</v>
      </c>
      <c r="Y19" s="2">
        <v>0.43396767447367612</v>
      </c>
      <c r="Z19" s="2">
        <v>0.41738826718195238</v>
      </c>
      <c r="AA19" s="2">
        <v>0.15574939370868349</v>
      </c>
      <c r="AB19" s="2">
        <v>0.38742719649783985</v>
      </c>
      <c r="AC19" s="2">
        <v>0.4241534990196078</v>
      </c>
      <c r="AD19" s="2">
        <v>0.1776692891187244</v>
      </c>
      <c r="AE19" s="2">
        <v>0.13570616484910486</v>
      </c>
      <c r="AF19" s="2">
        <v>0.17314504445432555</v>
      </c>
      <c r="AG19" s="2">
        <v>0.47107453368542496</v>
      </c>
      <c r="AH19" s="2">
        <v>0.24160832477431129</v>
      </c>
      <c r="AI19" s="2">
        <v>0.19640453464869631</v>
      </c>
      <c r="AJ19" s="2">
        <v>0.4510640540196974</v>
      </c>
      <c r="AK19" s="2">
        <v>0.2332252900741292</v>
      </c>
      <c r="AL19" s="2">
        <v>0.29315160568983956</v>
      </c>
      <c r="AM19" s="2">
        <v>0.21590319593277313</v>
      </c>
      <c r="AN19" s="2">
        <v>0.73114376347623788</v>
      </c>
      <c r="AO19" s="2">
        <v>0.83635603454901952</v>
      </c>
      <c r="AP19" s="2">
        <v>1.9454228964276854</v>
      </c>
      <c r="AQ19" s="2">
        <v>0.34454348216763958</v>
      </c>
      <c r="AR19" s="2">
        <v>2.6570915619389589E-2</v>
      </c>
      <c r="AS19" s="2">
        <v>0.92577296100448869</v>
      </c>
      <c r="AT19" s="2">
        <v>0.25636141897935105</v>
      </c>
      <c r="AU19" s="2">
        <v>0.18005454284855654</v>
      </c>
    </row>
    <row r="20" spans="1:47" x14ac:dyDescent="0.2">
      <c r="A20">
        <v>1</v>
      </c>
      <c r="B20">
        <v>7</v>
      </c>
      <c r="C20">
        <v>9000</v>
      </c>
      <c r="D20">
        <v>3417.3921850000002</v>
      </c>
      <c r="E20">
        <f t="shared" si="0"/>
        <v>0.28438554102836883</v>
      </c>
      <c r="F20">
        <f>Overview!J$4</f>
        <v>3.6524822695035465E-2</v>
      </c>
      <c r="G20">
        <f t="shared" si="1"/>
        <v>0.28438554102836883</v>
      </c>
      <c r="J20">
        <v>9000</v>
      </c>
      <c r="K20" s="2">
        <v>0.28438554102836883</v>
      </c>
      <c r="L20" s="2">
        <v>0.69175947073202615</v>
      </c>
      <c r="M20" s="2">
        <v>0.6147637045312403</v>
      </c>
      <c r="N20" s="2">
        <v>0.24057160188034185</v>
      </c>
      <c r="O20" s="2">
        <v>0.92047519170226533</v>
      </c>
      <c r="P20" s="2">
        <v>3.1640950016190472</v>
      </c>
      <c r="Q20" s="2">
        <v>0.39005968301932376</v>
      </c>
      <c r="R20" s="2">
        <v>1.2588080138888889</v>
      </c>
      <c r="S20" s="2">
        <v>2.7146302086737588</v>
      </c>
      <c r="T20" s="2">
        <v>1.0534906521482921</v>
      </c>
      <c r="U20" s="2">
        <v>0.12477802316407063</v>
      </c>
      <c r="V20" s="2">
        <v>0.61063333452503576</v>
      </c>
      <c r="W20" s="2">
        <v>0.83207721355555564</v>
      </c>
      <c r="X20" s="2">
        <v>0.20994945984967323</v>
      </c>
      <c r="Y20" s="2">
        <v>0.5213809780096238</v>
      </c>
      <c r="Z20" s="2">
        <v>0.49286817446953407</v>
      </c>
      <c r="AA20" s="2">
        <v>0.16911939568253967</v>
      </c>
      <c r="AB20" s="2">
        <v>0.45917737624293786</v>
      </c>
      <c r="AC20" s="2">
        <v>0.49240580733333333</v>
      </c>
      <c r="AD20" s="2">
        <v>0.20329239715140418</v>
      </c>
      <c r="AE20" s="2">
        <v>0.14735068126086959</v>
      </c>
      <c r="AF20" s="2">
        <v>0.22384388774190728</v>
      </c>
      <c r="AG20" s="2">
        <v>0.57156288897954277</v>
      </c>
      <c r="AH20" s="2">
        <v>0.27913723059784074</v>
      </c>
      <c r="AI20" s="2">
        <v>0.2362146868643826</v>
      </c>
      <c r="AJ20" s="2">
        <v>0.53551875095433787</v>
      </c>
      <c r="AK20" s="2">
        <v>0.26402484508720109</v>
      </c>
      <c r="AL20" s="2">
        <v>0.3275134358989899</v>
      </c>
      <c r="AM20" s="2">
        <v>0.23935376528571428</v>
      </c>
      <c r="AN20" s="2">
        <v>0.87431672178342745</v>
      </c>
      <c r="AO20" s="2">
        <v>0.97488422688888876</v>
      </c>
      <c r="AP20" s="2">
        <v>2.3946371992250715</v>
      </c>
      <c r="AQ20" s="2">
        <v>0.41638023755979647</v>
      </c>
      <c r="AR20" s="2">
        <v>2.6570915619389589E-2</v>
      </c>
      <c r="AS20" s="2">
        <v>1.1264859300240964</v>
      </c>
      <c r="AT20" s="2">
        <v>0.29684405286823995</v>
      </c>
      <c r="AU20" s="2">
        <v>0.19881489610999439</v>
      </c>
    </row>
    <row r="21" spans="1:47" x14ac:dyDescent="0.2">
      <c r="A21">
        <v>1</v>
      </c>
      <c r="B21">
        <v>7</v>
      </c>
      <c r="C21">
        <v>9500</v>
      </c>
      <c r="D21">
        <v>3986.2687270000001</v>
      </c>
      <c r="E21">
        <f t="shared" si="0"/>
        <v>0.33122198132661446</v>
      </c>
      <c r="F21">
        <f>Overview!J$4</f>
        <v>3.6524822695035465E-2</v>
      </c>
      <c r="G21">
        <f t="shared" si="1"/>
        <v>0.33122198132661446</v>
      </c>
      <c r="J21">
        <v>9500</v>
      </c>
      <c r="K21" s="2">
        <v>0.33122198132661446</v>
      </c>
      <c r="L21" s="2">
        <v>0.81937740398348813</v>
      </c>
      <c r="M21" s="2">
        <v>0.71573013394644502</v>
      </c>
      <c r="N21" s="2">
        <v>0.27702212638326579</v>
      </c>
      <c r="O21" s="2">
        <v>1.1139811998777041</v>
      </c>
      <c r="P21" s="2">
        <v>3.8370372082506261</v>
      </c>
      <c r="Q21" s="2">
        <v>0.44655740299008395</v>
      </c>
      <c r="R21" s="2">
        <v>1.5026156091812868</v>
      </c>
      <c r="S21" s="2">
        <v>3.2764056791591392</v>
      </c>
      <c r="T21" s="2">
        <v>1.2318260262594032</v>
      </c>
      <c r="U21" s="2">
        <v>0.13612823021085424</v>
      </c>
      <c r="V21" s="2">
        <v>0.71009709124433407</v>
      </c>
      <c r="W21" s="2">
        <v>0.99019869990643272</v>
      </c>
      <c r="X21" s="2">
        <v>0.23809704368008255</v>
      </c>
      <c r="Y21" s="2">
        <v>0.6220613645417874</v>
      </c>
      <c r="Z21" s="2">
        <v>0.59116038867421228</v>
      </c>
      <c r="AA21" s="2">
        <v>0.1904552546065163</v>
      </c>
      <c r="AB21" s="2">
        <v>0.55047087433065722</v>
      </c>
      <c r="AC21" s="2">
        <v>0.59277650466666665</v>
      </c>
      <c r="AD21" s="2">
        <v>0.2126189874964334</v>
      </c>
      <c r="AE21" s="2">
        <v>0.1553112569977117</v>
      </c>
      <c r="AF21" s="2">
        <v>0.2384747812097435</v>
      </c>
      <c r="AG21" s="2">
        <v>0.66872083392691106</v>
      </c>
      <c r="AH21" s="2">
        <v>0.31416944686099868</v>
      </c>
      <c r="AI21" s="2">
        <v>0.2757773385310493</v>
      </c>
      <c r="AJ21" s="2">
        <v>0.59983803979059525</v>
      </c>
      <c r="AK21" s="2">
        <v>0.29082214925679173</v>
      </c>
      <c r="AL21" s="2">
        <v>0.38159955061244016</v>
      </c>
      <c r="AM21" s="2">
        <v>0.27242165944360902</v>
      </c>
      <c r="AN21" s="2">
        <v>1.0513914374267022</v>
      </c>
      <c r="AO21" s="2">
        <v>1.13070408077193</v>
      </c>
      <c r="AP21" s="2">
        <v>2.9245388185701007</v>
      </c>
      <c r="AQ21" s="2">
        <v>0.50038539196330523</v>
      </c>
      <c r="AR21" s="2">
        <v>2.6570915619389589E-2</v>
      </c>
      <c r="AS21" s="2">
        <v>1.3559095020942717</v>
      </c>
      <c r="AT21" s="2">
        <v>0.33052789361092999</v>
      </c>
      <c r="AU21" s="2">
        <v>0.21892045576496516</v>
      </c>
    </row>
    <row r="22" spans="1:47" x14ac:dyDescent="0.2">
      <c r="A22">
        <v>1</v>
      </c>
      <c r="B22">
        <v>7</v>
      </c>
      <c r="C22">
        <v>10000</v>
      </c>
      <c r="D22">
        <v>4723.1830300000001</v>
      </c>
      <c r="E22">
        <f t="shared" si="0"/>
        <v>0.39017855369503551</v>
      </c>
      <c r="F22">
        <f>Overview!J$4</f>
        <v>3.6524822695035465E-2</v>
      </c>
      <c r="G22">
        <f t="shared" si="1"/>
        <v>0.39017855369503551</v>
      </c>
      <c r="J22">
        <v>10000</v>
      </c>
      <c r="K22" s="2">
        <v>0.39017855369503551</v>
      </c>
      <c r="L22" s="2">
        <v>0.96754780350980385</v>
      </c>
      <c r="M22" s="2">
        <v>0.8256621685201293</v>
      </c>
      <c r="N22" s="2">
        <v>0.30835611603589747</v>
      </c>
      <c r="O22" s="2">
        <v>1.3359906819355987</v>
      </c>
      <c r="P22" s="2">
        <v>4.6097403232190484</v>
      </c>
      <c r="Q22" s="2">
        <v>0.51920134076376812</v>
      </c>
      <c r="R22" s="2">
        <v>1.7713944599444447</v>
      </c>
      <c r="S22" s="2">
        <v>3.9390010985959805</v>
      </c>
      <c r="T22" s="2">
        <v>1.4263852669594035</v>
      </c>
      <c r="U22" s="2">
        <v>0.15179245875295952</v>
      </c>
      <c r="V22" s="2">
        <v>0.81705357739170248</v>
      </c>
      <c r="W22" s="2">
        <v>1.1711076580222224</v>
      </c>
      <c r="X22" s="2">
        <v>0.27486544392745099</v>
      </c>
      <c r="Y22" s="2">
        <v>0.7378757850207347</v>
      </c>
      <c r="Z22" s="2">
        <v>0.70347615595842283</v>
      </c>
      <c r="AA22" s="2">
        <v>0.20421024983809524</v>
      </c>
      <c r="AB22" s="2">
        <v>0.64952530830960464</v>
      </c>
      <c r="AC22" s="2">
        <v>0.69203665776666667</v>
      </c>
      <c r="AD22" s="2">
        <v>0.25833864880695967</v>
      </c>
      <c r="AE22" s="2">
        <v>0.16920030956086957</v>
      </c>
      <c r="AF22" s="2">
        <v>0.26286839583079619</v>
      </c>
      <c r="AG22" s="2">
        <v>0.79710165987954262</v>
      </c>
      <c r="AH22" s="2">
        <v>0.36695408299784071</v>
      </c>
      <c r="AI22" s="2">
        <v>0.31330007743104926</v>
      </c>
      <c r="AJ22" s="2">
        <v>0.72568158454322684</v>
      </c>
      <c r="AK22" s="2">
        <v>0.33809530150942335</v>
      </c>
      <c r="AL22" s="2">
        <v>0.44387697845454543</v>
      </c>
      <c r="AM22" s="2">
        <v>0.31063392268571433</v>
      </c>
      <c r="AN22" s="2">
        <v>1.2560105409056497</v>
      </c>
      <c r="AO22" s="2">
        <v>1.3005177830666668</v>
      </c>
      <c r="AP22" s="2">
        <v>3.5164797499806268</v>
      </c>
      <c r="AQ22" s="2">
        <v>0.60152626902646311</v>
      </c>
      <c r="AR22" s="2">
        <v>2.6570915619389589E-2</v>
      </c>
      <c r="AS22" s="2">
        <v>1.6295122489574296</v>
      </c>
      <c r="AT22" s="2">
        <v>0.38184700667935095</v>
      </c>
      <c r="AU22" s="2">
        <v>0.24386793725443889</v>
      </c>
    </row>
    <row r="23" spans="1:47" x14ac:dyDescent="0.2">
      <c r="A23">
        <v>7</v>
      </c>
      <c r="B23">
        <v>6</v>
      </c>
      <c r="C23">
        <v>0</v>
      </c>
      <c r="D23">
        <v>1188.12357</v>
      </c>
      <c r="E23">
        <f>IF((D23-D$23)&lt;=(C23*F23), F23,(D23-D$23)/C23+F23)</f>
        <v>1.885342789598109E-2</v>
      </c>
      <c r="F23">
        <f>Overview!J$5</f>
        <v>1.885342789598109E-2</v>
      </c>
      <c r="G23">
        <f t="shared" si="1"/>
        <v>1.885342789598109E-2</v>
      </c>
    </row>
    <row r="24" spans="1:47" x14ac:dyDescent="0.2">
      <c r="A24">
        <v>7</v>
      </c>
      <c r="B24">
        <v>6</v>
      </c>
      <c r="C24">
        <v>500</v>
      </c>
      <c r="D24">
        <v>1195.389999</v>
      </c>
      <c r="E24">
        <f t="shared" ref="E24:E43" si="2">IF((D24-D$23)&lt;=(C24*F24), F24,(D24-D$23)/C24+F24)</f>
        <v>1.885342789598109E-2</v>
      </c>
      <c r="F24">
        <f>Overview!J$5</f>
        <v>1.885342789598109E-2</v>
      </c>
      <c r="G24">
        <f t="shared" si="1"/>
        <v>1.885342789598109E-2</v>
      </c>
    </row>
    <row r="25" spans="1:47" x14ac:dyDescent="0.2">
      <c r="A25">
        <v>7</v>
      </c>
      <c r="B25">
        <v>6</v>
      </c>
      <c r="C25">
        <v>1000</v>
      </c>
      <c r="D25">
        <v>1204.039479</v>
      </c>
      <c r="E25">
        <f t="shared" si="2"/>
        <v>1.885342789598109E-2</v>
      </c>
      <c r="F25">
        <f>Overview!J$5</f>
        <v>1.885342789598109E-2</v>
      </c>
      <c r="G25">
        <f t="shared" si="1"/>
        <v>1.885342789598109E-2</v>
      </c>
    </row>
    <row r="26" spans="1:47" x14ac:dyDescent="0.2">
      <c r="A26">
        <v>7</v>
      </c>
      <c r="B26">
        <v>6</v>
      </c>
      <c r="C26">
        <v>1500</v>
      </c>
      <c r="D26">
        <v>1215.481168</v>
      </c>
      <c r="E26">
        <f t="shared" si="2"/>
        <v>1.885342789598109E-2</v>
      </c>
      <c r="F26">
        <f>Overview!J$5</f>
        <v>1.885342789598109E-2</v>
      </c>
      <c r="G26">
        <f t="shared" si="1"/>
        <v>1.885342789598109E-2</v>
      </c>
    </row>
    <row r="27" spans="1:47" x14ac:dyDescent="0.2">
      <c r="A27">
        <v>7</v>
      </c>
      <c r="B27">
        <v>6</v>
      </c>
      <c r="C27">
        <v>2000</v>
      </c>
      <c r="D27">
        <v>1233.246819</v>
      </c>
      <c r="E27">
        <f t="shared" si="2"/>
        <v>4.1415052395981089E-2</v>
      </c>
      <c r="F27">
        <f>Overview!J$5</f>
        <v>1.885342789598109E-2</v>
      </c>
      <c r="G27">
        <f t="shared" si="1"/>
        <v>4.1415052395981089E-2</v>
      </c>
    </row>
    <row r="28" spans="1:47" x14ac:dyDescent="0.2">
      <c r="A28">
        <v>7</v>
      </c>
      <c r="B28">
        <v>6</v>
      </c>
      <c r="C28">
        <v>2500</v>
      </c>
      <c r="D28">
        <v>1261.4826929999999</v>
      </c>
      <c r="E28">
        <f t="shared" si="2"/>
        <v>4.8197077095981075E-2</v>
      </c>
      <c r="F28">
        <f>Overview!J$5</f>
        <v>1.885342789598109E-2</v>
      </c>
      <c r="G28">
        <f t="shared" si="1"/>
        <v>4.8197077095981075E-2</v>
      </c>
    </row>
    <row r="29" spans="1:47" x14ac:dyDescent="0.2">
      <c r="A29">
        <v>7</v>
      </c>
      <c r="B29">
        <v>6</v>
      </c>
      <c r="C29">
        <v>3000</v>
      </c>
      <c r="D29">
        <v>1306.337929</v>
      </c>
      <c r="E29">
        <f t="shared" si="2"/>
        <v>5.8258214229314445E-2</v>
      </c>
      <c r="F29">
        <f>Overview!J$5</f>
        <v>1.885342789598109E-2</v>
      </c>
      <c r="G29">
        <f t="shared" si="1"/>
        <v>5.8258214229314445E-2</v>
      </c>
    </row>
    <row r="30" spans="1:47" x14ac:dyDescent="0.2">
      <c r="A30">
        <v>7</v>
      </c>
      <c r="B30">
        <v>6</v>
      </c>
      <c r="C30">
        <v>3500</v>
      </c>
      <c r="D30">
        <v>1376.4956870000001</v>
      </c>
      <c r="E30">
        <f t="shared" si="2"/>
        <v>7.2674032753123979E-2</v>
      </c>
      <c r="F30">
        <f>Overview!J$5</f>
        <v>1.885342789598109E-2</v>
      </c>
      <c r="G30">
        <f t="shared" si="1"/>
        <v>7.2674032753123979E-2</v>
      </c>
    </row>
    <row r="31" spans="1:47" x14ac:dyDescent="0.2">
      <c r="A31">
        <v>7</v>
      </c>
      <c r="B31">
        <v>6</v>
      </c>
      <c r="C31">
        <v>4000</v>
      </c>
      <c r="D31">
        <v>1469.463943</v>
      </c>
      <c r="E31">
        <f t="shared" si="2"/>
        <v>8.9188521145981081E-2</v>
      </c>
      <c r="F31">
        <f>Overview!J$5</f>
        <v>1.885342789598109E-2</v>
      </c>
      <c r="G31">
        <f t="shared" si="1"/>
        <v>8.9188521145981081E-2</v>
      </c>
    </row>
    <row r="32" spans="1:47" x14ac:dyDescent="0.2">
      <c r="A32">
        <v>7</v>
      </c>
      <c r="B32">
        <v>6</v>
      </c>
      <c r="C32">
        <v>4500</v>
      </c>
      <c r="D32">
        <v>1597.275065</v>
      </c>
      <c r="E32">
        <f t="shared" si="2"/>
        <v>0.10977598234042554</v>
      </c>
      <c r="F32">
        <f>Overview!J$5</f>
        <v>1.885342789598109E-2</v>
      </c>
      <c r="G32">
        <f t="shared" si="1"/>
        <v>0.10977598234042554</v>
      </c>
    </row>
    <row r="33" spans="1:7" x14ac:dyDescent="0.2">
      <c r="A33">
        <v>7</v>
      </c>
      <c r="B33">
        <v>6</v>
      </c>
      <c r="C33">
        <v>5000</v>
      </c>
      <c r="D33">
        <v>1766.678985</v>
      </c>
      <c r="E33">
        <f t="shared" si="2"/>
        <v>0.13456451089598109</v>
      </c>
      <c r="F33">
        <f>Overview!J$5</f>
        <v>1.885342789598109E-2</v>
      </c>
      <c r="G33">
        <f t="shared" si="1"/>
        <v>0.13456451089598109</v>
      </c>
    </row>
    <row r="34" spans="1:7" x14ac:dyDescent="0.2">
      <c r="A34">
        <v>7</v>
      </c>
      <c r="B34">
        <v>6</v>
      </c>
      <c r="C34">
        <v>5500</v>
      </c>
      <c r="D34">
        <v>1993.0076100000001</v>
      </c>
      <c r="E34">
        <f t="shared" si="2"/>
        <v>0.16519598062325386</v>
      </c>
      <c r="F34">
        <f>Overview!J$5</f>
        <v>1.885342789598109E-2</v>
      </c>
      <c r="G34">
        <f t="shared" si="1"/>
        <v>0.16519598062325386</v>
      </c>
    </row>
    <row r="35" spans="1:7" x14ac:dyDescent="0.2">
      <c r="A35">
        <v>7</v>
      </c>
      <c r="B35">
        <v>6</v>
      </c>
      <c r="C35">
        <v>6000</v>
      </c>
      <c r="D35">
        <v>2301.9047620000001</v>
      </c>
      <c r="E35">
        <f t="shared" si="2"/>
        <v>0.20448362656264779</v>
      </c>
      <c r="F35">
        <f>Overview!J$5</f>
        <v>1.885342789598109E-2</v>
      </c>
      <c r="G35">
        <f t="shared" si="1"/>
        <v>0.20448362656264779</v>
      </c>
    </row>
    <row r="36" spans="1:7" x14ac:dyDescent="0.2">
      <c r="A36">
        <v>7</v>
      </c>
      <c r="B36">
        <v>6</v>
      </c>
      <c r="C36">
        <v>6500</v>
      </c>
      <c r="D36">
        <v>2709.397195</v>
      </c>
      <c r="E36">
        <f t="shared" si="2"/>
        <v>0.25289552404982724</v>
      </c>
      <c r="F36">
        <f>Overview!J$5</f>
        <v>1.885342789598109E-2</v>
      </c>
      <c r="G36">
        <f t="shared" si="1"/>
        <v>0.25289552404982724</v>
      </c>
    </row>
    <row r="37" spans="1:7" x14ac:dyDescent="0.2">
      <c r="A37">
        <v>7</v>
      </c>
      <c r="B37">
        <v>6</v>
      </c>
      <c r="C37">
        <v>7000</v>
      </c>
      <c r="D37">
        <v>3231.6911230000001</v>
      </c>
      <c r="E37">
        <f t="shared" si="2"/>
        <v>0.31079164975312396</v>
      </c>
      <c r="F37">
        <f>Overview!J$5</f>
        <v>1.885342789598109E-2</v>
      </c>
      <c r="G37">
        <f t="shared" si="1"/>
        <v>0.31079164975312396</v>
      </c>
    </row>
    <row r="38" spans="1:7" x14ac:dyDescent="0.2">
      <c r="A38">
        <v>7</v>
      </c>
      <c r="B38">
        <v>6</v>
      </c>
      <c r="C38">
        <v>7500</v>
      </c>
      <c r="D38">
        <v>3888.9520689999999</v>
      </c>
      <c r="E38">
        <f t="shared" si="2"/>
        <v>0.37896389442931444</v>
      </c>
      <c r="F38">
        <f>Overview!J$5</f>
        <v>1.885342789598109E-2</v>
      </c>
      <c r="G38">
        <f t="shared" si="1"/>
        <v>0.37896389442931444</v>
      </c>
    </row>
    <row r="39" spans="1:7" x14ac:dyDescent="0.2">
      <c r="A39">
        <v>7</v>
      </c>
      <c r="B39">
        <v>6</v>
      </c>
      <c r="C39">
        <v>8000</v>
      </c>
      <c r="D39">
        <v>4723.5637360000001</v>
      </c>
      <c r="E39">
        <f t="shared" si="2"/>
        <v>0.46078344864598114</v>
      </c>
      <c r="F39">
        <f>Overview!J$5</f>
        <v>1.885342789598109E-2</v>
      </c>
      <c r="G39">
        <f t="shared" si="1"/>
        <v>0.46078344864598114</v>
      </c>
    </row>
    <row r="40" spans="1:7" x14ac:dyDescent="0.2">
      <c r="A40">
        <v>7</v>
      </c>
      <c r="B40">
        <v>6</v>
      </c>
      <c r="C40">
        <v>8500</v>
      </c>
      <c r="D40">
        <v>5775.9490029999997</v>
      </c>
      <c r="E40">
        <f t="shared" si="2"/>
        <v>0.55859759648421636</v>
      </c>
      <c r="F40">
        <f>Overview!J$5</f>
        <v>1.885342789598109E-2</v>
      </c>
      <c r="G40">
        <f t="shared" si="1"/>
        <v>0.55859759648421636</v>
      </c>
    </row>
    <row r="41" spans="1:7" x14ac:dyDescent="0.2">
      <c r="A41">
        <v>7</v>
      </c>
      <c r="B41">
        <v>6</v>
      </c>
      <c r="C41">
        <v>9000</v>
      </c>
      <c r="D41">
        <v>7047.7823360000002</v>
      </c>
      <c r="E41">
        <f t="shared" si="2"/>
        <v>0.66992662411820336</v>
      </c>
      <c r="F41">
        <f>Overview!J$5</f>
        <v>1.885342789598109E-2</v>
      </c>
      <c r="G41">
        <f t="shared" si="1"/>
        <v>0.66992662411820336</v>
      </c>
    </row>
    <row r="42" spans="1:7" x14ac:dyDescent="0.2">
      <c r="A42">
        <v>7</v>
      </c>
      <c r="B42">
        <v>6</v>
      </c>
      <c r="C42">
        <v>9500</v>
      </c>
      <c r="D42">
        <v>8585.6893</v>
      </c>
      <c r="E42">
        <f t="shared" si="2"/>
        <v>0.79754455736966534</v>
      </c>
      <c r="F42">
        <f>Overview!J$5</f>
        <v>1.885342789598109E-2</v>
      </c>
      <c r="G42">
        <f t="shared" si="1"/>
        <v>0.79754455736966534</v>
      </c>
    </row>
    <row r="43" spans="1:7" x14ac:dyDescent="0.2">
      <c r="A43">
        <v>7</v>
      </c>
      <c r="B43">
        <v>6</v>
      </c>
      <c r="C43">
        <v>10000</v>
      </c>
      <c r="D43">
        <v>10456.738859999999</v>
      </c>
      <c r="E43">
        <f t="shared" si="2"/>
        <v>0.94571495689598106</v>
      </c>
      <c r="F43">
        <f>Overview!J$5</f>
        <v>1.885342789598109E-2</v>
      </c>
      <c r="G43">
        <f t="shared" si="1"/>
        <v>0.94571495689598106</v>
      </c>
    </row>
    <row r="44" spans="1:7" x14ac:dyDescent="0.2">
      <c r="A44">
        <v>6</v>
      </c>
      <c r="B44">
        <v>5</v>
      </c>
      <c r="C44">
        <v>0</v>
      </c>
      <c r="D44">
        <v>1187.905767</v>
      </c>
      <c r="E44">
        <f>IF((D44-D$44)&lt;=(C44*F44), F44,(D44-D$44)/C44+F44)</f>
        <v>2.1944444444444447E-2</v>
      </c>
      <c r="F44">
        <f>Overview!J$6</f>
        <v>2.1944444444444447E-2</v>
      </c>
      <c r="G44">
        <f t="shared" si="1"/>
        <v>2.1944444444444447E-2</v>
      </c>
    </row>
    <row r="45" spans="1:7" x14ac:dyDescent="0.2">
      <c r="A45">
        <v>6</v>
      </c>
      <c r="B45">
        <v>5</v>
      </c>
      <c r="C45">
        <v>500</v>
      </c>
      <c r="D45">
        <v>1197.665659</v>
      </c>
      <c r="E45">
        <f t="shared" ref="E45:E64" si="3">IF((D45-D$44)&lt;=(C45*F45), F45,(D45-D$44)/C45+F45)</f>
        <v>2.1944444444444447E-2</v>
      </c>
      <c r="F45">
        <f>Overview!J$6</f>
        <v>2.1944444444444447E-2</v>
      </c>
      <c r="G45">
        <f t="shared" si="1"/>
        <v>2.1944444444444447E-2</v>
      </c>
    </row>
    <row r="46" spans="1:7" x14ac:dyDescent="0.2">
      <c r="A46">
        <v>6</v>
      </c>
      <c r="B46">
        <v>5</v>
      </c>
      <c r="C46">
        <v>1000</v>
      </c>
      <c r="D46">
        <v>1210.2067709999999</v>
      </c>
      <c r="E46">
        <f t="shared" si="3"/>
        <v>4.4245448444444363E-2</v>
      </c>
      <c r="F46">
        <f>Overview!J$6</f>
        <v>2.1944444444444447E-2</v>
      </c>
      <c r="G46">
        <f t="shared" si="1"/>
        <v>4.4245448444444363E-2</v>
      </c>
    </row>
    <row r="47" spans="1:7" x14ac:dyDescent="0.2">
      <c r="A47">
        <v>6</v>
      </c>
      <c r="B47">
        <v>5</v>
      </c>
      <c r="C47">
        <v>1500</v>
      </c>
      <c r="D47">
        <v>1227.7886309999999</v>
      </c>
      <c r="E47">
        <f t="shared" si="3"/>
        <v>4.8533020444444394E-2</v>
      </c>
      <c r="F47">
        <f>Overview!J$6</f>
        <v>2.1944444444444447E-2</v>
      </c>
      <c r="G47">
        <f t="shared" si="1"/>
        <v>4.8533020444444394E-2</v>
      </c>
    </row>
    <row r="48" spans="1:7" x14ac:dyDescent="0.2">
      <c r="A48">
        <v>6</v>
      </c>
      <c r="B48">
        <v>5</v>
      </c>
      <c r="C48">
        <v>2000</v>
      </c>
      <c r="D48">
        <v>1256.0926549999999</v>
      </c>
      <c r="E48">
        <f t="shared" si="3"/>
        <v>5.6037888444444427E-2</v>
      </c>
      <c r="F48">
        <f>Overview!J$6</f>
        <v>2.1944444444444447E-2</v>
      </c>
      <c r="G48">
        <f t="shared" si="1"/>
        <v>5.6037888444444427E-2</v>
      </c>
    </row>
    <row r="49" spans="1:7" x14ac:dyDescent="0.2">
      <c r="A49">
        <v>6</v>
      </c>
      <c r="B49">
        <v>5</v>
      </c>
      <c r="C49">
        <v>2500</v>
      </c>
      <c r="D49">
        <v>1297.7792420000001</v>
      </c>
      <c r="E49">
        <f t="shared" si="3"/>
        <v>6.5893834444444493E-2</v>
      </c>
      <c r="F49">
        <f>Overview!J$6</f>
        <v>2.1944444444444447E-2</v>
      </c>
      <c r="G49">
        <f t="shared" si="1"/>
        <v>6.5893834444444493E-2</v>
      </c>
    </row>
    <row r="50" spans="1:7" x14ac:dyDescent="0.2">
      <c r="A50">
        <v>6</v>
      </c>
      <c r="B50">
        <v>5</v>
      </c>
      <c r="C50">
        <v>3000</v>
      </c>
      <c r="D50">
        <v>1360.9775199999999</v>
      </c>
      <c r="E50">
        <f t="shared" si="3"/>
        <v>7.9635028777777755E-2</v>
      </c>
      <c r="F50">
        <f>Overview!J$6</f>
        <v>2.1944444444444447E-2</v>
      </c>
      <c r="G50">
        <f t="shared" si="1"/>
        <v>7.9635028777777755E-2</v>
      </c>
    </row>
    <row r="51" spans="1:7" x14ac:dyDescent="0.2">
      <c r="A51">
        <v>6</v>
      </c>
      <c r="B51">
        <v>5</v>
      </c>
      <c r="C51">
        <v>3500</v>
      </c>
      <c r="D51">
        <v>1448.45694</v>
      </c>
      <c r="E51">
        <f t="shared" si="3"/>
        <v>9.6387636730158752E-2</v>
      </c>
      <c r="F51">
        <f>Overview!J$6</f>
        <v>2.1944444444444447E-2</v>
      </c>
      <c r="G51">
        <f t="shared" si="1"/>
        <v>9.6387636730158752E-2</v>
      </c>
    </row>
    <row r="52" spans="1:7" x14ac:dyDescent="0.2">
      <c r="A52">
        <v>6</v>
      </c>
      <c r="B52">
        <v>5</v>
      </c>
      <c r="C52">
        <v>4000</v>
      </c>
      <c r="D52">
        <v>1552.7885429999999</v>
      </c>
      <c r="E52">
        <f t="shared" si="3"/>
        <v>0.11316513844444442</v>
      </c>
      <c r="F52">
        <f>Overview!J$6</f>
        <v>2.1944444444444447E-2</v>
      </c>
      <c r="G52">
        <f t="shared" si="1"/>
        <v>0.11316513844444442</v>
      </c>
    </row>
    <row r="53" spans="1:7" x14ac:dyDescent="0.2">
      <c r="A53">
        <v>6</v>
      </c>
      <c r="B53">
        <v>5</v>
      </c>
      <c r="C53">
        <v>4500</v>
      </c>
      <c r="D53">
        <v>1698.5063339999999</v>
      </c>
      <c r="E53">
        <f t="shared" si="3"/>
        <v>0.13541123711111111</v>
      </c>
      <c r="F53">
        <f>Overview!J$6</f>
        <v>2.1944444444444447E-2</v>
      </c>
      <c r="G53">
        <f t="shared" si="1"/>
        <v>0.13541123711111111</v>
      </c>
    </row>
    <row r="54" spans="1:7" x14ac:dyDescent="0.2">
      <c r="A54">
        <v>6</v>
      </c>
      <c r="B54">
        <v>5</v>
      </c>
      <c r="C54">
        <v>5000</v>
      </c>
      <c r="D54">
        <v>1874.610414</v>
      </c>
      <c r="E54">
        <f t="shared" si="3"/>
        <v>0.15928537384444447</v>
      </c>
      <c r="F54">
        <f>Overview!J$6</f>
        <v>2.1944444444444447E-2</v>
      </c>
      <c r="G54">
        <f t="shared" si="1"/>
        <v>0.15928537384444447</v>
      </c>
    </row>
    <row r="55" spans="1:7" x14ac:dyDescent="0.2">
      <c r="A55">
        <v>6</v>
      </c>
      <c r="B55">
        <v>5</v>
      </c>
      <c r="C55">
        <v>5500</v>
      </c>
      <c r="D55">
        <v>2108.9394229999998</v>
      </c>
      <c r="E55">
        <f t="shared" si="3"/>
        <v>0.18940510917171716</v>
      </c>
      <c r="F55">
        <f>Overview!J$6</f>
        <v>2.1944444444444447E-2</v>
      </c>
      <c r="G55">
        <f t="shared" si="1"/>
        <v>0.18940510917171716</v>
      </c>
    </row>
    <row r="56" spans="1:7" x14ac:dyDescent="0.2">
      <c r="A56">
        <v>6</v>
      </c>
      <c r="B56">
        <v>5</v>
      </c>
      <c r="C56">
        <v>6000</v>
      </c>
      <c r="D56">
        <v>2409.892163</v>
      </c>
      <c r="E56">
        <f t="shared" si="3"/>
        <v>0.22560884377777779</v>
      </c>
      <c r="F56">
        <f>Overview!J$6</f>
        <v>2.1944444444444447E-2</v>
      </c>
      <c r="G56">
        <f t="shared" si="1"/>
        <v>0.22560884377777779</v>
      </c>
    </row>
    <row r="57" spans="1:7" x14ac:dyDescent="0.2">
      <c r="A57">
        <v>6</v>
      </c>
      <c r="B57">
        <v>5</v>
      </c>
      <c r="C57">
        <v>6500</v>
      </c>
      <c r="D57">
        <v>2777.9485690000001</v>
      </c>
      <c r="E57">
        <f t="shared" si="3"/>
        <v>0.26656641398290604</v>
      </c>
      <c r="F57">
        <f>Overview!J$6</f>
        <v>2.1944444444444447E-2</v>
      </c>
      <c r="G57">
        <f t="shared" si="1"/>
        <v>0.26656641398290604</v>
      </c>
    </row>
    <row r="58" spans="1:7" x14ac:dyDescent="0.2">
      <c r="A58">
        <v>6</v>
      </c>
      <c r="B58">
        <v>5</v>
      </c>
      <c r="C58">
        <v>7000</v>
      </c>
      <c r="D58">
        <v>3230.626945</v>
      </c>
      <c r="E58">
        <f t="shared" si="3"/>
        <v>0.31376175558730157</v>
      </c>
      <c r="F58">
        <f>Overview!J$6</f>
        <v>2.1944444444444447E-2</v>
      </c>
      <c r="G58">
        <f t="shared" si="1"/>
        <v>0.31376175558730157</v>
      </c>
    </row>
    <row r="59" spans="1:7" x14ac:dyDescent="0.2">
      <c r="A59">
        <v>6</v>
      </c>
      <c r="B59">
        <v>5</v>
      </c>
      <c r="C59">
        <v>7500</v>
      </c>
      <c r="D59">
        <v>3818.6132309999998</v>
      </c>
      <c r="E59">
        <f t="shared" si="3"/>
        <v>0.37270543964444447</v>
      </c>
      <c r="F59">
        <f>Overview!J$6</f>
        <v>2.1944444444444447E-2</v>
      </c>
      <c r="G59">
        <f t="shared" si="1"/>
        <v>0.37270543964444447</v>
      </c>
    </row>
    <row r="60" spans="1:7" x14ac:dyDescent="0.2">
      <c r="A60">
        <v>6</v>
      </c>
      <c r="B60">
        <v>5</v>
      </c>
      <c r="C60">
        <v>8000</v>
      </c>
      <c r="D60">
        <v>4519.641944</v>
      </c>
      <c r="E60">
        <f t="shared" si="3"/>
        <v>0.43841146656944441</v>
      </c>
      <c r="F60">
        <f>Overview!J$6</f>
        <v>2.1944444444444447E-2</v>
      </c>
      <c r="G60">
        <f t="shared" si="1"/>
        <v>0.43841146656944441</v>
      </c>
    </row>
    <row r="61" spans="1:7" x14ac:dyDescent="0.2">
      <c r="A61">
        <v>6</v>
      </c>
      <c r="B61">
        <v>5</v>
      </c>
      <c r="C61">
        <v>8500</v>
      </c>
      <c r="D61">
        <v>5369.2249780000002</v>
      </c>
      <c r="E61">
        <f t="shared" si="3"/>
        <v>0.51386435162091504</v>
      </c>
      <c r="F61">
        <f>Overview!J$6</f>
        <v>2.1944444444444447E-2</v>
      </c>
      <c r="G61">
        <f t="shared" si="1"/>
        <v>0.51386435162091504</v>
      </c>
    </row>
    <row r="62" spans="1:7" x14ac:dyDescent="0.2">
      <c r="A62">
        <v>6</v>
      </c>
      <c r="B62">
        <v>5</v>
      </c>
      <c r="C62">
        <v>9000</v>
      </c>
      <c r="D62">
        <v>6436.153069</v>
      </c>
      <c r="E62">
        <f t="shared" si="3"/>
        <v>0.60508303355555548</v>
      </c>
      <c r="F62">
        <f>Overview!J$6</f>
        <v>2.1944444444444447E-2</v>
      </c>
      <c r="G62">
        <f t="shared" si="1"/>
        <v>0.60508303355555548</v>
      </c>
    </row>
    <row r="63" spans="1:7" x14ac:dyDescent="0.2">
      <c r="A63">
        <v>6</v>
      </c>
      <c r="B63">
        <v>5</v>
      </c>
      <c r="C63">
        <v>9500</v>
      </c>
      <c r="D63">
        <v>7686.9034430000002</v>
      </c>
      <c r="E63">
        <f t="shared" si="3"/>
        <v>0.70604946297076021</v>
      </c>
      <c r="F63">
        <f>Overview!J$6</f>
        <v>2.1944444444444447E-2</v>
      </c>
      <c r="G63">
        <f t="shared" si="1"/>
        <v>0.70604946297076021</v>
      </c>
    </row>
    <row r="64" spans="1:7" x14ac:dyDescent="0.2">
      <c r="A64">
        <v>6</v>
      </c>
      <c r="B64">
        <v>5</v>
      </c>
      <c r="C64">
        <v>10000</v>
      </c>
      <c r="D64">
        <v>9128.2762980000007</v>
      </c>
      <c r="E64">
        <f t="shared" si="3"/>
        <v>0.81598149754444449</v>
      </c>
      <c r="F64">
        <f>Overview!J$6</f>
        <v>2.1944444444444447E-2</v>
      </c>
      <c r="G64">
        <f t="shared" si="1"/>
        <v>0.81598149754444449</v>
      </c>
    </row>
    <row r="65" spans="1:7" x14ac:dyDescent="0.2">
      <c r="A65">
        <v>5</v>
      </c>
      <c r="B65">
        <v>20</v>
      </c>
      <c r="C65">
        <v>0</v>
      </c>
      <c r="D65">
        <v>1188.347313</v>
      </c>
      <c r="E65">
        <f>IF((D65-D$65)&lt;=(C65*F65), F65,(D65-D$65)/C65+F65)</f>
        <v>2.485507246376812E-2</v>
      </c>
      <c r="F65">
        <f>Overview!J$7</f>
        <v>2.485507246376812E-2</v>
      </c>
      <c r="G65">
        <f t="shared" si="1"/>
        <v>2.485507246376812E-2</v>
      </c>
    </row>
    <row r="66" spans="1:7" x14ac:dyDescent="0.2">
      <c r="A66">
        <v>5</v>
      </c>
      <c r="B66">
        <v>20</v>
      </c>
      <c r="C66">
        <v>500</v>
      </c>
      <c r="D66">
        <v>1200.8782220000001</v>
      </c>
      <c r="E66">
        <f t="shared" ref="E66:E85" si="4">IF((D66-D$65)&lt;=(C66*F66), F66,(D66-D$65)/C66+F66)</f>
        <v>4.9916890463768251E-2</v>
      </c>
      <c r="F66">
        <f>Overview!J$7</f>
        <v>2.485507246376812E-2</v>
      </c>
      <c r="G66">
        <f t="shared" si="1"/>
        <v>4.9916890463768251E-2</v>
      </c>
    </row>
    <row r="67" spans="1:7" x14ac:dyDescent="0.2">
      <c r="A67">
        <v>5</v>
      </c>
      <c r="B67">
        <v>20</v>
      </c>
      <c r="C67">
        <v>1000</v>
      </c>
      <c r="D67">
        <v>1215.6308710000001</v>
      </c>
      <c r="E67">
        <f t="shared" si="4"/>
        <v>5.213863046376821E-2</v>
      </c>
      <c r="F67">
        <f>Overview!J$7</f>
        <v>2.485507246376812E-2</v>
      </c>
      <c r="G67">
        <f t="shared" ref="G67:G130" si="5">E67</f>
        <v>5.213863046376821E-2</v>
      </c>
    </row>
    <row r="68" spans="1:7" x14ac:dyDescent="0.2">
      <c r="A68">
        <v>5</v>
      </c>
      <c r="B68">
        <v>20</v>
      </c>
      <c r="C68">
        <v>1500</v>
      </c>
      <c r="D68">
        <v>1237.7892340000001</v>
      </c>
      <c r="E68">
        <f t="shared" si="4"/>
        <v>5.7816353130434851E-2</v>
      </c>
      <c r="F68">
        <f>Overview!J$7</f>
        <v>2.485507246376812E-2</v>
      </c>
      <c r="G68">
        <f t="shared" si="5"/>
        <v>5.7816353130434851E-2</v>
      </c>
    </row>
    <row r="69" spans="1:7" x14ac:dyDescent="0.2">
      <c r="A69">
        <v>5</v>
      </c>
      <c r="B69">
        <v>20</v>
      </c>
      <c r="C69">
        <v>2000</v>
      </c>
      <c r="D69">
        <v>1262.3957250000001</v>
      </c>
      <c r="E69">
        <f t="shared" si="4"/>
        <v>6.1879278463768173E-2</v>
      </c>
      <c r="F69">
        <f>Overview!J$7</f>
        <v>2.485507246376812E-2</v>
      </c>
      <c r="G69">
        <f t="shared" si="5"/>
        <v>6.1879278463768173E-2</v>
      </c>
    </row>
    <row r="70" spans="1:7" x14ac:dyDescent="0.2">
      <c r="A70">
        <v>5</v>
      </c>
      <c r="B70">
        <v>20</v>
      </c>
      <c r="C70">
        <v>2500</v>
      </c>
      <c r="D70">
        <v>1285.7718609999999</v>
      </c>
      <c r="E70">
        <f t="shared" si="4"/>
        <v>6.3824891663768105E-2</v>
      </c>
      <c r="F70">
        <f>Overview!J$7</f>
        <v>2.485507246376812E-2</v>
      </c>
      <c r="G70">
        <f t="shared" si="5"/>
        <v>6.3824891663768105E-2</v>
      </c>
    </row>
    <row r="71" spans="1:7" x14ac:dyDescent="0.2">
      <c r="A71">
        <v>5</v>
      </c>
      <c r="B71">
        <v>20</v>
      </c>
      <c r="C71">
        <v>3000</v>
      </c>
      <c r="D71">
        <v>1318.2228250000001</v>
      </c>
      <c r="E71">
        <f t="shared" si="4"/>
        <v>6.8146909797101474E-2</v>
      </c>
      <c r="F71">
        <f>Overview!J$7</f>
        <v>2.485507246376812E-2</v>
      </c>
      <c r="G71">
        <f t="shared" si="5"/>
        <v>6.8146909797101474E-2</v>
      </c>
    </row>
    <row r="72" spans="1:7" x14ac:dyDescent="0.2">
      <c r="A72">
        <v>5</v>
      </c>
      <c r="B72">
        <v>20</v>
      </c>
      <c r="C72">
        <v>3500</v>
      </c>
      <c r="D72">
        <v>1355.820606</v>
      </c>
      <c r="E72">
        <f t="shared" si="4"/>
        <v>7.2704584749482409E-2</v>
      </c>
      <c r="F72">
        <f>Overview!J$7</f>
        <v>2.485507246376812E-2</v>
      </c>
      <c r="G72">
        <f t="shared" si="5"/>
        <v>7.2704584749482409E-2</v>
      </c>
    </row>
    <row r="73" spans="1:7" x14ac:dyDescent="0.2">
      <c r="A73">
        <v>5</v>
      </c>
      <c r="B73">
        <v>20</v>
      </c>
      <c r="C73">
        <v>4000</v>
      </c>
      <c r="D73">
        <v>1406.2714559999999</v>
      </c>
      <c r="E73">
        <f t="shared" si="4"/>
        <v>7.9336108213768103E-2</v>
      </c>
      <c r="F73">
        <f>Overview!J$7</f>
        <v>2.485507246376812E-2</v>
      </c>
      <c r="G73">
        <f t="shared" si="5"/>
        <v>7.9336108213768103E-2</v>
      </c>
    </row>
    <row r="74" spans="1:7" x14ac:dyDescent="0.2">
      <c r="A74">
        <v>5</v>
      </c>
      <c r="B74">
        <v>20</v>
      </c>
      <c r="C74">
        <v>4500</v>
      </c>
      <c r="D74">
        <v>1458.416671</v>
      </c>
      <c r="E74">
        <f t="shared" si="4"/>
        <v>8.487048535265701E-2</v>
      </c>
      <c r="F74">
        <f>Overview!J$7</f>
        <v>2.485507246376812E-2</v>
      </c>
      <c r="G74">
        <f t="shared" si="5"/>
        <v>8.487048535265701E-2</v>
      </c>
    </row>
    <row r="75" spans="1:7" x14ac:dyDescent="0.2">
      <c r="A75">
        <v>5</v>
      </c>
      <c r="B75">
        <v>20</v>
      </c>
      <c r="C75">
        <v>5000</v>
      </c>
      <c r="D75">
        <v>1550.2303919999999</v>
      </c>
      <c r="E75">
        <f t="shared" si="4"/>
        <v>9.7231688263768101E-2</v>
      </c>
      <c r="F75">
        <f>Overview!J$7</f>
        <v>2.485507246376812E-2</v>
      </c>
      <c r="G75">
        <f t="shared" si="5"/>
        <v>9.7231688263768101E-2</v>
      </c>
    </row>
    <row r="76" spans="1:7" x14ac:dyDescent="0.2">
      <c r="A76">
        <v>5</v>
      </c>
      <c r="B76">
        <v>20</v>
      </c>
      <c r="C76">
        <v>5500</v>
      </c>
      <c r="D76">
        <v>1628.5027379999999</v>
      </c>
      <c r="E76">
        <f t="shared" si="4"/>
        <v>0.10488333155467719</v>
      </c>
      <c r="F76">
        <f>Overview!J$7</f>
        <v>2.485507246376812E-2</v>
      </c>
      <c r="G76">
        <f t="shared" si="5"/>
        <v>0.10488333155467719</v>
      </c>
    </row>
    <row r="77" spans="1:7" x14ac:dyDescent="0.2">
      <c r="A77">
        <v>5</v>
      </c>
      <c r="B77">
        <v>20</v>
      </c>
      <c r="C77">
        <v>6000</v>
      </c>
      <c r="D77">
        <v>1741.4068970000001</v>
      </c>
      <c r="E77">
        <f t="shared" si="4"/>
        <v>0.11703166979710147</v>
      </c>
      <c r="F77">
        <f>Overview!J$7</f>
        <v>2.485507246376812E-2</v>
      </c>
      <c r="G77">
        <f t="shared" si="5"/>
        <v>0.11703166979710147</v>
      </c>
    </row>
    <row r="78" spans="1:7" x14ac:dyDescent="0.2">
      <c r="A78">
        <v>5</v>
      </c>
      <c r="B78">
        <v>20</v>
      </c>
      <c r="C78">
        <v>6500</v>
      </c>
      <c r="D78">
        <v>1887.038184</v>
      </c>
      <c r="E78">
        <f t="shared" si="4"/>
        <v>0.13234597569453735</v>
      </c>
      <c r="F78">
        <f>Overview!J$7</f>
        <v>2.485507246376812E-2</v>
      </c>
      <c r="G78">
        <f t="shared" si="5"/>
        <v>0.13234597569453735</v>
      </c>
    </row>
    <row r="79" spans="1:7" x14ac:dyDescent="0.2">
      <c r="A79">
        <v>5</v>
      </c>
      <c r="B79">
        <v>20</v>
      </c>
      <c r="C79">
        <v>7000</v>
      </c>
      <c r="D79">
        <v>2053.5269450000001</v>
      </c>
      <c r="E79">
        <f t="shared" si="4"/>
        <v>0.14845216274948242</v>
      </c>
      <c r="F79">
        <f>Overview!J$7</f>
        <v>2.485507246376812E-2</v>
      </c>
      <c r="G79">
        <f t="shared" si="5"/>
        <v>0.14845216274948242</v>
      </c>
    </row>
    <row r="80" spans="1:7" x14ac:dyDescent="0.2">
      <c r="A80">
        <v>5</v>
      </c>
      <c r="B80">
        <v>20</v>
      </c>
      <c r="C80">
        <v>7500</v>
      </c>
      <c r="D80">
        <v>2207.145219</v>
      </c>
      <c r="E80">
        <f t="shared" si="4"/>
        <v>0.16069479326376812</v>
      </c>
      <c r="F80">
        <f>Overview!J$7</f>
        <v>2.485507246376812E-2</v>
      </c>
      <c r="G80">
        <f t="shared" si="5"/>
        <v>0.16069479326376812</v>
      </c>
    </row>
    <row r="81" spans="1:7" x14ac:dyDescent="0.2">
      <c r="A81">
        <v>5</v>
      </c>
      <c r="B81">
        <v>20</v>
      </c>
      <c r="C81">
        <v>8000</v>
      </c>
      <c r="D81">
        <v>2532.141138</v>
      </c>
      <c r="E81">
        <f t="shared" si="4"/>
        <v>0.1928293005887681</v>
      </c>
      <c r="F81">
        <f>Overview!J$7</f>
        <v>2.485507246376812E-2</v>
      </c>
      <c r="G81">
        <f t="shared" si="5"/>
        <v>0.1928293005887681</v>
      </c>
    </row>
    <row r="82" spans="1:7" x14ac:dyDescent="0.2">
      <c r="A82">
        <v>5</v>
      </c>
      <c r="B82">
        <v>20</v>
      </c>
      <c r="C82">
        <v>8500</v>
      </c>
      <c r="D82">
        <v>2761.7063760000001</v>
      </c>
      <c r="E82">
        <f t="shared" si="4"/>
        <v>0.20995613869906224</v>
      </c>
      <c r="F82">
        <f>Overview!J$7</f>
        <v>2.485507246376812E-2</v>
      </c>
      <c r="G82">
        <f t="shared" si="5"/>
        <v>0.20995613869906224</v>
      </c>
    </row>
    <row r="83" spans="1:7" x14ac:dyDescent="0.2">
      <c r="A83">
        <v>5</v>
      </c>
      <c r="B83">
        <v>20</v>
      </c>
      <c r="C83">
        <v>9000</v>
      </c>
      <c r="D83">
        <v>3151.5686529999998</v>
      </c>
      <c r="E83">
        <f t="shared" si="4"/>
        <v>0.24299077690821252</v>
      </c>
      <c r="F83">
        <f>Overview!J$7</f>
        <v>2.485507246376812E-2</v>
      </c>
      <c r="G83">
        <f t="shared" si="5"/>
        <v>0.24299077690821252</v>
      </c>
    </row>
    <row r="84" spans="1:7" x14ac:dyDescent="0.2">
      <c r="A84">
        <v>5</v>
      </c>
      <c r="B84">
        <v>20</v>
      </c>
      <c r="C84">
        <v>9500</v>
      </c>
      <c r="D84">
        <v>3606.9164879999998</v>
      </c>
      <c r="E84">
        <f t="shared" si="4"/>
        <v>0.27944130141113649</v>
      </c>
      <c r="F84">
        <f>Overview!J$7</f>
        <v>2.485507246376812E-2</v>
      </c>
      <c r="G84">
        <f t="shared" si="5"/>
        <v>0.27944130141113649</v>
      </c>
    </row>
    <row r="85" spans="1:7" x14ac:dyDescent="0.2">
      <c r="A85">
        <v>5</v>
      </c>
      <c r="B85">
        <v>20</v>
      </c>
      <c r="C85">
        <v>10000</v>
      </c>
      <c r="D85">
        <v>4047.5494990000002</v>
      </c>
      <c r="E85">
        <f t="shared" si="4"/>
        <v>0.31077529106376817</v>
      </c>
      <c r="F85">
        <f>Overview!J$7</f>
        <v>2.485507246376812E-2</v>
      </c>
      <c r="G85">
        <f t="shared" si="5"/>
        <v>0.31077529106376817</v>
      </c>
    </row>
    <row r="86" spans="1:7" x14ac:dyDescent="0.2">
      <c r="A86">
        <v>20</v>
      </c>
      <c r="B86">
        <v>21</v>
      </c>
      <c r="C86">
        <v>0</v>
      </c>
      <c r="D86">
        <v>1188.281551</v>
      </c>
      <c r="E86">
        <f>IF((D86-D$86)&lt;=(C86*F86), F86,(D86-D$86)/C86+F86)</f>
        <v>3.7150127226463103E-2</v>
      </c>
      <c r="F86">
        <f>Overview!J$8</f>
        <v>3.7150127226463103E-2</v>
      </c>
      <c r="G86">
        <f t="shared" si="5"/>
        <v>3.7150127226463103E-2</v>
      </c>
    </row>
    <row r="87" spans="1:7" x14ac:dyDescent="0.2">
      <c r="A87">
        <v>20</v>
      </c>
      <c r="B87">
        <v>21</v>
      </c>
      <c r="C87">
        <v>500</v>
      </c>
      <c r="D87">
        <v>1199.9979539999999</v>
      </c>
      <c r="E87">
        <f t="shared" ref="E87:E106" si="6">IF((D87-D$86)&lt;=(C87*F87), F87,(D87-D$86)/C87+F87)</f>
        <v>3.7150127226463103E-2</v>
      </c>
      <c r="F87">
        <f>Overview!J$8</f>
        <v>3.7150127226463103E-2</v>
      </c>
      <c r="G87">
        <f t="shared" si="5"/>
        <v>3.7150127226463103E-2</v>
      </c>
    </row>
    <row r="88" spans="1:7" x14ac:dyDescent="0.2">
      <c r="A88">
        <v>20</v>
      </c>
      <c r="B88">
        <v>21</v>
      </c>
      <c r="C88">
        <v>1000</v>
      </c>
      <c r="D88">
        <v>1215.394808</v>
      </c>
      <c r="E88">
        <f t="shared" si="6"/>
        <v>3.7150127226463103E-2</v>
      </c>
      <c r="F88">
        <f>Overview!J$8</f>
        <v>3.7150127226463103E-2</v>
      </c>
      <c r="G88">
        <f t="shared" si="5"/>
        <v>3.7150127226463103E-2</v>
      </c>
    </row>
    <row r="89" spans="1:7" x14ac:dyDescent="0.2">
      <c r="A89">
        <v>20</v>
      </c>
      <c r="B89">
        <v>21</v>
      </c>
      <c r="C89">
        <v>1500</v>
      </c>
      <c r="D89">
        <v>1235.725835</v>
      </c>
      <c r="E89">
        <f t="shared" si="6"/>
        <v>3.7150127226463103E-2</v>
      </c>
      <c r="F89">
        <f>Overview!J$8</f>
        <v>3.7150127226463103E-2</v>
      </c>
      <c r="G89">
        <f t="shared" si="5"/>
        <v>3.7150127226463103E-2</v>
      </c>
    </row>
    <row r="90" spans="1:7" x14ac:dyDescent="0.2">
      <c r="A90">
        <v>20</v>
      </c>
      <c r="B90">
        <v>21</v>
      </c>
      <c r="C90">
        <v>2000</v>
      </c>
      <c r="D90">
        <v>1259.2277650000001</v>
      </c>
      <c r="E90">
        <f t="shared" si="6"/>
        <v>3.7150127226463103E-2</v>
      </c>
      <c r="F90">
        <f>Overview!J$8</f>
        <v>3.7150127226463103E-2</v>
      </c>
      <c r="G90">
        <f t="shared" si="5"/>
        <v>3.7150127226463103E-2</v>
      </c>
    </row>
    <row r="91" spans="1:7" x14ac:dyDescent="0.2">
      <c r="A91">
        <v>20</v>
      </c>
      <c r="B91">
        <v>21</v>
      </c>
      <c r="C91">
        <v>2500</v>
      </c>
      <c r="D91">
        <v>1289.154286</v>
      </c>
      <c r="E91">
        <f t="shared" si="6"/>
        <v>7.7499221226463078E-2</v>
      </c>
      <c r="F91">
        <f>Overview!J$8</f>
        <v>3.7150127226463103E-2</v>
      </c>
      <c r="G91">
        <f t="shared" si="5"/>
        <v>7.7499221226463078E-2</v>
      </c>
    </row>
    <row r="92" spans="1:7" x14ac:dyDescent="0.2">
      <c r="A92">
        <v>20</v>
      </c>
      <c r="B92">
        <v>21</v>
      </c>
      <c r="C92">
        <v>3000</v>
      </c>
      <c r="D92">
        <v>1330.940137</v>
      </c>
      <c r="E92">
        <f t="shared" si="6"/>
        <v>8.4702989226463105E-2</v>
      </c>
      <c r="F92">
        <f>Overview!J$8</f>
        <v>3.7150127226463103E-2</v>
      </c>
      <c r="G92">
        <f t="shared" si="5"/>
        <v>8.4702989226463105E-2</v>
      </c>
    </row>
    <row r="93" spans="1:7" x14ac:dyDescent="0.2">
      <c r="A93">
        <v>20</v>
      </c>
      <c r="B93">
        <v>21</v>
      </c>
      <c r="C93">
        <v>3500</v>
      </c>
      <c r="D93">
        <v>1402.668281</v>
      </c>
      <c r="E93">
        <f t="shared" si="6"/>
        <v>9.8403478655034515E-2</v>
      </c>
      <c r="F93">
        <f>Overview!J$8</f>
        <v>3.7150127226463103E-2</v>
      </c>
      <c r="G93">
        <f t="shared" si="5"/>
        <v>9.8403478655034515E-2</v>
      </c>
    </row>
    <row r="94" spans="1:7" x14ac:dyDescent="0.2">
      <c r="A94">
        <v>20</v>
      </c>
      <c r="B94">
        <v>21</v>
      </c>
      <c r="C94">
        <v>4000</v>
      </c>
      <c r="D94">
        <v>1494.3370130000001</v>
      </c>
      <c r="E94">
        <f t="shared" si="6"/>
        <v>0.11366399272646312</v>
      </c>
      <c r="F94">
        <f>Overview!J$8</f>
        <v>3.7150127226463103E-2</v>
      </c>
      <c r="G94">
        <f t="shared" si="5"/>
        <v>0.11366399272646312</v>
      </c>
    </row>
    <row r="95" spans="1:7" x14ac:dyDescent="0.2">
      <c r="A95">
        <v>20</v>
      </c>
      <c r="B95">
        <v>21</v>
      </c>
      <c r="C95">
        <v>4500</v>
      </c>
      <c r="D95">
        <v>1640.8470219999999</v>
      </c>
      <c r="E95">
        <f t="shared" si="6"/>
        <v>0.13772023189312976</v>
      </c>
      <c r="F95">
        <f>Overview!J$8</f>
        <v>3.7150127226463103E-2</v>
      </c>
      <c r="G95">
        <f t="shared" si="5"/>
        <v>0.13772023189312976</v>
      </c>
    </row>
    <row r="96" spans="1:7" x14ac:dyDescent="0.2">
      <c r="A96">
        <v>20</v>
      </c>
      <c r="B96">
        <v>21</v>
      </c>
      <c r="C96">
        <v>5000</v>
      </c>
      <c r="D96">
        <v>1864.5778560000001</v>
      </c>
      <c r="E96">
        <f t="shared" si="6"/>
        <v>0.17240938822646312</v>
      </c>
      <c r="F96">
        <f>Overview!J$8</f>
        <v>3.7150127226463103E-2</v>
      </c>
      <c r="G96">
        <f t="shared" si="5"/>
        <v>0.17240938822646312</v>
      </c>
    </row>
    <row r="97" spans="1:7" x14ac:dyDescent="0.2">
      <c r="A97">
        <v>20</v>
      </c>
      <c r="B97">
        <v>21</v>
      </c>
      <c r="C97">
        <v>5500</v>
      </c>
      <c r="D97">
        <v>2164.7177529999999</v>
      </c>
      <c r="E97">
        <f t="shared" si="6"/>
        <v>0.21468398213555398</v>
      </c>
      <c r="F97">
        <f>Overview!J$8</f>
        <v>3.7150127226463103E-2</v>
      </c>
      <c r="G97">
        <f t="shared" si="5"/>
        <v>0.21468398213555398</v>
      </c>
    </row>
    <row r="98" spans="1:7" x14ac:dyDescent="0.2">
      <c r="A98">
        <v>20</v>
      </c>
      <c r="B98">
        <v>21</v>
      </c>
      <c r="C98">
        <v>6000</v>
      </c>
      <c r="D98">
        <v>2586.6178599999998</v>
      </c>
      <c r="E98">
        <f t="shared" si="6"/>
        <v>0.27020617872646308</v>
      </c>
      <c r="F98">
        <f>Overview!J$8</f>
        <v>3.7150127226463103E-2</v>
      </c>
      <c r="G98">
        <f t="shared" si="5"/>
        <v>0.27020617872646308</v>
      </c>
    </row>
    <row r="99" spans="1:7" x14ac:dyDescent="0.2">
      <c r="A99">
        <v>20</v>
      </c>
      <c r="B99">
        <v>21</v>
      </c>
      <c r="C99">
        <v>6500</v>
      </c>
      <c r="D99">
        <v>3117.4036759999999</v>
      </c>
      <c r="E99">
        <f t="shared" si="6"/>
        <v>0.3339381464572323</v>
      </c>
      <c r="F99">
        <f>Overview!J$8</f>
        <v>3.7150127226463103E-2</v>
      </c>
      <c r="G99">
        <f t="shared" si="5"/>
        <v>0.3339381464572323</v>
      </c>
    </row>
    <row r="100" spans="1:7" x14ac:dyDescent="0.2">
      <c r="A100">
        <v>20</v>
      </c>
      <c r="B100">
        <v>21</v>
      </c>
      <c r="C100">
        <v>7000</v>
      </c>
      <c r="D100">
        <v>3817.3089759999998</v>
      </c>
      <c r="E100">
        <f t="shared" si="6"/>
        <v>0.41272547365503448</v>
      </c>
      <c r="F100">
        <f>Overview!J$8</f>
        <v>3.7150127226463103E-2</v>
      </c>
      <c r="G100">
        <f t="shared" si="5"/>
        <v>0.41272547365503448</v>
      </c>
    </row>
    <row r="101" spans="1:7" x14ac:dyDescent="0.2">
      <c r="A101">
        <v>20</v>
      </c>
      <c r="B101">
        <v>21</v>
      </c>
      <c r="C101">
        <v>7500</v>
      </c>
      <c r="D101">
        <v>4730.3805140000004</v>
      </c>
      <c r="E101">
        <f t="shared" si="6"/>
        <v>0.50942998895979641</v>
      </c>
      <c r="F101">
        <f>Overview!J$8</f>
        <v>3.7150127226463103E-2</v>
      </c>
      <c r="G101">
        <f t="shared" si="5"/>
        <v>0.50942998895979641</v>
      </c>
    </row>
    <row r="102" spans="1:7" x14ac:dyDescent="0.2">
      <c r="A102">
        <v>20</v>
      </c>
      <c r="B102">
        <v>21</v>
      </c>
      <c r="C102">
        <v>8000</v>
      </c>
      <c r="D102">
        <v>5972.0955670000003</v>
      </c>
      <c r="E102">
        <f t="shared" si="6"/>
        <v>0.63512687922646305</v>
      </c>
      <c r="F102">
        <f>Overview!J$8</f>
        <v>3.7150127226463103E-2</v>
      </c>
      <c r="G102">
        <f t="shared" si="5"/>
        <v>0.63512687922646305</v>
      </c>
    </row>
    <row r="103" spans="1:7" x14ac:dyDescent="0.2">
      <c r="A103">
        <v>20</v>
      </c>
      <c r="B103">
        <v>21</v>
      </c>
      <c r="C103">
        <v>8500</v>
      </c>
      <c r="D103">
        <v>7369.9090640000004</v>
      </c>
      <c r="E103">
        <f t="shared" si="6"/>
        <v>0.76440042287352195</v>
      </c>
      <c r="F103">
        <f>Overview!J$8</f>
        <v>3.7150127226463103E-2</v>
      </c>
      <c r="G103">
        <f t="shared" si="5"/>
        <v>0.76440042287352195</v>
      </c>
    </row>
    <row r="104" spans="1:7" x14ac:dyDescent="0.2">
      <c r="A104">
        <v>20</v>
      </c>
      <c r="B104">
        <v>21</v>
      </c>
      <c r="C104">
        <v>9000</v>
      </c>
      <c r="D104">
        <v>9264.0145869999997</v>
      </c>
      <c r="E104">
        <f t="shared" si="6"/>
        <v>0.93445379789312977</v>
      </c>
      <c r="F104">
        <f>Overview!J$8</f>
        <v>3.7150127226463103E-2</v>
      </c>
      <c r="G104">
        <f t="shared" si="5"/>
        <v>0.93445379789312977</v>
      </c>
    </row>
    <row r="105" spans="1:7" x14ac:dyDescent="0.2">
      <c r="A105">
        <v>20</v>
      </c>
      <c r="B105">
        <v>21</v>
      </c>
      <c r="C105">
        <v>9500</v>
      </c>
      <c r="D105">
        <v>11550.9735</v>
      </c>
      <c r="E105">
        <f t="shared" si="6"/>
        <v>1.1279598060685685</v>
      </c>
      <c r="F105">
        <f>Overview!J$8</f>
        <v>3.7150127226463103E-2</v>
      </c>
      <c r="G105">
        <f t="shared" si="5"/>
        <v>1.1279598060685685</v>
      </c>
    </row>
    <row r="106" spans="1:7" x14ac:dyDescent="0.2">
      <c r="A106">
        <v>20</v>
      </c>
      <c r="B106">
        <v>21</v>
      </c>
      <c r="C106">
        <v>10000</v>
      </c>
      <c r="D106">
        <v>14316.47316</v>
      </c>
      <c r="E106">
        <f t="shared" si="6"/>
        <v>1.3499692881264631</v>
      </c>
      <c r="F106">
        <f>Overview!J$8</f>
        <v>3.7150127226463103E-2</v>
      </c>
      <c r="G106">
        <f t="shared" si="5"/>
        <v>1.3499692881264631</v>
      </c>
    </row>
    <row r="107" spans="1:7" x14ac:dyDescent="0.2">
      <c r="A107">
        <v>21</v>
      </c>
      <c r="B107">
        <v>22</v>
      </c>
      <c r="C107">
        <v>0</v>
      </c>
      <c r="D107">
        <v>1188.3211240000001</v>
      </c>
      <c r="E107">
        <f>IF((D107-D$107)&lt;=(C107*F107), F107,(D107-D$107)/C107+F107)</f>
        <v>2.9959839357429716E-2</v>
      </c>
      <c r="F107">
        <f>Overview!J$9</f>
        <v>2.9959839357429716E-2</v>
      </c>
      <c r="G107">
        <f t="shared" si="5"/>
        <v>2.9959839357429716E-2</v>
      </c>
    </row>
    <row r="108" spans="1:7" x14ac:dyDescent="0.2">
      <c r="A108">
        <v>21</v>
      </c>
      <c r="B108">
        <v>22</v>
      </c>
      <c r="C108">
        <v>500</v>
      </c>
      <c r="D108">
        <v>1208.7596080000001</v>
      </c>
      <c r="E108">
        <f t="shared" ref="E108:E127" si="7">IF((D108-D$107)&lt;=(C108*F108), F108,(D108-D$107)/C108+F108)</f>
        <v>7.0836807357429754E-2</v>
      </c>
      <c r="F108">
        <f>Overview!J$9</f>
        <v>2.9959839357429716E-2</v>
      </c>
      <c r="G108">
        <f t="shared" si="5"/>
        <v>7.0836807357429754E-2</v>
      </c>
    </row>
    <row r="109" spans="1:7" x14ac:dyDescent="0.2">
      <c r="A109">
        <v>21</v>
      </c>
      <c r="B109">
        <v>22</v>
      </c>
      <c r="C109">
        <v>1000</v>
      </c>
      <c r="D109">
        <v>1237.4565</v>
      </c>
      <c r="E109">
        <f t="shared" si="7"/>
        <v>7.9095215357429666E-2</v>
      </c>
      <c r="F109">
        <f>Overview!J$9</f>
        <v>2.9959839357429716E-2</v>
      </c>
      <c r="G109">
        <f t="shared" si="5"/>
        <v>7.9095215357429666E-2</v>
      </c>
    </row>
    <row r="110" spans="1:7" x14ac:dyDescent="0.2">
      <c r="A110">
        <v>21</v>
      </c>
      <c r="B110">
        <v>22</v>
      </c>
      <c r="C110">
        <v>1500</v>
      </c>
      <c r="D110">
        <v>1280.079469</v>
      </c>
      <c r="E110">
        <f t="shared" si="7"/>
        <v>9.1132069357429693E-2</v>
      </c>
      <c r="F110">
        <f>Overview!J$9</f>
        <v>2.9959839357429716E-2</v>
      </c>
      <c r="G110">
        <f t="shared" si="5"/>
        <v>9.1132069357429693E-2</v>
      </c>
    </row>
    <row r="111" spans="1:7" x14ac:dyDescent="0.2">
      <c r="A111">
        <v>21</v>
      </c>
      <c r="B111">
        <v>22</v>
      </c>
      <c r="C111">
        <v>2000</v>
      </c>
      <c r="D111">
        <v>1347.816202</v>
      </c>
      <c r="E111">
        <f t="shared" si="7"/>
        <v>0.10970737835742968</v>
      </c>
      <c r="F111">
        <f>Overview!J$9</f>
        <v>2.9959839357429716E-2</v>
      </c>
      <c r="G111">
        <f t="shared" si="5"/>
        <v>0.10970737835742968</v>
      </c>
    </row>
    <row r="112" spans="1:7" x14ac:dyDescent="0.2">
      <c r="A112">
        <v>21</v>
      </c>
      <c r="B112">
        <v>22</v>
      </c>
      <c r="C112">
        <v>2500</v>
      </c>
      <c r="D112">
        <v>1453.046482</v>
      </c>
      <c r="E112">
        <f t="shared" si="7"/>
        <v>0.13584998255742969</v>
      </c>
      <c r="F112">
        <f>Overview!J$9</f>
        <v>2.9959839357429716E-2</v>
      </c>
      <c r="G112">
        <f t="shared" si="5"/>
        <v>0.13584998255742969</v>
      </c>
    </row>
    <row r="113" spans="1:7" x14ac:dyDescent="0.2">
      <c r="A113">
        <v>21</v>
      </c>
      <c r="B113">
        <v>22</v>
      </c>
      <c r="C113">
        <v>3000</v>
      </c>
      <c r="D113">
        <v>1612.8077539999999</v>
      </c>
      <c r="E113">
        <f t="shared" si="7"/>
        <v>0.17145538269076299</v>
      </c>
      <c r="F113">
        <f>Overview!J$9</f>
        <v>2.9959839357429716E-2</v>
      </c>
      <c r="G113">
        <f t="shared" si="5"/>
        <v>0.17145538269076299</v>
      </c>
    </row>
    <row r="114" spans="1:7" x14ac:dyDescent="0.2">
      <c r="A114">
        <v>21</v>
      </c>
      <c r="B114">
        <v>22</v>
      </c>
      <c r="C114">
        <v>3500</v>
      </c>
      <c r="D114">
        <v>1858.075077</v>
      </c>
      <c r="E114">
        <f t="shared" si="7"/>
        <v>0.22131811164314397</v>
      </c>
      <c r="F114">
        <f>Overview!J$9</f>
        <v>2.9959839357429716E-2</v>
      </c>
      <c r="G114">
        <f t="shared" si="5"/>
        <v>0.22131811164314397</v>
      </c>
    </row>
    <row r="115" spans="1:7" x14ac:dyDescent="0.2">
      <c r="A115">
        <v>21</v>
      </c>
      <c r="B115">
        <v>22</v>
      </c>
      <c r="C115">
        <v>4000</v>
      </c>
      <c r="D115">
        <v>2234.2063010000002</v>
      </c>
      <c r="E115">
        <f t="shared" si="7"/>
        <v>0.29143113360742978</v>
      </c>
      <c r="F115">
        <f>Overview!J$9</f>
        <v>2.9959839357429716E-2</v>
      </c>
      <c r="G115">
        <f t="shared" si="5"/>
        <v>0.29143113360742978</v>
      </c>
    </row>
    <row r="116" spans="1:7" x14ac:dyDescent="0.2">
      <c r="A116">
        <v>21</v>
      </c>
      <c r="B116">
        <v>22</v>
      </c>
      <c r="C116">
        <v>4500</v>
      </c>
      <c r="D116">
        <v>2783.328978</v>
      </c>
      <c r="E116">
        <f t="shared" si="7"/>
        <v>0.38440602913520749</v>
      </c>
      <c r="F116">
        <f>Overview!J$9</f>
        <v>2.9959839357429716E-2</v>
      </c>
      <c r="G116">
        <f t="shared" si="5"/>
        <v>0.38440602913520749</v>
      </c>
    </row>
    <row r="117" spans="1:7" x14ac:dyDescent="0.2">
      <c r="A117">
        <v>21</v>
      </c>
      <c r="B117">
        <v>22</v>
      </c>
      <c r="C117">
        <v>5000</v>
      </c>
      <c r="D117">
        <v>3547.7321830000001</v>
      </c>
      <c r="E117">
        <f t="shared" si="7"/>
        <v>0.50184205115742975</v>
      </c>
      <c r="F117">
        <f>Overview!J$9</f>
        <v>2.9959839357429716E-2</v>
      </c>
      <c r="G117">
        <f t="shared" si="5"/>
        <v>0.50184205115742975</v>
      </c>
    </row>
    <row r="118" spans="1:7" x14ac:dyDescent="0.2">
      <c r="A118">
        <v>21</v>
      </c>
      <c r="B118">
        <v>22</v>
      </c>
      <c r="C118">
        <v>5500</v>
      </c>
      <c r="D118">
        <v>4567.2205270000004</v>
      </c>
      <c r="E118">
        <f t="shared" si="7"/>
        <v>0.64430518535742975</v>
      </c>
      <c r="F118">
        <f>Overview!J$9</f>
        <v>2.9959839357429716E-2</v>
      </c>
      <c r="G118">
        <f t="shared" si="5"/>
        <v>0.64430518535742975</v>
      </c>
    </row>
    <row r="119" spans="1:7" x14ac:dyDescent="0.2">
      <c r="A119">
        <v>21</v>
      </c>
      <c r="B119">
        <v>22</v>
      </c>
      <c r="C119">
        <v>6000</v>
      </c>
      <c r="D119">
        <v>5997.3773879999999</v>
      </c>
      <c r="E119">
        <f t="shared" si="7"/>
        <v>0.83146921669076301</v>
      </c>
      <c r="F119">
        <f>Overview!J$9</f>
        <v>2.9959839357429716E-2</v>
      </c>
      <c r="G119">
        <f t="shared" si="5"/>
        <v>0.83146921669076301</v>
      </c>
    </row>
    <row r="120" spans="1:7" x14ac:dyDescent="0.2">
      <c r="A120">
        <v>21</v>
      </c>
      <c r="B120">
        <v>22</v>
      </c>
      <c r="C120">
        <v>6500</v>
      </c>
      <c r="D120">
        <v>7913.4154630000003</v>
      </c>
      <c r="E120">
        <f t="shared" si="7"/>
        <v>1.0645897376651219</v>
      </c>
      <c r="F120">
        <f>Overview!J$9</f>
        <v>2.9959839357429716E-2</v>
      </c>
      <c r="G120">
        <f t="shared" si="5"/>
        <v>1.0645897376651219</v>
      </c>
    </row>
    <row r="121" spans="1:7" x14ac:dyDescent="0.2">
      <c r="A121">
        <v>21</v>
      </c>
      <c r="B121">
        <v>22</v>
      </c>
      <c r="C121">
        <v>7000</v>
      </c>
      <c r="D121">
        <v>10429.56186</v>
      </c>
      <c r="E121">
        <f t="shared" si="7"/>
        <v>1.3501370873574297</v>
      </c>
      <c r="F121">
        <f>Overview!J$9</f>
        <v>2.9959839357429716E-2</v>
      </c>
      <c r="G121">
        <f t="shared" si="5"/>
        <v>1.3501370873574297</v>
      </c>
    </row>
    <row r="122" spans="1:7" x14ac:dyDescent="0.2">
      <c r="A122">
        <v>21</v>
      </c>
      <c r="B122">
        <v>22</v>
      </c>
      <c r="C122">
        <v>7500</v>
      </c>
      <c r="D122">
        <v>13647.24775</v>
      </c>
      <c r="E122">
        <f t="shared" si="7"/>
        <v>1.6911500561574297</v>
      </c>
      <c r="F122">
        <f>Overview!J$9</f>
        <v>2.9959839357429716E-2</v>
      </c>
      <c r="G122">
        <f t="shared" si="5"/>
        <v>1.6911500561574297</v>
      </c>
    </row>
    <row r="123" spans="1:7" x14ac:dyDescent="0.2">
      <c r="A123">
        <v>21</v>
      </c>
      <c r="B123">
        <v>22</v>
      </c>
      <c r="C123">
        <v>8000</v>
      </c>
      <c r="D123">
        <v>17783.52707</v>
      </c>
      <c r="E123">
        <f t="shared" si="7"/>
        <v>2.1043605826074296</v>
      </c>
      <c r="F123">
        <f>Overview!J$9</f>
        <v>2.9959839357429716E-2</v>
      </c>
      <c r="G123">
        <f t="shared" si="5"/>
        <v>2.1043605826074296</v>
      </c>
    </row>
    <row r="124" spans="1:7" x14ac:dyDescent="0.2">
      <c r="A124">
        <v>21</v>
      </c>
      <c r="B124">
        <v>22</v>
      </c>
      <c r="C124">
        <v>8500</v>
      </c>
      <c r="D124">
        <v>22964.647499999999</v>
      </c>
      <c r="E124">
        <f t="shared" si="7"/>
        <v>2.5918805894750765</v>
      </c>
      <c r="F124">
        <f>Overview!J$9</f>
        <v>2.9959839357429716E-2</v>
      </c>
      <c r="G124">
        <f t="shared" si="5"/>
        <v>2.5918805894750765</v>
      </c>
    </row>
    <row r="125" spans="1:7" x14ac:dyDescent="0.2">
      <c r="A125">
        <v>21</v>
      </c>
      <c r="B125">
        <v>22</v>
      </c>
      <c r="C125">
        <v>9000</v>
      </c>
      <c r="D125">
        <v>29416.60471</v>
      </c>
      <c r="E125">
        <f t="shared" si="7"/>
        <v>3.1664357933574294</v>
      </c>
      <c r="F125">
        <f>Overview!J$9</f>
        <v>2.9959839357429716E-2</v>
      </c>
      <c r="G125">
        <f t="shared" si="5"/>
        <v>3.1664357933574294</v>
      </c>
    </row>
    <row r="126" spans="1:7" x14ac:dyDescent="0.2">
      <c r="A126">
        <v>21</v>
      </c>
      <c r="B126">
        <v>22</v>
      </c>
      <c r="C126">
        <v>9500</v>
      </c>
      <c r="D126">
        <v>37377.79365</v>
      </c>
      <c r="E126">
        <f t="shared" si="7"/>
        <v>3.8393779999890083</v>
      </c>
      <c r="F126">
        <f>Overview!J$9</f>
        <v>2.9959839357429716E-2</v>
      </c>
      <c r="G126">
        <f t="shared" si="5"/>
        <v>3.8393779999890083</v>
      </c>
    </row>
    <row r="127" spans="1:7" x14ac:dyDescent="0.2">
      <c r="A127">
        <v>21</v>
      </c>
      <c r="B127">
        <v>22</v>
      </c>
      <c r="C127">
        <v>10000</v>
      </c>
      <c r="D127">
        <v>47009.533880000003</v>
      </c>
      <c r="E127">
        <f t="shared" si="7"/>
        <v>4.6120811149574301</v>
      </c>
      <c r="F127">
        <f>Overview!J$9</f>
        <v>2.9959839357429716E-2</v>
      </c>
      <c r="G127">
        <f t="shared" si="5"/>
        <v>4.6120811149574301</v>
      </c>
    </row>
    <row r="128" spans="1:7" x14ac:dyDescent="0.2">
      <c r="A128">
        <v>20</v>
      </c>
      <c r="B128">
        <v>4</v>
      </c>
      <c r="C128">
        <v>0</v>
      </c>
      <c r="D128">
        <v>1185.2038150000001</v>
      </c>
      <c r="E128">
        <f>IF((D128-D$128)&lt;=(C128*F128), F128,(D128-D$128)/C128+F128)</f>
        <v>2.6780626780626784E-2</v>
      </c>
      <c r="F128">
        <f>Overview!J$10</f>
        <v>2.6780626780626784E-2</v>
      </c>
      <c r="G128">
        <f t="shared" si="5"/>
        <v>2.6780626780626784E-2</v>
      </c>
    </row>
    <row r="129" spans="1:7" x14ac:dyDescent="0.2">
      <c r="A129">
        <v>20</v>
      </c>
      <c r="B129">
        <v>4</v>
      </c>
      <c r="C129">
        <v>500</v>
      </c>
      <c r="D129">
        <v>1197.0501850000001</v>
      </c>
      <c r="E129">
        <f t="shared" ref="E129:E148" si="8">IF((D129-D$128)&lt;=(C129*F129), F129,(D129-D$128)/C129+F129)</f>
        <v>2.6780626780626784E-2</v>
      </c>
      <c r="F129">
        <f>Overview!J$10</f>
        <v>2.6780626780626784E-2</v>
      </c>
      <c r="G129">
        <f t="shared" si="5"/>
        <v>2.6780626780626784E-2</v>
      </c>
    </row>
    <row r="130" spans="1:7" x14ac:dyDescent="0.2">
      <c r="A130">
        <v>20</v>
      </c>
      <c r="B130">
        <v>4</v>
      </c>
      <c r="C130">
        <v>1000</v>
      </c>
      <c r="D130">
        <v>1215.0025760000001</v>
      </c>
      <c r="E130">
        <f t="shared" si="8"/>
        <v>5.6579387780626794E-2</v>
      </c>
      <c r="F130">
        <f>Overview!J$10</f>
        <v>2.6780626780626784E-2</v>
      </c>
      <c r="G130">
        <f t="shared" si="5"/>
        <v>5.6579387780626794E-2</v>
      </c>
    </row>
    <row r="131" spans="1:7" x14ac:dyDescent="0.2">
      <c r="A131">
        <v>20</v>
      </c>
      <c r="B131">
        <v>4</v>
      </c>
      <c r="C131">
        <v>1500</v>
      </c>
      <c r="D131">
        <v>1240.398363</v>
      </c>
      <c r="E131">
        <f t="shared" si="8"/>
        <v>6.3576992113960076E-2</v>
      </c>
      <c r="F131">
        <f>Overview!J$10</f>
        <v>2.6780626780626784E-2</v>
      </c>
      <c r="G131">
        <f t="shared" ref="G131:G194" si="9">E131</f>
        <v>6.3576992113960076E-2</v>
      </c>
    </row>
    <row r="132" spans="1:7" x14ac:dyDescent="0.2">
      <c r="A132">
        <v>20</v>
      </c>
      <c r="B132">
        <v>4</v>
      </c>
      <c r="C132">
        <v>2000</v>
      </c>
      <c r="D132">
        <v>1277.1809960000001</v>
      </c>
      <c r="E132">
        <f t="shared" si="8"/>
        <v>7.2769217280626769E-2</v>
      </c>
      <c r="F132">
        <f>Overview!J$10</f>
        <v>2.6780626780626784E-2</v>
      </c>
      <c r="G132">
        <f t="shared" si="9"/>
        <v>7.2769217280626769E-2</v>
      </c>
    </row>
    <row r="133" spans="1:7" x14ac:dyDescent="0.2">
      <c r="A133">
        <v>20</v>
      </c>
      <c r="B133">
        <v>4</v>
      </c>
      <c r="C133">
        <v>2500</v>
      </c>
      <c r="D133">
        <v>1318.6596509999999</v>
      </c>
      <c r="E133">
        <f t="shared" si="8"/>
        <v>8.0162961180626727E-2</v>
      </c>
      <c r="F133">
        <f>Overview!J$10</f>
        <v>2.6780626780626784E-2</v>
      </c>
      <c r="G133">
        <f t="shared" si="9"/>
        <v>8.0162961180626727E-2</v>
      </c>
    </row>
    <row r="134" spans="1:7" x14ac:dyDescent="0.2">
      <c r="A134">
        <v>20</v>
      </c>
      <c r="B134">
        <v>4</v>
      </c>
      <c r="C134">
        <v>3000</v>
      </c>
      <c r="D134">
        <v>1364.9866159999999</v>
      </c>
      <c r="E134">
        <f t="shared" si="8"/>
        <v>8.6708227113960062E-2</v>
      </c>
      <c r="F134">
        <f>Overview!J$10</f>
        <v>2.6780626780626784E-2</v>
      </c>
      <c r="G134">
        <f t="shared" si="9"/>
        <v>8.6708227113960062E-2</v>
      </c>
    </row>
    <row r="135" spans="1:7" x14ac:dyDescent="0.2">
      <c r="A135">
        <v>20</v>
      </c>
      <c r="B135">
        <v>4</v>
      </c>
      <c r="C135">
        <v>3500</v>
      </c>
      <c r="D135">
        <v>1417.6434429999999</v>
      </c>
      <c r="E135">
        <f t="shared" si="8"/>
        <v>9.3191949066341026E-2</v>
      </c>
      <c r="F135">
        <f>Overview!J$10</f>
        <v>2.6780626780626784E-2</v>
      </c>
      <c r="G135">
        <f t="shared" si="9"/>
        <v>9.3191949066341026E-2</v>
      </c>
    </row>
    <row r="136" spans="1:7" x14ac:dyDescent="0.2">
      <c r="A136">
        <v>20</v>
      </c>
      <c r="B136">
        <v>4</v>
      </c>
      <c r="C136">
        <v>4000</v>
      </c>
      <c r="D136">
        <v>1497.107665</v>
      </c>
      <c r="E136">
        <f t="shared" si="8"/>
        <v>0.10475658928062677</v>
      </c>
      <c r="F136">
        <f>Overview!J$10</f>
        <v>2.6780626780626784E-2</v>
      </c>
      <c r="G136">
        <f t="shared" si="9"/>
        <v>0.10475658928062677</v>
      </c>
    </row>
    <row r="137" spans="1:7" x14ac:dyDescent="0.2">
      <c r="A137">
        <v>20</v>
      </c>
      <c r="B137">
        <v>4</v>
      </c>
      <c r="C137">
        <v>4500</v>
      </c>
      <c r="D137">
        <v>1599.6805549999999</v>
      </c>
      <c r="E137">
        <f t="shared" si="8"/>
        <v>0.11888656900284897</v>
      </c>
      <c r="F137">
        <f>Overview!J$10</f>
        <v>2.6780626780626784E-2</v>
      </c>
      <c r="G137">
        <f t="shared" si="9"/>
        <v>0.11888656900284897</v>
      </c>
    </row>
    <row r="138" spans="1:7" x14ac:dyDescent="0.2">
      <c r="A138">
        <v>20</v>
      </c>
      <c r="B138">
        <v>4</v>
      </c>
      <c r="C138">
        <v>5000</v>
      </c>
      <c r="D138">
        <v>1725.8464980000001</v>
      </c>
      <c r="E138">
        <f t="shared" si="8"/>
        <v>0.13490916338062678</v>
      </c>
      <c r="F138">
        <f>Overview!J$10</f>
        <v>2.6780626780626784E-2</v>
      </c>
      <c r="G138">
        <f t="shared" si="9"/>
        <v>0.13490916338062678</v>
      </c>
    </row>
    <row r="139" spans="1:7" x14ac:dyDescent="0.2">
      <c r="A139">
        <v>20</v>
      </c>
      <c r="B139">
        <v>4</v>
      </c>
      <c r="C139">
        <v>5500</v>
      </c>
      <c r="D139">
        <v>1873.600085</v>
      </c>
      <c r="E139">
        <f t="shared" si="8"/>
        <v>0.15194358496244495</v>
      </c>
      <c r="F139">
        <f>Overview!J$10</f>
        <v>2.6780626780626784E-2</v>
      </c>
      <c r="G139">
        <f t="shared" si="9"/>
        <v>0.15194358496244495</v>
      </c>
    </row>
    <row r="140" spans="1:7" x14ac:dyDescent="0.2">
      <c r="A140">
        <v>20</v>
      </c>
      <c r="B140">
        <v>4</v>
      </c>
      <c r="C140">
        <v>6000</v>
      </c>
      <c r="D140">
        <v>2070.3155569999999</v>
      </c>
      <c r="E140">
        <f t="shared" si="8"/>
        <v>0.17429925044729341</v>
      </c>
      <c r="F140">
        <f>Overview!J$10</f>
        <v>2.6780626780626784E-2</v>
      </c>
      <c r="G140">
        <f t="shared" si="9"/>
        <v>0.17429925044729341</v>
      </c>
    </row>
    <row r="141" spans="1:7" x14ac:dyDescent="0.2">
      <c r="A141">
        <v>20</v>
      </c>
      <c r="B141">
        <v>4</v>
      </c>
      <c r="C141">
        <v>6500</v>
      </c>
      <c r="D141">
        <v>2297.5835160000001</v>
      </c>
      <c r="E141">
        <f t="shared" si="8"/>
        <v>0.19791596539601142</v>
      </c>
      <c r="F141">
        <f>Overview!J$10</f>
        <v>2.6780626780626784E-2</v>
      </c>
      <c r="G141">
        <f t="shared" si="9"/>
        <v>0.19791596539601142</v>
      </c>
    </row>
    <row r="142" spans="1:7" x14ac:dyDescent="0.2">
      <c r="A142">
        <v>20</v>
      </c>
      <c r="B142">
        <v>4</v>
      </c>
      <c r="C142">
        <v>7000</v>
      </c>
      <c r="D142">
        <v>2627.8402160000001</v>
      </c>
      <c r="E142">
        <f t="shared" si="8"/>
        <v>0.2328715412091982</v>
      </c>
      <c r="F142">
        <f>Overview!J$10</f>
        <v>2.6780626780626784E-2</v>
      </c>
      <c r="G142">
        <f t="shared" si="9"/>
        <v>0.2328715412091982</v>
      </c>
    </row>
    <row r="143" spans="1:7" x14ac:dyDescent="0.2">
      <c r="A143">
        <v>20</v>
      </c>
      <c r="B143">
        <v>4</v>
      </c>
      <c r="C143">
        <v>7500</v>
      </c>
      <c r="D143">
        <v>3002.6165369999999</v>
      </c>
      <c r="E143">
        <f t="shared" si="8"/>
        <v>0.26910232304729342</v>
      </c>
      <c r="F143">
        <f>Overview!J$10</f>
        <v>2.6780626780626784E-2</v>
      </c>
      <c r="G143">
        <f t="shared" si="9"/>
        <v>0.26910232304729342</v>
      </c>
    </row>
    <row r="144" spans="1:7" x14ac:dyDescent="0.2">
      <c r="A144">
        <v>20</v>
      </c>
      <c r="B144">
        <v>4</v>
      </c>
      <c r="C144">
        <v>8000</v>
      </c>
      <c r="D144">
        <v>3441.0874610000001</v>
      </c>
      <c r="E144">
        <f t="shared" si="8"/>
        <v>0.30876608253062676</v>
      </c>
      <c r="F144">
        <f>Overview!J$10</f>
        <v>2.6780626780626784E-2</v>
      </c>
      <c r="G144">
        <f t="shared" si="9"/>
        <v>0.30876608253062676</v>
      </c>
    </row>
    <row r="145" spans="1:7" x14ac:dyDescent="0.2">
      <c r="A145">
        <v>20</v>
      </c>
      <c r="B145">
        <v>4</v>
      </c>
      <c r="C145">
        <v>8500</v>
      </c>
      <c r="D145">
        <v>4014.9921880000002</v>
      </c>
      <c r="E145">
        <f t="shared" si="8"/>
        <v>0.35969690595709741</v>
      </c>
      <c r="F145">
        <f>Overview!J$10</f>
        <v>2.6780626780626784E-2</v>
      </c>
      <c r="G145">
        <f t="shared" si="9"/>
        <v>0.35969690595709741</v>
      </c>
    </row>
    <row r="146" spans="1:7" x14ac:dyDescent="0.2">
      <c r="A146">
        <v>20</v>
      </c>
      <c r="B146">
        <v>4</v>
      </c>
      <c r="C146">
        <v>9000</v>
      </c>
      <c r="D146">
        <v>4472.0453100000004</v>
      </c>
      <c r="E146">
        <f t="shared" si="8"/>
        <v>0.3919852373361824</v>
      </c>
      <c r="F146">
        <f>Overview!J$10</f>
        <v>2.6780626780626784E-2</v>
      </c>
      <c r="G146">
        <f t="shared" si="9"/>
        <v>0.3919852373361824</v>
      </c>
    </row>
    <row r="147" spans="1:7" x14ac:dyDescent="0.2">
      <c r="A147">
        <v>20</v>
      </c>
      <c r="B147">
        <v>4</v>
      </c>
      <c r="C147">
        <v>9500</v>
      </c>
      <c r="D147">
        <v>5191.3759550000004</v>
      </c>
      <c r="E147">
        <f t="shared" si="8"/>
        <v>0.4484829573069426</v>
      </c>
      <c r="F147">
        <f>Overview!J$10</f>
        <v>2.6780626780626784E-2</v>
      </c>
      <c r="G147">
        <f t="shared" si="9"/>
        <v>0.4484829573069426</v>
      </c>
    </row>
    <row r="148" spans="1:7" x14ac:dyDescent="0.2">
      <c r="A148">
        <v>20</v>
      </c>
      <c r="B148">
        <v>4</v>
      </c>
      <c r="C148">
        <v>10000</v>
      </c>
      <c r="D148">
        <v>6128.6664979999996</v>
      </c>
      <c r="E148">
        <f t="shared" si="8"/>
        <v>0.52112689508062671</v>
      </c>
      <c r="F148">
        <f>Overview!J$10</f>
        <v>2.6780626780626784E-2</v>
      </c>
      <c r="G148">
        <f t="shared" si="9"/>
        <v>0.52112689508062671</v>
      </c>
    </row>
    <row r="149" spans="1:7" x14ac:dyDescent="0.2">
      <c r="A149">
        <v>21</v>
      </c>
      <c r="B149">
        <v>4</v>
      </c>
      <c r="C149">
        <v>0</v>
      </c>
      <c r="D149">
        <v>1184.4320150000001</v>
      </c>
      <c r="E149">
        <f>IF((D149-D$149)&lt;=(C149*F149), F149,(D149-D$149)/C149+F149)</f>
        <v>2.6570915619389589E-2</v>
      </c>
      <c r="F149">
        <f>Overview!J$11</f>
        <v>2.6570915619389589E-2</v>
      </c>
      <c r="G149">
        <f t="shared" si="9"/>
        <v>2.6570915619389589E-2</v>
      </c>
    </row>
    <row r="150" spans="1:7" x14ac:dyDescent="0.2">
      <c r="A150">
        <v>21</v>
      </c>
      <c r="B150">
        <v>4</v>
      </c>
      <c r="C150">
        <v>500</v>
      </c>
      <c r="D150">
        <v>1202.9142489999999</v>
      </c>
      <c r="E150">
        <f t="shared" ref="E150:E169" si="10">IF((D150-D$149)&lt;=(C150*F150), F150,(D150-D$149)/C150+F150)</f>
        <v>6.3535383619389263E-2</v>
      </c>
      <c r="F150">
        <f>Overview!J$11</f>
        <v>2.6570915619389589E-2</v>
      </c>
      <c r="G150">
        <f t="shared" si="9"/>
        <v>6.3535383619389263E-2</v>
      </c>
    </row>
    <row r="151" spans="1:7" x14ac:dyDescent="0.2">
      <c r="A151">
        <v>21</v>
      </c>
      <c r="B151">
        <v>4</v>
      </c>
      <c r="C151">
        <v>1000</v>
      </c>
      <c r="D151">
        <v>1227.8693969999999</v>
      </c>
      <c r="E151">
        <f t="shared" si="10"/>
        <v>7.0008297619389426E-2</v>
      </c>
      <c r="F151">
        <f>Overview!J$11</f>
        <v>2.6570915619389589E-2</v>
      </c>
      <c r="G151">
        <f t="shared" si="9"/>
        <v>7.0008297619389426E-2</v>
      </c>
    </row>
    <row r="152" spans="1:7" x14ac:dyDescent="0.2">
      <c r="A152">
        <v>21</v>
      </c>
      <c r="B152">
        <v>4</v>
      </c>
      <c r="C152">
        <v>1500</v>
      </c>
      <c r="D152">
        <v>1259.7896129999999</v>
      </c>
      <c r="E152">
        <f t="shared" si="10"/>
        <v>7.6809314286056141E-2</v>
      </c>
      <c r="F152">
        <f>Overview!J$11</f>
        <v>2.6570915619389589E-2</v>
      </c>
      <c r="G152">
        <f t="shared" si="9"/>
        <v>7.6809314286056141E-2</v>
      </c>
    </row>
    <row r="153" spans="1:7" x14ac:dyDescent="0.2">
      <c r="A153">
        <v>21</v>
      </c>
      <c r="B153">
        <v>4</v>
      </c>
      <c r="C153">
        <v>2000</v>
      </c>
      <c r="D153">
        <v>1304.174264</v>
      </c>
      <c r="E153">
        <f t="shared" si="10"/>
        <v>8.6442040119389538E-2</v>
      </c>
      <c r="F153">
        <f>Overview!J$11</f>
        <v>2.6570915619389589E-2</v>
      </c>
      <c r="G153">
        <f t="shared" si="9"/>
        <v>8.6442040119389538E-2</v>
      </c>
    </row>
    <row r="154" spans="1:7" x14ac:dyDescent="0.2">
      <c r="A154">
        <v>21</v>
      </c>
      <c r="B154">
        <v>4</v>
      </c>
      <c r="C154">
        <v>2500</v>
      </c>
      <c r="D154">
        <v>1367.701926</v>
      </c>
      <c r="E154">
        <f t="shared" si="10"/>
        <v>9.9878880019389549E-2</v>
      </c>
      <c r="F154">
        <f>Overview!J$11</f>
        <v>2.6570915619389589E-2</v>
      </c>
      <c r="G154">
        <f t="shared" si="9"/>
        <v>9.9878880019389549E-2</v>
      </c>
    </row>
    <row r="155" spans="1:7" x14ac:dyDescent="0.2">
      <c r="A155">
        <v>21</v>
      </c>
      <c r="B155">
        <v>4</v>
      </c>
      <c r="C155">
        <v>3000</v>
      </c>
      <c r="D155">
        <v>1466.58411</v>
      </c>
      <c r="E155">
        <f t="shared" si="10"/>
        <v>0.12062161395272289</v>
      </c>
      <c r="F155">
        <f>Overview!J$11</f>
        <v>2.6570915619389589E-2</v>
      </c>
      <c r="G155">
        <f t="shared" si="9"/>
        <v>0.12062161395272289</v>
      </c>
    </row>
    <row r="156" spans="1:7" x14ac:dyDescent="0.2">
      <c r="A156">
        <v>21</v>
      </c>
      <c r="B156">
        <v>4</v>
      </c>
      <c r="C156">
        <v>3500</v>
      </c>
      <c r="D156">
        <v>1597.9155310000001</v>
      </c>
      <c r="E156">
        <f t="shared" si="10"/>
        <v>0.14470906304796102</v>
      </c>
      <c r="F156">
        <f>Overview!J$11</f>
        <v>2.6570915619389589E-2</v>
      </c>
      <c r="G156">
        <f t="shared" si="9"/>
        <v>0.14470906304796102</v>
      </c>
    </row>
    <row r="157" spans="1:7" x14ac:dyDescent="0.2">
      <c r="A157">
        <v>21</v>
      </c>
      <c r="B157">
        <v>4</v>
      </c>
      <c r="C157">
        <v>4000</v>
      </c>
      <c r="D157">
        <v>1767.879952</v>
      </c>
      <c r="E157">
        <f t="shared" si="10"/>
        <v>0.17243289986938956</v>
      </c>
      <c r="F157">
        <f>Overview!J$11</f>
        <v>2.6570915619389589E-2</v>
      </c>
      <c r="G157">
        <f t="shared" si="9"/>
        <v>0.17243289986938956</v>
      </c>
    </row>
    <row r="158" spans="1:7" x14ac:dyDescent="0.2">
      <c r="A158">
        <v>21</v>
      </c>
      <c r="B158">
        <v>4</v>
      </c>
      <c r="C158">
        <v>4500</v>
      </c>
      <c r="D158">
        <v>2015.999323</v>
      </c>
      <c r="E158">
        <f t="shared" si="10"/>
        <v>0.21136365073050067</v>
      </c>
      <c r="F158">
        <f>Overview!J$11</f>
        <v>2.6570915619389589E-2</v>
      </c>
      <c r="G158">
        <f t="shared" si="9"/>
        <v>0.21136365073050067</v>
      </c>
    </row>
    <row r="159" spans="1:7" x14ac:dyDescent="0.2">
      <c r="A159">
        <v>21</v>
      </c>
      <c r="B159">
        <v>4</v>
      </c>
      <c r="C159">
        <v>5000</v>
      </c>
      <c r="D159">
        <v>2347.3043899999998</v>
      </c>
      <c r="E159">
        <f t="shared" si="10"/>
        <v>0.25914539061938952</v>
      </c>
      <c r="F159">
        <f>Overview!J$11</f>
        <v>2.6570915619389589E-2</v>
      </c>
      <c r="G159">
        <f t="shared" si="9"/>
        <v>0.25914539061938952</v>
      </c>
    </row>
    <row r="160" spans="1:7" x14ac:dyDescent="0.2">
      <c r="A160">
        <v>21</v>
      </c>
      <c r="B160">
        <v>4</v>
      </c>
      <c r="C160">
        <v>5500</v>
      </c>
      <c r="D160">
        <v>2883.224166</v>
      </c>
      <c r="E160">
        <f t="shared" si="10"/>
        <v>0.33544221580120775</v>
      </c>
      <c r="F160">
        <f>Overview!J$11</f>
        <v>2.6570915619389589E-2</v>
      </c>
      <c r="G160">
        <f t="shared" si="9"/>
        <v>0.33544221580120775</v>
      </c>
    </row>
    <row r="161" spans="1:7" x14ac:dyDescent="0.2">
      <c r="A161">
        <v>21</v>
      </c>
      <c r="B161">
        <v>4</v>
      </c>
      <c r="C161">
        <v>6000</v>
      </c>
      <c r="D161">
        <v>3532.024919</v>
      </c>
      <c r="E161">
        <f t="shared" si="10"/>
        <v>0.41783639961938956</v>
      </c>
      <c r="F161">
        <f>Overview!J$11</f>
        <v>2.6570915619389589E-2</v>
      </c>
      <c r="G161">
        <f t="shared" si="9"/>
        <v>0.41783639961938956</v>
      </c>
    </row>
    <row r="162" spans="1:7" x14ac:dyDescent="0.2">
      <c r="A162">
        <v>21</v>
      </c>
      <c r="B162">
        <v>4</v>
      </c>
      <c r="C162">
        <v>6500</v>
      </c>
      <c r="D162">
        <v>4203.2078840000004</v>
      </c>
      <c r="E162">
        <f t="shared" si="10"/>
        <v>0.49099797238862036</v>
      </c>
      <c r="F162">
        <f>Overview!J$11</f>
        <v>2.6570915619389589E-2</v>
      </c>
      <c r="G162">
        <f t="shared" si="9"/>
        <v>0.49099797238862036</v>
      </c>
    </row>
    <row r="163" spans="1:7" x14ac:dyDescent="0.2">
      <c r="A163">
        <v>21</v>
      </c>
      <c r="B163">
        <v>4</v>
      </c>
      <c r="C163">
        <v>7000</v>
      </c>
      <c r="D163">
        <v>5189.8304269999999</v>
      </c>
      <c r="E163">
        <f t="shared" si="10"/>
        <v>0.59877068876224671</v>
      </c>
      <c r="F163">
        <f>Overview!J$11</f>
        <v>2.6570915619389589E-2</v>
      </c>
      <c r="G163">
        <f t="shared" si="9"/>
        <v>0.59877068876224671</v>
      </c>
    </row>
    <row r="164" spans="1:7" x14ac:dyDescent="0.2">
      <c r="A164">
        <v>21</v>
      </c>
      <c r="B164">
        <v>4</v>
      </c>
      <c r="C164">
        <v>7500</v>
      </c>
      <c r="D164">
        <v>6756.9799380000004</v>
      </c>
      <c r="E164">
        <f t="shared" si="10"/>
        <v>0.76957730535272295</v>
      </c>
      <c r="F164">
        <f>Overview!J$11</f>
        <v>2.6570915619389589E-2</v>
      </c>
      <c r="G164">
        <f t="shared" si="9"/>
        <v>0.76957730535272295</v>
      </c>
    </row>
    <row r="165" spans="1:7" x14ac:dyDescent="0.2">
      <c r="A165">
        <v>21</v>
      </c>
      <c r="B165">
        <v>4</v>
      </c>
      <c r="C165">
        <v>8000</v>
      </c>
      <c r="D165">
        <v>8058.1761269999997</v>
      </c>
      <c r="E165">
        <f t="shared" si="10"/>
        <v>0.8857889296193896</v>
      </c>
      <c r="F165">
        <f>Overview!J$11</f>
        <v>2.6570915619389589E-2</v>
      </c>
      <c r="G165">
        <f t="shared" si="9"/>
        <v>0.8857889296193896</v>
      </c>
    </row>
    <row r="166" spans="1:7" x14ac:dyDescent="0.2">
      <c r="A166">
        <v>21</v>
      </c>
      <c r="B166">
        <v>4</v>
      </c>
      <c r="C166">
        <v>8500</v>
      </c>
      <c r="D166">
        <v>9948.9814050000004</v>
      </c>
      <c r="E166">
        <f t="shared" si="10"/>
        <v>1.0576943732664486</v>
      </c>
      <c r="F166">
        <f>Overview!J$11</f>
        <v>2.6570915619389589E-2</v>
      </c>
      <c r="G166">
        <f t="shared" si="9"/>
        <v>1.0576943732664486</v>
      </c>
    </row>
    <row r="167" spans="1:7" x14ac:dyDescent="0.2">
      <c r="A167">
        <v>21</v>
      </c>
      <c r="B167">
        <v>4</v>
      </c>
      <c r="C167">
        <v>9000</v>
      </c>
      <c r="D167">
        <v>12316.20414</v>
      </c>
      <c r="E167">
        <f t="shared" si="10"/>
        <v>1.2634344850638339</v>
      </c>
      <c r="F167">
        <f>Overview!J$11</f>
        <v>2.6570915619389589E-2</v>
      </c>
      <c r="G167">
        <f t="shared" si="9"/>
        <v>1.2634344850638339</v>
      </c>
    </row>
    <row r="168" spans="1:7" x14ac:dyDescent="0.2">
      <c r="A168">
        <v>21</v>
      </c>
      <c r="B168">
        <v>4</v>
      </c>
      <c r="C168">
        <v>9500</v>
      </c>
      <c r="D168">
        <v>15250.808080000001</v>
      </c>
      <c r="E168">
        <f t="shared" si="10"/>
        <v>1.5072420803562319</v>
      </c>
      <c r="F168">
        <f>Overview!J$11</f>
        <v>2.6570915619389589E-2</v>
      </c>
      <c r="G168">
        <f t="shared" si="9"/>
        <v>1.5072420803562319</v>
      </c>
    </row>
    <row r="169" spans="1:7" x14ac:dyDescent="0.2">
      <c r="A169">
        <v>21</v>
      </c>
      <c r="B169">
        <v>4</v>
      </c>
      <c r="C169">
        <v>10000</v>
      </c>
      <c r="D169">
        <v>18678.93217</v>
      </c>
      <c r="E169">
        <f t="shared" si="10"/>
        <v>1.7760209311193897</v>
      </c>
      <c r="F169">
        <f>Overview!J$11</f>
        <v>2.6570915619389589E-2</v>
      </c>
      <c r="G169">
        <f t="shared" si="9"/>
        <v>1.7760209311193897</v>
      </c>
    </row>
    <row r="170" spans="1:7" x14ac:dyDescent="0.2">
      <c r="A170">
        <v>22</v>
      </c>
      <c r="B170">
        <v>23</v>
      </c>
      <c r="C170">
        <v>0</v>
      </c>
      <c r="D170">
        <v>1188.4602030000001</v>
      </c>
      <c r="E170">
        <f>IF((D170-D$170)&lt;=(C170*F170), F170,(D170-D$170)/C170+F170)</f>
        <v>2.9240412979351031E-2</v>
      </c>
      <c r="F170">
        <f>Overview!J$12</f>
        <v>2.9240412979351031E-2</v>
      </c>
      <c r="G170">
        <f t="shared" si="9"/>
        <v>2.9240412979351031E-2</v>
      </c>
    </row>
    <row r="171" spans="1:7" x14ac:dyDescent="0.2">
      <c r="A171">
        <v>22</v>
      </c>
      <c r="B171">
        <v>23</v>
      </c>
      <c r="C171">
        <v>500</v>
      </c>
      <c r="D171">
        <v>1206.8778620000001</v>
      </c>
      <c r="E171">
        <f t="shared" ref="E171:E190" si="11">IF((D171-D$170)&lt;=(C171*F171), F171,(D171-D$170)/C171+F171)</f>
        <v>6.6075730979350947E-2</v>
      </c>
      <c r="F171">
        <f>Overview!J$12</f>
        <v>2.9240412979351031E-2</v>
      </c>
      <c r="G171">
        <f t="shared" si="9"/>
        <v>6.6075730979350947E-2</v>
      </c>
    </row>
    <row r="172" spans="1:7" x14ac:dyDescent="0.2">
      <c r="A172">
        <v>22</v>
      </c>
      <c r="B172">
        <v>23</v>
      </c>
      <c r="C172">
        <v>1000</v>
      </c>
      <c r="D172">
        <v>1234.8949</v>
      </c>
      <c r="E172">
        <f t="shared" si="11"/>
        <v>7.5675109979350952E-2</v>
      </c>
      <c r="F172">
        <f>Overview!J$12</f>
        <v>2.9240412979351031E-2</v>
      </c>
      <c r="G172">
        <f t="shared" si="9"/>
        <v>7.5675109979350952E-2</v>
      </c>
    </row>
    <row r="173" spans="1:7" x14ac:dyDescent="0.2">
      <c r="A173">
        <v>22</v>
      </c>
      <c r="B173">
        <v>23</v>
      </c>
      <c r="C173">
        <v>1500</v>
      </c>
      <c r="D173">
        <v>1274.506494</v>
      </c>
      <c r="E173">
        <f t="shared" si="11"/>
        <v>8.6604606979350962E-2</v>
      </c>
      <c r="F173">
        <f>Overview!J$12</f>
        <v>2.9240412979351031E-2</v>
      </c>
      <c r="G173">
        <f t="shared" si="9"/>
        <v>8.6604606979350962E-2</v>
      </c>
    </row>
    <row r="174" spans="1:7" x14ac:dyDescent="0.2">
      <c r="A174">
        <v>22</v>
      </c>
      <c r="B174">
        <v>23</v>
      </c>
      <c r="C174">
        <v>2000</v>
      </c>
      <c r="D174">
        <v>1337.2765460000001</v>
      </c>
      <c r="E174">
        <f t="shared" si="11"/>
        <v>0.10364858447935102</v>
      </c>
      <c r="F174">
        <f>Overview!J$12</f>
        <v>2.9240412979351031E-2</v>
      </c>
      <c r="G174">
        <f t="shared" si="9"/>
        <v>0.10364858447935102</v>
      </c>
    </row>
    <row r="175" spans="1:7" x14ac:dyDescent="0.2">
      <c r="A175">
        <v>22</v>
      </c>
      <c r="B175">
        <v>23</v>
      </c>
      <c r="C175">
        <v>2500</v>
      </c>
      <c r="D175">
        <v>1430.887017</v>
      </c>
      <c r="E175">
        <f t="shared" si="11"/>
        <v>0.12621113857935101</v>
      </c>
      <c r="F175">
        <f>Overview!J$12</f>
        <v>2.9240412979351031E-2</v>
      </c>
      <c r="G175">
        <f t="shared" si="9"/>
        <v>0.12621113857935101</v>
      </c>
    </row>
    <row r="176" spans="1:7" x14ac:dyDescent="0.2">
      <c r="A176">
        <v>22</v>
      </c>
      <c r="B176">
        <v>23</v>
      </c>
      <c r="C176">
        <v>3000</v>
      </c>
      <c r="D176">
        <v>1573.4777610000001</v>
      </c>
      <c r="E176">
        <f t="shared" si="11"/>
        <v>0.15757959897935103</v>
      </c>
      <c r="F176">
        <f>Overview!J$12</f>
        <v>2.9240412979351031E-2</v>
      </c>
      <c r="G176">
        <f t="shared" si="9"/>
        <v>0.15757959897935103</v>
      </c>
    </row>
    <row r="177" spans="1:7" x14ac:dyDescent="0.2">
      <c r="A177">
        <v>22</v>
      </c>
      <c r="B177">
        <v>23</v>
      </c>
      <c r="C177">
        <v>3500</v>
      </c>
      <c r="D177">
        <v>1782.361836</v>
      </c>
      <c r="E177">
        <f t="shared" si="11"/>
        <v>0.19892659383649389</v>
      </c>
      <c r="F177">
        <f>Overview!J$12</f>
        <v>2.9240412979351031E-2</v>
      </c>
      <c r="G177">
        <f t="shared" si="9"/>
        <v>0.19892659383649389</v>
      </c>
    </row>
    <row r="178" spans="1:7" x14ac:dyDescent="0.2">
      <c r="A178">
        <v>22</v>
      </c>
      <c r="B178">
        <v>23</v>
      </c>
      <c r="C178">
        <v>4000</v>
      </c>
      <c r="D178">
        <v>2094.3240449999998</v>
      </c>
      <c r="E178">
        <f t="shared" si="11"/>
        <v>0.25570637347935093</v>
      </c>
      <c r="F178">
        <f>Overview!J$12</f>
        <v>2.9240412979351031E-2</v>
      </c>
      <c r="G178">
        <f t="shared" si="9"/>
        <v>0.25570637347935093</v>
      </c>
    </row>
    <row r="179" spans="1:7" x14ac:dyDescent="0.2">
      <c r="A179">
        <v>22</v>
      </c>
      <c r="B179">
        <v>23</v>
      </c>
      <c r="C179">
        <v>4500</v>
      </c>
      <c r="D179">
        <v>2567.0352539999999</v>
      </c>
      <c r="E179">
        <f t="shared" si="11"/>
        <v>0.33559042431268432</v>
      </c>
      <c r="F179">
        <f>Overview!J$12</f>
        <v>2.9240412979351031E-2</v>
      </c>
      <c r="G179">
        <f t="shared" si="9"/>
        <v>0.33559042431268432</v>
      </c>
    </row>
    <row r="180" spans="1:7" x14ac:dyDescent="0.2">
      <c r="A180">
        <v>22</v>
      </c>
      <c r="B180">
        <v>23</v>
      </c>
      <c r="C180">
        <v>5000</v>
      </c>
      <c r="D180">
        <v>3222.0804979999998</v>
      </c>
      <c r="E180">
        <f t="shared" si="11"/>
        <v>0.43596447197935095</v>
      </c>
      <c r="F180">
        <f>Overview!J$12</f>
        <v>2.9240412979351031E-2</v>
      </c>
      <c r="G180">
        <f t="shared" si="9"/>
        <v>0.43596447197935095</v>
      </c>
    </row>
    <row r="181" spans="1:7" x14ac:dyDescent="0.2">
      <c r="A181">
        <v>22</v>
      </c>
      <c r="B181">
        <v>23</v>
      </c>
      <c r="C181">
        <v>5500</v>
      </c>
      <c r="D181">
        <v>4136.7457119999999</v>
      </c>
      <c r="E181">
        <f t="shared" si="11"/>
        <v>0.56529232370662363</v>
      </c>
      <c r="F181">
        <f>Overview!J$12</f>
        <v>2.9240412979351031E-2</v>
      </c>
      <c r="G181">
        <f t="shared" si="9"/>
        <v>0.56529232370662363</v>
      </c>
    </row>
    <row r="182" spans="1:7" x14ac:dyDescent="0.2">
      <c r="A182">
        <v>22</v>
      </c>
      <c r="B182">
        <v>23</v>
      </c>
      <c r="C182">
        <v>6000</v>
      </c>
      <c r="D182">
        <v>5348.0420839999997</v>
      </c>
      <c r="E182">
        <f t="shared" si="11"/>
        <v>0.72250405981268429</v>
      </c>
      <c r="F182">
        <f>Overview!J$12</f>
        <v>2.9240412979351031E-2</v>
      </c>
      <c r="G182">
        <f t="shared" si="9"/>
        <v>0.72250405981268429</v>
      </c>
    </row>
    <row r="183" spans="1:7" x14ac:dyDescent="0.2">
      <c r="A183">
        <v>22</v>
      </c>
      <c r="B183">
        <v>23</v>
      </c>
      <c r="C183">
        <v>6500</v>
      </c>
      <c r="D183">
        <v>6993.903292</v>
      </c>
      <c r="E183">
        <f t="shared" si="11"/>
        <v>0.9223855035947357</v>
      </c>
      <c r="F183">
        <f>Overview!J$12</f>
        <v>2.9240412979351031E-2</v>
      </c>
      <c r="G183">
        <f t="shared" si="9"/>
        <v>0.9223855035947357</v>
      </c>
    </row>
    <row r="184" spans="1:7" x14ac:dyDescent="0.2">
      <c r="A184">
        <v>22</v>
      </c>
      <c r="B184">
        <v>23</v>
      </c>
      <c r="C184">
        <v>7000</v>
      </c>
      <c r="D184">
        <v>9191.5716840000005</v>
      </c>
      <c r="E184">
        <f t="shared" si="11"/>
        <v>1.1725420531222082</v>
      </c>
      <c r="F184">
        <f>Overview!J$12</f>
        <v>2.9240412979351031E-2</v>
      </c>
      <c r="G184">
        <f t="shared" si="9"/>
        <v>1.1725420531222082</v>
      </c>
    </row>
    <row r="185" spans="1:7" x14ac:dyDescent="0.2">
      <c r="A185">
        <v>22</v>
      </c>
      <c r="B185">
        <v>23</v>
      </c>
      <c r="C185">
        <v>7500</v>
      </c>
      <c r="D185">
        <v>12005.24804</v>
      </c>
      <c r="E185">
        <f t="shared" si="11"/>
        <v>1.4714787912460177</v>
      </c>
      <c r="F185">
        <f>Overview!J$12</f>
        <v>2.9240412979351031E-2</v>
      </c>
      <c r="G185">
        <f t="shared" si="9"/>
        <v>1.4714787912460177</v>
      </c>
    </row>
    <row r="186" spans="1:7" x14ac:dyDescent="0.2">
      <c r="A186">
        <v>22</v>
      </c>
      <c r="B186">
        <v>23</v>
      </c>
      <c r="C186">
        <v>8000</v>
      </c>
      <c r="D186">
        <v>15500.72496</v>
      </c>
      <c r="E186">
        <f t="shared" si="11"/>
        <v>1.818273507604351</v>
      </c>
      <c r="F186">
        <f>Overview!J$12</f>
        <v>2.9240412979351031E-2</v>
      </c>
      <c r="G186">
        <f t="shared" si="9"/>
        <v>1.818273507604351</v>
      </c>
    </row>
    <row r="187" spans="1:7" x14ac:dyDescent="0.2">
      <c r="A187">
        <v>22</v>
      </c>
      <c r="B187">
        <v>23</v>
      </c>
      <c r="C187">
        <v>8500</v>
      </c>
      <c r="D187">
        <v>19899.70693</v>
      </c>
      <c r="E187">
        <f t="shared" si="11"/>
        <v>2.2305635573322924</v>
      </c>
      <c r="F187">
        <f>Overview!J$12</f>
        <v>2.9240412979351031E-2</v>
      </c>
      <c r="G187">
        <f t="shared" si="9"/>
        <v>2.2305635573322924</v>
      </c>
    </row>
    <row r="188" spans="1:7" x14ac:dyDescent="0.2">
      <c r="A188">
        <v>22</v>
      </c>
      <c r="B188">
        <v>23</v>
      </c>
      <c r="C188">
        <v>9000</v>
      </c>
      <c r="D188">
        <v>25450.451229999999</v>
      </c>
      <c r="E188">
        <f t="shared" si="11"/>
        <v>2.7250171937571288</v>
      </c>
      <c r="F188">
        <f>Overview!J$12</f>
        <v>2.9240412979351031E-2</v>
      </c>
      <c r="G188">
        <f t="shared" si="9"/>
        <v>2.7250171937571288</v>
      </c>
    </row>
    <row r="189" spans="1:7" x14ac:dyDescent="0.2">
      <c r="A189">
        <v>22</v>
      </c>
      <c r="B189">
        <v>23</v>
      </c>
      <c r="C189">
        <v>9500</v>
      </c>
      <c r="D189">
        <v>32135.206590000002</v>
      </c>
      <c r="E189">
        <f t="shared" si="11"/>
        <v>3.2867926642425092</v>
      </c>
      <c r="F189">
        <f>Overview!J$12</f>
        <v>2.9240412979351031E-2</v>
      </c>
      <c r="G189">
        <f t="shared" si="9"/>
        <v>3.2867926642425092</v>
      </c>
    </row>
    <row r="190" spans="1:7" x14ac:dyDescent="0.2">
      <c r="A190">
        <v>22</v>
      </c>
      <c r="B190">
        <v>23</v>
      </c>
      <c r="C190">
        <v>10000</v>
      </c>
      <c r="D190">
        <v>40389.936909999997</v>
      </c>
      <c r="E190">
        <f t="shared" si="11"/>
        <v>3.9493880836793505</v>
      </c>
      <c r="F190">
        <f>Overview!J$12</f>
        <v>2.9240412979351031E-2</v>
      </c>
      <c r="G190">
        <f t="shared" si="9"/>
        <v>3.9493880836793505</v>
      </c>
    </row>
    <row r="191" spans="1:7" x14ac:dyDescent="0.2">
      <c r="A191">
        <v>3</v>
      </c>
      <c r="B191">
        <v>23</v>
      </c>
      <c r="C191">
        <v>0</v>
      </c>
      <c r="D191">
        <v>1169.8991329999999</v>
      </c>
      <c r="E191">
        <f>IF((D191-D$191)&lt;=(C191*F191), F191,(D191-D$191)/C191+F191)</f>
        <v>2.2435897435897436E-2</v>
      </c>
      <c r="F191">
        <f>Overview!J$13</f>
        <v>2.2435897435897436E-2</v>
      </c>
      <c r="G191">
        <f t="shared" si="9"/>
        <v>2.2435897435897436E-2</v>
      </c>
    </row>
    <row r="192" spans="1:7" x14ac:dyDescent="0.2">
      <c r="A192">
        <v>3</v>
      </c>
      <c r="B192">
        <v>23</v>
      </c>
      <c r="C192">
        <v>500</v>
      </c>
      <c r="D192">
        <v>1196.360729</v>
      </c>
      <c r="E192">
        <f t="shared" ref="E192:E211" si="12">IF((D192-D$191)&lt;=(C192*F192), F192,(D192-D$191)/C192+F192)</f>
        <v>7.5359089435897642E-2</v>
      </c>
      <c r="F192">
        <f>Overview!J$13</f>
        <v>2.2435897435897436E-2</v>
      </c>
      <c r="G192">
        <f t="shared" si="9"/>
        <v>7.5359089435897642E-2</v>
      </c>
    </row>
    <row r="193" spans="1:7" x14ac:dyDescent="0.2">
      <c r="A193">
        <v>3</v>
      </c>
      <c r="B193">
        <v>23</v>
      </c>
      <c r="C193">
        <v>1000</v>
      </c>
      <c r="D193">
        <v>1232.210458</v>
      </c>
      <c r="E193">
        <f t="shared" si="12"/>
        <v>8.4747222435897565E-2</v>
      </c>
      <c r="F193">
        <f>Overview!J$13</f>
        <v>2.2435897435897436E-2</v>
      </c>
      <c r="G193">
        <f t="shared" si="9"/>
        <v>8.4747222435897565E-2</v>
      </c>
    </row>
    <row r="194" spans="1:7" x14ac:dyDescent="0.2">
      <c r="A194">
        <v>3</v>
      </c>
      <c r="B194">
        <v>23</v>
      </c>
      <c r="C194">
        <v>1500</v>
      </c>
      <c r="D194">
        <v>1278.8245159999999</v>
      </c>
      <c r="E194">
        <f t="shared" si="12"/>
        <v>9.505281943589744E-2</v>
      </c>
      <c r="F194">
        <f>Overview!J$13</f>
        <v>2.2435897435897436E-2</v>
      </c>
      <c r="G194">
        <f t="shared" si="9"/>
        <v>9.505281943589744E-2</v>
      </c>
    </row>
    <row r="195" spans="1:7" x14ac:dyDescent="0.2">
      <c r="A195">
        <v>3</v>
      </c>
      <c r="B195">
        <v>23</v>
      </c>
      <c r="C195">
        <v>2000</v>
      </c>
      <c r="D195">
        <v>1342.3616480000001</v>
      </c>
      <c r="E195">
        <f t="shared" si="12"/>
        <v>0.10866715493589753</v>
      </c>
      <c r="F195">
        <f>Overview!J$13</f>
        <v>2.2435897435897436E-2</v>
      </c>
      <c r="G195">
        <f t="shared" ref="G195:G258" si="13">E195</f>
        <v>0.10866715493589753</v>
      </c>
    </row>
    <row r="196" spans="1:7" x14ac:dyDescent="0.2">
      <c r="A196">
        <v>3</v>
      </c>
      <c r="B196">
        <v>23</v>
      </c>
      <c r="C196">
        <v>2500</v>
      </c>
      <c r="D196">
        <v>1423.6942160000001</v>
      </c>
      <c r="E196">
        <f t="shared" si="12"/>
        <v>0.12395393063589752</v>
      </c>
      <c r="F196">
        <f>Overview!J$13</f>
        <v>2.2435897435897436E-2</v>
      </c>
      <c r="G196">
        <f t="shared" si="13"/>
        <v>0.12395393063589752</v>
      </c>
    </row>
    <row r="197" spans="1:7" x14ac:dyDescent="0.2">
      <c r="A197">
        <v>3</v>
      </c>
      <c r="B197">
        <v>23</v>
      </c>
      <c r="C197">
        <v>3000</v>
      </c>
      <c r="D197">
        <v>1527.174849</v>
      </c>
      <c r="E197">
        <f t="shared" si="12"/>
        <v>0.1415278027692308</v>
      </c>
      <c r="F197">
        <f>Overview!J$13</f>
        <v>2.2435897435897436E-2</v>
      </c>
      <c r="G197">
        <f t="shared" si="13"/>
        <v>0.1415278027692308</v>
      </c>
    </row>
    <row r="198" spans="1:7" x14ac:dyDescent="0.2">
      <c r="A198">
        <v>3</v>
      </c>
      <c r="B198">
        <v>23</v>
      </c>
      <c r="C198">
        <v>3500</v>
      </c>
      <c r="D198">
        <v>1668.644693</v>
      </c>
      <c r="E198">
        <f t="shared" si="12"/>
        <v>0.16493462886446889</v>
      </c>
      <c r="F198">
        <f>Overview!J$13</f>
        <v>2.2435897435897436E-2</v>
      </c>
      <c r="G198">
        <f t="shared" si="13"/>
        <v>0.16493462886446889</v>
      </c>
    </row>
    <row r="199" spans="1:7" x14ac:dyDescent="0.2">
      <c r="A199">
        <v>3</v>
      </c>
      <c r="B199">
        <v>23</v>
      </c>
      <c r="C199">
        <v>4000</v>
      </c>
      <c r="D199">
        <v>1850.3781690000001</v>
      </c>
      <c r="E199">
        <f t="shared" si="12"/>
        <v>0.19255565643589748</v>
      </c>
      <c r="F199">
        <f>Overview!J$13</f>
        <v>2.2435897435897436E-2</v>
      </c>
      <c r="G199">
        <f t="shared" si="13"/>
        <v>0.19255565643589748</v>
      </c>
    </row>
    <row r="200" spans="1:7" x14ac:dyDescent="0.2">
      <c r="A200">
        <v>3</v>
      </c>
      <c r="B200">
        <v>23</v>
      </c>
      <c r="C200">
        <v>4500</v>
      </c>
      <c r="D200">
        <v>2104.1286919999998</v>
      </c>
      <c r="E200">
        <f t="shared" si="12"/>
        <v>0.23004246610256407</v>
      </c>
      <c r="F200">
        <f>Overview!J$13</f>
        <v>2.2435897435897436E-2</v>
      </c>
      <c r="G200">
        <f t="shared" si="13"/>
        <v>0.23004246610256407</v>
      </c>
    </row>
    <row r="201" spans="1:7" x14ac:dyDescent="0.2">
      <c r="A201">
        <v>3</v>
      </c>
      <c r="B201">
        <v>23</v>
      </c>
      <c r="C201">
        <v>5000</v>
      </c>
      <c r="D201">
        <v>2435.8492460000002</v>
      </c>
      <c r="E201">
        <f t="shared" si="12"/>
        <v>0.27562592003589748</v>
      </c>
      <c r="F201">
        <f>Overview!J$13</f>
        <v>2.2435897435897436E-2</v>
      </c>
      <c r="G201">
        <f t="shared" si="13"/>
        <v>0.27562592003589748</v>
      </c>
    </row>
    <row r="202" spans="1:7" x14ac:dyDescent="0.2">
      <c r="A202">
        <v>3</v>
      </c>
      <c r="B202">
        <v>23</v>
      </c>
      <c r="C202">
        <v>5500</v>
      </c>
      <c r="D202">
        <v>2805.6526130000002</v>
      </c>
      <c r="E202">
        <f t="shared" si="12"/>
        <v>0.31984562107226111</v>
      </c>
      <c r="F202">
        <f>Overview!J$13</f>
        <v>2.2435897435897436E-2</v>
      </c>
      <c r="G202">
        <f t="shared" si="13"/>
        <v>0.31984562107226111</v>
      </c>
    </row>
    <row r="203" spans="1:7" x14ac:dyDescent="0.2">
      <c r="A203">
        <v>3</v>
      </c>
      <c r="B203">
        <v>23</v>
      </c>
      <c r="C203">
        <v>6000</v>
      </c>
      <c r="D203">
        <v>3330.2818149999998</v>
      </c>
      <c r="E203">
        <f t="shared" si="12"/>
        <v>0.38249967776923072</v>
      </c>
      <c r="F203">
        <f>Overview!J$13</f>
        <v>2.2435897435897436E-2</v>
      </c>
      <c r="G203">
        <f t="shared" si="13"/>
        <v>0.38249967776923072</v>
      </c>
    </row>
    <row r="204" spans="1:7" x14ac:dyDescent="0.2">
      <c r="A204">
        <v>3</v>
      </c>
      <c r="B204">
        <v>23</v>
      </c>
      <c r="C204">
        <v>6500</v>
      </c>
      <c r="D204">
        <v>4010.6544880000001</v>
      </c>
      <c r="E204">
        <f t="shared" si="12"/>
        <v>0.45947518282051281</v>
      </c>
      <c r="F204">
        <f>Overview!J$13</f>
        <v>2.2435897435897436E-2</v>
      </c>
      <c r="G204">
        <f t="shared" si="13"/>
        <v>0.45947518282051281</v>
      </c>
    </row>
    <row r="205" spans="1:7" x14ac:dyDescent="0.2">
      <c r="A205">
        <v>3</v>
      </c>
      <c r="B205">
        <v>23</v>
      </c>
      <c r="C205">
        <v>7000</v>
      </c>
      <c r="D205">
        <v>4859.3876659999996</v>
      </c>
      <c r="E205">
        <f t="shared" si="12"/>
        <v>0.54950568786446885</v>
      </c>
      <c r="F205">
        <f>Overview!J$13</f>
        <v>2.2435897435897436E-2</v>
      </c>
      <c r="G205">
        <f t="shared" si="13"/>
        <v>0.54950568786446885</v>
      </c>
    </row>
    <row r="206" spans="1:7" x14ac:dyDescent="0.2">
      <c r="A206">
        <v>3</v>
      </c>
      <c r="B206">
        <v>23</v>
      </c>
      <c r="C206">
        <v>7500</v>
      </c>
      <c r="D206">
        <v>5912.350915</v>
      </c>
      <c r="E206">
        <f t="shared" si="12"/>
        <v>0.65476280170256418</v>
      </c>
      <c r="F206">
        <f>Overview!J$13</f>
        <v>2.2435897435897436E-2</v>
      </c>
      <c r="G206">
        <f t="shared" si="13"/>
        <v>0.65476280170256418</v>
      </c>
    </row>
    <row r="207" spans="1:7" x14ac:dyDescent="0.2">
      <c r="A207">
        <v>3</v>
      </c>
      <c r="B207">
        <v>23</v>
      </c>
      <c r="C207">
        <v>8000</v>
      </c>
      <c r="D207">
        <v>7099.108749</v>
      </c>
      <c r="E207">
        <f t="shared" si="12"/>
        <v>0.76358709943589753</v>
      </c>
      <c r="F207">
        <f>Overview!J$13</f>
        <v>2.2435897435897436E-2</v>
      </c>
      <c r="G207">
        <f t="shared" si="13"/>
        <v>0.76358709943589753</v>
      </c>
    </row>
    <row r="208" spans="1:7" x14ac:dyDescent="0.2">
      <c r="A208">
        <v>3</v>
      </c>
      <c r="B208">
        <v>23</v>
      </c>
      <c r="C208">
        <v>8500</v>
      </c>
      <c r="D208">
        <v>8657.2046499999997</v>
      </c>
      <c r="E208">
        <f t="shared" si="12"/>
        <v>0.90329537002413274</v>
      </c>
      <c r="F208">
        <f>Overview!J$13</f>
        <v>2.2435897435897436E-2</v>
      </c>
      <c r="G208">
        <f t="shared" si="13"/>
        <v>0.90329537002413274</v>
      </c>
    </row>
    <row r="209" spans="1:7" x14ac:dyDescent="0.2">
      <c r="A209">
        <v>3</v>
      </c>
      <c r="B209">
        <v>23</v>
      </c>
      <c r="C209">
        <v>9000</v>
      </c>
      <c r="D209">
        <v>10460.7508</v>
      </c>
      <c r="E209">
        <f t="shared" si="12"/>
        <v>1.0547527493247861</v>
      </c>
      <c r="F209">
        <f>Overview!J$13</f>
        <v>2.2435897435897436E-2</v>
      </c>
      <c r="G209">
        <f t="shared" si="13"/>
        <v>1.0547527493247861</v>
      </c>
    </row>
    <row r="210" spans="1:7" x14ac:dyDescent="0.2">
      <c r="A210">
        <v>3</v>
      </c>
      <c r="B210">
        <v>23</v>
      </c>
      <c r="C210">
        <v>9500</v>
      </c>
      <c r="D210">
        <v>12671.09528</v>
      </c>
      <c r="E210">
        <f t="shared" si="12"/>
        <v>1.2330881234358972</v>
      </c>
      <c r="F210">
        <f>Overview!J$13</f>
        <v>2.2435897435897436E-2</v>
      </c>
      <c r="G210">
        <f t="shared" si="13"/>
        <v>1.2330881234358972</v>
      </c>
    </row>
    <row r="211" spans="1:7" x14ac:dyDescent="0.2">
      <c r="A211">
        <v>3</v>
      </c>
      <c r="B211">
        <v>23</v>
      </c>
      <c r="C211">
        <v>10000</v>
      </c>
      <c r="D211">
        <v>15222.013800000001</v>
      </c>
      <c r="E211">
        <f t="shared" si="12"/>
        <v>1.4276473641358975</v>
      </c>
      <c r="F211">
        <f>Overview!J$13</f>
        <v>2.2435897435897436E-2</v>
      </c>
      <c r="G211">
        <f t="shared" si="13"/>
        <v>1.4276473641358975</v>
      </c>
    </row>
    <row r="212" spans="1:7" x14ac:dyDescent="0.2">
      <c r="A212">
        <v>1</v>
      </c>
      <c r="B212">
        <v>9</v>
      </c>
      <c r="C212">
        <v>0</v>
      </c>
      <c r="D212">
        <v>1185.4641469999999</v>
      </c>
      <c r="E212">
        <f>IF((D212-D$212)&lt;=(C212*F212), F212,(D212-D$212)/C212+F212)</f>
        <v>4.0686274509803923E-2</v>
      </c>
      <c r="F212">
        <f>Overview!J$14</f>
        <v>4.0686274509803923E-2</v>
      </c>
      <c r="G212">
        <f t="shared" si="13"/>
        <v>4.0686274509803923E-2</v>
      </c>
    </row>
    <row r="213" spans="1:7" x14ac:dyDescent="0.2">
      <c r="A213">
        <v>1</v>
      </c>
      <c r="B213">
        <v>9</v>
      </c>
      <c r="C213">
        <v>500</v>
      </c>
      <c r="D213">
        <v>1195.210922</v>
      </c>
      <c r="E213">
        <f t="shared" ref="E213:E232" si="14">IF((D213-D$212)&lt;=(C213*F213), F213,(D213-D$212)/C213+F213)</f>
        <v>4.0686274509803923E-2</v>
      </c>
      <c r="F213">
        <f>Overview!J$14</f>
        <v>4.0686274509803923E-2</v>
      </c>
      <c r="G213">
        <f t="shared" si="13"/>
        <v>4.0686274509803923E-2</v>
      </c>
    </row>
    <row r="214" spans="1:7" x14ac:dyDescent="0.2">
      <c r="A214">
        <v>1</v>
      </c>
      <c r="B214">
        <v>9</v>
      </c>
      <c r="C214">
        <v>1000</v>
      </c>
      <c r="D214">
        <v>1205.2218809999999</v>
      </c>
      <c r="E214">
        <f t="shared" si="14"/>
        <v>4.0686274509803923E-2</v>
      </c>
      <c r="F214">
        <f>Overview!J$14</f>
        <v>4.0686274509803923E-2</v>
      </c>
      <c r="G214">
        <f t="shared" si="13"/>
        <v>4.0686274509803923E-2</v>
      </c>
    </row>
    <row r="215" spans="1:7" x14ac:dyDescent="0.2">
      <c r="A215">
        <v>1</v>
      </c>
      <c r="B215">
        <v>9</v>
      </c>
      <c r="C215">
        <v>1500</v>
      </c>
      <c r="D215">
        <v>1217.89609</v>
      </c>
      <c r="E215">
        <f t="shared" si="14"/>
        <v>4.0686274509803923E-2</v>
      </c>
      <c r="F215">
        <f>Overview!J$14</f>
        <v>4.0686274509803923E-2</v>
      </c>
      <c r="G215">
        <f t="shared" si="13"/>
        <v>4.0686274509803923E-2</v>
      </c>
    </row>
    <row r="216" spans="1:7" x14ac:dyDescent="0.2">
      <c r="A216">
        <v>1</v>
      </c>
      <c r="B216">
        <v>9</v>
      </c>
      <c r="C216">
        <v>2000</v>
      </c>
      <c r="D216">
        <v>1229.6829110000001</v>
      </c>
      <c r="E216">
        <f t="shared" si="14"/>
        <v>4.0686274509803923E-2</v>
      </c>
      <c r="F216">
        <f>Overview!J$14</f>
        <v>4.0686274509803923E-2</v>
      </c>
      <c r="G216">
        <f t="shared" si="13"/>
        <v>4.0686274509803923E-2</v>
      </c>
    </row>
    <row r="217" spans="1:7" x14ac:dyDescent="0.2">
      <c r="A217">
        <v>1</v>
      </c>
      <c r="B217">
        <v>9</v>
      </c>
      <c r="C217">
        <v>2500</v>
      </c>
      <c r="D217">
        <v>1244.6166040000001</v>
      </c>
      <c r="E217">
        <f t="shared" si="14"/>
        <v>4.0686274509803923E-2</v>
      </c>
      <c r="F217">
        <f>Overview!J$14</f>
        <v>4.0686274509803923E-2</v>
      </c>
      <c r="G217">
        <f t="shared" si="13"/>
        <v>4.0686274509803923E-2</v>
      </c>
    </row>
    <row r="218" spans="1:7" x14ac:dyDescent="0.2">
      <c r="A218">
        <v>1</v>
      </c>
      <c r="B218">
        <v>9</v>
      </c>
      <c r="C218">
        <v>3000</v>
      </c>
      <c r="D218">
        <v>1260.8179729999999</v>
      </c>
      <c r="E218">
        <f t="shared" si="14"/>
        <v>4.0686274509803923E-2</v>
      </c>
      <c r="F218">
        <f>Overview!J$14</f>
        <v>4.0686274509803923E-2</v>
      </c>
      <c r="G218">
        <f t="shared" si="13"/>
        <v>4.0686274509803923E-2</v>
      </c>
    </row>
    <row r="219" spans="1:7" x14ac:dyDescent="0.2">
      <c r="A219">
        <v>1</v>
      </c>
      <c r="B219">
        <v>9</v>
      </c>
      <c r="C219">
        <v>3500</v>
      </c>
      <c r="D219">
        <v>1282.0897729999999</v>
      </c>
      <c r="E219">
        <f t="shared" si="14"/>
        <v>4.0686274509803923E-2</v>
      </c>
      <c r="F219">
        <f>Overview!J$14</f>
        <v>4.0686274509803923E-2</v>
      </c>
      <c r="G219">
        <f t="shared" si="13"/>
        <v>4.0686274509803923E-2</v>
      </c>
    </row>
    <row r="220" spans="1:7" x14ac:dyDescent="0.2">
      <c r="A220">
        <v>1</v>
      </c>
      <c r="B220">
        <v>9</v>
      </c>
      <c r="C220">
        <v>4000</v>
      </c>
      <c r="D220">
        <v>1305.971434</v>
      </c>
      <c r="E220">
        <f t="shared" si="14"/>
        <v>4.0686274509803923E-2</v>
      </c>
      <c r="F220">
        <f>Overview!J$14</f>
        <v>4.0686274509803923E-2</v>
      </c>
      <c r="G220">
        <f t="shared" si="13"/>
        <v>4.0686274509803923E-2</v>
      </c>
    </row>
    <row r="221" spans="1:7" x14ac:dyDescent="0.2">
      <c r="A221">
        <v>1</v>
      </c>
      <c r="B221">
        <v>9</v>
      </c>
      <c r="C221">
        <v>4500</v>
      </c>
      <c r="D221">
        <v>1336.1842380000001</v>
      </c>
      <c r="E221">
        <f t="shared" si="14"/>
        <v>4.0686274509803923E-2</v>
      </c>
      <c r="F221">
        <f>Overview!J$14</f>
        <v>4.0686274509803923E-2</v>
      </c>
      <c r="G221">
        <f t="shared" si="13"/>
        <v>4.0686274509803923E-2</v>
      </c>
    </row>
    <row r="222" spans="1:7" x14ac:dyDescent="0.2">
      <c r="A222">
        <v>1</v>
      </c>
      <c r="B222">
        <v>9</v>
      </c>
      <c r="C222">
        <v>5000</v>
      </c>
      <c r="D222">
        <v>1375.3717349999999</v>
      </c>
      <c r="E222">
        <f t="shared" si="14"/>
        <v>4.0686274509803923E-2</v>
      </c>
      <c r="F222">
        <f>Overview!J$14</f>
        <v>4.0686274509803923E-2</v>
      </c>
      <c r="G222">
        <f t="shared" si="13"/>
        <v>4.0686274509803923E-2</v>
      </c>
    </row>
    <row r="223" spans="1:7" x14ac:dyDescent="0.2">
      <c r="A223">
        <v>1</v>
      </c>
      <c r="B223">
        <v>9</v>
      </c>
      <c r="C223">
        <v>5500</v>
      </c>
      <c r="D223">
        <v>1426.5629510000001</v>
      </c>
      <c r="E223">
        <f t="shared" si="14"/>
        <v>8.4522420691622135E-2</v>
      </c>
      <c r="F223">
        <f>Overview!J$14</f>
        <v>4.0686274509803923E-2</v>
      </c>
      <c r="G223">
        <f t="shared" si="13"/>
        <v>8.4522420691622135E-2</v>
      </c>
    </row>
    <row r="224" spans="1:7" x14ac:dyDescent="0.2">
      <c r="A224">
        <v>1</v>
      </c>
      <c r="B224">
        <v>9</v>
      </c>
      <c r="C224">
        <v>6000</v>
      </c>
      <c r="D224">
        <v>1481.944718</v>
      </c>
      <c r="E224">
        <f t="shared" si="14"/>
        <v>9.0099703009803939E-2</v>
      </c>
      <c r="F224">
        <f>Overview!J$14</f>
        <v>4.0686274509803923E-2</v>
      </c>
      <c r="G224">
        <f t="shared" si="13"/>
        <v>9.0099703009803939E-2</v>
      </c>
    </row>
    <row r="225" spans="1:7" x14ac:dyDescent="0.2">
      <c r="A225">
        <v>1</v>
      </c>
      <c r="B225">
        <v>9</v>
      </c>
      <c r="C225">
        <v>6500</v>
      </c>
      <c r="D225">
        <v>1557.115419</v>
      </c>
      <c r="E225">
        <f t="shared" si="14"/>
        <v>9.7863393279034705E-2</v>
      </c>
      <c r="F225">
        <f>Overview!J$14</f>
        <v>4.0686274509803923E-2</v>
      </c>
      <c r="G225">
        <f t="shared" si="13"/>
        <v>9.7863393279034705E-2</v>
      </c>
    </row>
    <row r="226" spans="1:7" x14ac:dyDescent="0.2">
      <c r="A226">
        <v>1</v>
      </c>
      <c r="B226">
        <v>9</v>
      </c>
      <c r="C226">
        <v>7000</v>
      </c>
      <c r="D226">
        <v>1623.830966</v>
      </c>
      <c r="E226">
        <f t="shared" si="14"/>
        <v>0.10331010579551822</v>
      </c>
      <c r="F226">
        <f>Overview!J$14</f>
        <v>4.0686274509803923E-2</v>
      </c>
      <c r="G226">
        <f t="shared" si="13"/>
        <v>0.10331010579551822</v>
      </c>
    </row>
    <row r="227" spans="1:7" x14ac:dyDescent="0.2">
      <c r="A227">
        <v>1</v>
      </c>
      <c r="B227">
        <v>9</v>
      </c>
      <c r="C227">
        <v>7500</v>
      </c>
      <c r="D227">
        <v>1720.0936859999999</v>
      </c>
      <c r="E227">
        <f t="shared" si="14"/>
        <v>0.11197021304313726</v>
      </c>
      <c r="F227">
        <f>Overview!J$14</f>
        <v>4.0686274509803923E-2</v>
      </c>
      <c r="G227">
        <f t="shared" si="13"/>
        <v>0.11197021304313726</v>
      </c>
    </row>
    <row r="228" spans="1:7" x14ac:dyDescent="0.2">
      <c r="A228">
        <v>1</v>
      </c>
      <c r="B228">
        <v>9</v>
      </c>
      <c r="C228">
        <v>8000</v>
      </c>
      <c r="D228">
        <v>1822.6031989999999</v>
      </c>
      <c r="E228">
        <f t="shared" si="14"/>
        <v>0.12032865600980391</v>
      </c>
      <c r="F228">
        <f>Overview!J$14</f>
        <v>4.0686274509803923E-2</v>
      </c>
      <c r="G228">
        <f t="shared" si="13"/>
        <v>0.12032865600980391</v>
      </c>
    </row>
    <row r="229" spans="1:7" x14ac:dyDescent="0.2">
      <c r="A229">
        <v>1</v>
      </c>
      <c r="B229">
        <v>9</v>
      </c>
      <c r="C229">
        <v>8500</v>
      </c>
      <c r="D229">
        <v>1962.3546739999999</v>
      </c>
      <c r="E229">
        <f t="shared" si="14"/>
        <v>0.13208516003921569</v>
      </c>
      <c r="F229">
        <f>Overview!J$14</f>
        <v>4.0686274509803923E-2</v>
      </c>
      <c r="G229">
        <f t="shared" si="13"/>
        <v>0.13208516003921569</v>
      </c>
    </row>
    <row r="230" spans="1:7" x14ac:dyDescent="0.2">
      <c r="A230">
        <v>1</v>
      </c>
      <c r="B230">
        <v>9</v>
      </c>
      <c r="C230">
        <v>9000</v>
      </c>
      <c r="D230">
        <v>2116.7607480000001</v>
      </c>
      <c r="E230">
        <f t="shared" si="14"/>
        <v>0.14416367462091506</v>
      </c>
      <c r="F230">
        <f>Overview!J$14</f>
        <v>4.0686274509803923E-2</v>
      </c>
      <c r="G230">
        <f t="shared" si="13"/>
        <v>0.14416367462091506</v>
      </c>
    </row>
    <row r="231" spans="1:7" x14ac:dyDescent="0.2">
      <c r="A231">
        <v>1</v>
      </c>
      <c r="B231">
        <v>9</v>
      </c>
      <c r="C231">
        <v>9500</v>
      </c>
      <c r="D231">
        <v>2276.326415</v>
      </c>
      <c r="E231">
        <f t="shared" si="14"/>
        <v>0.15551388166769867</v>
      </c>
      <c r="F231">
        <f>Overview!J$14</f>
        <v>4.0686274509803923E-2</v>
      </c>
      <c r="G231">
        <f t="shared" si="13"/>
        <v>0.15551388166769867</v>
      </c>
    </row>
    <row r="232" spans="1:7" x14ac:dyDescent="0.2">
      <c r="A232">
        <v>1</v>
      </c>
      <c r="B232">
        <v>9</v>
      </c>
      <c r="C232">
        <v>10000</v>
      </c>
      <c r="D232">
        <v>2490.3825040000002</v>
      </c>
      <c r="E232">
        <f t="shared" si="14"/>
        <v>0.17117811020980395</v>
      </c>
      <c r="F232">
        <f>Overview!J$14</f>
        <v>4.0686274509803923E-2</v>
      </c>
      <c r="G232">
        <f t="shared" si="13"/>
        <v>0.17117811020980395</v>
      </c>
    </row>
    <row r="233" spans="1:7" x14ac:dyDescent="0.2">
      <c r="A233">
        <v>7</v>
      </c>
      <c r="B233">
        <v>9</v>
      </c>
      <c r="C233">
        <v>0</v>
      </c>
      <c r="D233">
        <v>1188.409598</v>
      </c>
      <c r="E233">
        <f>IF((D233-D$233)&lt;=(C233*F233), F233,(D233-D$233)/C233+F233)</f>
        <v>2.1173800259403373E-2</v>
      </c>
      <c r="F233">
        <f>Overview!J$15</f>
        <v>2.1173800259403373E-2</v>
      </c>
      <c r="G233">
        <f t="shared" si="13"/>
        <v>2.1173800259403373E-2</v>
      </c>
    </row>
    <row r="234" spans="1:7" x14ac:dyDescent="0.2">
      <c r="A234">
        <v>7</v>
      </c>
      <c r="B234">
        <v>9</v>
      </c>
      <c r="C234">
        <v>500</v>
      </c>
      <c r="D234">
        <v>1208.159901</v>
      </c>
      <c r="E234">
        <f t="shared" ref="E234:E253" si="15">IF((D234-D$233)&lt;=(C234*F234), F234,(D234-D$233)/C234+F234)</f>
        <v>6.0674406259403436E-2</v>
      </c>
      <c r="F234">
        <f>Overview!J$15</f>
        <v>2.1173800259403373E-2</v>
      </c>
      <c r="G234">
        <f t="shared" si="13"/>
        <v>6.0674406259403436E-2</v>
      </c>
    </row>
    <row r="235" spans="1:7" x14ac:dyDescent="0.2">
      <c r="A235">
        <v>7</v>
      </c>
      <c r="B235">
        <v>9</v>
      </c>
      <c r="C235">
        <v>1000</v>
      </c>
      <c r="D235">
        <v>1235.1424569999999</v>
      </c>
      <c r="E235">
        <f t="shared" si="15"/>
        <v>6.790665925940334E-2</v>
      </c>
      <c r="F235">
        <f>Overview!J$15</f>
        <v>2.1173800259403373E-2</v>
      </c>
      <c r="G235">
        <f t="shared" si="13"/>
        <v>6.790665925940334E-2</v>
      </c>
    </row>
    <row r="236" spans="1:7" x14ac:dyDescent="0.2">
      <c r="A236">
        <v>7</v>
      </c>
      <c r="B236">
        <v>9</v>
      </c>
      <c r="C236">
        <v>1500</v>
      </c>
      <c r="D236">
        <v>1270.314674</v>
      </c>
      <c r="E236">
        <f t="shared" si="15"/>
        <v>7.5777184259403385E-2</v>
      </c>
      <c r="F236">
        <f>Overview!J$15</f>
        <v>2.1173800259403373E-2</v>
      </c>
      <c r="G236">
        <f t="shared" si="13"/>
        <v>7.5777184259403385E-2</v>
      </c>
    </row>
    <row r="237" spans="1:7" x14ac:dyDescent="0.2">
      <c r="A237">
        <v>7</v>
      </c>
      <c r="B237">
        <v>9</v>
      </c>
      <c r="C237">
        <v>2000</v>
      </c>
      <c r="D237">
        <v>1317.034359</v>
      </c>
      <c r="E237">
        <f t="shared" si="15"/>
        <v>8.5486180759403396E-2</v>
      </c>
      <c r="F237">
        <f>Overview!J$15</f>
        <v>2.1173800259403373E-2</v>
      </c>
      <c r="G237">
        <f t="shared" si="13"/>
        <v>8.5486180759403396E-2</v>
      </c>
    </row>
    <row r="238" spans="1:7" x14ac:dyDescent="0.2">
      <c r="A238">
        <v>7</v>
      </c>
      <c r="B238">
        <v>9</v>
      </c>
      <c r="C238">
        <v>2500</v>
      </c>
      <c r="D238">
        <v>1374.6658560000001</v>
      </c>
      <c r="E238">
        <f t="shared" si="15"/>
        <v>9.5676303459403422E-2</v>
      </c>
      <c r="F238">
        <f>Overview!J$15</f>
        <v>2.1173800259403373E-2</v>
      </c>
      <c r="G238">
        <f t="shared" si="13"/>
        <v>9.5676303459403422E-2</v>
      </c>
    </row>
    <row r="239" spans="1:7" x14ac:dyDescent="0.2">
      <c r="A239">
        <v>7</v>
      </c>
      <c r="B239">
        <v>9</v>
      </c>
      <c r="C239">
        <v>3000</v>
      </c>
      <c r="D239">
        <v>1444.636575</v>
      </c>
      <c r="E239">
        <f t="shared" si="15"/>
        <v>0.10658279259273673</v>
      </c>
      <c r="F239">
        <f>Overview!J$15</f>
        <v>2.1173800259403373E-2</v>
      </c>
      <c r="G239">
        <f t="shared" si="13"/>
        <v>0.10658279259273673</v>
      </c>
    </row>
    <row r="240" spans="1:7" x14ac:dyDescent="0.2">
      <c r="A240">
        <v>7</v>
      </c>
      <c r="B240">
        <v>9</v>
      </c>
      <c r="C240">
        <v>3500</v>
      </c>
      <c r="D240">
        <v>1528.4627969999999</v>
      </c>
      <c r="E240">
        <f t="shared" si="15"/>
        <v>0.11833185711654623</v>
      </c>
      <c r="F240">
        <f>Overview!J$15</f>
        <v>2.1173800259403373E-2</v>
      </c>
      <c r="G240">
        <f t="shared" si="13"/>
        <v>0.11833185711654623</v>
      </c>
    </row>
    <row r="241" spans="1:7" x14ac:dyDescent="0.2">
      <c r="A241">
        <v>7</v>
      </c>
      <c r="B241">
        <v>9</v>
      </c>
      <c r="C241">
        <v>4000</v>
      </c>
      <c r="D241">
        <v>1631.710343</v>
      </c>
      <c r="E241">
        <f t="shared" si="15"/>
        <v>0.13199898650940337</v>
      </c>
      <c r="F241">
        <f>Overview!J$15</f>
        <v>2.1173800259403373E-2</v>
      </c>
      <c r="G241">
        <f t="shared" si="13"/>
        <v>0.13199898650940337</v>
      </c>
    </row>
    <row r="242" spans="1:7" x14ac:dyDescent="0.2">
      <c r="A242">
        <v>7</v>
      </c>
      <c r="B242">
        <v>9</v>
      </c>
      <c r="C242">
        <v>4500</v>
      </c>
      <c r="D242">
        <v>1779.4006460000001</v>
      </c>
      <c r="E242">
        <f t="shared" si="15"/>
        <v>0.1525051442594034</v>
      </c>
      <c r="F242">
        <f>Overview!J$15</f>
        <v>2.1173800259403373E-2</v>
      </c>
      <c r="G242">
        <f t="shared" si="13"/>
        <v>0.1525051442594034</v>
      </c>
    </row>
    <row r="243" spans="1:7" x14ac:dyDescent="0.2">
      <c r="A243">
        <v>7</v>
      </c>
      <c r="B243">
        <v>9</v>
      </c>
      <c r="C243">
        <v>5000</v>
      </c>
      <c r="D243">
        <v>1974.941055</v>
      </c>
      <c r="E243">
        <f t="shared" si="15"/>
        <v>0.1784800916594034</v>
      </c>
      <c r="F243">
        <f>Overview!J$15</f>
        <v>2.1173800259403373E-2</v>
      </c>
      <c r="G243">
        <f t="shared" si="13"/>
        <v>0.1784800916594034</v>
      </c>
    </row>
    <row r="244" spans="1:7" x14ac:dyDescent="0.2">
      <c r="A244">
        <v>7</v>
      </c>
      <c r="B244">
        <v>9</v>
      </c>
      <c r="C244">
        <v>5500</v>
      </c>
      <c r="D244">
        <v>2212.2434750000002</v>
      </c>
      <c r="E244">
        <f t="shared" si="15"/>
        <v>0.20732541425940343</v>
      </c>
      <c r="F244">
        <f>Overview!J$15</f>
        <v>2.1173800259403373E-2</v>
      </c>
      <c r="G244">
        <f t="shared" si="13"/>
        <v>0.20732541425940343</v>
      </c>
    </row>
    <row r="245" spans="1:7" x14ac:dyDescent="0.2">
      <c r="A245">
        <v>7</v>
      </c>
      <c r="B245">
        <v>9</v>
      </c>
      <c r="C245">
        <v>6000</v>
      </c>
      <c r="D245">
        <v>2513.1829080000002</v>
      </c>
      <c r="E245">
        <f t="shared" si="15"/>
        <v>0.24196935192607008</v>
      </c>
      <c r="F245">
        <f>Overview!J$15</f>
        <v>2.1173800259403373E-2</v>
      </c>
      <c r="G245">
        <f t="shared" si="13"/>
        <v>0.24196935192607008</v>
      </c>
    </row>
    <row r="246" spans="1:7" x14ac:dyDescent="0.2">
      <c r="A246">
        <v>7</v>
      </c>
      <c r="B246">
        <v>9</v>
      </c>
      <c r="C246">
        <v>6500</v>
      </c>
      <c r="D246">
        <v>2854.0125250000001</v>
      </c>
      <c r="E246">
        <f t="shared" si="15"/>
        <v>0.27742040441324956</v>
      </c>
      <c r="F246">
        <f>Overview!J$15</f>
        <v>2.1173800259403373E-2</v>
      </c>
      <c r="G246">
        <f t="shared" si="13"/>
        <v>0.27742040441324956</v>
      </c>
    </row>
    <row r="247" spans="1:7" x14ac:dyDescent="0.2">
      <c r="A247">
        <v>7</v>
      </c>
      <c r="B247">
        <v>9</v>
      </c>
      <c r="C247">
        <v>7000</v>
      </c>
      <c r="D247">
        <v>3304.8639629999998</v>
      </c>
      <c r="E247">
        <f t="shared" si="15"/>
        <v>0.32352442383083185</v>
      </c>
      <c r="F247">
        <f>Overview!J$15</f>
        <v>2.1173800259403373E-2</v>
      </c>
      <c r="G247">
        <f t="shared" si="13"/>
        <v>0.32352442383083185</v>
      </c>
    </row>
    <row r="248" spans="1:7" x14ac:dyDescent="0.2">
      <c r="A248">
        <v>7</v>
      </c>
      <c r="B248">
        <v>9</v>
      </c>
      <c r="C248">
        <v>7500</v>
      </c>
      <c r="D248">
        <v>3884.5071640000001</v>
      </c>
      <c r="E248">
        <f t="shared" si="15"/>
        <v>0.38065347572607006</v>
      </c>
      <c r="F248">
        <f>Overview!J$15</f>
        <v>2.1173800259403373E-2</v>
      </c>
      <c r="G248">
        <f t="shared" si="13"/>
        <v>0.38065347572607006</v>
      </c>
    </row>
    <row r="249" spans="1:7" x14ac:dyDescent="0.2">
      <c r="A249">
        <v>7</v>
      </c>
      <c r="B249">
        <v>9</v>
      </c>
      <c r="C249">
        <v>8000</v>
      </c>
      <c r="D249">
        <v>4612.7967559999997</v>
      </c>
      <c r="E249">
        <f t="shared" si="15"/>
        <v>0.4492221950094033</v>
      </c>
      <c r="F249">
        <f>Overview!J$15</f>
        <v>2.1173800259403373E-2</v>
      </c>
      <c r="G249">
        <f t="shared" si="13"/>
        <v>0.4492221950094033</v>
      </c>
    </row>
    <row r="250" spans="1:7" x14ac:dyDescent="0.2">
      <c r="A250">
        <v>7</v>
      </c>
      <c r="B250">
        <v>9</v>
      </c>
      <c r="C250">
        <v>8500</v>
      </c>
      <c r="D250">
        <v>5405.7527669999999</v>
      </c>
      <c r="E250">
        <f t="shared" si="15"/>
        <v>0.51733182014175627</v>
      </c>
      <c r="F250">
        <f>Overview!J$15</f>
        <v>2.1173800259403373E-2</v>
      </c>
      <c r="G250">
        <f t="shared" si="13"/>
        <v>0.51733182014175627</v>
      </c>
    </row>
    <row r="251" spans="1:7" x14ac:dyDescent="0.2">
      <c r="A251">
        <v>7</v>
      </c>
      <c r="B251">
        <v>9</v>
      </c>
      <c r="C251">
        <v>9000</v>
      </c>
      <c r="D251">
        <v>6434.3242010000004</v>
      </c>
      <c r="E251">
        <f t="shared" si="15"/>
        <v>0.60405320059273671</v>
      </c>
      <c r="F251">
        <f>Overview!J$15</f>
        <v>2.1173800259403373E-2</v>
      </c>
      <c r="G251">
        <f t="shared" si="13"/>
        <v>0.60405320059273671</v>
      </c>
    </row>
    <row r="252" spans="1:7" x14ac:dyDescent="0.2">
      <c r="A252">
        <v>7</v>
      </c>
      <c r="B252">
        <v>9</v>
      </c>
      <c r="C252">
        <v>9500</v>
      </c>
      <c r="D252">
        <v>7670.6695900000004</v>
      </c>
      <c r="E252">
        <f t="shared" si="15"/>
        <v>0.70351695731203501</v>
      </c>
      <c r="F252">
        <f>Overview!J$15</f>
        <v>2.1173800259403373E-2</v>
      </c>
      <c r="G252">
        <f t="shared" si="13"/>
        <v>0.70351695731203501</v>
      </c>
    </row>
    <row r="253" spans="1:7" x14ac:dyDescent="0.2">
      <c r="A253">
        <v>7</v>
      </c>
      <c r="B253">
        <v>9</v>
      </c>
      <c r="C253">
        <v>10000</v>
      </c>
      <c r="D253">
        <v>9081.4060300000001</v>
      </c>
      <c r="E253">
        <f t="shared" si="15"/>
        <v>0.81047344345940342</v>
      </c>
      <c r="F253">
        <f>Overview!J$15</f>
        <v>2.1173800259403373E-2</v>
      </c>
      <c r="G253">
        <f t="shared" si="13"/>
        <v>0.81047344345940342</v>
      </c>
    </row>
    <row r="254" spans="1:7" x14ac:dyDescent="0.2">
      <c r="A254">
        <v>7</v>
      </c>
      <c r="B254">
        <v>11</v>
      </c>
      <c r="C254">
        <v>0</v>
      </c>
      <c r="D254">
        <v>1188.1903420000001</v>
      </c>
      <c r="E254">
        <f>IF((D254-D$254)&lt;=(C254*F254), F254,(D254-D$254)/C254+F254)</f>
        <v>2.1300623052959499E-2</v>
      </c>
      <c r="F254">
        <f>Overview!J$16</f>
        <v>2.1300623052959499E-2</v>
      </c>
      <c r="G254">
        <f t="shared" si="13"/>
        <v>2.1300623052959499E-2</v>
      </c>
    </row>
    <row r="255" spans="1:7" x14ac:dyDescent="0.2">
      <c r="A255">
        <v>7</v>
      </c>
      <c r="B255">
        <v>11</v>
      </c>
      <c r="C255">
        <v>500</v>
      </c>
      <c r="D255">
        <v>1204.835871</v>
      </c>
      <c r="E255">
        <f t="shared" ref="E255:E274" si="16">IF((D255-D$254)&lt;=(C255*F255), F255,(D255-D$254)/C255+F255)</f>
        <v>5.4591681052959293E-2</v>
      </c>
      <c r="F255">
        <f>Overview!J$16</f>
        <v>2.1300623052959499E-2</v>
      </c>
      <c r="G255">
        <f t="shared" si="13"/>
        <v>5.4591681052959293E-2</v>
      </c>
    </row>
    <row r="256" spans="1:7" x14ac:dyDescent="0.2">
      <c r="A256">
        <v>7</v>
      </c>
      <c r="B256">
        <v>11</v>
      </c>
      <c r="C256">
        <v>1000</v>
      </c>
      <c r="D256">
        <v>1234.862897</v>
      </c>
      <c r="E256">
        <f t="shared" si="16"/>
        <v>6.7973178052959368E-2</v>
      </c>
      <c r="F256">
        <f>Overview!J$16</f>
        <v>2.1300623052959499E-2</v>
      </c>
      <c r="G256">
        <f t="shared" si="13"/>
        <v>6.7973178052959368E-2</v>
      </c>
    </row>
    <row r="257" spans="1:7" x14ac:dyDescent="0.2">
      <c r="A257">
        <v>7</v>
      </c>
      <c r="B257">
        <v>11</v>
      </c>
      <c r="C257">
        <v>1500</v>
      </c>
      <c r="D257">
        <v>1265.718846</v>
      </c>
      <c r="E257">
        <f t="shared" si="16"/>
        <v>7.2986292386292756E-2</v>
      </c>
      <c r="F257">
        <f>Overview!J$16</f>
        <v>2.1300623052959499E-2</v>
      </c>
      <c r="G257">
        <f t="shared" si="13"/>
        <v>7.2986292386292756E-2</v>
      </c>
    </row>
    <row r="258" spans="1:7" x14ac:dyDescent="0.2">
      <c r="A258">
        <v>7</v>
      </c>
      <c r="B258">
        <v>11</v>
      </c>
      <c r="C258">
        <v>2000</v>
      </c>
      <c r="D258">
        <v>1301.3199239999999</v>
      </c>
      <c r="E258">
        <f t="shared" si="16"/>
        <v>7.7865414052959395E-2</v>
      </c>
      <c r="F258">
        <f>Overview!J$16</f>
        <v>2.1300623052959499E-2</v>
      </c>
      <c r="G258">
        <f t="shared" si="13"/>
        <v>7.7865414052959395E-2</v>
      </c>
    </row>
    <row r="259" spans="1:7" x14ac:dyDescent="0.2">
      <c r="A259">
        <v>7</v>
      </c>
      <c r="B259">
        <v>11</v>
      </c>
      <c r="C259">
        <v>2500</v>
      </c>
      <c r="D259">
        <v>1351.0384650000001</v>
      </c>
      <c r="E259">
        <f t="shared" si="16"/>
        <v>8.6439872252959501E-2</v>
      </c>
      <c r="F259">
        <f>Overview!J$16</f>
        <v>2.1300623052959499E-2</v>
      </c>
      <c r="G259">
        <f t="shared" ref="G259:G322" si="17">E259</f>
        <v>8.6439872252959501E-2</v>
      </c>
    </row>
    <row r="260" spans="1:7" x14ac:dyDescent="0.2">
      <c r="A260">
        <v>7</v>
      </c>
      <c r="B260">
        <v>11</v>
      </c>
      <c r="C260">
        <v>3000</v>
      </c>
      <c r="D260">
        <v>1413.123433</v>
      </c>
      <c r="E260">
        <f t="shared" si="16"/>
        <v>9.6278320052959457E-2</v>
      </c>
      <c r="F260">
        <f>Overview!J$16</f>
        <v>2.1300623052959499E-2</v>
      </c>
      <c r="G260">
        <f t="shared" si="17"/>
        <v>9.6278320052959457E-2</v>
      </c>
    </row>
    <row r="261" spans="1:7" x14ac:dyDescent="0.2">
      <c r="A261">
        <v>7</v>
      </c>
      <c r="B261">
        <v>11</v>
      </c>
      <c r="C261">
        <v>3500</v>
      </c>
      <c r="D261">
        <v>1497.5171</v>
      </c>
      <c r="E261">
        <f t="shared" si="16"/>
        <v>0.10967969676724519</v>
      </c>
      <c r="F261">
        <f>Overview!J$16</f>
        <v>2.1300623052959499E-2</v>
      </c>
      <c r="G261">
        <f t="shared" si="17"/>
        <v>0.10967969676724519</v>
      </c>
    </row>
    <row r="262" spans="1:7" x14ac:dyDescent="0.2">
      <c r="A262">
        <v>7</v>
      </c>
      <c r="B262">
        <v>11</v>
      </c>
      <c r="C262">
        <v>4000</v>
      </c>
      <c r="D262">
        <v>1619.5518010000001</v>
      </c>
      <c r="E262">
        <f t="shared" si="16"/>
        <v>0.12914098780295949</v>
      </c>
      <c r="F262">
        <f>Overview!J$16</f>
        <v>2.1300623052959499E-2</v>
      </c>
      <c r="G262">
        <f t="shared" si="17"/>
        <v>0.12914098780295949</v>
      </c>
    </row>
    <row r="263" spans="1:7" x14ac:dyDescent="0.2">
      <c r="A263">
        <v>7</v>
      </c>
      <c r="B263">
        <v>11</v>
      </c>
      <c r="C263">
        <v>4500</v>
      </c>
      <c r="D263">
        <v>1782.5181600000001</v>
      </c>
      <c r="E263">
        <f t="shared" si="16"/>
        <v>0.15337347149740393</v>
      </c>
      <c r="F263">
        <f>Overview!J$16</f>
        <v>2.1300623052959499E-2</v>
      </c>
      <c r="G263">
        <f t="shared" si="17"/>
        <v>0.15337347149740393</v>
      </c>
    </row>
    <row r="264" spans="1:7" x14ac:dyDescent="0.2">
      <c r="A264">
        <v>7</v>
      </c>
      <c r="B264">
        <v>11</v>
      </c>
      <c r="C264">
        <v>5000</v>
      </c>
      <c r="D264">
        <v>2000.548683</v>
      </c>
      <c r="E264">
        <f t="shared" si="16"/>
        <v>0.18377229125295946</v>
      </c>
      <c r="F264">
        <f>Overview!J$16</f>
        <v>2.1300623052959499E-2</v>
      </c>
      <c r="G264">
        <f t="shared" si="17"/>
        <v>0.18377229125295946</v>
      </c>
    </row>
    <row r="265" spans="1:7" x14ac:dyDescent="0.2">
      <c r="A265">
        <v>7</v>
      </c>
      <c r="B265">
        <v>11</v>
      </c>
      <c r="C265">
        <v>5500</v>
      </c>
      <c r="D265">
        <v>2295.3959890000001</v>
      </c>
      <c r="E265">
        <f t="shared" si="16"/>
        <v>0.22261074068932313</v>
      </c>
      <c r="F265">
        <f>Overview!J$16</f>
        <v>2.1300623052959499E-2</v>
      </c>
      <c r="G265">
        <f t="shared" si="17"/>
        <v>0.22261074068932313</v>
      </c>
    </row>
    <row r="266" spans="1:7" x14ac:dyDescent="0.2">
      <c r="A266">
        <v>7</v>
      </c>
      <c r="B266">
        <v>11</v>
      </c>
      <c r="C266">
        <v>6000</v>
      </c>
      <c r="D266">
        <v>2668.845836</v>
      </c>
      <c r="E266">
        <f t="shared" si="16"/>
        <v>0.26807653871962617</v>
      </c>
      <c r="F266">
        <f>Overview!J$16</f>
        <v>2.1300623052959499E-2</v>
      </c>
      <c r="G266">
        <f t="shared" si="17"/>
        <v>0.26807653871962617</v>
      </c>
    </row>
    <row r="267" spans="1:7" x14ac:dyDescent="0.2">
      <c r="A267">
        <v>7</v>
      </c>
      <c r="B267">
        <v>11</v>
      </c>
      <c r="C267">
        <v>6500</v>
      </c>
      <c r="D267">
        <v>3201.1869959999999</v>
      </c>
      <c r="E267">
        <f t="shared" si="16"/>
        <v>0.3309924159760364</v>
      </c>
      <c r="F267">
        <f>Overview!J$16</f>
        <v>2.1300623052959499E-2</v>
      </c>
      <c r="G267">
        <f t="shared" si="17"/>
        <v>0.3309924159760364</v>
      </c>
    </row>
    <row r="268" spans="1:7" x14ac:dyDescent="0.2">
      <c r="A268">
        <v>7</v>
      </c>
      <c r="B268">
        <v>11</v>
      </c>
      <c r="C268">
        <v>7000</v>
      </c>
      <c r="D268">
        <v>3850.994201</v>
      </c>
      <c r="E268">
        <f t="shared" si="16"/>
        <v>0.40170117433867375</v>
      </c>
      <c r="F268">
        <f>Overview!J$16</f>
        <v>2.1300623052959499E-2</v>
      </c>
      <c r="G268">
        <f t="shared" si="17"/>
        <v>0.40170117433867375</v>
      </c>
    </row>
    <row r="269" spans="1:7" x14ac:dyDescent="0.2">
      <c r="A269">
        <v>7</v>
      </c>
      <c r="B269">
        <v>11</v>
      </c>
      <c r="C269">
        <v>7500</v>
      </c>
      <c r="D269">
        <v>4650.2866969999995</v>
      </c>
      <c r="E269">
        <f t="shared" si="16"/>
        <v>0.48291347038629279</v>
      </c>
      <c r="F269">
        <f>Overview!J$16</f>
        <v>2.1300623052959499E-2</v>
      </c>
      <c r="G269">
        <f t="shared" si="17"/>
        <v>0.48291347038629279</v>
      </c>
    </row>
    <row r="270" spans="1:7" x14ac:dyDescent="0.2">
      <c r="A270">
        <v>7</v>
      </c>
      <c r="B270">
        <v>11</v>
      </c>
      <c r="C270">
        <v>8000</v>
      </c>
      <c r="D270">
        <v>5658.2868360000002</v>
      </c>
      <c r="E270">
        <f t="shared" si="16"/>
        <v>0.58006268480295964</v>
      </c>
      <c r="F270">
        <f>Overview!J$16</f>
        <v>2.1300623052959499E-2</v>
      </c>
      <c r="G270">
        <f t="shared" si="17"/>
        <v>0.58006268480295964</v>
      </c>
    </row>
    <row r="271" spans="1:7" x14ac:dyDescent="0.2">
      <c r="A271">
        <v>7</v>
      </c>
      <c r="B271">
        <v>11</v>
      </c>
      <c r="C271">
        <v>8500</v>
      </c>
      <c r="D271">
        <v>6891.3689960000002</v>
      </c>
      <c r="E271">
        <f t="shared" si="16"/>
        <v>0.69226281764119491</v>
      </c>
      <c r="F271">
        <f>Overview!J$16</f>
        <v>2.1300623052959499E-2</v>
      </c>
      <c r="G271">
        <f t="shared" si="17"/>
        <v>0.69226281764119491</v>
      </c>
    </row>
    <row r="272" spans="1:7" x14ac:dyDescent="0.2">
      <c r="A272">
        <v>7</v>
      </c>
      <c r="B272">
        <v>11</v>
      </c>
      <c r="C272">
        <v>9000</v>
      </c>
      <c r="D272">
        <v>8420.6352640000005</v>
      </c>
      <c r="E272">
        <f t="shared" si="16"/>
        <v>0.82490561438629295</v>
      </c>
      <c r="F272">
        <f>Overview!J$16</f>
        <v>2.1300623052959499E-2</v>
      </c>
      <c r="G272">
        <f t="shared" si="17"/>
        <v>0.82490561438629295</v>
      </c>
    </row>
    <row r="273" spans="1:7" x14ac:dyDescent="0.2">
      <c r="A273">
        <v>7</v>
      </c>
      <c r="B273">
        <v>11</v>
      </c>
      <c r="C273">
        <v>9500</v>
      </c>
      <c r="D273">
        <v>10324.59188</v>
      </c>
      <c r="E273">
        <f t="shared" si="16"/>
        <v>0.98302710073717003</v>
      </c>
      <c r="F273">
        <f>Overview!J$16</f>
        <v>2.1300623052959499E-2</v>
      </c>
      <c r="G273">
        <f t="shared" si="17"/>
        <v>0.98302710073717003</v>
      </c>
    </row>
    <row r="274" spans="1:7" x14ac:dyDescent="0.2">
      <c r="A274">
        <v>7</v>
      </c>
      <c r="B274">
        <v>11</v>
      </c>
      <c r="C274">
        <v>10000</v>
      </c>
      <c r="D274">
        <v>12614.5447</v>
      </c>
      <c r="E274">
        <f t="shared" si="16"/>
        <v>1.1639360588529597</v>
      </c>
      <c r="F274">
        <f>Overview!J$16</f>
        <v>2.1300623052959499E-2</v>
      </c>
      <c r="G274">
        <f t="shared" si="17"/>
        <v>1.1639360588529597</v>
      </c>
    </row>
    <row r="275" spans="1:7" x14ac:dyDescent="0.2">
      <c r="A275">
        <v>9</v>
      </c>
      <c r="B275">
        <v>10</v>
      </c>
      <c r="C275">
        <v>0</v>
      </c>
      <c r="D275">
        <v>1188.3000119999999</v>
      </c>
      <c r="E275">
        <f>IF((D275-D$275)&lt;=(C275*F275), F275,(D275-D$275)/C275+F275)</f>
        <v>2.7753934191702429E-2</v>
      </c>
      <c r="F275">
        <f>Overview!J$17</f>
        <v>2.7753934191702429E-2</v>
      </c>
      <c r="G275">
        <f t="shared" si="17"/>
        <v>2.7753934191702429E-2</v>
      </c>
    </row>
    <row r="276" spans="1:7" x14ac:dyDescent="0.2">
      <c r="A276">
        <v>9</v>
      </c>
      <c r="B276">
        <v>10</v>
      </c>
      <c r="C276">
        <v>500</v>
      </c>
      <c r="D276">
        <v>1198.9155430000001</v>
      </c>
      <c r="E276">
        <f t="shared" ref="E276:E295" si="18">IF((D276-D$275)&lt;=(C276*F276), F276,(D276-D$275)/C276+F276)</f>
        <v>2.7753934191702429E-2</v>
      </c>
      <c r="F276">
        <f>Overview!J$17</f>
        <v>2.7753934191702429E-2</v>
      </c>
      <c r="G276">
        <f t="shared" si="17"/>
        <v>2.7753934191702429E-2</v>
      </c>
    </row>
    <row r="277" spans="1:7" x14ac:dyDescent="0.2">
      <c r="A277">
        <v>9</v>
      </c>
      <c r="B277">
        <v>10</v>
      </c>
      <c r="C277">
        <v>1000</v>
      </c>
      <c r="D277">
        <v>1209.752477</v>
      </c>
      <c r="E277">
        <f t="shared" si="18"/>
        <v>2.7753934191702429E-2</v>
      </c>
      <c r="F277">
        <f>Overview!J$17</f>
        <v>2.7753934191702429E-2</v>
      </c>
      <c r="G277">
        <f t="shared" si="17"/>
        <v>2.7753934191702429E-2</v>
      </c>
    </row>
    <row r="278" spans="1:7" x14ac:dyDescent="0.2">
      <c r="A278">
        <v>9</v>
      </c>
      <c r="B278">
        <v>10</v>
      </c>
      <c r="C278">
        <v>1500</v>
      </c>
      <c r="D278">
        <v>1223.139381</v>
      </c>
      <c r="E278">
        <f t="shared" si="18"/>
        <v>2.7753934191702429E-2</v>
      </c>
      <c r="F278">
        <f>Overview!J$17</f>
        <v>2.7753934191702429E-2</v>
      </c>
      <c r="G278">
        <f t="shared" si="17"/>
        <v>2.7753934191702429E-2</v>
      </c>
    </row>
    <row r="279" spans="1:7" x14ac:dyDescent="0.2">
      <c r="A279">
        <v>9</v>
      </c>
      <c r="B279">
        <v>10</v>
      </c>
      <c r="C279">
        <v>2000</v>
      </c>
      <c r="D279">
        <v>1238.2183070000001</v>
      </c>
      <c r="E279">
        <f t="shared" si="18"/>
        <v>2.7753934191702429E-2</v>
      </c>
      <c r="F279">
        <f>Overview!J$17</f>
        <v>2.7753934191702429E-2</v>
      </c>
      <c r="G279">
        <f t="shared" si="17"/>
        <v>2.7753934191702429E-2</v>
      </c>
    </row>
    <row r="280" spans="1:7" x14ac:dyDescent="0.2">
      <c r="A280">
        <v>9</v>
      </c>
      <c r="B280">
        <v>10</v>
      </c>
      <c r="C280">
        <v>2500</v>
      </c>
      <c r="D280">
        <v>1255.6139639999999</v>
      </c>
      <c r="E280">
        <f t="shared" si="18"/>
        <v>2.7753934191702429E-2</v>
      </c>
      <c r="F280">
        <f>Overview!J$17</f>
        <v>2.7753934191702429E-2</v>
      </c>
      <c r="G280">
        <f t="shared" si="17"/>
        <v>2.7753934191702429E-2</v>
      </c>
    </row>
    <row r="281" spans="1:7" x14ac:dyDescent="0.2">
      <c r="A281">
        <v>9</v>
      </c>
      <c r="B281">
        <v>10</v>
      </c>
      <c r="C281">
        <v>3000</v>
      </c>
      <c r="D281">
        <v>1279.859817</v>
      </c>
      <c r="E281">
        <f t="shared" si="18"/>
        <v>5.8273869191702465E-2</v>
      </c>
      <c r="F281">
        <f>Overview!J$17</f>
        <v>2.7753934191702429E-2</v>
      </c>
      <c r="G281">
        <f t="shared" si="17"/>
        <v>5.8273869191702465E-2</v>
      </c>
    </row>
    <row r="282" spans="1:7" x14ac:dyDescent="0.2">
      <c r="A282">
        <v>9</v>
      </c>
      <c r="B282">
        <v>10</v>
      </c>
      <c r="C282">
        <v>3500</v>
      </c>
      <c r="D282">
        <v>1306.9141709999999</v>
      </c>
      <c r="E282">
        <f t="shared" si="18"/>
        <v>6.1643693905988131E-2</v>
      </c>
      <c r="F282">
        <f>Overview!J$17</f>
        <v>2.7753934191702429E-2</v>
      </c>
      <c r="G282">
        <f t="shared" si="17"/>
        <v>6.1643693905988131E-2</v>
      </c>
    </row>
    <row r="283" spans="1:7" x14ac:dyDescent="0.2">
      <c r="A283">
        <v>9</v>
      </c>
      <c r="B283">
        <v>10</v>
      </c>
      <c r="C283">
        <v>4000</v>
      </c>
      <c r="D283">
        <v>1344.313821</v>
      </c>
      <c r="E283">
        <f t="shared" si="18"/>
        <v>6.675738644170244E-2</v>
      </c>
      <c r="F283">
        <f>Overview!J$17</f>
        <v>2.7753934191702429E-2</v>
      </c>
      <c r="G283">
        <f t="shared" si="17"/>
        <v>6.675738644170244E-2</v>
      </c>
    </row>
    <row r="284" spans="1:7" x14ac:dyDescent="0.2">
      <c r="A284">
        <v>9</v>
      </c>
      <c r="B284">
        <v>10</v>
      </c>
      <c r="C284">
        <v>4500</v>
      </c>
      <c r="D284">
        <v>1387.9773620000001</v>
      </c>
      <c r="E284">
        <f t="shared" si="18"/>
        <v>7.2126678636146913E-2</v>
      </c>
      <c r="F284">
        <f>Overview!J$17</f>
        <v>2.7753934191702429E-2</v>
      </c>
      <c r="G284">
        <f t="shared" si="17"/>
        <v>7.2126678636146913E-2</v>
      </c>
    </row>
    <row r="285" spans="1:7" x14ac:dyDescent="0.2">
      <c r="A285">
        <v>9</v>
      </c>
      <c r="B285">
        <v>10</v>
      </c>
      <c r="C285">
        <v>5000</v>
      </c>
      <c r="D285">
        <v>1450.6074779999999</v>
      </c>
      <c r="E285">
        <f t="shared" si="18"/>
        <v>8.0215427391702426E-2</v>
      </c>
      <c r="F285">
        <f>Overview!J$17</f>
        <v>2.7753934191702429E-2</v>
      </c>
      <c r="G285">
        <f t="shared" si="17"/>
        <v>8.0215427391702426E-2</v>
      </c>
    </row>
    <row r="286" spans="1:7" x14ac:dyDescent="0.2">
      <c r="A286">
        <v>9</v>
      </c>
      <c r="B286">
        <v>10</v>
      </c>
      <c r="C286">
        <v>5500</v>
      </c>
      <c r="D286">
        <v>1513.9653659999999</v>
      </c>
      <c r="E286">
        <f t="shared" si="18"/>
        <v>8.6965816737156976E-2</v>
      </c>
      <c r="F286">
        <f>Overview!J$17</f>
        <v>2.7753934191702429E-2</v>
      </c>
      <c r="G286">
        <f t="shared" si="17"/>
        <v>8.6965816737156976E-2</v>
      </c>
    </row>
    <row r="287" spans="1:7" x14ac:dyDescent="0.2">
      <c r="A287">
        <v>9</v>
      </c>
      <c r="B287">
        <v>10</v>
      </c>
      <c r="C287">
        <v>6000</v>
      </c>
      <c r="D287">
        <v>1600.7013460000001</v>
      </c>
      <c r="E287">
        <f t="shared" si="18"/>
        <v>9.6487489858369122E-2</v>
      </c>
      <c r="F287">
        <f>Overview!J$17</f>
        <v>2.7753934191702429E-2</v>
      </c>
      <c r="G287">
        <f t="shared" si="17"/>
        <v>9.6487489858369122E-2</v>
      </c>
    </row>
    <row r="288" spans="1:7" x14ac:dyDescent="0.2">
      <c r="A288">
        <v>9</v>
      </c>
      <c r="B288">
        <v>10</v>
      </c>
      <c r="C288">
        <v>6500</v>
      </c>
      <c r="D288">
        <v>1699.6550910000001</v>
      </c>
      <c r="E288">
        <f t="shared" si="18"/>
        <v>0.10642394634554861</v>
      </c>
      <c r="F288">
        <f>Overview!J$17</f>
        <v>2.7753934191702429E-2</v>
      </c>
      <c r="G288">
        <f t="shared" si="17"/>
        <v>0.10642394634554861</v>
      </c>
    </row>
    <row r="289" spans="1:7" x14ac:dyDescent="0.2">
      <c r="A289">
        <v>9</v>
      </c>
      <c r="B289">
        <v>10</v>
      </c>
      <c r="C289">
        <v>7000</v>
      </c>
      <c r="D289">
        <v>1819.9333429999999</v>
      </c>
      <c r="E289">
        <f t="shared" si="18"/>
        <v>0.11798726719170242</v>
      </c>
      <c r="F289">
        <f>Overview!J$17</f>
        <v>2.7753934191702429E-2</v>
      </c>
      <c r="G289">
        <f t="shared" si="17"/>
        <v>0.11798726719170242</v>
      </c>
    </row>
    <row r="290" spans="1:7" x14ac:dyDescent="0.2">
      <c r="A290">
        <v>9</v>
      </c>
      <c r="B290">
        <v>10</v>
      </c>
      <c r="C290">
        <v>7500</v>
      </c>
      <c r="D290">
        <v>1986.197467</v>
      </c>
      <c r="E290">
        <f t="shared" si="18"/>
        <v>0.13414026152503578</v>
      </c>
      <c r="F290">
        <f>Overview!J$17</f>
        <v>2.7753934191702429E-2</v>
      </c>
      <c r="G290">
        <f t="shared" si="17"/>
        <v>0.13414026152503578</v>
      </c>
    </row>
    <row r="291" spans="1:7" x14ac:dyDescent="0.2">
      <c r="A291">
        <v>9</v>
      </c>
      <c r="B291">
        <v>10</v>
      </c>
      <c r="C291">
        <v>8000</v>
      </c>
      <c r="D291">
        <v>2172.986339</v>
      </c>
      <c r="E291">
        <f t="shared" si="18"/>
        <v>0.15083972506670246</v>
      </c>
      <c r="F291">
        <f>Overview!J$17</f>
        <v>2.7753934191702429E-2</v>
      </c>
      <c r="G291">
        <f t="shared" si="17"/>
        <v>0.15083972506670246</v>
      </c>
    </row>
    <row r="292" spans="1:7" x14ac:dyDescent="0.2">
      <c r="A292">
        <v>9</v>
      </c>
      <c r="B292">
        <v>10</v>
      </c>
      <c r="C292">
        <v>8500</v>
      </c>
      <c r="D292">
        <v>2463.435508</v>
      </c>
      <c r="E292">
        <f t="shared" si="18"/>
        <v>0.17776987489758481</v>
      </c>
      <c r="F292">
        <f>Overview!J$17</f>
        <v>2.7753934191702429E-2</v>
      </c>
      <c r="G292">
        <f t="shared" si="17"/>
        <v>0.17776987489758481</v>
      </c>
    </row>
    <row r="293" spans="1:7" x14ac:dyDescent="0.2">
      <c r="A293">
        <v>9</v>
      </c>
      <c r="B293">
        <v>10</v>
      </c>
      <c r="C293">
        <v>9000</v>
      </c>
      <c r="D293">
        <v>2761.3010330000002</v>
      </c>
      <c r="E293">
        <f t="shared" si="18"/>
        <v>0.2025318254139247</v>
      </c>
      <c r="F293">
        <f>Overview!J$17</f>
        <v>2.7753934191702429E-2</v>
      </c>
      <c r="G293">
        <f t="shared" si="17"/>
        <v>0.2025318254139247</v>
      </c>
    </row>
    <row r="294" spans="1:7" x14ac:dyDescent="0.2">
      <c r="A294">
        <v>9</v>
      </c>
      <c r="B294">
        <v>10</v>
      </c>
      <c r="C294">
        <v>9500</v>
      </c>
      <c r="D294">
        <v>3116.0920249999999</v>
      </c>
      <c r="E294">
        <f t="shared" si="18"/>
        <v>0.23067940924433403</v>
      </c>
      <c r="F294">
        <f>Overview!J$17</f>
        <v>2.7753934191702429E-2</v>
      </c>
      <c r="G294">
        <f t="shared" si="17"/>
        <v>0.23067940924433403</v>
      </c>
    </row>
    <row r="295" spans="1:7" x14ac:dyDescent="0.2">
      <c r="A295">
        <v>9</v>
      </c>
      <c r="B295">
        <v>10</v>
      </c>
      <c r="C295">
        <v>10000</v>
      </c>
      <c r="D295">
        <v>3585.2387650000001</v>
      </c>
      <c r="E295">
        <f t="shared" si="18"/>
        <v>0.26744780949170244</v>
      </c>
      <c r="F295">
        <f>Overview!J$17</f>
        <v>2.7753934191702429E-2</v>
      </c>
      <c r="G295">
        <f t="shared" si="17"/>
        <v>0.26744780949170244</v>
      </c>
    </row>
    <row r="296" spans="1:7" x14ac:dyDescent="0.2">
      <c r="A296">
        <v>9</v>
      </c>
      <c r="B296">
        <v>11</v>
      </c>
      <c r="C296">
        <v>0</v>
      </c>
      <c r="D296">
        <v>1188.25711</v>
      </c>
      <c r="E296">
        <f>IF((D296-D$296)&lt;=(C296*F296), F296,(D296-D$296)/C296+F296)</f>
        <v>2.8472222222222218E-2</v>
      </c>
      <c r="F296">
        <f>Overview!J$18</f>
        <v>2.8472222222222218E-2</v>
      </c>
      <c r="G296">
        <f t="shared" si="17"/>
        <v>2.8472222222222218E-2</v>
      </c>
    </row>
    <row r="297" spans="1:7" x14ac:dyDescent="0.2">
      <c r="A297">
        <v>9</v>
      </c>
      <c r="B297">
        <v>11</v>
      </c>
      <c r="C297">
        <v>500</v>
      </c>
      <c r="D297">
        <v>1201.069346</v>
      </c>
      <c r="E297">
        <f t="shared" ref="E297:E316" si="19">IF((D297-D$296)&lt;=(C297*F297), F297,(D297-D$296)/C297+F297)</f>
        <v>2.8472222222222218E-2</v>
      </c>
      <c r="F297">
        <f>Overview!J$18</f>
        <v>2.8472222222222218E-2</v>
      </c>
      <c r="G297">
        <f t="shared" si="17"/>
        <v>2.8472222222222218E-2</v>
      </c>
    </row>
    <row r="298" spans="1:7" x14ac:dyDescent="0.2">
      <c r="A298">
        <v>9</v>
      </c>
      <c r="B298">
        <v>11</v>
      </c>
      <c r="C298">
        <v>1000</v>
      </c>
      <c r="D298">
        <v>1217.7594810000001</v>
      </c>
      <c r="E298">
        <f t="shared" si="19"/>
        <v>5.7974593222222259E-2</v>
      </c>
      <c r="F298">
        <f>Overview!J$18</f>
        <v>2.8472222222222218E-2</v>
      </c>
      <c r="G298">
        <f t="shared" si="17"/>
        <v>5.7974593222222259E-2</v>
      </c>
    </row>
    <row r="299" spans="1:7" x14ac:dyDescent="0.2">
      <c r="A299">
        <v>9</v>
      </c>
      <c r="B299">
        <v>11</v>
      </c>
      <c r="C299">
        <v>1500</v>
      </c>
      <c r="D299">
        <v>1233.4858200000001</v>
      </c>
      <c r="E299">
        <f t="shared" si="19"/>
        <v>5.8624695555555613E-2</v>
      </c>
      <c r="F299">
        <f>Overview!J$18</f>
        <v>2.8472222222222218E-2</v>
      </c>
      <c r="G299">
        <f t="shared" si="17"/>
        <v>5.8624695555555613E-2</v>
      </c>
    </row>
    <row r="300" spans="1:7" x14ac:dyDescent="0.2">
      <c r="A300">
        <v>9</v>
      </c>
      <c r="B300">
        <v>11</v>
      </c>
      <c r="C300">
        <v>2000</v>
      </c>
      <c r="D300">
        <v>1255.0358819999999</v>
      </c>
      <c r="E300">
        <f t="shared" si="19"/>
        <v>6.1861608222222163E-2</v>
      </c>
      <c r="F300">
        <f>Overview!J$18</f>
        <v>2.8472222222222218E-2</v>
      </c>
      <c r="G300">
        <f t="shared" si="17"/>
        <v>6.1861608222222163E-2</v>
      </c>
    </row>
    <row r="301" spans="1:7" x14ac:dyDescent="0.2">
      <c r="A301">
        <v>9</v>
      </c>
      <c r="B301">
        <v>11</v>
      </c>
      <c r="C301">
        <v>2500</v>
      </c>
      <c r="D301">
        <v>1282.655941</v>
      </c>
      <c r="E301">
        <f t="shared" si="19"/>
        <v>6.6231754622222208E-2</v>
      </c>
      <c r="F301">
        <f>Overview!J$18</f>
        <v>2.8472222222222218E-2</v>
      </c>
      <c r="G301">
        <f t="shared" si="17"/>
        <v>6.6231754622222208E-2</v>
      </c>
    </row>
    <row r="302" spans="1:7" x14ac:dyDescent="0.2">
      <c r="A302">
        <v>9</v>
      </c>
      <c r="B302">
        <v>11</v>
      </c>
      <c r="C302">
        <v>3000</v>
      </c>
      <c r="D302">
        <v>1322.335564</v>
      </c>
      <c r="E302">
        <f t="shared" si="19"/>
        <v>7.31650402222222E-2</v>
      </c>
      <c r="F302">
        <f>Overview!J$18</f>
        <v>2.8472222222222218E-2</v>
      </c>
      <c r="G302">
        <f t="shared" si="17"/>
        <v>7.31650402222222E-2</v>
      </c>
    </row>
    <row r="303" spans="1:7" x14ac:dyDescent="0.2">
      <c r="A303">
        <v>9</v>
      </c>
      <c r="B303">
        <v>11</v>
      </c>
      <c r="C303">
        <v>3500</v>
      </c>
      <c r="D303">
        <v>1377.1623199999999</v>
      </c>
      <c r="E303">
        <f t="shared" si="19"/>
        <v>8.2445139365079328E-2</v>
      </c>
      <c r="F303">
        <f>Overview!J$18</f>
        <v>2.8472222222222218E-2</v>
      </c>
      <c r="G303">
        <f t="shared" si="17"/>
        <v>8.2445139365079328E-2</v>
      </c>
    </row>
    <row r="304" spans="1:7" x14ac:dyDescent="0.2">
      <c r="A304">
        <v>9</v>
      </c>
      <c r="B304">
        <v>11</v>
      </c>
      <c r="C304">
        <v>4000</v>
      </c>
      <c r="D304">
        <v>1446.8307749999999</v>
      </c>
      <c r="E304">
        <f t="shared" si="19"/>
        <v>9.3115638472222192E-2</v>
      </c>
      <c r="F304">
        <f>Overview!J$18</f>
        <v>2.8472222222222218E-2</v>
      </c>
      <c r="G304">
        <f t="shared" si="17"/>
        <v>9.3115638472222192E-2</v>
      </c>
    </row>
    <row r="305" spans="1:7" x14ac:dyDescent="0.2">
      <c r="A305">
        <v>9</v>
      </c>
      <c r="B305">
        <v>11</v>
      </c>
      <c r="C305">
        <v>4500</v>
      </c>
      <c r="D305">
        <v>1539.6645470000001</v>
      </c>
      <c r="E305">
        <f t="shared" si="19"/>
        <v>0.10656276377777779</v>
      </c>
      <c r="F305">
        <f>Overview!J$18</f>
        <v>2.8472222222222218E-2</v>
      </c>
      <c r="G305">
        <f t="shared" si="17"/>
        <v>0.10656276377777779</v>
      </c>
    </row>
    <row r="306" spans="1:7" x14ac:dyDescent="0.2">
      <c r="A306">
        <v>9</v>
      </c>
      <c r="B306">
        <v>11</v>
      </c>
      <c r="C306">
        <v>5000</v>
      </c>
      <c r="D306">
        <v>1670.767094</v>
      </c>
      <c r="E306">
        <f t="shared" si="19"/>
        <v>0.12497421902222222</v>
      </c>
      <c r="F306">
        <f>Overview!J$18</f>
        <v>2.8472222222222218E-2</v>
      </c>
      <c r="G306">
        <f t="shared" si="17"/>
        <v>0.12497421902222222</v>
      </c>
    </row>
    <row r="307" spans="1:7" x14ac:dyDescent="0.2">
      <c r="A307">
        <v>9</v>
      </c>
      <c r="B307">
        <v>11</v>
      </c>
      <c r="C307">
        <v>5500</v>
      </c>
      <c r="D307">
        <v>1837.287603</v>
      </c>
      <c r="E307">
        <f t="shared" si="19"/>
        <v>0.14647776640404039</v>
      </c>
      <c r="F307">
        <f>Overview!J$18</f>
        <v>2.8472222222222218E-2</v>
      </c>
      <c r="G307">
        <f t="shared" si="17"/>
        <v>0.14647776640404039</v>
      </c>
    </row>
    <row r="308" spans="1:7" x14ac:dyDescent="0.2">
      <c r="A308">
        <v>9</v>
      </c>
      <c r="B308">
        <v>11</v>
      </c>
      <c r="C308">
        <v>6000</v>
      </c>
      <c r="D308">
        <v>2057.7365140000002</v>
      </c>
      <c r="E308">
        <f t="shared" si="19"/>
        <v>0.17338545622222223</v>
      </c>
      <c r="F308">
        <f>Overview!J$18</f>
        <v>2.8472222222222218E-2</v>
      </c>
      <c r="G308">
        <f t="shared" si="17"/>
        <v>0.17338545622222223</v>
      </c>
    </row>
    <row r="309" spans="1:7" x14ac:dyDescent="0.2">
      <c r="A309">
        <v>9</v>
      </c>
      <c r="B309">
        <v>11</v>
      </c>
      <c r="C309">
        <v>6500</v>
      </c>
      <c r="D309">
        <v>2341.6880030000002</v>
      </c>
      <c r="E309">
        <f t="shared" si="19"/>
        <v>0.20592312883760688</v>
      </c>
      <c r="F309">
        <f>Overview!J$18</f>
        <v>2.8472222222222218E-2</v>
      </c>
      <c r="G309">
        <f t="shared" si="17"/>
        <v>0.20592312883760688</v>
      </c>
    </row>
    <row r="310" spans="1:7" x14ac:dyDescent="0.2">
      <c r="A310">
        <v>9</v>
      </c>
      <c r="B310">
        <v>11</v>
      </c>
      <c r="C310">
        <v>7000</v>
      </c>
      <c r="D310">
        <v>2727.9283479999999</v>
      </c>
      <c r="E310">
        <f t="shared" si="19"/>
        <v>0.24842525622222222</v>
      </c>
      <c r="F310">
        <f>Overview!J$18</f>
        <v>2.8472222222222218E-2</v>
      </c>
      <c r="G310">
        <f t="shared" si="17"/>
        <v>0.24842525622222222</v>
      </c>
    </row>
    <row r="311" spans="1:7" x14ac:dyDescent="0.2">
      <c r="A311">
        <v>9</v>
      </c>
      <c r="B311">
        <v>11</v>
      </c>
      <c r="C311">
        <v>7500</v>
      </c>
      <c r="D311">
        <v>3231.9308959999998</v>
      </c>
      <c r="E311">
        <f t="shared" si="19"/>
        <v>0.30096206035555556</v>
      </c>
      <c r="F311">
        <f>Overview!J$18</f>
        <v>2.8472222222222218E-2</v>
      </c>
      <c r="G311">
        <f t="shared" si="17"/>
        <v>0.30096206035555556</v>
      </c>
    </row>
    <row r="312" spans="1:7" x14ac:dyDescent="0.2">
      <c r="A312">
        <v>9</v>
      </c>
      <c r="B312">
        <v>11</v>
      </c>
      <c r="C312">
        <v>8000</v>
      </c>
      <c r="D312">
        <v>3806.0039660000002</v>
      </c>
      <c r="E312">
        <f t="shared" si="19"/>
        <v>0.35569057922222225</v>
      </c>
      <c r="F312">
        <f>Overview!J$18</f>
        <v>2.8472222222222218E-2</v>
      </c>
      <c r="G312">
        <f t="shared" si="17"/>
        <v>0.35569057922222225</v>
      </c>
    </row>
    <row r="313" spans="1:7" x14ac:dyDescent="0.2">
      <c r="A313">
        <v>9</v>
      </c>
      <c r="B313">
        <v>11</v>
      </c>
      <c r="C313">
        <v>8500</v>
      </c>
      <c r="D313">
        <v>4590.3025530000004</v>
      </c>
      <c r="E313">
        <f t="shared" si="19"/>
        <v>0.42871286257516344</v>
      </c>
      <c r="F313">
        <f>Overview!J$18</f>
        <v>2.8472222222222218E-2</v>
      </c>
      <c r="G313">
        <f t="shared" si="17"/>
        <v>0.42871286257516344</v>
      </c>
    </row>
    <row r="314" spans="1:7" x14ac:dyDescent="0.2">
      <c r="A314">
        <v>9</v>
      </c>
      <c r="B314">
        <v>11</v>
      </c>
      <c r="C314">
        <v>9000</v>
      </c>
      <c r="D314">
        <v>5577.142605</v>
      </c>
      <c r="E314">
        <f t="shared" si="19"/>
        <v>0.51612616611111117</v>
      </c>
      <c r="F314">
        <f>Overview!J$18</f>
        <v>2.8472222222222218E-2</v>
      </c>
      <c r="G314">
        <f t="shared" si="17"/>
        <v>0.51612616611111117</v>
      </c>
    </row>
    <row r="315" spans="1:7" x14ac:dyDescent="0.2">
      <c r="A315">
        <v>9</v>
      </c>
      <c r="B315">
        <v>11</v>
      </c>
      <c r="C315">
        <v>9500</v>
      </c>
      <c r="D315">
        <v>6777.4332489999997</v>
      </c>
      <c r="E315">
        <f t="shared" si="19"/>
        <v>0.61680655264327477</v>
      </c>
      <c r="F315">
        <f>Overview!J$18</f>
        <v>2.8472222222222218E-2</v>
      </c>
      <c r="G315">
        <f t="shared" si="17"/>
        <v>0.61680655264327477</v>
      </c>
    </row>
    <row r="316" spans="1:7" x14ac:dyDescent="0.2">
      <c r="A316">
        <v>9</v>
      </c>
      <c r="B316">
        <v>11</v>
      </c>
      <c r="C316">
        <v>10000</v>
      </c>
      <c r="D316">
        <v>8229.7446189999991</v>
      </c>
      <c r="E316">
        <f t="shared" si="19"/>
        <v>0.73262097312222207</v>
      </c>
      <c r="F316">
        <f>Overview!J$18</f>
        <v>2.8472222222222218E-2</v>
      </c>
      <c r="G316">
        <f t="shared" si="17"/>
        <v>0.73262097312222207</v>
      </c>
    </row>
    <row r="317" spans="1:7" x14ac:dyDescent="0.2">
      <c r="A317">
        <v>10</v>
      </c>
      <c r="B317">
        <v>11</v>
      </c>
      <c r="C317">
        <v>0</v>
      </c>
      <c r="D317">
        <v>1188.3189890000001</v>
      </c>
      <c r="E317">
        <f>IF((D317-D$317)&lt;=(C317*F317), F317,(D317-D$317)/C317+F317)</f>
        <v>3.5171568627450973E-2</v>
      </c>
      <c r="F317">
        <f>Overview!J$19</f>
        <v>3.5171568627450973E-2</v>
      </c>
      <c r="G317">
        <f t="shared" si="17"/>
        <v>3.5171568627450973E-2</v>
      </c>
    </row>
    <row r="318" spans="1:7" x14ac:dyDescent="0.2">
      <c r="A318">
        <v>10</v>
      </c>
      <c r="B318">
        <v>11</v>
      </c>
      <c r="C318">
        <v>500</v>
      </c>
      <c r="D318">
        <v>1199.078722</v>
      </c>
      <c r="E318">
        <f t="shared" ref="E318:E337" si="20">IF((D318-D$317)&lt;=(C318*F318), F318,(D318-D$317)/C318+F318)</f>
        <v>3.5171568627450973E-2</v>
      </c>
      <c r="F318">
        <f>Overview!J$19</f>
        <v>3.5171568627450973E-2</v>
      </c>
      <c r="G318">
        <f t="shared" si="17"/>
        <v>3.5171568627450973E-2</v>
      </c>
    </row>
    <row r="319" spans="1:7" x14ac:dyDescent="0.2">
      <c r="A319">
        <v>10</v>
      </c>
      <c r="B319">
        <v>11</v>
      </c>
      <c r="C319">
        <v>1000</v>
      </c>
      <c r="D319">
        <v>1214.964176</v>
      </c>
      <c r="E319">
        <f t="shared" si="20"/>
        <v>3.5171568627450973E-2</v>
      </c>
      <c r="F319">
        <f>Overview!J$19</f>
        <v>3.5171568627450973E-2</v>
      </c>
      <c r="G319">
        <f t="shared" si="17"/>
        <v>3.5171568627450973E-2</v>
      </c>
    </row>
    <row r="320" spans="1:7" x14ac:dyDescent="0.2">
      <c r="A320">
        <v>10</v>
      </c>
      <c r="B320">
        <v>11</v>
      </c>
      <c r="C320">
        <v>1500</v>
      </c>
      <c r="D320">
        <v>1241.111752</v>
      </c>
      <c r="E320">
        <f t="shared" si="20"/>
        <v>7.0366743960784253E-2</v>
      </c>
      <c r="F320">
        <f>Overview!J$19</f>
        <v>3.5171568627450973E-2</v>
      </c>
      <c r="G320">
        <f t="shared" si="17"/>
        <v>7.0366743960784253E-2</v>
      </c>
    </row>
    <row r="321" spans="1:7" x14ac:dyDescent="0.2">
      <c r="A321">
        <v>10</v>
      </c>
      <c r="B321">
        <v>11</v>
      </c>
      <c r="C321">
        <v>2000</v>
      </c>
      <c r="D321">
        <v>1260.7275629999999</v>
      </c>
      <c r="E321">
        <f t="shared" si="20"/>
        <v>7.1375855627450885E-2</v>
      </c>
      <c r="F321">
        <f>Overview!J$19</f>
        <v>3.5171568627450973E-2</v>
      </c>
      <c r="G321">
        <f t="shared" si="17"/>
        <v>7.1375855627450885E-2</v>
      </c>
    </row>
    <row r="322" spans="1:7" x14ac:dyDescent="0.2">
      <c r="A322">
        <v>10</v>
      </c>
      <c r="B322">
        <v>11</v>
      </c>
      <c r="C322">
        <v>2500</v>
      </c>
      <c r="D322">
        <v>1290.9780089999999</v>
      </c>
      <c r="E322">
        <f t="shared" si="20"/>
        <v>7.6235176627450912E-2</v>
      </c>
      <c r="F322">
        <f>Overview!J$19</f>
        <v>3.5171568627450973E-2</v>
      </c>
      <c r="G322">
        <f t="shared" si="17"/>
        <v>7.6235176627450912E-2</v>
      </c>
    </row>
    <row r="323" spans="1:7" x14ac:dyDescent="0.2">
      <c r="A323">
        <v>10</v>
      </c>
      <c r="B323">
        <v>11</v>
      </c>
      <c r="C323">
        <v>3000</v>
      </c>
      <c r="D323">
        <v>1333.9453570000001</v>
      </c>
      <c r="E323">
        <f t="shared" si="20"/>
        <v>8.3713691294117626E-2</v>
      </c>
      <c r="F323">
        <f>Overview!J$19</f>
        <v>3.5171568627450973E-2</v>
      </c>
      <c r="G323">
        <f t="shared" ref="G323:G386" si="21">E323</f>
        <v>8.3713691294117626E-2</v>
      </c>
    </row>
    <row r="324" spans="1:7" x14ac:dyDescent="0.2">
      <c r="A324">
        <v>10</v>
      </c>
      <c r="B324">
        <v>11</v>
      </c>
      <c r="C324">
        <v>3500</v>
      </c>
      <c r="D324">
        <v>1388.9384990000001</v>
      </c>
      <c r="E324">
        <f t="shared" si="20"/>
        <v>9.2491428627450967E-2</v>
      </c>
      <c r="F324">
        <f>Overview!J$19</f>
        <v>3.5171568627450973E-2</v>
      </c>
      <c r="G324">
        <f t="shared" si="21"/>
        <v>9.2491428627450967E-2</v>
      </c>
    </row>
    <row r="325" spans="1:7" x14ac:dyDescent="0.2">
      <c r="A325">
        <v>10</v>
      </c>
      <c r="B325">
        <v>11</v>
      </c>
      <c r="C325">
        <v>4000</v>
      </c>
      <c r="D325">
        <v>1468.774641</v>
      </c>
      <c r="E325">
        <f t="shared" si="20"/>
        <v>0.10528548162745094</v>
      </c>
      <c r="F325">
        <f>Overview!J$19</f>
        <v>3.5171568627450973E-2</v>
      </c>
      <c r="G325">
        <f t="shared" si="21"/>
        <v>0.10528548162745094</v>
      </c>
    </row>
    <row r="326" spans="1:7" x14ac:dyDescent="0.2">
      <c r="A326">
        <v>10</v>
      </c>
      <c r="B326">
        <v>11</v>
      </c>
      <c r="C326">
        <v>4500</v>
      </c>
      <c r="D326">
        <v>1554.1346450000001</v>
      </c>
      <c r="E326">
        <f t="shared" si="20"/>
        <v>0.11646393662745097</v>
      </c>
      <c r="F326">
        <f>Overview!J$19</f>
        <v>3.5171568627450973E-2</v>
      </c>
      <c r="G326">
        <f t="shared" si="21"/>
        <v>0.11646393662745097</v>
      </c>
    </row>
    <row r="327" spans="1:7" x14ac:dyDescent="0.2">
      <c r="A327">
        <v>10</v>
      </c>
      <c r="B327">
        <v>11</v>
      </c>
      <c r="C327">
        <v>5000</v>
      </c>
      <c r="D327">
        <v>1667.2429979999999</v>
      </c>
      <c r="E327">
        <f t="shared" si="20"/>
        <v>0.13095637042745095</v>
      </c>
      <c r="F327">
        <f>Overview!J$19</f>
        <v>3.5171568627450973E-2</v>
      </c>
      <c r="G327">
        <f t="shared" si="21"/>
        <v>0.13095637042745095</v>
      </c>
    </row>
    <row r="328" spans="1:7" x14ac:dyDescent="0.2">
      <c r="A328">
        <v>10</v>
      </c>
      <c r="B328">
        <v>11</v>
      </c>
      <c r="C328">
        <v>5500</v>
      </c>
      <c r="D328">
        <v>1798.764758</v>
      </c>
      <c r="E328">
        <f t="shared" si="20"/>
        <v>0.14616170844563278</v>
      </c>
      <c r="F328">
        <f>Overview!J$19</f>
        <v>3.5171568627450973E-2</v>
      </c>
      <c r="G328">
        <f t="shared" si="21"/>
        <v>0.14616170844563278</v>
      </c>
    </row>
    <row r="329" spans="1:7" x14ac:dyDescent="0.2">
      <c r="A329">
        <v>10</v>
      </c>
      <c r="B329">
        <v>11</v>
      </c>
      <c r="C329">
        <v>6000</v>
      </c>
      <c r="D329">
        <v>2036.0700059999999</v>
      </c>
      <c r="E329">
        <f t="shared" si="20"/>
        <v>0.1764634047941176</v>
      </c>
      <c r="F329">
        <f>Overview!J$19</f>
        <v>3.5171568627450973E-2</v>
      </c>
      <c r="G329">
        <f t="shared" si="21"/>
        <v>0.1764634047941176</v>
      </c>
    </row>
    <row r="330" spans="1:7" x14ac:dyDescent="0.2">
      <c r="A330">
        <v>10</v>
      </c>
      <c r="B330">
        <v>11</v>
      </c>
      <c r="C330">
        <v>6500</v>
      </c>
      <c r="D330">
        <v>2297.433916</v>
      </c>
      <c r="E330">
        <f t="shared" si="20"/>
        <v>0.20580463431975862</v>
      </c>
      <c r="F330">
        <f>Overview!J$19</f>
        <v>3.5171568627450973E-2</v>
      </c>
      <c r="G330">
        <f t="shared" si="21"/>
        <v>0.20580463431975862</v>
      </c>
    </row>
    <row r="331" spans="1:7" x14ac:dyDescent="0.2">
      <c r="A331">
        <v>10</v>
      </c>
      <c r="B331">
        <v>11</v>
      </c>
      <c r="C331">
        <v>7000</v>
      </c>
      <c r="D331">
        <v>2696.7800510000002</v>
      </c>
      <c r="E331">
        <f t="shared" si="20"/>
        <v>0.25066600605602241</v>
      </c>
      <c r="F331">
        <f>Overview!J$19</f>
        <v>3.5171568627450973E-2</v>
      </c>
      <c r="G331">
        <f t="shared" si="21"/>
        <v>0.25066600605602241</v>
      </c>
    </row>
    <row r="332" spans="1:7" x14ac:dyDescent="0.2">
      <c r="A332">
        <v>10</v>
      </c>
      <c r="B332">
        <v>11</v>
      </c>
      <c r="C332">
        <v>7500</v>
      </c>
      <c r="D332">
        <v>3135.5231130000002</v>
      </c>
      <c r="E332">
        <f t="shared" si="20"/>
        <v>0.29479878516078434</v>
      </c>
      <c r="F332">
        <f>Overview!J$19</f>
        <v>3.5171568627450973E-2</v>
      </c>
      <c r="G332">
        <f t="shared" si="21"/>
        <v>0.29479878516078434</v>
      </c>
    </row>
    <row r="333" spans="1:7" x14ac:dyDescent="0.2">
      <c r="A333">
        <v>10</v>
      </c>
      <c r="B333">
        <v>11</v>
      </c>
      <c r="C333">
        <v>8000</v>
      </c>
      <c r="D333">
        <v>3774.4391999999998</v>
      </c>
      <c r="E333">
        <f t="shared" si="20"/>
        <v>0.3584365950024509</v>
      </c>
      <c r="F333">
        <f>Overview!J$19</f>
        <v>3.5171568627450973E-2</v>
      </c>
      <c r="G333">
        <f t="shared" si="21"/>
        <v>0.3584365950024509</v>
      </c>
    </row>
    <row r="334" spans="1:7" x14ac:dyDescent="0.2">
      <c r="A334">
        <v>10</v>
      </c>
      <c r="B334">
        <v>11</v>
      </c>
      <c r="C334">
        <v>8500</v>
      </c>
      <c r="D334">
        <v>4404.0404070000004</v>
      </c>
      <c r="E334">
        <f t="shared" si="20"/>
        <v>0.41349173545098039</v>
      </c>
      <c r="F334">
        <f>Overview!J$19</f>
        <v>3.5171568627450973E-2</v>
      </c>
      <c r="G334">
        <f t="shared" si="21"/>
        <v>0.41349173545098039</v>
      </c>
    </row>
    <row r="335" spans="1:7" x14ac:dyDescent="0.2">
      <c r="A335">
        <v>10</v>
      </c>
      <c r="B335">
        <v>11</v>
      </c>
      <c r="C335">
        <v>9000</v>
      </c>
      <c r="D335">
        <v>5272.5196560000004</v>
      </c>
      <c r="E335">
        <f t="shared" si="20"/>
        <v>0.48897164273856208</v>
      </c>
      <c r="F335">
        <f>Overview!J$19</f>
        <v>3.5171568627450973E-2</v>
      </c>
      <c r="G335">
        <f t="shared" si="21"/>
        <v>0.48897164273856208</v>
      </c>
    </row>
    <row r="336" spans="1:7" x14ac:dyDescent="0.2">
      <c r="A336">
        <v>10</v>
      </c>
      <c r="B336">
        <v>11</v>
      </c>
      <c r="C336">
        <v>9500</v>
      </c>
      <c r="D336">
        <v>6433.1957279999997</v>
      </c>
      <c r="E336">
        <f t="shared" si="20"/>
        <v>0.58726385694324035</v>
      </c>
      <c r="F336">
        <f>Overview!J$19</f>
        <v>3.5171568627450973E-2</v>
      </c>
      <c r="G336">
        <f t="shared" si="21"/>
        <v>0.58726385694324035</v>
      </c>
    </row>
    <row r="337" spans="1:7" x14ac:dyDescent="0.2">
      <c r="A337">
        <v>10</v>
      </c>
      <c r="B337">
        <v>11</v>
      </c>
      <c r="C337">
        <v>10000</v>
      </c>
      <c r="D337">
        <v>7832.3995450000002</v>
      </c>
      <c r="E337">
        <f t="shared" si="20"/>
        <v>0.6995796242274509</v>
      </c>
      <c r="F337">
        <f>Overview!J$19</f>
        <v>3.5171568627450973E-2</v>
      </c>
      <c r="G337">
        <f t="shared" si="21"/>
        <v>0.6995796242274509</v>
      </c>
    </row>
    <row r="338" spans="1:7" x14ac:dyDescent="0.2">
      <c r="A338">
        <v>10</v>
      </c>
      <c r="B338">
        <v>15</v>
      </c>
      <c r="C338">
        <v>0</v>
      </c>
      <c r="D338">
        <v>1188.1193820000001</v>
      </c>
      <c r="E338">
        <f>IF((D338-D$338)&lt;=(C338*F338), F338,(D338-D$338)/C338+F338)</f>
        <v>3.3727034120734904E-2</v>
      </c>
      <c r="F338">
        <f>Overview!J$20</f>
        <v>3.3727034120734904E-2</v>
      </c>
      <c r="G338">
        <f t="shared" si="21"/>
        <v>3.3727034120734904E-2</v>
      </c>
    </row>
    <row r="339" spans="1:7" x14ac:dyDescent="0.2">
      <c r="A339">
        <v>10</v>
      </c>
      <c r="B339">
        <v>15</v>
      </c>
      <c r="C339">
        <v>500</v>
      </c>
      <c r="D339">
        <v>1202.3197170000001</v>
      </c>
      <c r="E339">
        <f t="shared" ref="E339:E358" si="22">IF((D339-D$338)&lt;=(C339*F339), F339,(D339-D$338)/C339+F339)</f>
        <v>3.3727034120734904E-2</v>
      </c>
      <c r="F339">
        <f>Overview!J$20</f>
        <v>3.3727034120734904E-2</v>
      </c>
      <c r="G339">
        <f t="shared" si="21"/>
        <v>3.3727034120734904E-2</v>
      </c>
    </row>
    <row r="340" spans="1:7" x14ac:dyDescent="0.2">
      <c r="A340">
        <v>10</v>
      </c>
      <c r="B340">
        <v>15</v>
      </c>
      <c r="C340">
        <v>1000</v>
      </c>
      <c r="D340">
        <v>1219.7902770000001</v>
      </c>
      <c r="E340">
        <f t="shared" si="22"/>
        <v>3.3727034120734904E-2</v>
      </c>
      <c r="F340">
        <f>Overview!J$20</f>
        <v>3.3727034120734904E-2</v>
      </c>
      <c r="G340">
        <f t="shared" si="21"/>
        <v>3.3727034120734904E-2</v>
      </c>
    </row>
    <row r="341" spans="1:7" x14ac:dyDescent="0.2">
      <c r="A341">
        <v>10</v>
      </c>
      <c r="B341">
        <v>15</v>
      </c>
      <c r="C341">
        <v>1500</v>
      </c>
      <c r="D341">
        <v>1242.0922559999999</v>
      </c>
      <c r="E341">
        <f t="shared" si="22"/>
        <v>6.9708950120734775E-2</v>
      </c>
      <c r="F341">
        <f>Overview!J$20</f>
        <v>3.3727034120734904E-2</v>
      </c>
      <c r="G341">
        <f t="shared" si="21"/>
        <v>6.9708950120734775E-2</v>
      </c>
    </row>
    <row r="342" spans="1:7" x14ac:dyDescent="0.2">
      <c r="A342">
        <v>10</v>
      </c>
      <c r="B342">
        <v>15</v>
      </c>
      <c r="C342">
        <v>2000</v>
      </c>
      <c r="D342">
        <v>1268.1146000000001</v>
      </c>
      <c r="E342">
        <f t="shared" si="22"/>
        <v>7.3724643120734915E-2</v>
      </c>
      <c r="F342">
        <f>Overview!J$20</f>
        <v>3.3727034120734904E-2</v>
      </c>
      <c r="G342">
        <f t="shared" si="21"/>
        <v>7.3724643120734915E-2</v>
      </c>
    </row>
    <row r="343" spans="1:7" x14ac:dyDescent="0.2">
      <c r="A343">
        <v>10</v>
      </c>
      <c r="B343">
        <v>15</v>
      </c>
      <c r="C343">
        <v>2500</v>
      </c>
      <c r="D343">
        <v>1302.873237</v>
      </c>
      <c r="E343">
        <f t="shared" si="22"/>
        <v>7.9628576120734873E-2</v>
      </c>
      <c r="F343">
        <f>Overview!J$20</f>
        <v>3.3727034120734904E-2</v>
      </c>
      <c r="G343">
        <f t="shared" si="21"/>
        <v>7.9628576120734873E-2</v>
      </c>
    </row>
    <row r="344" spans="1:7" x14ac:dyDescent="0.2">
      <c r="A344">
        <v>10</v>
      </c>
      <c r="B344">
        <v>15</v>
      </c>
      <c r="C344">
        <v>3000</v>
      </c>
      <c r="D344">
        <v>1344.8134110000001</v>
      </c>
      <c r="E344">
        <f t="shared" si="22"/>
        <v>8.5958377120734897E-2</v>
      </c>
      <c r="F344">
        <f>Overview!J$20</f>
        <v>3.3727034120734904E-2</v>
      </c>
      <c r="G344">
        <f t="shared" si="21"/>
        <v>8.5958377120734897E-2</v>
      </c>
    </row>
    <row r="345" spans="1:7" x14ac:dyDescent="0.2">
      <c r="A345">
        <v>10</v>
      </c>
      <c r="B345">
        <v>15</v>
      </c>
      <c r="C345">
        <v>3500</v>
      </c>
      <c r="D345">
        <v>1385.9487409999999</v>
      </c>
      <c r="E345">
        <f t="shared" si="22"/>
        <v>9.0249708120734851E-2</v>
      </c>
      <c r="F345">
        <f>Overview!J$20</f>
        <v>3.3727034120734904E-2</v>
      </c>
      <c r="G345">
        <f t="shared" si="21"/>
        <v>9.0249708120734851E-2</v>
      </c>
    </row>
    <row r="346" spans="1:7" x14ac:dyDescent="0.2">
      <c r="A346">
        <v>10</v>
      </c>
      <c r="B346">
        <v>15</v>
      </c>
      <c r="C346">
        <v>4000</v>
      </c>
      <c r="D346">
        <v>1421.678175</v>
      </c>
      <c r="E346">
        <f t="shared" si="22"/>
        <v>9.2116732370734894E-2</v>
      </c>
      <c r="F346">
        <f>Overview!J$20</f>
        <v>3.3727034120734904E-2</v>
      </c>
      <c r="G346">
        <f t="shared" si="21"/>
        <v>9.2116732370734894E-2</v>
      </c>
    </row>
    <row r="347" spans="1:7" x14ac:dyDescent="0.2">
      <c r="A347">
        <v>10</v>
      </c>
      <c r="B347">
        <v>15</v>
      </c>
      <c r="C347">
        <v>4500</v>
      </c>
      <c r="D347">
        <v>1446.467302</v>
      </c>
      <c r="E347">
        <f t="shared" si="22"/>
        <v>9.1137683009623771E-2</v>
      </c>
      <c r="F347">
        <f>Overview!J$20</f>
        <v>3.3727034120734904E-2</v>
      </c>
      <c r="G347">
        <f t="shared" si="21"/>
        <v>9.1137683009623771E-2</v>
      </c>
    </row>
    <row r="348" spans="1:7" x14ac:dyDescent="0.2">
      <c r="A348">
        <v>10</v>
      </c>
      <c r="B348">
        <v>15</v>
      </c>
      <c r="C348">
        <v>5000</v>
      </c>
      <c r="D348">
        <v>1488.5132920000001</v>
      </c>
      <c r="E348">
        <f t="shared" si="22"/>
        <v>9.3805816120734908E-2</v>
      </c>
      <c r="F348">
        <f>Overview!J$20</f>
        <v>3.3727034120734904E-2</v>
      </c>
      <c r="G348">
        <f t="shared" si="21"/>
        <v>9.3805816120734908E-2</v>
      </c>
    </row>
    <row r="349" spans="1:7" x14ac:dyDescent="0.2">
      <c r="A349">
        <v>10</v>
      </c>
      <c r="B349">
        <v>15</v>
      </c>
      <c r="C349">
        <v>5500</v>
      </c>
      <c r="D349">
        <v>1542.083558</v>
      </c>
      <c r="E349">
        <f t="shared" si="22"/>
        <v>9.8084157029825814E-2</v>
      </c>
      <c r="F349">
        <f>Overview!J$20</f>
        <v>3.3727034120734904E-2</v>
      </c>
      <c r="G349">
        <f t="shared" si="21"/>
        <v>9.8084157029825814E-2</v>
      </c>
    </row>
    <row r="350" spans="1:7" x14ac:dyDescent="0.2">
      <c r="A350">
        <v>10</v>
      </c>
      <c r="B350">
        <v>15</v>
      </c>
      <c r="C350">
        <v>6000</v>
      </c>
      <c r="D350">
        <v>1597.76926</v>
      </c>
      <c r="E350">
        <f t="shared" si="22"/>
        <v>0.10200201378740156</v>
      </c>
      <c r="F350">
        <f>Overview!J$20</f>
        <v>3.3727034120734904E-2</v>
      </c>
      <c r="G350">
        <f t="shared" si="21"/>
        <v>0.10200201378740156</v>
      </c>
    </row>
    <row r="351" spans="1:7" x14ac:dyDescent="0.2">
      <c r="A351">
        <v>10</v>
      </c>
      <c r="B351">
        <v>15</v>
      </c>
      <c r="C351">
        <v>6500</v>
      </c>
      <c r="D351">
        <v>1676.3925380000001</v>
      </c>
      <c r="E351">
        <f t="shared" si="22"/>
        <v>0.10884598119765798</v>
      </c>
      <c r="F351">
        <f>Overview!J$20</f>
        <v>3.3727034120734904E-2</v>
      </c>
      <c r="G351">
        <f t="shared" si="21"/>
        <v>0.10884598119765798</v>
      </c>
    </row>
    <row r="352" spans="1:7" x14ac:dyDescent="0.2">
      <c r="A352">
        <v>10</v>
      </c>
      <c r="B352">
        <v>15</v>
      </c>
      <c r="C352">
        <v>7000</v>
      </c>
      <c r="D352">
        <v>1776.2567750000001</v>
      </c>
      <c r="E352">
        <f t="shared" si="22"/>
        <v>0.11774666169216347</v>
      </c>
      <c r="F352">
        <f>Overview!J$20</f>
        <v>3.3727034120734904E-2</v>
      </c>
      <c r="G352">
        <f t="shared" si="21"/>
        <v>0.11774666169216347</v>
      </c>
    </row>
    <row r="353" spans="1:7" x14ac:dyDescent="0.2">
      <c r="A353">
        <v>10</v>
      </c>
      <c r="B353">
        <v>15</v>
      </c>
      <c r="C353">
        <v>7500</v>
      </c>
      <c r="D353">
        <v>1928.24495</v>
      </c>
      <c r="E353">
        <f t="shared" si="22"/>
        <v>0.13241044318740156</v>
      </c>
      <c r="F353">
        <f>Overview!J$20</f>
        <v>3.3727034120734904E-2</v>
      </c>
      <c r="G353">
        <f t="shared" si="21"/>
        <v>0.13241044318740156</v>
      </c>
    </row>
    <row r="354" spans="1:7" x14ac:dyDescent="0.2">
      <c r="A354">
        <v>10</v>
      </c>
      <c r="B354">
        <v>15</v>
      </c>
      <c r="C354">
        <v>8000</v>
      </c>
      <c r="D354">
        <v>2007.770968</v>
      </c>
      <c r="E354">
        <f t="shared" si="22"/>
        <v>0.13618348237073491</v>
      </c>
      <c r="F354">
        <f>Overview!J$20</f>
        <v>3.3727034120734904E-2</v>
      </c>
      <c r="G354">
        <f t="shared" si="21"/>
        <v>0.13618348237073491</v>
      </c>
    </row>
    <row r="355" spans="1:7" x14ac:dyDescent="0.2">
      <c r="A355">
        <v>10</v>
      </c>
      <c r="B355">
        <v>15</v>
      </c>
      <c r="C355">
        <v>8500</v>
      </c>
      <c r="D355">
        <v>2233.7154190000001</v>
      </c>
      <c r="E355">
        <f t="shared" si="22"/>
        <v>0.15673833259132314</v>
      </c>
      <c r="F355">
        <f>Overview!J$20</f>
        <v>3.3727034120734904E-2</v>
      </c>
      <c r="G355">
        <f t="shared" si="21"/>
        <v>0.15673833259132314</v>
      </c>
    </row>
    <row r="356" spans="1:7" x14ac:dyDescent="0.2">
      <c r="A356">
        <v>10</v>
      </c>
      <c r="B356">
        <v>15</v>
      </c>
      <c r="C356">
        <v>9000</v>
      </c>
      <c r="D356">
        <v>2415.5510859999999</v>
      </c>
      <c r="E356">
        <f t="shared" si="22"/>
        <v>0.17010833456517935</v>
      </c>
      <c r="F356">
        <f>Overview!J$20</f>
        <v>3.3727034120734904E-2</v>
      </c>
      <c r="G356">
        <f t="shared" si="21"/>
        <v>0.17010833456517935</v>
      </c>
    </row>
    <row r="357" spans="1:7" x14ac:dyDescent="0.2">
      <c r="A357">
        <v>10</v>
      </c>
      <c r="B357">
        <v>15</v>
      </c>
      <c r="C357">
        <v>9500</v>
      </c>
      <c r="D357">
        <v>2686.4323960000002</v>
      </c>
      <c r="E357">
        <f t="shared" si="22"/>
        <v>0.19144419348915598</v>
      </c>
      <c r="F357">
        <f>Overview!J$20</f>
        <v>3.3727034120734904E-2</v>
      </c>
      <c r="G357">
        <f t="shared" si="21"/>
        <v>0.19144419348915598</v>
      </c>
    </row>
    <row r="358" spans="1:7" x14ac:dyDescent="0.2">
      <c r="A358">
        <v>10</v>
      </c>
      <c r="B358">
        <v>15</v>
      </c>
      <c r="C358">
        <v>10000</v>
      </c>
      <c r="D358">
        <v>2902.8409280000001</v>
      </c>
      <c r="E358">
        <f t="shared" si="22"/>
        <v>0.20519918872073492</v>
      </c>
      <c r="F358">
        <f>Overview!J$20</f>
        <v>3.3727034120734904E-2</v>
      </c>
      <c r="G358">
        <f t="shared" si="21"/>
        <v>0.20519918872073492</v>
      </c>
    </row>
    <row r="359" spans="1:7" x14ac:dyDescent="0.2">
      <c r="A359">
        <v>11</v>
      </c>
      <c r="B359">
        <v>12</v>
      </c>
      <c r="C359">
        <v>0</v>
      </c>
      <c r="D359">
        <v>1188.3280950000001</v>
      </c>
      <c r="E359">
        <f>IF((D359-D$359)&lt;=(C359*F359), F359,(D359-D$359)/C359+F359)</f>
        <v>3.9068100358422939E-2</v>
      </c>
      <c r="F359">
        <f>Overview!J$21</f>
        <v>3.9068100358422939E-2</v>
      </c>
      <c r="G359">
        <f t="shared" si="21"/>
        <v>3.9068100358422939E-2</v>
      </c>
    </row>
    <row r="360" spans="1:7" x14ac:dyDescent="0.2">
      <c r="A360">
        <v>11</v>
      </c>
      <c r="B360">
        <v>12</v>
      </c>
      <c r="C360">
        <v>500</v>
      </c>
      <c r="D360">
        <v>1197.6002550000001</v>
      </c>
      <c r="E360">
        <f t="shared" ref="E360:E379" si="23">IF((D360-D$359)&lt;=(C360*F360), F360,(D360-D$359)/C360+F360)</f>
        <v>3.9068100358422939E-2</v>
      </c>
      <c r="F360">
        <f>Overview!J$21</f>
        <v>3.9068100358422939E-2</v>
      </c>
      <c r="G360">
        <f t="shared" si="21"/>
        <v>3.9068100358422939E-2</v>
      </c>
    </row>
    <row r="361" spans="1:7" x14ac:dyDescent="0.2">
      <c r="A361">
        <v>11</v>
      </c>
      <c r="B361">
        <v>12</v>
      </c>
      <c r="C361">
        <v>1000</v>
      </c>
      <c r="D361">
        <v>1206.478873</v>
      </c>
      <c r="E361">
        <f t="shared" si="23"/>
        <v>3.9068100358422939E-2</v>
      </c>
      <c r="F361">
        <f>Overview!J$21</f>
        <v>3.9068100358422939E-2</v>
      </c>
      <c r="G361">
        <f t="shared" si="21"/>
        <v>3.9068100358422939E-2</v>
      </c>
    </row>
    <row r="362" spans="1:7" x14ac:dyDescent="0.2">
      <c r="A362">
        <v>11</v>
      </c>
      <c r="B362">
        <v>12</v>
      </c>
      <c r="C362">
        <v>1500</v>
      </c>
      <c r="D362">
        <v>1217.567012</v>
      </c>
      <c r="E362">
        <f t="shared" si="23"/>
        <v>3.9068100358422939E-2</v>
      </c>
      <c r="F362">
        <f>Overview!J$21</f>
        <v>3.9068100358422939E-2</v>
      </c>
      <c r="G362">
        <f t="shared" si="21"/>
        <v>3.9068100358422939E-2</v>
      </c>
    </row>
    <row r="363" spans="1:7" x14ac:dyDescent="0.2">
      <c r="A363">
        <v>11</v>
      </c>
      <c r="B363">
        <v>12</v>
      </c>
      <c r="C363">
        <v>2000</v>
      </c>
      <c r="D363">
        <v>1234.108084</v>
      </c>
      <c r="E363">
        <f t="shared" si="23"/>
        <v>3.9068100358422939E-2</v>
      </c>
      <c r="F363">
        <f>Overview!J$21</f>
        <v>3.9068100358422939E-2</v>
      </c>
      <c r="G363">
        <f t="shared" si="21"/>
        <v>3.9068100358422939E-2</v>
      </c>
    </row>
    <row r="364" spans="1:7" x14ac:dyDescent="0.2">
      <c r="A364">
        <v>11</v>
      </c>
      <c r="B364">
        <v>12</v>
      </c>
      <c r="C364">
        <v>2500</v>
      </c>
      <c r="D364">
        <v>1259.510507</v>
      </c>
      <c r="E364">
        <f t="shared" si="23"/>
        <v>3.9068100358422939E-2</v>
      </c>
      <c r="F364">
        <f>Overview!J$21</f>
        <v>3.9068100358422939E-2</v>
      </c>
      <c r="G364">
        <f t="shared" si="21"/>
        <v>3.9068100358422939E-2</v>
      </c>
    </row>
    <row r="365" spans="1:7" x14ac:dyDescent="0.2">
      <c r="A365">
        <v>11</v>
      </c>
      <c r="B365">
        <v>12</v>
      </c>
      <c r="C365">
        <v>3000</v>
      </c>
      <c r="D365">
        <v>1290.7977089999999</v>
      </c>
      <c r="E365">
        <f t="shared" si="23"/>
        <v>3.9068100358422939E-2</v>
      </c>
      <c r="F365">
        <f>Overview!J$21</f>
        <v>3.9068100358422939E-2</v>
      </c>
      <c r="G365">
        <f t="shared" si="21"/>
        <v>3.9068100358422939E-2</v>
      </c>
    </row>
    <row r="366" spans="1:7" x14ac:dyDescent="0.2">
      <c r="A366">
        <v>11</v>
      </c>
      <c r="B366">
        <v>12</v>
      </c>
      <c r="C366">
        <v>3500</v>
      </c>
      <c r="D366">
        <v>1339.0760319999999</v>
      </c>
      <c r="E366">
        <f t="shared" si="23"/>
        <v>8.2138939501280039E-2</v>
      </c>
      <c r="F366">
        <f>Overview!J$21</f>
        <v>3.9068100358422939E-2</v>
      </c>
      <c r="G366">
        <f t="shared" si="21"/>
        <v>8.2138939501280039E-2</v>
      </c>
    </row>
    <row r="367" spans="1:7" x14ac:dyDescent="0.2">
      <c r="A367">
        <v>11</v>
      </c>
      <c r="B367">
        <v>12</v>
      </c>
      <c r="C367">
        <v>4000</v>
      </c>
      <c r="D367">
        <v>1400.167886</v>
      </c>
      <c r="E367">
        <f t="shared" si="23"/>
        <v>9.2028048108422911E-2</v>
      </c>
      <c r="F367">
        <f>Overview!J$21</f>
        <v>3.9068100358422939E-2</v>
      </c>
      <c r="G367">
        <f t="shared" si="21"/>
        <v>9.2028048108422911E-2</v>
      </c>
    </row>
    <row r="368" spans="1:7" x14ac:dyDescent="0.2">
      <c r="A368">
        <v>11</v>
      </c>
      <c r="B368">
        <v>12</v>
      </c>
      <c r="C368">
        <v>4500</v>
      </c>
      <c r="D368">
        <v>1477.9305260000001</v>
      </c>
      <c r="E368">
        <f t="shared" si="23"/>
        <v>0.10342419613620073</v>
      </c>
      <c r="F368">
        <f>Overview!J$21</f>
        <v>3.9068100358422939E-2</v>
      </c>
      <c r="G368">
        <f t="shared" si="21"/>
        <v>0.10342419613620073</v>
      </c>
    </row>
    <row r="369" spans="1:7" x14ac:dyDescent="0.2">
      <c r="A369">
        <v>11</v>
      </c>
      <c r="B369">
        <v>12</v>
      </c>
      <c r="C369">
        <v>5000</v>
      </c>
      <c r="D369">
        <v>1578.486701</v>
      </c>
      <c r="E369">
        <f t="shared" si="23"/>
        <v>0.11709982155842293</v>
      </c>
      <c r="F369">
        <f>Overview!J$21</f>
        <v>3.9068100358422939E-2</v>
      </c>
      <c r="G369">
        <f t="shared" si="21"/>
        <v>0.11709982155842293</v>
      </c>
    </row>
    <row r="370" spans="1:7" x14ac:dyDescent="0.2">
      <c r="A370">
        <v>11</v>
      </c>
      <c r="B370">
        <v>12</v>
      </c>
      <c r="C370">
        <v>5500</v>
      </c>
      <c r="D370">
        <v>1727.6726000000001</v>
      </c>
      <c r="E370">
        <f t="shared" si="23"/>
        <v>0.13713073763115022</v>
      </c>
      <c r="F370">
        <f>Overview!J$21</f>
        <v>3.9068100358422939E-2</v>
      </c>
      <c r="G370">
        <f t="shared" si="21"/>
        <v>0.13713073763115022</v>
      </c>
    </row>
    <row r="371" spans="1:7" x14ac:dyDescent="0.2">
      <c r="A371">
        <v>11</v>
      </c>
      <c r="B371">
        <v>12</v>
      </c>
      <c r="C371">
        <v>6000</v>
      </c>
      <c r="D371">
        <v>1919.811093</v>
      </c>
      <c r="E371">
        <f t="shared" si="23"/>
        <v>0.16098193335842292</v>
      </c>
      <c r="F371">
        <f>Overview!J$21</f>
        <v>3.9068100358422939E-2</v>
      </c>
      <c r="G371">
        <f t="shared" si="21"/>
        <v>0.16098193335842292</v>
      </c>
    </row>
    <row r="372" spans="1:7" x14ac:dyDescent="0.2">
      <c r="A372">
        <v>11</v>
      </c>
      <c r="B372">
        <v>12</v>
      </c>
      <c r="C372">
        <v>6500</v>
      </c>
      <c r="D372">
        <v>2190.631112</v>
      </c>
      <c r="E372">
        <f t="shared" si="23"/>
        <v>0.19326856451226909</v>
      </c>
      <c r="F372">
        <f>Overview!J$21</f>
        <v>3.9068100358422939E-2</v>
      </c>
      <c r="G372">
        <f t="shared" si="21"/>
        <v>0.19326856451226909</v>
      </c>
    </row>
    <row r="373" spans="1:7" x14ac:dyDescent="0.2">
      <c r="A373">
        <v>11</v>
      </c>
      <c r="B373">
        <v>12</v>
      </c>
      <c r="C373">
        <v>7000</v>
      </c>
      <c r="D373">
        <v>2505.9477419999998</v>
      </c>
      <c r="E373">
        <f t="shared" si="23"/>
        <v>0.22729947850128007</v>
      </c>
      <c r="F373">
        <f>Overview!J$21</f>
        <v>3.9068100358422939E-2</v>
      </c>
      <c r="G373">
        <f t="shared" si="21"/>
        <v>0.22729947850128007</v>
      </c>
    </row>
    <row r="374" spans="1:7" x14ac:dyDescent="0.2">
      <c r="A374">
        <v>11</v>
      </c>
      <c r="B374">
        <v>12</v>
      </c>
      <c r="C374">
        <v>7500</v>
      </c>
      <c r="D374">
        <v>2950.106127</v>
      </c>
      <c r="E374">
        <f t="shared" si="23"/>
        <v>0.27397183795842295</v>
      </c>
      <c r="F374">
        <f>Overview!J$21</f>
        <v>3.9068100358422939E-2</v>
      </c>
      <c r="G374">
        <f t="shared" si="21"/>
        <v>0.27397183795842295</v>
      </c>
    </row>
    <row r="375" spans="1:7" x14ac:dyDescent="0.2">
      <c r="A375">
        <v>11</v>
      </c>
      <c r="B375">
        <v>12</v>
      </c>
      <c r="C375">
        <v>8000</v>
      </c>
      <c r="D375">
        <v>3486.7911640000002</v>
      </c>
      <c r="E375">
        <f t="shared" si="23"/>
        <v>0.32637598398342299</v>
      </c>
      <c r="F375">
        <f>Overview!J$21</f>
        <v>3.9068100358422939E-2</v>
      </c>
      <c r="G375">
        <f t="shared" si="21"/>
        <v>0.32637598398342299</v>
      </c>
    </row>
    <row r="376" spans="1:7" x14ac:dyDescent="0.2">
      <c r="A376">
        <v>11</v>
      </c>
      <c r="B376">
        <v>12</v>
      </c>
      <c r="C376">
        <v>8500</v>
      </c>
      <c r="D376">
        <v>4151.3038980000001</v>
      </c>
      <c r="E376">
        <f t="shared" si="23"/>
        <v>0.3876534889466583</v>
      </c>
      <c r="F376">
        <f>Overview!J$21</f>
        <v>3.9068100358422939E-2</v>
      </c>
      <c r="G376">
        <f t="shared" si="21"/>
        <v>0.3876534889466583</v>
      </c>
    </row>
    <row r="377" spans="1:7" x14ac:dyDescent="0.2">
      <c r="A377">
        <v>11</v>
      </c>
      <c r="B377">
        <v>12</v>
      </c>
      <c r="C377">
        <v>9000</v>
      </c>
      <c r="D377">
        <v>4971.3482100000001</v>
      </c>
      <c r="E377">
        <f t="shared" si="23"/>
        <v>0.45940366869175631</v>
      </c>
      <c r="F377">
        <f>Overview!J$21</f>
        <v>3.9068100358422939E-2</v>
      </c>
      <c r="G377">
        <f t="shared" si="21"/>
        <v>0.45940366869175631</v>
      </c>
    </row>
    <row r="378" spans="1:7" x14ac:dyDescent="0.2">
      <c r="A378">
        <v>11</v>
      </c>
      <c r="B378">
        <v>12</v>
      </c>
      <c r="C378">
        <v>9500</v>
      </c>
      <c r="D378">
        <v>6048.8042260000002</v>
      </c>
      <c r="E378">
        <f>IF((D378-D$359)&lt;=(C378*F378), F378,(D378-D$359)/C378+F378)</f>
        <v>0.55069716677947556</v>
      </c>
      <c r="F378">
        <f>Overview!J$21</f>
        <v>3.9068100358422939E-2</v>
      </c>
      <c r="G378">
        <f t="shared" si="21"/>
        <v>0.55069716677947556</v>
      </c>
    </row>
    <row r="379" spans="1:7" x14ac:dyDescent="0.2">
      <c r="A379">
        <v>11</v>
      </c>
      <c r="B379">
        <v>12</v>
      </c>
      <c r="C379">
        <v>10000</v>
      </c>
      <c r="D379">
        <v>7295.1630990000003</v>
      </c>
      <c r="E379">
        <f t="shared" si="23"/>
        <v>0.64975160075842298</v>
      </c>
      <c r="F379">
        <f>Overview!J$21</f>
        <v>3.9068100358422939E-2</v>
      </c>
      <c r="G379">
        <f t="shared" si="21"/>
        <v>0.64975160075842298</v>
      </c>
    </row>
    <row r="380" spans="1:7" x14ac:dyDescent="0.2">
      <c r="A380">
        <v>11</v>
      </c>
      <c r="B380">
        <v>13</v>
      </c>
      <c r="C380">
        <v>0</v>
      </c>
      <c r="D380">
        <v>1188.278411</v>
      </c>
      <c r="E380">
        <f>IF((D380-D$380)&lt;=(C380*F380), F380,(D380-D$380)/C380+F380)</f>
        <v>3.273809523809524E-2</v>
      </c>
      <c r="F380">
        <f>Overview!J$22</f>
        <v>3.273809523809524E-2</v>
      </c>
      <c r="G380">
        <f t="shared" si="21"/>
        <v>3.273809523809524E-2</v>
      </c>
    </row>
    <row r="381" spans="1:7" x14ac:dyDescent="0.2">
      <c r="A381">
        <v>11</v>
      </c>
      <c r="B381">
        <v>13</v>
      </c>
      <c r="C381">
        <v>500</v>
      </c>
      <c r="D381">
        <v>1200.1057860000001</v>
      </c>
      <c r="E381">
        <f t="shared" ref="E381:E400" si="24">IF((D381-D$380)&lt;=(C381*F381), F381,(D381-D$380)/C381+F381)</f>
        <v>3.273809523809524E-2</v>
      </c>
      <c r="F381">
        <f>Overview!J$22</f>
        <v>3.273809523809524E-2</v>
      </c>
      <c r="G381">
        <f t="shared" si="21"/>
        <v>3.273809523809524E-2</v>
      </c>
    </row>
    <row r="382" spans="1:7" x14ac:dyDescent="0.2">
      <c r="A382">
        <v>11</v>
      </c>
      <c r="B382">
        <v>13</v>
      </c>
      <c r="C382">
        <v>1000</v>
      </c>
      <c r="D382">
        <v>1214.2682199999999</v>
      </c>
      <c r="E382">
        <f t="shared" si="24"/>
        <v>3.273809523809524E-2</v>
      </c>
      <c r="F382">
        <f>Overview!J$22</f>
        <v>3.273809523809524E-2</v>
      </c>
      <c r="G382">
        <f t="shared" si="21"/>
        <v>3.273809523809524E-2</v>
      </c>
    </row>
    <row r="383" spans="1:7" x14ac:dyDescent="0.2">
      <c r="A383">
        <v>11</v>
      </c>
      <c r="B383">
        <v>13</v>
      </c>
      <c r="C383">
        <v>1500</v>
      </c>
      <c r="D383">
        <v>1230.0491770000001</v>
      </c>
      <c r="E383">
        <f t="shared" si="24"/>
        <v>3.273809523809524E-2</v>
      </c>
      <c r="F383">
        <f>Overview!J$22</f>
        <v>3.273809523809524E-2</v>
      </c>
      <c r="G383">
        <f t="shared" si="21"/>
        <v>3.273809523809524E-2</v>
      </c>
    </row>
    <row r="384" spans="1:7" x14ac:dyDescent="0.2">
      <c r="A384">
        <v>11</v>
      </c>
      <c r="B384">
        <v>13</v>
      </c>
      <c r="C384">
        <v>2000</v>
      </c>
      <c r="D384">
        <v>1251.098696</v>
      </c>
      <c r="E384">
        <f t="shared" si="24"/>
        <v>3.273809523809524E-2</v>
      </c>
      <c r="F384">
        <f>Overview!J$22</f>
        <v>3.273809523809524E-2</v>
      </c>
      <c r="G384">
        <f t="shared" si="21"/>
        <v>3.273809523809524E-2</v>
      </c>
    </row>
    <row r="385" spans="1:7" x14ac:dyDescent="0.2">
      <c r="A385">
        <v>11</v>
      </c>
      <c r="B385">
        <v>13</v>
      </c>
      <c r="C385">
        <v>2500</v>
      </c>
      <c r="D385">
        <v>1279.66814</v>
      </c>
      <c r="E385">
        <f t="shared" si="24"/>
        <v>6.9293986838095234E-2</v>
      </c>
      <c r="F385">
        <f>Overview!J$22</f>
        <v>3.273809523809524E-2</v>
      </c>
      <c r="G385">
        <f t="shared" si="21"/>
        <v>6.9293986838095234E-2</v>
      </c>
    </row>
    <row r="386" spans="1:7" x14ac:dyDescent="0.2">
      <c r="A386">
        <v>11</v>
      </c>
      <c r="B386">
        <v>13</v>
      </c>
      <c r="C386">
        <v>3000</v>
      </c>
      <c r="D386">
        <v>1318.1504090000001</v>
      </c>
      <c r="E386">
        <f t="shared" si="24"/>
        <v>7.6028761238095266E-2</v>
      </c>
      <c r="F386">
        <f>Overview!J$22</f>
        <v>3.273809523809524E-2</v>
      </c>
      <c r="G386">
        <f t="shared" si="21"/>
        <v>7.6028761238095266E-2</v>
      </c>
    </row>
    <row r="387" spans="1:7" x14ac:dyDescent="0.2">
      <c r="A387">
        <v>11</v>
      </c>
      <c r="B387">
        <v>13</v>
      </c>
      <c r="C387">
        <v>3500</v>
      </c>
      <c r="D387">
        <v>1364.8303510000001</v>
      </c>
      <c r="E387">
        <f t="shared" si="24"/>
        <v>8.3181506666666682E-2</v>
      </c>
      <c r="F387">
        <f>Overview!J$22</f>
        <v>3.273809523809524E-2</v>
      </c>
      <c r="G387">
        <f t="shared" ref="G387:G450" si="25">E387</f>
        <v>8.3181506666666682E-2</v>
      </c>
    </row>
    <row r="388" spans="1:7" x14ac:dyDescent="0.2">
      <c r="A388">
        <v>11</v>
      </c>
      <c r="B388">
        <v>13</v>
      </c>
      <c r="C388">
        <v>4000</v>
      </c>
      <c r="D388">
        <v>1428.224393</v>
      </c>
      <c r="E388">
        <f t="shared" si="24"/>
        <v>9.2724590738095219E-2</v>
      </c>
      <c r="F388">
        <f>Overview!J$22</f>
        <v>3.273809523809524E-2</v>
      </c>
      <c r="G388">
        <f t="shared" si="25"/>
        <v>9.2724590738095219E-2</v>
      </c>
    </row>
    <row r="389" spans="1:7" x14ac:dyDescent="0.2">
      <c r="A389">
        <v>11</v>
      </c>
      <c r="B389">
        <v>13</v>
      </c>
      <c r="C389">
        <v>4500</v>
      </c>
      <c r="D389">
        <v>1522.5751090000001</v>
      </c>
      <c r="E389">
        <f t="shared" si="24"/>
        <v>0.10702625034920638</v>
      </c>
      <c r="F389">
        <f>Overview!J$22</f>
        <v>3.273809523809524E-2</v>
      </c>
      <c r="G389">
        <f t="shared" si="25"/>
        <v>0.10702625034920638</v>
      </c>
    </row>
    <row r="390" spans="1:7" x14ac:dyDescent="0.2">
      <c r="A390">
        <v>11</v>
      </c>
      <c r="B390">
        <v>13</v>
      </c>
      <c r="C390">
        <v>5000</v>
      </c>
      <c r="D390">
        <v>1644.5724170000001</v>
      </c>
      <c r="E390">
        <f t="shared" si="24"/>
        <v>0.12399689643809525</v>
      </c>
      <c r="F390">
        <f>Overview!J$22</f>
        <v>3.273809523809524E-2</v>
      </c>
      <c r="G390">
        <f t="shared" si="25"/>
        <v>0.12399689643809525</v>
      </c>
    </row>
    <row r="391" spans="1:7" x14ac:dyDescent="0.2">
      <c r="A391">
        <v>11</v>
      </c>
      <c r="B391">
        <v>13</v>
      </c>
      <c r="C391">
        <v>5500</v>
      </c>
      <c r="D391">
        <v>1808.2429139999999</v>
      </c>
      <c r="E391">
        <f t="shared" si="24"/>
        <v>0.14545891396536795</v>
      </c>
      <c r="F391">
        <f>Overview!J$22</f>
        <v>3.273809523809524E-2</v>
      </c>
      <c r="G391">
        <f t="shared" si="25"/>
        <v>0.14545891396536795</v>
      </c>
    </row>
    <row r="392" spans="1:7" x14ac:dyDescent="0.2">
      <c r="A392">
        <v>11</v>
      </c>
      <c r="B392">
        <v>13</v>
      </c>
      <c r="C392">
        <v>6000</v>
      </c>
      <c r="D392">
        <v>2044.5376920000001</v>
      </c>
      <c r="E392">
        <f t="shared" si="24"/>
        <v>0.17544797540476192</v>
      </c>
      <c r="F392">
        <f>Overview!J$22</f>
        <v>3.273809523809524E-2</v>
      </c>
      <c r="G392">
        <f t="shared" si="25"/>
        <v>0.17544797540476192</v>
      </c>
    </row>
    <row r="393" spans="1:7" x14ac:dyDescent="0.2">
      <c r="A393">
        <v>11</v>
      </c>
      <c r="B393">
        <v>13</v>
      </c>
      <c r="C393">
        <v>6500</v>
      </c>
      <c r="D393">
        <v>2355.4996249999999</v>
      </c>
      <c r="E393">
        <f t="shared" si="24"/>
        <v>0.21231058969963368</v>
      </c>
      <c r="F393">
        <f>Overview!J$22</f>
        <v>3.273809523809524E-2</v>
      </c>
      <c r="G393">
        <f t="shared" si="25"/>
        <v>0.21231058969963368</v>
      </c>
    </row>
    <row r="394" spans="1:7" x14ac:dyDescent="0.2">
      <c r="A394">
        <v>11</v>
      </c>
      <c r="B394">
        <v>13</v>
      </c>
      <c r="C394">
        <v>7000</v>
      </c>
      <c r="D394">
        <v>2707.836538</v>
      </c>
      <c r="E394">
        <f t="shared" si="24"/>
        <v>0.24981782766666666</v>
      </c>
      <c r="F394">
        <f>Overview!J$22</f>
        <v>3.273809523809524E-2</v>
      </c>
      <c r="G394">
        <f t="shared" si="25"/>
        <v>0.24981782766666666</v>
      </c>
    </row>
    <row r="395" spans="1:7" x14ac:dyDescent="0.2">
      <c r="A395">
        <v>11</v>
      </c>
      <c r="B395">
        <v>13</v>
      </c>
      <c r="C395">
        <v>7500</v>
      </c>
      <c r="D395">
        <v>3156.2451489999999</v>
      </c>
      <c r="E395">
        <f t="shared" si="24"/>
        <v>0.2951336603047619</v>
      </c>
      <c r="F395">
        <f>Overview!J$22</f>
        <v>3.273809523809524E-2</v>
      </c>
      <c r="G395">
        <f t="shared" si="25"/>
        <v>0.2951336603047619</v>
      </c>
    </row>
    <row r="396" spans="1:7" x14ac:dyDescent="0.2">
      <c r="A396">
        <v>11</v>
      </c>
      <c r="B396">
        <v>13</v>
      </c>
      <c r="C396">
        <v>8000</v>
      </c>
      <c r="D396">
        <v>3772.481119</v>
      </c>
      <c r="E396">
        <f t="shared" si="24"/>
        <v>0.35576343373809521</v>
      </c>
      <c r="F396">
        <f>Overview!J$22</f>
        <v>3.273809523809524E-2</v>
      </c>
      <c r="G396">
        <f t="shared" si="25"/>
        <v>0.35576343373809521</v>
      </c>
    </row>
    <row r="397" spans="1:7" x14ac:dyDescent="0.2">
      <c r="A397">
        <v>11</v>
      </c>
      <c r="B397">
        <v>13</v>
      </c>
      <c r="C397">
        <v>8500</v>
      </c>
      <c r="D397">
        <v>4492.5414860000001</v>
      </c>
      <c r="E397">
        <f t="shared" si="24"/>
        <v>0.42147492759103639</v>
      </c>
      <c r="F397">
        <f>Overview!J$22</f>
        <v>3.273809523809524E-2</v>
      </c>
      <c r="G397">
        <f t="shared" si="25"/>
        <v>0.42147492759103639</v>
      </c>
    </row>
    <row r="398" spans="1:7" x14ac:dyDescent="0.2">
      <c r="A398">
        <v>11</v>
      </c>
      <c r="B398">
        <v>13</v>
      </c>
      <c r="C398">
        <v>9000</v>
      </c>
      <c r="D398">
        <v>5301.1806770000003</v>
      </c>
      <c r="E398">
        <f t="shared" si="24"/>
        <v>0.48972723590476192</v>
      </c>
      <c r="F398">
        <f>Overview!J$22</f>
        <v>3.273809523809524E-2</v>
      </c>
      <c r="G398">
        <f t="shared" si="25"/>
        <v>0.48972723590476192</v>
      </c>
    </row>
    <row r="399" spans="1:7" x14ac:dyDescent="0.2">
      <c r="A399">
        <v>11</v>
      </c>
      <c r="B399">
        <v>13</v>
      </c>
      <c r="C399">
        <v>9500</v>
      </c>
      <c r="D399">
        <v>6483.1968720000004</v>
      </c>
      <c r="E399">
        <f t="shared" si="24"/>
        <v>0.59009793323809523</v>
      </c>
      <c r="F399">
        <f>Overview!J$22</f>
        <v>3.273809523809524E-2</v>
      </c>
      <c r="G399">
        <f t="shared" si="25"/>
        <v>0.59009793323809523</v>
      </c>
    </row>
    <row r="400" spans="1:7" x14ac:dyDescent="0.2">
      <c r="A400">
        <v>11</v>
      </c>
      <c r="B400">
        <v>13</v>
      </c>
      <c r="C400">
        <v>10000</v>
      </c>
      <c r="D400">
        <v>7754.4783219999999</v>
      </c>
      <c r="E400">
        <f t="shared" si="24"/>
        <v>0.68935808633809526</v>
      </c>
      <c r="F400">
        <f>Overview!J$22</f>
        <v>3.273809523809524E-2</v>
      </c>
      <c r="G400">
        <f t="shared" si="25"/>
        <v>0.68935808633809526</v>
      </c>
    </row>
    <row r="401" spans="1:7" x14ac:dyDescent="0.2">
      <c r="A401">
        <v>12</v>
      </c>
      <c r="B401">
        <v>10</v>
      </c>
      <c r="C401">
        <v>0</v>
      </c>
      <c r="D401">
        <v>1188.2790319999999</v>
      </c>
      <c r="E401">
        <f>IF((D401-D$401)&lt;=(C401*F401), F401,(D401-D$401)/C401+F401)</f>
        <v>3.8841807909604516E-2</v>
      </c>
      <c r="F401">
        <f>Overview!J$23</f>
        <v>3.8841807909604516E-2</v>
      </c>
      <c r="G401">
        <f t="shared" si="25"/>
        <v>3.8841807909604516E-2</v>
      </c>
    </row>
    <row r="402" spans="1:7" x14ac:dyDescent="0.2">
      <c r="A402">
        <v>12</v>
      </c>
      <c r="B402">
        <v>10</v>
      </c>
      <c r="C402">
        <v>500</v>
      </c>
      <c r="D402">
        <v>1202.499773</v>
      </c>
      <c r="E402">
        <f t="shared" ref="E402:E421" si="26">IF((D402-D$401)&lt;=(C402*F402), F402,(D402-D$401)/C402+F402)</f>
        <v>3.8841807909604516E-2</v>
      </c>
      <c r="F402">
        <f>Overview!J$23</f>
        <v>3.8841807909604516E-2</v>
      </c>
      <c r="G402">
        <f t="shared" si="25"/>
        <v>3.8841807909604516E-2</v>
      </c>
    </row>
    <row r="403" spans="1:7" x14ac:dyDescent="0.2">
      <c r="A403">
        <v>12</v>
      </c>
      <c r="B403">
        <v>10</v>
      </c>
      <c r="C403">
        <v>1000</v>
      </c>
      <c r="D403">
        <v>1221.1602350000001</v>
      </c>
      <c r="E403">
        <f t="shared" si="26"/>
        <v>3.8841807909604516E-2</v>
      </c>
      <c r="F403">
        <f>Overview!J$23</f>
        <v>3.8841807909604516E-2</v>
      </c>
      <c r="G403">
        <f t="shared" si="25"/>
        <v>3.8841807909604516E-2</v>
      </c>
    </row>
    <row r="404" spans="1:7" x14ac:dyDescent="0.2">
      <c r="A404">
        <v>12</v>
      </c>
      <c r="B404">
        <v>10</v>
      </c>
      <c r="C404">
        <v>1500</v>
      </c>
      <c r="D404">
        <v>1252.6205990000001</v>
      </c>
      <c r="E404">
        <f t="shared" si="26"/>
        <v>8.1736185909604631E-2</v>
      </c>
      <c r="F404">
        <f>Overview!J$23</f>
        <v>3.8841807909604516E-2</v>
      </c>
      <c r="G404">
        <f t="shared" si="25"/>
        <v>8.1736185909604631E-2</v>
      </c>
    </row>
    <row r="405" spans="1:7" x14ac:dyDescent="0.2">
      <c r="A405">
        <v>12</v>
      </c>
      <c r="B405">
        <v>10</v>
      </c>
      <c r="C405">
        <v>2000</v>
      </c>
      <c r="D405">
        <v>1282.2436259999999</v>
      </c>
      <c r="E405">
        <f t="shared" si="26"/>
        <v>8.5824104909604543E-2</v>
      </c>
      <c r="F405">
        <f>Overview!J$23</f>
        <v>3.8841807909604516E-2</v>
      </c>
      <c r="G405">
        <f t="shared" si="25"/>
        <v>8.5824104909604543E-2</v>
      </c>
    </row>
    <row r="406" spans="1:7" x14ac:dyDescent="0.2">
      <c r="A406">
        <v>12</v>
      </c>
      <c r="B406">
        <v>10</v>
      </c>
      <c r="C406">
        <v>2500</v>
      </c>
      <c r="D406">
        <v>1324.1170400000001</v>
      </c>
      <c r="E406">
        <f t="shared" si="26"/>
        <v>9.3177011109604579E-2</v>
      </c>
      <c r="F406">
        <f>Overview!J$23</f>
        <v>3.8841807909604516E-2</v>
      </c>
      <c r="G406">
        <f t="shared" si="25"/>
        <v>9.3177011109604579E-2</v>
      </c>
    </row>
    <row r="407" spans="1:7" x14ac:dyDescent="0.2">
      <c r="A407">
        <v>12</v>
      </c>
      <c r="B407">
        <v>10</v>
      </c>
      <c r="C407">
        <v>3000</v>
      </c>
      <c r="D407">
        <v>1358.0976599999999</v>
      </c>
      <c r="E407">
        <f t="shared" si="26"/>
        <v>9.5448017242937847E-2</v>
      </c>
      <c r="F407">
        <f>Overview!J$23</f>
        <v>3.8841807909604516E-2</v>
      </c>
      <c r="G407">
        <f t="shared" si="25"/>
        <v>9.5448017242937847E-2</v>
      </c>
    </row>
    <row r="408" spans="1:7" x14ac:dyDescent="0.2">
      <c r="A408">
        <v>12</v>
      </c>
      <c r="B408">
        <v>10</v>
      </c>
      <c r="C408">
        <v>3500</v>
      </c>
      <c r="D408">
        <v>1401.814873</v>
      </c>
      <c r="E408">
        <f t="shared" si="26"/>
        <v>9.9852048195318843E-2</v>
      </c>
      <c r="F408">
        <f>Overview!J$23</f>
        <v>3.8841807909604516E-2</v>
      </c>
      <c r="G408">
        <f t="shared" si="25"/>
        <v>9.9852048195318843E-2</v>
      </c>
    </row>
    <row r="409" spans="1:7" x14ac:dyDescent="0.2">
      <c r="A409">
        <v>12</v>
      </c>
      <c r="B409">
        <v>10</v>
      </c>
      <c r="C409">
        <v>4000</v>
      </c>
      <c r="D409">
        <v>1440.970883</v>
      </c>
      <c r="E409">
        <f t="shared" si="26"/>
        <v>0.10201477065960451</v>
      </c>
      <c r="F409">
        <f>Overview!J$23</f>
        <v>3.8841807909604516E-2</v>
      </c>
      <c r="G409">
        <f t="shared" si="25"/>
        <v>0.10201477065960451</v>
      </c>
    </row>
    <row r="410" spans="1:7" x14ac:dyDescent="0.2">
      <c r="A410">
        <v>12</v>
      </c>
      <c r="B410">
        <v>10</v>
      </c>
      <c r="C410">
        <v>4500</v>
      </c>
      <c r="D410">
        <v>1500.2811959999999</v>
      </c>
      <c r="E410">
        <f t="shared" si="26"/>
        <v>0.10817562213182674</v>
      </c>
      <c r="F410">
        <f>Overview!J$23</f>
        <v>3.8841807909604516E-2</v>
      </c>
      <c r="G410">
        <f t="shared" si="25"/>
        <v>0.10817562213182674</v>
      </c>
    </row>
    <row r="411" spans="1:7" x14ac:dyDescent="0.2">
      <c r="A411">
        <v>12</v>
      </c>
      <c r="B411">
        <v>10</v>
      </c>
      <c r="C411">
        <v>5000</v>
      </c>
      <c r="D411">
        <v>1555.2833989999999</v>
      </c>
      <c r="E411">
        <f t="shared" si="26"/>
        <v>0.11224268130960452</v>
      </c>
      <c r="F411">
        <f>Overview!J$23</f>
        <v>3.8841807909604516E-2</v>
      </c>
      <c r="G411">
        <f t="shared" si="25"/>
        <v>0.11224268130960452</v>
      </c>
    </row>
    <row r="412" spans="1:7" x14ac:dyDescent="0.2">
      <c r="A412">
        <v>12</v>
      </c>
      <c r="B412">
        <v>10</v>
      </c>
      <c r="C412">
        <v>5500</v>
      </c>
      <c r="D412">
        <v>1631.37247</v>
      </c>
      <c r="E412">
        <f t="shared" si="26"/>
        <v>0.11940425118233181</v>
      </c>
      <c r="F412">
        <f>Overview!J$23</f>
        <v>3.8841807909604516E-2</v>
      </c>
      <c r="G412">
        <f t="shared" si="25"/>
        <v>0.11940425118233181</v>
      </c>
    </row>
    <row r="413" spans="1:7" x14ac:dyDescent="0.2">
      <c r="A413">
        <v>12</v>
      </c>
      <c r="B413">
        <v>10</v>
      </c>
      <c r="C413">
        <v>6000</v>
      </c>
      <c r="D413">
        <v>1745.1174579999999</v>
      </c>
      <c r="E413">
        <f t="shared" si="26"/>
        <v>0.13164821224293785</v>
      </c>
      <c r="F413">
        <f>Overview!J$23</f>
        <v>3.8841807909604516E-2</v>
      </c>
      <c r="G413">
        <f t="shared" si="25"/>
        <v>0.13164821224293785</v>
      </c>
    </row>
    <row r="414" spans="1:7" x14ac:dyDescent="0.2">
      <c r="A414">
        <v>12</v>
      </c>
      <c r="B414">
        <v>10</v>
      </c>
      <c r="C414">
        <v>6500</v>
      </c>
      <c r="D414">
        <v>1844.9886750000001</v>
      </c>
      <c r="E414">
        <f t="shared" si="26"/>
        <v>0.13987406067883532</v>
      </c>
      <c r="F414">
        <f>Overview!J$23</f>
        <v>3.8841807909604516E-2</v>
      </c>
      <c r="G414">
        <f t="shared" si="25"/>
        <v>0.13987406067883532</v>
      </c>
    </row>
    <row r="415" spans="1:7" x14ac:dyDescent="0.2">
      <c r="A415">
        <v>12</v>
      </c>
      <c r="B415">
        <v>10</v>
      </c>
      <c r="C415">
        <v>7000</v>
      </c>
      <c r="D415">
        <v>2012.161859</v>
      </c>
      <c r="E415">
        <f t="shared" si="26"/>
        <v>0.15653935462389024</v>
      </c>
      <c r="F415">
        <f>Overview!J$23</f>
        <v>3.8841807909604516E-2</v>
      </c>
      <c r="G415">
        <f t="shared" si="25"/>
        <v>0.15653935462389024</v>
      </c>
    </row>
    <row r="416" spans="1:7" x14ac:dyDescent="0.2">
      <c r="A416">
        <v>12</v>
      </c>
      <c r="B416">
        <v>10</v>
      </c>
      <c r="C416">
        <v>7500</v>
      </c>
      <c r="D416">
        <v>2205.9889079999998</v>
      </c>
      <c r="E416">
        <f t="shared" si="26"/>
        <v>0.17453645804293783</v>
      </c>
      <c r="F416">
        <f>Overview!J$23</f>
        <v>3.8841807909604516E-2</v>
      </c>
      <c r="G416">
        <f t="shared" si="25"/>
        <v>0.17453645804293783</v>
      </c>
    </row>
    <row r="417" spans="1:7" x14ac:dyDescent="0.2">
      <c r="A417">
        <v>12</v>
      </c>
      <c r="B417">
        <v>10</v>
      </c>
      <c r="C417">
        <v>8000</v>
      </c>
      <c r="D417">
        <v>2295.349123</v>
      </c>
      <c r="E417">
        <f t="shared" si="26"/>
        <v>0.17722556928460451</v>
      </c>
      <c r="F417">
        <f>Overview!J$23</f>
        <v>3.8841807909604516E-2</v>
      </c>
      <c r="G417">
        <f t="shared" si="25"/>
        <v>0.17722556928460451</v>
      </c>
    </row>
    <row r="418" spans="1:7" x14ac:dyDescent="0.2">
      <c r="A418">
        <v>12</v>
      </c>
      <c r="B418">
        <v>10</v>
      </c>
      <c r="C418">
        <v>8500</v>
      </c>
      <c r="D418">
        <v>2509.7088319999998</v>
      </c>
      <c r="E418">
        <f t="shared" si="26"/>
        <v>0.1943041373213692</v>
      </c>
      <c r="F418">
        <f>Overview!J$23</f>
        <v>3.8841807909604516E-2</v>
      </c>
      <c r="G418">
        <f t="shared" si="25"/>
        <v>0.1943041373213692</v>
      </c>
    </row>
    <row r="419" spans="1:7" x14ac:dyDescent="0.2">
      <c r="A419">
        <v>12</v>
      </c>
      <c r="B419">
        <v>10</v>
      </c>
      <c r="C419">
        <v>9000</v>
      </c>
      <c r="D419">
        <v>2818.0479690000002</v>
      </c>
      <c r="E419">
        <f t="shared" si="26"/>
        <v>0.21992724535404898</v>
      </c>
      <c r="F419">
        <f>Overview!J$23</f>
        <v>3.8841807909604516E-2</v>
      </c>
      <c r="G419">
        <f t="shared" si="25"/>
        <v>0.21992724535404898</v>
      </c>
    </row>
    <row r="420" spans="1:7" x14ac:dyDescent="0.2">
      <c r="A420">
        <v>12</v>
      </c>
      <c r="B420">
        <v>10</v>
      </c>
      <c r="C420">
        <v>9500</v>
      </c>
      <c r="D420">
        <v>2997.1932959999999</v>
      </c>
      <c r="E420">
        <f t="shared" si="26"/>
        <v>0.2292538356990782</v>
      </c>
      <c r="F420">
        <f>Overview!J$23</f>
        <v>3.8841807909604516E-2</v>
      </c>
      <c r="G420">
        <f t="shared" si="25"/>
        <v>0.2292538356990782</v>
      </c>
    </row>
    <row r="421" spans="1:7" x14ac:dyDescent="0.2">
      <c r="A421">
        <v>12</v>
      </c>
      <c r="B421">
        <v>10</v>
      </c>
      <c r="C421">
        <v>10000</v>
      </c>
      <c r="D421">
        <v>3549.5959229999999</v>
      </c>
      <c r="E421">
        <f t="shared" si="26"/>
        <v>0.2749734970096045</v>
      </c>
      <c r="F421">
        <f>Overview!J$23</f>
        <v>3.8841807909604516E-2</v>
      </c>
      <c r="G421">
        <f t="shared" si="25"/>
        <v>0.2749734970096045</v>
      </c>
    </row>
    <row r="422" spans="1:7" x14ac:dyDescent="0.2">
      <c r="A422">
        <v>12</v>
      </c>
      <c r="B422">
        <v>13</v>
      </c>
      <c r="C422">
        <v>0</v>
      </c>
      <c r="D422">
        <v>1188.279847</v>
      </c>
      <c r="E422">
        <f>IF((D422-D$422)&lt;=(C422*F422), F422,(D422-D$422)/C422+F422)</f>
        <v>3.5416666666666666E-2</v>
      </c>
      <c r="F422">
        <f>Overview!J$24</f>
        <v>3.5416666666666666E-2</v>
      </c>
      <c r="G422">
        <f t="shared" si="25"/>
        <v>3.5416666666666666E-2</v>
      </c>
    </row>
    <row r="423" spans="1:7" x14ac:dyDescent="0.2">
      <c r="A423">
        <v>12</v>
      </c>
      <c r="B423">
        <v>13</v>
      </c>
      <c r="C423">
        <v>500</v>
      </c>
      <c r="D423">
        <v>1200.524349</v>
      </c>
      <c r="E423">
        <f t="shared" ref="E423:E442" si="27">IF((D423-D$422)&lt;=(C423*F423), F423,(D423-D$422)/C423+F423)</f>
        <v>3.5416666666666666E-2</v>
      </c>
      <c r="F423">
        <f>Overview!J$24</f>
        <v>3.5416666666666666E-2</v>
      </c>
      <c r="G423">
        <f t="shared" si="25"/>
        <v>3.5416666666666666E-2</v>
      </c>
    </row>
    <row r="424" spans="1:7" x14ac:dyDescent="0.2">
      <c r="A424">
        <v>12</v>
      </c>
      <c r="B424">
        <v>13</v>
      </c>
      <c r="C424">
        <v>1000</v>
      </c>
      <c r="D424">
        <v>1219.2872420000001</v>
      </c>
      <c r="E424">
        <f t="shared" si="27"/>
        <v>3.5416666666666666E-2</v>
      </c>
      <c r="F424">
        <f>Overview!J$24</f>
        <v>3.5416666666666666E-2</v>
      </c>
      <c r="G424">
        <f t="shared" si="25"/>
        <v>3.5416666666666666E-2</v>
      </c>
    </row>
    <row r="425" spans="1:7" x14ac:dyDescent="0.2">
      <c r="A425">
        <v>12</v>
      </c>
      <c r="B425">
        <v>13</v>
      </c>
      <c r="C425">
        <v>1500</v>
      </c>
      <c r="D425">
        <v>1237.462743</v>
      </c>
      <c r="E425">
        <f t="shared" si="27"/>
        <v>3.5416666666666666E-2</v>
      </c>
      <c r="F425">
        <f>Overview!J$24</f>
        <v>3.5416666666666666E-2</v>
      </c>
      <c r="G425">
        <f t="shared" si="25"/>
        <v>3.5416666666666666E-2</v>
      </c>
    </row>
    <row r="426" spans="1:7" x14ac:dyDescent="0.2">
      <c r="A426">
        <v>12</v>
      </c>
      <c r="B426">
        <v>13</v>
      </c>
      <c r="C426">
        <v>2000</v>
      </c>
      <c r="D426">
        <v>1259.8068020000001</v>
      </c>
      <c r="E426">
        <f t="shared" si="27"/>
        <v>7.1180144166666681E-2</v>
      </c>
      <c r="F426">
        <f>Overview!J$24</f>
        <v>3.5416666666666666E-2</v>
      </c>
      <c r="G426">
        <f t="shared" si="25"/>
        <v>7.1180144166666681E-2</v>
      </c>
    </row>
    <row r="427" spans="1:7" x14ac:dyDescent="0.2">
      <c r="A427">
        <v>12</v>
      </c>
      <c r="B427">
        <v>13</v>
      </c>
      <c r="C427">
        <v>2500</v>
      </c>
      <c r="D427">
        <v>1277.5408649999999</v>
      </c>
      <c r="E427">
        <f t="shared" si="27"/>
        <v>7.1121073866666634E-2</v>
      </c>
      <c r="F427">
        <f>Overview!J$24</f>
        <v>3.5416666666666666E-2</v>
      </c>
      <c r="G427">
        <f t="shared" si="25"/>
        <v>7.1121073866666634E-2</v>
      </c>
    </row>
    <row r="428" spans="1:7" x14ac:dyDescent="0.2">
      <c r="A428">
        <v>12</v>
      </c>
      <c r="B428">
        <v>13</v>
      </c>
      <c r="C428">
        <v>3000</v>
      </c>
      <c r="D428">
        <v>1302.5266409999999</v>
      </c>
      <c r="E428">
        <f t="shared" si="27"/>
        <v>7.3498931333333295E-2</v>
      </c>
      <c r="F428">
        <f>Overview!J$24</f>
        <v>3.5416666666666666E-2</v>
      </c>
      <c r="G428">
        <f t="shared" si="25"/>
        <v>7.3498931333333295E-2</v>
      </c>
    </row>
    <row r="429" spans="1:7" x14ac:dyDescent="0.2">
      <c r="A429">
        <v>12</v>
      </c>
      <c r="B429">
        <v>13</v>
      </c>
      <c r="C429">
        <v>3500</v>
      </c>
      <c r="D429">
        <v>1320.6297549999999</v>
      </c>
      <c r="E429">
        <f t="shared" si="27"/>
        <v>7.3230926095238069E-2</v>
      </c>
      <c r="F429">
        <f>Overview!J$24</f>
        <v>3.5416666666666666E-2</v>
      </c>
      <c r="G429">
        <f t="shared" si="25"/>
        <v>7.3230926095238069E-2</v>
      </c>
    </row>
    <row r="430" spans="1:7" x14ac:dyDescent="0.2">
      <c r="A430">
        <v>12</v>
      </c>
      <c r="B430">
        <v>13</v>
      </c>
      <c r="C430">
        <v>4000</v>
      </c>
      <c r="D430">
        <v>1348.9657360000001</v>
      </c>
      <c r="E430">
        <f t="shared" si="27"/>
        <v>7.5588138916666686E-2</v>
      </c>
      <c r="F430">
        <f>Overview!J$24</f>
        <v>3.5416666666666666E-2</v>
      </c>
      <c r="G430">
        <f t="shared" si="25"/>
        <v>7.5588138916666686E-2</v>
      </c>
    </row>
    <row r="431" spans="1:7" x14ac:dyDescent="0.2">
      <c r="A431">
        <v>12</v>
      </c>
      <c r="B431">
        <v>13</v>
      </c>
      <c r="C431">
        <v>4500</v>
      </c>
      <c r="D431">
        <v>1377.046384</v>
      </c>
      <c r="E431">
        <f t="shared" si="27"/>
        <v>7.7364785999999991E-2</v>
      </c>
      <c r="F431">
        <f>Overview!J$24</f>
        <v>3.5416666666666666E-2</v>
      </c>
      <c r="G431">
        <f t="shared" si="25"/>
        <v>7.7364785999999991E-2</v>
      </c>
    </row>
    <row r="432" spans="1:7" x14ac:dyDescent="0.2">
      <c r="A432">
        <v>12</v>
      </c>
      <c r="B432">
        <v>13</v>
      </c>
      <c r="C432">
        <v>5000</v>
      </c>
      <c r="D432">
        <v>1413.5514880000001</v>
      </c>
      <c r="E432">
        <f t="shared" si="27"/>
        <v>8.0470994866666673E-2</v>
      </c>
      <c r="F432">
        <f>Overview!J$24</f>
        <v>3.5416666666666666E-2</v>
      </c>
      <c r="G432">
        <f t="shared" si="25"/>
        <v>8.0470994866666673E-2</v>
      </c>
    </row>
    <row r="433" spans="1:7" x14ac:dyDescent="0.2">
      <c r="A433">
        <v>12</v>
      </c>
      <c r="B433">
        <v>13</v>
      </c>
      <c r="C433">
        <v>5500</v>
      </c>
      <c r="D433">
        <v>1470.6023640000001</v>
      </c>
      <c r="E433">
        <f t="shared" si="27"/>
        <v>8.6748033393939411E-2</v>
      </c>
      <c r="F433">
        <f>Overview!J$24</f>
        <v>3.5416666666666666E-2</v>
      </c>
      <c r="G433">
        <f t="shared" si="25"/>
        <v>8.6748033393939411E-2</v>
      </c>
    </row>
    <row r="434" spans="1:7" x14ac:dyDescent="0.2">
      <c r="A434">
        <v>12</v>
      </c>
      <c r="B434">
        <v>13</v>
      </c>
      <c r="C434">
        <v>6000</v>
      </c>
      <c r="D434">
        <v>1532.035296</v>
      </c>
      <c r="E434">
        <f t="shared" si="27"/>
        <v>9.2709241499999998E-2</v>
      </c>
      <c r="F434">
        <f>Overview!J$24</f>
        <v>3.5416666666666666E-2</v>
      </c>
      <c r="G434">
        <f t="shared" si="25"/>
        <v>9.2709241499999998E-2</v>
      </c>
    </row>
    <row r="435" spans="1:7" x14ac:dyDescent="0.2">
      <c r="A435">
        <v>12</v>
      </c>
      <c r="B435">
        <v>13</v>
      </c>
      <c r="C435">
        <v>6500</v>
      </c>
      <c r="D435">
        <v>1589.841185</v>
      </c>
      <c r="E435">
        <f t="shared" si="27"/>
        <v>9.7195334051282056E-2</v>
      </c>
      <c r="F435">
        <f>Overview!J$24</f>
        <v>3.5416666666666666E-2</v>
      </c>
      <c r="G435">
        <f t="shared" si="25"/>
        <v>9.7195334051282056E-2</v>
      </c>
    </row>
    <row r="436" spans="1:7" x14ac:dyDescent="0.2">
      <c r="A436">
        <v>12</v>
      </c>
      <c r="B436">
        <v>13</v>
      </c>
      <c r="C436">
        <v>7000</v>
      </c>
      <c r="D436">
        <v>1677.1159580000001</v>
      </c>
      <c r="E436">
        <f t="shared" si="27"/>
        <v>0.10525039680952382</v>
      </c>
      <c r="F436">
        <f>Overview!J$24</f>
        <v>3.5416666666666666E-2</v>
      </c>
      <c r="G436">
        <f t="shared" si="25"/>
        <v>0.10525039680952382</v>
      </c>
    </row>
    <row r="437" spans="1:7" x14ac:dyDescent="0.2">
      <c r="A437">
        <v>12</v>
      </c>
      <c r="B437">
        <v>13</v>
      </c>
      <c r="C437">
        <v>7500</v>
      </c>
      <c r="D437">
        <v>1772.980718</v>
      </c>
      <c r="E437">
        <f t="shared" si="27"/>
        <v>0.11337678280000001</v>
      </c>
      <c r="F437">
        <f>Overview!J$24</f>
        <v>3.5416666666666666E-2</v>
      </c>
      <c r="G437">
        <f t="shared" si="25"/>
        <v>0.11337678280000001</v>
      </c>
    </row>
    <row r="438" spans="1:7" x14ac:dyDescent="0.2">
      <c r="A438">
        <v>12</v>
      </c>
      <c r="B438">
        <v>13</v>
      </c>
      <c r="C438">
        <v>8000</v>
      </c>
      <c r="D438">
        <v>1875.9308329999999</v>
      </c>
      <c r="E438">
        <f t="shared" si="27"/>
        <v>0.12137303991666665</v>
      </c>
      <c r="F438">
        <f>Overview!J$24</f>
        <v>3.5416666666666666E-2</v>
      </c>
      <c r="G438">
        <f t="shared" si="25"/>
        <v>0.12137303991666665</v>
      </c>
    </row>
    <row r="439" spans="1:7" x14ac:dyDescent="0.2">
      <c r="A439">
        <v>12</v>
      </c>
      <c r="B439">
        <v>13</v>
      </c>
      <c r="C439">
        <v>8500</v>
      </c>
      <c r="D439">
        <v>2018.412683</v>
      </c>
      <c r="E439">
        <f t="shared" si="27"/>
        <v>0.13307935325490194</v>
      </c>
      <c r="F439">
        <f>Overview!J$24</f>
        <v>3.5416666666666666E-2</v>
      </c>
      <c r="G439">
        <f t="shared" si="25"/>
        <v>0.13307935325490194</v>
      </c>
    </row>
    <row r="440" spans="1:7" x14ac:dyDescent="0.2">
      <c r="A440">
        <v>12</v>
      </c>
      <c r="B440">
        <v>13</v>
      </c>
      <c r="C440">
        <v>9000</v>
      </c>
      <c r="D440">
        <v>2172.0446740000002</v>
      </c>
      <c r="E440">
        <f t="shared" si="27"/>
        <v>0.14472386966666667</v>
      </c>
      <c r="F440">
        <f>Overview!J$24</f>
        <v>3.5416666666666666E-2</v>
      </c>
      <c r="G440">
        <f t="shared" si="25"/>
        <v>0.14472386966666667</v>
      </c>
    </row>
    <row r="441" spans="1:7" x14ac:dyDescent="0.2">
      <c r="A441">
        <v>12</v>
      </c>
      <c r="B441">
        <v>13</v>
      </c>
      <c r="C441">
        <v>9500</v>
      </c>
      <c r="D441">
        <v>2302.3237450000001</v>
      </c>
      <c r="E441">
        <f t="shared" si="27"/>
        <v>0.15268444540350878</v>
      </c>
      <c r="F441">
        <f>Overview!J$24</f>
        <v>3.5416666666666666E-2</v>
      </c>
      <c r="G441">
        <f t="shared" si="25"/>
        <v>0.15268444540350878</v>
      </c>
    </row>
    <row r="442" spans="1:7" x14ac:dyDescent="0.2">
      <c r="A442">
        <v>12</v>
      </c>
      <c r="B442">
        <v>13</v>
      </c>
      <c r="C442">
        <v>10000</v>
      </c>
      <c r="D442">
        <v>2499.84816</v>
      </c>
      <c r="E442">
        <f t="shared" si="27"/>
        <v>0.16657349796666665</v>
      </c>
      <c r="F442">
        <f>Overview!J$24</f>
        <v>3.5416666666666666E-2</v>
      </c>
      <c r="G442">
        <f t="shared" si="25"/>
        <v>0.16657349796666665</v>
      </c>
    </row>
    <row r="443" spans="1:7" x14ac:dyDescent="0.2">
      <c r="A443">
        <v>13</v>
      </c>
      <c r="B443">
        <v>14</v>
      </c>
      <c r="C443">
        <v>0</v>
      </c>
      <c r="D443">
        <v>1188.3233290000001</v>
      </c>
      <c r="E443">
        <f>IF((D443-D$443)&lt;=(C443*F443), F443,(D443-D$443)/C443+F443)</f>
        <v>3.8043478260869568E-2</v>
      </c>
      <c r="F443">
        <f>Overview!J$25</f>
        <v>3.8043478260869568E-2</v>
      </c>
      <c r="G443">
        <f t="shared" si="25"/>
        <v>3.8043478260869568E-2</v>
      </c>
    </row>
    <row r="444" spans="1:7" x14ac:dyDescent="0.2">
      <c r="A444">
        <v>13</v>
      </c>
      <c r="B444">
        <v>14</v>
      </c>
      <c r="C444">
        <v>500</v>
      </c>
      <c r="D444">
        <v>1197.370529</v>
      </c>
      <c r="E444">
        <f t="shared" ref="E444:E463" si="28">IF((D444-D$443)&lt;=(C444*F444), F444,(D444-D$443)/C444+F444)</f>
        <v>3.8043478260869568E-2</v>
      </c>
      <c r="F444">
        <f>Overview!J$25</f>
        <v>3.8043478260869568E-2</v>
      </c>
      <c r="G444">
        <f t="shared" si="25"/>
        <v>3.8043478260869568E-2</v>
      </c>
    </row>
    <row r="445" spans="1:7" x14ac:dyDescent="0.2">
      <c r="A445">
        <v>13</v>
      </c>
      <c r="B445">
        <v>14</v>
      </c>
      <c r="C445">
        <v>1000</v>
      </c>
      <c r="D445">
        <v>1208.1590430000001</v>
      </c>
      <c r="E445">
        <f t="shared" si="28"/>
        <v>3.8043478260869568E-2</v>
      </c>
      <c r="F445">
        <f>Overview!J$25</f>
        <v>3.8043478260869568E-2</v>
      </c>
      <c r="G445">
        <f t="shared" si="25"/>
        <v>3.8043478260869568E-2</v>
      </c>
    </row>
    <row r="446" spans="1:7" x14ac:dyDescent="0.2">
      <c r="A446">
        <v>13</v>
      </c>
      <c r="B446">
        <v>14</v>
      </c>
      <c r="C446">
        <v>1500</v>
      </c>
      <c r="D446">
        <v>1221.619637</v>
      </c>
      <c r="E446">
        <f t="shared" si="28"/>
        <v>3.8043478260869568E-2</v>
      </c>
      <c r="F446">
        <f>Overview!J$25</f>
        <v>3.8043478260869568E-2</v>
      </c>
      <c r="G446">
        <f t="shared" si="25"/>
        <v>3.8043478260869568E-2</v>
      </c>
    </row>
    <row r="447" spans="1:7" x14ac:dyDescent="0.2">
      <c r="A447">
        <v>13</v>
      </c>
      <c r="B447">
        <v>14</v>
      </c>
      <c r="C447">
        <v>2000</v>
      </c>
      <c r="D447">
        <v>1237.8016580000001</v>
      </c>
      <c r="E447">
        <f t="shared" si="28"/>
        <v>3.8043478260869568E-2</v>
      </c>
      <c r="F447">
        <f>Overview!J$25</f>
        <v>3.8043478260869568E-2</v>
      </c>
      <c r="G447">
        <f t="shared" si="25"/>
        <v>3.8043478260869568E-2</v>
      </c>
    </row>
    <row r="448" spans="1:7" x14ac:dyDescent="0.2">
      <c r="A448">
        <v>13</v>
      </c>
      <c r="B448">
        <v>14</v>
      </c>
      <c r="C448">
        <v>2500</v>
      </c>
      <c r="D448">
        <v>1259.86529</v>
      </c>
      <c r="E448">
        <f t="shared" si="28"/>
        <v>3.8043478260869568E-2</v>
      </c>
      <c r="F448">
        <f>Overview!J$25</f>
        <v>3.8043478260869568E-2</v>
      </c>
      <c r="G448">
        <f t="shared" si="25"/>
        <v>3.8043478260869568E-2</v>
      </c>
    </row>
    <row r="449" spans="1:7" x14ac:dyDescent="0.2">
      <c r="A449">
        <v>13</v>
      </c>
      <c r="B449">
        <v>14</v>
      </c>
      <c r="C449">
        <v>3000</v>
      </c>
      <c r="D449">
        <v>1285.0561210000001</v>
      </c>
      <c r="E449">
        <f t="shared" si="28"/>
        <v>3.8043478260869568E-2</v>
      </c>
      <c r="F449">
        <f>Overview!J$25</f>
        <v>3.8043478260869568E-2</v>
      </c>
      <c r="G449">
        <f t="shared" si="25"/>
        <v>3.8043478260869568E-2</v>
      </c>
    </row>
    <row r="450" spans="1:7" x14ac:dyDescent="0.2">
      <c r="A450">
        <v>13</v>
      </c>
      <c r="B450">
        <v>14</v>
      </c>
      <c r="C450">
        <v>3500</v>
      </c>
      <c r="D450">
        <v>1318.6888879999999</v>
      </c>
      <c r="E450">
        <f t="shared" si="28"/>
        <v>3.8043478260869568E-2</v>
      </c>
      <c r="F450">
        <f>Overview!J$25</f>
        <v>3.8043478260869568E-2</v>
      </c>
      <c r="G450">
        <f t="shared" si="25"/>
        <v>3.8043478260869568E-2</v>
      </c>
    </row>
    <row r="451" spans="1:7" x14ac:dyDescent="0.2">
      <c r="A451">
        <v>13</v>
      </c>
      <c r="B451">
        <v>14</v>
      </c>
      <c r="C451">
        <v>4000</v>
      </c>
      <c r="D451">
        <v>1362.742485</v>
      </c>
      <c r="E451">
        <f t="shared" si="28"/>
        <v>8.1648267260869545E-2</v>
      </c>
      <c r="F451">
        <f>Overview!J$25</f>
        <v>3.8043478260869568E-2</v>
      </c>
      <c r="G451">
        <f t="shared" ref="G451:G514" si="29">E451</f>
        <v>8.1648267260869545E-2</v>
      </c>
    </row>
    <row r="452" spans="1:7" x14ac:dyDescent="0.2">
      <c r="A452">
        <v>13</v>
      </c>
      <c r="B452">
        <v>14</v>
      </c>
      <c r="C452">
        <v>4500</v>
      </c>
      <c r="D452">
        <v>1425.7755179999999</v>
      </c>
      <c r="E452">
        <f t="shared" si="28"/>
        <v>9.0810631371980644E-2</v>
      </c>
      <c r="F452">
        <f>Overview!J$25</f>
        <v>3.8043478260869568E-2</v>
      </c>
      <c r="G452">
        <f t="shared" si="29"/>
        <v>9.0810631371980644E-2</v>
      </c>
    </row>
    <row r="453" spans="1:7" x14ac:dyDescent="0.2">
      <c r="A453">
        <v>13</v>
      </c>
      <c r="B453">
        <v>14</v>
      </c>
      <c r="C453">
        <v>5000</v>
      </c>
      <c r="D453">
        <v>1486.798215</v>
      </c>
      <c r="E453">
        <f t="shared" si="28"/>
        <v>9.7738455460869567E-2</v>
      </c>
      <c r="F453">
        <f>Overview!J$25</f>
        <v>3.8043478260869568E-2</v>
      </c>
      <c r="G453">
        <f t="shared" si="29"/>
        <v>9.7738455460869567E-2</v>
      </c>
    </row>
    <row r="454" spans="1:7" x14ac:dyDescent="0.2">
      <c r="A454">
        <v>13</v>
      </c>
      <c r="B454">
        <v>14</v>
      </c>
      <c r="C454">
        <v>5500</v>
      </c>
      <c r="D454">
        <v>1533.5260860000001</v>
      </c>
      <c r="E454">
        <f t="shared" si="28"/>
        <v>0.10080761589723321</v>
      </c>
      <c r="F454">
        <f>Overview!J$25</f>
        <v>3.8043478260869568E-2</v>
      </c>
      <c r="G454">
        <f t="shared" si="29"/>
        <v>0.10080761589723321</v>
      </c>
    </row>
    <row r="455" spans="1:7" x14ac:dyDescent="0.2">
      <c r="A455">
        <v>13</v>
      </c>
      <c r="B455">
        <v>14</v>
      </c>
      <c r="C455">
        <v>6000</v>
      </c>
      <c r="D455">
        <v>1618.666062</v>
      </c>
      <c r="E455">
        <f t="shared" si="28"/>
        <v>0.1097672670942029</v>
      </c>
      <c r="F455">
        <f>Overview!J$25</f>
        <v>3.8043478260869568E-2</v>
      </c>
      <c r="G455">
        <f t="shared" si="29"/>
        <v>0.1097672670942029</v>
      </c>
    </row>
    <row r="456" spans="1:7" x14ac:dyDescent="0.2">
      <c r="A456">
        <v>13</v>
      </c>
      <c r="B456">
        <v>14</v>
      </c>
      <c r="C456">
        <v>6500</v>
      </c>
      <c r="D456">
        <v>1709.5538389999999</v>
      </c>
      <c r="E456">
        <f t="shared" si="28"/>
        <v>0.11823278749163878</v>
      </c>
      <c r="F456">
        <f>Overview!J$25</f>
        <v>3.8043478260869568E-2</v>
      </c>
      <c r="G456">
        <f t="shared" si="29"/>
        <v>0.11823278749163878</v>
      </c>
    </row>
    <row r="457" spans="1:7" x14ac:dyDescent="0.2">
      <c r="A457">
        <v>13</v>
      </c>
      <c r="B457">
        <v>14</v>
      </c>
      <c r="C457">
        <v>7000</v>
      </c>
      <c r="D457">
        <v>1853.101854</v>
      </c>
      <c r="E457">
        <f t="shared" si="28"/>
        <v>0.13301183897515528</v>
      </c>
      <c r="F457">
        <f>Overview!J$25</f>
        <v>3.8043478260869568E-2</v>
      </c>
      <c r="G457">
        <f t="shared" si="29"/>
        <v>0.13301183897515528</v>
      </c>
    </row>
    <row r="458" spans="1:7" x14ac:dyDescent="0.2">
      <c r="A458">
        <v>13</v>
      </c>
      <c r="B458">
        <v>14</v>
      </c>
      <c r="C458">
        <v>7500</v>
      </c>
      <c r="D458">
        <v>1997.5353660000001</v>
      </c>
      <c r="E458">
        <f t="shared" si="28"/>
        <v>0.14593841652753625</v>
      </c>
      <c r="F458">
        <f>Overview!J$25</f>
        <v>3.8043478260869568E-2</v>
      </c>
      <c r="G458">
        <f t="shared" si="29"/>
        <v>0.14593841652753625</v>
      </c>
    </row>
    <row r="459" spans="1:7" x14ac:dyDescent="0.2">
      <c r="A459">
        <v>13</v>
      </c>
      <c r="B459">
        <v>14</v>
      </c>
      <c r="C459">
        <v>8000</v>
      </c>
      <c r="D459">
        <v>2229.5487910000002</v>
      </c>
      <c r="E459">
        <f t="shared" si="28"/>
        <v>0.16819666101086958</v>
      </c>
      <c r="F459">
        <f>Overview!J$25</f>
        <v>3.8043478260869568E-2</v>
      </c>
      <c r="G459">
        <f t="shared" si="29"/>
        <v>0.16819666101086958</v>
      </c>
    </row>
    <row r="460" spans="1:7" x14ac:dyDescent="0.2">
      <c r="A460">
        <v>13</v>
      </c>
      <c r="B460">
        <v>14</v>
      </c>
      <c r="C460">
        <v>8500</v>
      </c>
      <c r="D460">
        <v>2384.9031009999999</v>
      </c>
      <c r="E460">
        <f t="shared" si="28"/>
        <v>0.17881756908439897</v>
      </c>
      <c r="F460">
        <f>Overview!J$25</f>
        <v>3.8043478260869568E-2</v>
      </c>
      <c r="G460">
        <f t="shared" si="29"/>
        <v>0.17881756908439897</v>
      </c>
    </row>
    <row r="461" spans="1:7" x14ac:dyDescent="0.2">
      <c r="A461">
        <v>13</v>
      </c>
      <c r="B461">
        <v>14</v>
      </c>
      <c r="C461">
        <v>9000</v>
      </c>
      <c r="D461">
        <v>2911.5797360000001</v>
      </c>
      <c r="E461">
        <f t="shared" si="28"/>
        <v>0.2295164123719807</v>
      </c>
      <c r="F461">
        <f>Overview!J$25</f>
        <v>3.8043478260869568E-2</v>
      </c>
      <c r="G461">
        <f t="shared" si="29"/>
        <v>0.2295164123719807</v>
      </c>
    </row>
    <row r="462" spans="1:7" x14ac:dyDescent="0.2">
      <c r="A462">
        <v>13</v>
      </c>
      <c r="B462">
        <v>14</v>
      </c>
      <c r="C462">
        <v>9500</v>
      </c>
      <c r="D462">
        <v>3146.3096909999999</v>
      </c>
      <c r="E462">
        <f t="shared" si="28"/>
        <v>0.24414730583981692</v>
      </c>
      <c r="F462">
        <f>Overview!J$25</f>
        <v>3.8043478260869568E-2</v>
      </c>
      <c r="G462">
        <f t="shared" si="29"/>
        <v>0.24414730583981692</v>
      </c>
    </row>
    <row r="463" spans="1:7" x14ac:dyDescent="0.2">
      <c r="A463">
        <v>13</v>
      </c>
      <c r="B463">
        <v>14</v>
      </c>
      <c r="C463">
        <v>10000</v>
      </c>
      <c r="D463">
        <v>3493.2977510000001</v>
      </c>
      <c r="E463">
        <f t="shared" si="28"/>
        <v>0.26854092046086958</v>
      </c>
      <c r="F463">
        <f>Overview!J$25</f>
        <v>3.8043478260869568E-2</v>
      </c>
      <c r="G463">
        <f t="shared" si="29"/>
        <v>0.26854092046086958</v>
      </c>
    </row>
    <row r="464" spans="1:7" x14ac:dyDescent="0.2">
      <c r="A464">
        <v>13</v>
      </c>
      <c r="B464">
        <v>7</v>
      </c>
      <c r="C464">
        <v>0</v>
      </c>
      <c r="D464">
        <v>1187.928431</v>
      </c>
      <c r="E464">
        <f>IF((D464-D$464)&lt;=(C464*F464), F464,(D464-D$464)/C464+F464)</f>
        <v>2.2206959706959704E-2</v>
      </c>
      <c r="F464">
        <f>Overview!J$26</f>
        <v>2.2206959706959704E-2</v>
      </c>
      <c r="G464">
        <f t="shared" si="29"/>
        <v>2.2206959706959704E-2</v>
      </c>
    </row>
    <row r="465" spans="1:7" x14ac:dyDescent="0.2">
      <c r="A465">
        <v>13</v>
      </c>
      <c r="B465">
        <v>7</v>
      </c>
      <c r="C465">
        <v>500</v>
      </c>
      <c r="D465">
        <v>1207.4751980000001</v>
      </c>
      <c r="E465">
        <f t="shared" ref="E465:E484" si="30">IF((D465-D$464)&lt;=(C465*F465), F465,(D465-D$464)/C465+F465)</f>
        <v>6.1300493706959794E-2</v>
      </c>
      <c r="F465">
        <f>Overview!J$26</f>
        <v>2.2206959706959704E-2</v>
      </c>
      <c r="G465">
        <f t="shared" si="29"/>
        <v>6.1300493706959794E-2</v>
      </c>
    </row>
    <row r="466" spans="1:7" x14ac:dyDescent="0.2">
      <c r="A466">
        <v>13</v>
      </c>
      <c r="B466">
        <v>7</v>
      </c>
      <c r="C466">
        <v>1000</v>
      </c>
      <c r="D466">
        <v>1229.356395</v>
      </c>
      <c r="E466">
        <f t="shared" si="30"/>
        <v>6.3634923706959681E-2</v>
      </c>
      <c r="F466">
        <f>Overview!J$26</f>
        <v>2.2206959706959704E-2</v>
      </c>
      <c r="G466">
        <f t="shared" si="29"/>
        <v>6.3634923706959681E-2</v>
      </c>
    </row>
    <row r="467" spans="1:7" x14ac:dyDescent="0.2">
      <c r="A467">
        <v>13</v>
      </c>
      <c r="B467">
        <v>7</v>
      </c>
      <c r="C467">
        <v>1500</v>
      </c>
      <c r="D467">
        <v>1260.5226170000001</v>
      </c>
      <c r="E467">
        <f t="shared" si="30"/>
        <v>7.0603083706959724E-2</v>
      </c>
      <c r="F467">
        <f>Overview!J$26</f>
        <v>2.2206959706959704E-2</v>
      </c>
      <c r="G467">
        <f t="shared" si="29"/>
        <v>7.0603083706959724E-2</v>
      </c>
    </row>
    <row r="468" spans="1:7" x14ac:dyDescent="0.2">
      <c r="A468">
        <v>13</v>
      </c>
      <c r="B468">
        <v>7</v>
      </c>
      <c r="C468">
        <v>2000</v>
      </c>
      <c r="D468">
        <v>1297.2233759999999</v>
      </c>
      <c r="E468">
        <f t="shared" si="30"/>
        <v>7.6854432206959644E-2</v>
      </c>
      <c r="F468">
        <f>Overview!J$26</f>
        <v>2.2206959706959704E-2</v>
      </c>
      <c r="G468">
        <f t="shared" si="29"/>
        <v>7.6854432206959644E-2</v>
      </c>
    </row>
    <row r="469" spans="1:7" x14ac:dyDescent="0.2">
      <c r="A469">
        <v>13</v>
      </c>
      <c r="B469">
        <v>7</v>
      </c>
      <c r="C469">
        <v>2500</v>
      </c>
      <c r="D469">
        <v>1335.8041700000001</v>
      </c>
      <c r="E469">
        <f t="shared" si="30"/>
        <v>8.1357255306959725E-2</v>
      </c>
      <c r="F469">
        <f>Overview!J$26</f>
        <v>2.2206959706959704E-2</v>
      </c>
      <c r="G469">
        <f t="shared" si="29"/>
        <v>8.1357255306959725E-2</v>
      </c>
    </row>
    <row r="470" spans="1:7" x14ac:dyDescent="0.2">
      <c r="A470">
        <v>13</v>
      </c>
      <c r="B470">
        <v>7</v>
      </c>
      <c r="C470">
        <v>3000</v>
      </c>
      <c r="D470">
        <v>1379.9796510000001</v>
      </c>
      <c r="E470">
        <f t="shared" si="30"/>
        <v>8.6224033040293052E-2</v>
      </c>
      <c r="F470">
        <f>Overview!J$26</f>
        <v>2.2206959706959704E-2</v>
      </c>
      <c r="G470">
        <f t="shared" si="29"/>
        <v>8.6224033040293052E-2</v>
      </c>
    </row>
    <row r="471" spans="1:7" x14ac:dyDescent="0.2">
      <c r="A471">
        <v>13</v>
      </c>
      <c r="B471">
        <v>7</v>
      </c>
      <c r="C471">
        <v>3500</v>
      </c>
      <c r="D471">
        <v>1440.0127829999999</v>
      </c>
      <c r="E471">
        <f t="shared" si="30"/>
        <v>9.4231060278388235E-2</v>
      </c>
      <c r="F471">
        <f>Overview!J$26</f>
        <v>2.2206959706959704E-2</v>
      </c>
      <c r="G471">
        <f t="shared" si="29"/>
        <v>9.4231060278388235E-2</v>
      </c>
    </row>
    <row r="472" spans="1:7" x14ac:dyDescent="0.2">
      <c r="A472">
        <v>13</v>
      </c>
      <c r="B472">
        <v>7</v>
      </c>
      <c r="C472">
        <v>4000</v>
      </c>
      <c r="D472">
        <v>1508.7985289999999</v>
      </c>
      <c r="E472">
        <f t="shared" si="30"/>
        <v>0.10242448420695968</v>
      </c>
      <c r="F472">
        <f>Overview!J$26</f>
        <v>2.2206959706959704E-2</v>
      </c>
      <c r="G472">
        <f t="shared" si="29"/>
        <v>0.10242448420695968</v>
      </c>
    </row>
    <row r="473" spans="1:7" x14ac:dyDescent="0.2">
      <c r="A473">
        <v>13</v>
      </c>
      <c r="B473">
        <v>7</v>
      </c>
      <c r="C473">
        <v>4500</v>
      </c>
      <c r="D473">
        <v>1624.940073</v>
      </c>
      <c r="E473">
        <f t="shared" si="30"/>
        <v>0.11932065792918192</v>
      </c>
      <c r="F473">
        <f>Overview!J$26</f>
        <v>2.2206959706959704E-2</v>
      </c>
      <c r="G473">
        <f t="shared" si="29"/>
        <v>0.11932065792918192</v>
      </c>
    </row>
    <row r="474" spans="1:7" x14ac:dyDescent="0.2">
      <c r="A474">
        <v>13</v>
      </c>
      <c r="B474">
        <v>7</v>
      </c>
      <c r="C474">
        <v>5000</v>
      </c>
      <c r="D474">
        <v>1766.639547</v>
      </c>
      <c r="E474">
        <f t="shared" si="30"/>
        <v>0.13794918290695971</v>
      </c>
      <c r="F474">
        <f>Overview!J$26</f>
        <v>2.2206959706959704E-2</v>
      </c>
      <c r="G474">
        <f t="shared" si="29"/>
        <v>0.13794918290695971</v>
      </c>
    </row>
    <row r="475" spans="1:7" x14ac:dyDescent="0.2">
      <c r="A475">
        <v>13</v>
      </c>
      <c r="B475">
        <v>7</v>
      </c>
      <c r="C475">
        <v>5500</v>
      </c>
      <c r="D475">
        <v>1959.460167</v>
      </c>
      <c r="E475">
        <f t="shared" si="30"/>
        <v>0.16248545716150514</v>
      </c>
      <c r="F475">
        <f>Overview!J$26</f>
        <v>2.2206959706959704E-2</v>
      </c>
      <c r="G475">
        <f t="shared" si="29"/>
        <v>0.16248545716150514</v>
      </c>
    </row>
    <row r="476" spans="1:7" x14ac:dyDescent="0.2">
      <c r="A476">
        <v>13</v>
      </c>
      <c r="B476">
        <v>7</v>
      </c>
      <c r="C476">
        <v>6000</v>
      </c>
      <c r="D476">
        <v>2216.87997</v>
      </c>
      <c r="E476">
        <f t="shared" si="30"/>
        <v>0.19369888287362635</v>
      </c>
      <c r="F476">
        <f>Overview!J$26</f>
        <v>2.2206959706959704E-2</v>
      </c>
      <c r="G476">
        <f t="shared" si="29"/>
        <v>0.19369888287362635</v>
      </c>
    </row>
    <row r="477" spans="1:7" x14ac:dyDescent="0.2">
      <c r="A477">
        <v>13</v>
      </c>
      <c r="B477">
        <v>7</v>
      </c>
      <c r="C477">
        <v>6500</v>
      </c>
      <c r="D477">
        <v>2539.5141709999998</v>
      </c>
      <c r="E477">
        <f t="shared" si="30"/>
        <v>0.23014322739926737</v>
      </c>
      <c r="F477">
        <f>Overview!J$26</f>
        <v>2.2206959706959704E-2</v>
      </c>
      <c r="G477">
        <f t="shared" si="29"/>
        <v>0.23014322739926737</v>
      </c>
    </row>
    <row r="478" spans="1:7" x14ac:dyDescent="0.2">
      <c r="A478">
        <v>13</v>
      </c>
      <c r="B478">
        <v>7</v>
      </c>
      <c r="C478">
        <v>7000</v>
      </c>
      <c r="D478">
        <v>2990.0690639999998</v>
      </c>
      <c r="E478">
        <f t="shared" si="30"/>
        <v>0.27965562156410251</v>
      </c>
      <c r="F478">
        <f>Overview!J$26</f>
        <v>2.2206959706959704E-2</v>
      </c>
      <c r="G478">
        <f t="shared" si="29"/>
        <v>0.27965562156410251</v>
      </c>
    </row>
    <row r="479" spans="1:7" x14ac:dyDescent="0.2">
      <c r="A479">
        <v>13</v>
      </c>
      <c r="B479">
        <v>7</v>
      </c>
      <c r="C479">
        <v>7500</v>
      </c>
      <c r="D479">
        <v>3528.1278229999998</v>
      </c>
      <c r="E479">
        <f t="shared" si="30"/>
        <v>0.33423354530695965</v>
      </c>
      <c r="F479">
        <f>Overview!J$26</f>
        <v>2.2206959706959704E-2</v>
      </c>
      <c r="G479">
        <f t="shared" si="29"/>
        <v>0.33423354530695965</v>
      </c>
    </row>
    <row r="480" spans="1:7" x14ac:dyDescent="0.2">
      <c r="A480">
        <v>13</v>
      </c>
      <c r="B480">
        <v>7</v>
      </c>
      <c r="C480">
        <v>8000</v>
      </c>
      <c r="D480">
        <v>4195.4255039999998</v>
      </c>
      <c r="E480">
        <f t="shared" si="30"/>
        <v>0.39814409383195964</v>
      </c>
      <c r="F480">
        <f>Overview!J$26</f>
        <v>2.2206959706959704E-2</v>
      </c>
      <c r="G480">
        <f t="shared" si="29"/>
        <v>0.39814409383195964</v>
      </c>
    </row>
    <row r="481" spans="1:7" x14ac:dyDescent="0.2">
      <c r="A481">
        <v>13</v>
      </c>
      <c r="B481">
        <v>7</v>
      </c>
      <c r="C481">
        <v>8500</v>
      </c>
      <c r="D481">
        <v>5015.3622079999996</v>
      </c>
      <c r="E481">
        <f t="shared" si="30"/>
        <v>0.47249328641284194</v>
      </c>
      <c r="F481">
        <f>Overview!J$26</f>
        <v>2.2206959706959704E-2</v>
      </c>
      <c r="G481">
        <f t="shared" si="29"/>
        <v>0.47249328641284194</v>
      </c>
    </row>
    <row r="482" spans="1:7" x14ac:dyDescent="0.2">
      <c r="A482">
        <v>13</v>
      </c>
      <c r="B482">
        <v>7</v>
      </c>
      <c r="C482">
        <v>9000</v>
      </c>
      <c r="D482">
        <v>6144.9005690000004</v>
      </c>
      <c r="E482">
        <f t="shared" si="30"/>
        <v>0.57298164170695975</v>
      </c>
      <c r="F482">
        <f>Overview!J$26</f>
        <v>2.2206959706959704E-2</v>
      </c>
      <c r="G482">
        <f t="shared" si="29"/>
        <v>0.57298164170695975</v>
      </c>
    </row>
    <row r="483" spans="1:7" x14ac:dyDescent="0.2">
      <c r="A483">
        <v>13</v>
      </c>
      <c r="B483">
        <v>7</v>
      </c>
      <c r="C483">
        <v>9500</v>
      </c>
      <c r="D483">
        <v>7343.2883869999996</v>
      </c>
      <c r="E483">
        <f t="shared" si="30"/>
        <v>0.67013958665432805</v>
      </c>
      <c r="F483">
        <f>Overview!J$26</f>
        <v>2.2206959706959704E-2</v>
      </c>
      <c r="G483">
        <f t="shared" si="29"/>
        <v>0.67013958665432805</v>
      </c>
    </row>
    <row r="484" spans="1:7" x14ac:dyDescent="0.2">
      <c r="A484">
        <v>13</v>
      </c>
      <c r="B484">
        <v>7</v>
      </c>
      <c r="C484">
        <v>10000</v>
      </c>
      <c r="D484">
        <v>8951.0629599999993</v>
      </c>
      <c r="E484">
        <f t="shared" si="30"/>
        <v>0.79852041260695961</v>
      </c>
      <c r="F484">
        <f>Overview!J$26</f>
        <v>2.2206959706959704E-2</v>
      </c>
      <c r="G484">
        <f t="shared" si="29"/>
        <v>0.79852041260695961</v>
      </c>
    </row>
    <row r="485" spans="1:7" x14ac:dyDescent="0.2">
      <c r="A485">
        <v>14</v>
      </c>
      <c r="B485">
        <v>16</v>
      </c>
      <c r="C485">
        <v>0</v>
      </c>
      <c r="D485">
        <v>1188.3400610000001</v>
      </c>
      <c r="E485">
        <f>IF((D485-D$485)&lt;=(C485*F485), F485,(D485-D$485)/C485+F485)</f>
        <v>3.5492577597840747E-2</v>
      </c>
      <c r="F485">
        <f>Overview!J$27</f>
        <v>3.5492577597840747E-2</v>
      </c>
      <c r="G485">
        <f t="shared" si="29"/>
        <v>3.5492577597840747E-2</v>
      </c>
    </row>
    <row r="486" spans="1:7" x14ac:dyDescent="0.2">
      <c r="A486">
        <v>14</v>
      </c>
      <c r="B486">
        <v>16</v>
      </c>
      <c r="C486">
        <v>500</v>
      </c>
      <c r="D486">
        <v>1200.4311869999999</v>
      </c>
      <c r="E486">
        <f t="shared" ref="E486:E505" si="31">IF((D486-D$485)&lt;=(C486*F486), F486,(D486-D$485)/C486+F486)</f>
        <v>3.5492577597840747E-2</v>
      </c>
      <c r="F486">
        <f>Overview!J$27</f>
        <v>3.5492577597840747E-2</v>
      </c>
      <c r="G486">
        <f t="shared" si="29"/>
        <v>3.5492577597840747E-2</v>
      </c>
    </row>
    <row r="487" spans="1:7" x14ac:dyDescent="0.2">
      <c r="A487">
        <v>14</v>
      </c>
      <c r="B487">
        <v>16</v>
      </c>
      <c r="C487">
        <v>1000</v>
      </c>
      <c r="D487">
        <v>1219.2448999999999</v>
      </c>
      <c r="E487">
        <f t="shared" si="31"/>
        <v>3.5492577597840747E-2</v>
      </c>
      <c r="F487">
        <f>Overview!J$27</f>
        <v>3.5492577597840747E-2</v>
      </c>
      <c r="G487">
        <f t="shared" si="29"/>
        <v>3.5492577597840747E-2</v>
      </c>
    </row>
    <row r="488" spans="1:7" x14ac:dyDescent="0.2">
      <c r="A488">
        <v>14</v>
      </c>
      <c r="B488">
        <v>16</v>
      </c>
      <c r="C488">
        <v>1500</v>
      </c>
      <c r="D488">
        <v>1251.4209530000001</v>
      </c>
      <c r="E488">
        <f t="shared" si="31"/>
        <v>7.7546505597840709E-2</v>
      </c>
      <c r="F488">
        <f>Overview!J$27</f>
        <v>3.5492577597840747E-2</v>
      </c>
      <c r="G488">
        <f t="shared" si="29"/>
        <v>7.7546505597840709E-2</v>
      </c>
    </row>
    <row r="489" spans="1:7" x14ac:dyDescent="0.2">
      <c r="A489">
        <v>14</v>
      </c>
      <c r="B489">
        <v>16</v>
      </c>
      <c r="C489">
        <v>2000</v>
      </c>
      <c r="D489">
        <v>1273.430754</v>
      </c>
      <c r="E489">
        <f t="shared" si="31"/>
        <v>7.8037924097840689E-2</v>
      </c>
      <c r="F489">
        <f>Overview!J$27</f>
        <v>3.5492577597840747E-2</v>
      </c>
      <c r="G489">
        <f t="shared" si="29"/>
        <v>7.8037924097840689E-2</v>
      </c>
    </row>
    <row r="490" spans="1:7" x14ac:dyDescent="0.2">
      <c r="A490">
        <v>14</v>
      </c>
      <c r="B490">
        <v>16</v>
      </c>
      <c r="C490">
        <v>2500</v>
      </c>
      <c r="D490">
        <v>1301.222976</v>
      </c>
      <c r="E490">
        <f t="shared" si="31"/>
        <v>8.0645743597840713E-2</v>
      </c>
      <c r="F490">
        <f>Overview!J$27</f>
        <v>3.5492577597840747E-2</v>
      </c>
      <c r="G490">
        <f t="shared" si="29"/>
        <v>8.0645743597840713E-2</v>
      </c>
    </row>
    <row r="491" spans="1:7" x14ac:dyDescent="0.2">
      <c r="A491">
        <v>14</v>
      </c>
      <c r="B491">
        <v>16</v>
      </c>
      <c r="C491">
        <v>3000</v>
      </c>
      <c r="D491">
        <v>1331.8913230000001</v>
      </c>
      <c r="E491">
        <f t="shared" si="31"/>
        <v>8.334299826450739E-2</v>
      </c>
      <c r="F491">
        <f>Overview!J$27</f>
        <v>3.5492577597840747E-2</v>
      </c>
      <c r="G491">
        <f t="shared" si="29"/>
        <v>8.334299826450739E-2</v>
      </c>
    </row>
    <row r="492" spans="1:7" x14ac:dyDescent="0.2">
      <c r="A492">
        <v>14</v>
      </c>
      <c r="B492">
        <v>16</v>
      </c>
      <c r="C492">
        <v>3500</v>
      </c>
      <c r="D492">
        <v>1368.5309480000001</v>
      </c>
      <c r="E492">
        <f t="shared" si="31"/>
        <v>8.6975688169269316E-2</v>
      </c>
      <c r="F492">
        <f>Overview!J$27</f>
        <v>3.5492577597840747E-2</v>
      </c>
      <c r="G492">
        <f t="shared" si="29"/>
        <v>8.6975688169269316E-2</v>
      </c>
    </row>
    <row r="493" spans="1:7" x14ac:dyDescent="0.2">
      <c r="A493">
        <v>14</v>
      </c>
      <c r="B493">
        <v>16</v>
      </c>
      <c r="C493">
        <v>4000</v>
      </c>
      <c r="D493">
        <v>1409.1908759999999</v>
      </c>
      <c r="E493">
        <f t="shared" si="31"/>
        <v>9.0705281347840699E-2</v>
      </c>
      <c r="F493">
        <f>Overview!J$27</f>
        <v>3.5492577597840747E-2</v>
      </c>
      <c r="G493">
        <f t="shared" si="29"/>
        <v>9.0705281347840699E-2</v>
      </c>
    </row>
    <row r="494" spans="1:7" x14ac:dyDescent="0.2">
      <c r="A494">
        <v>14</v>
      </c>
      <c r="B494">
        <v>16</v>
      </c>
      <c r="C494">
        <v>4500</v>
      </c>
      <c r="D494">
        <v>1461.982675</v>
      </c>
      <c r="E494">
        <f t="shared" si="31"/>
        <v>9.6302047375618496E-2</v>
      </c>
      <c r="F494">
        <f>Overview!J$27</f>
        <v>3.5492577597840747E-2</v>
      </c>
      <c r="G494">
        <f t="shared" si="29"/>
        <v>9.6302047375618496E-2</v>
      </c>
    </row>
    <row r="495" spans="1:7" x14ac:dyDescent="0.2">
      <c r="A495">
        <v>14</v>
      </c>
      <c r="B495">
        <v>16</v>
      </c>
      <c r="C495">
        <v>5000</v>
      </c>
      <c r="D495">
        <v>1542.28225</v>
      </c>
      <c r="E495">
        <f t="shared" si="31"/>
        <v>0.10628101539784073</v>
      </c>
      <c r="F495">
        <f>Overview!J$27</f>
        <v>3.5492577597840747E-2</v>
      </c>
      <c r="G495">
        <f t="shared" si="29"/>
        <v>0.10628101539784073</v>
      </c>
    </row>
    <row r="496" spans="1:7" x14ac:dyDescent="0.2">
      <c r="A496">
        <v>14</v>
      </c>
      <c r="B496">
        <v>16</v>
      </c>
      <c r="C496">
        <v>5500</v>
      </c>
      <c r="D496">
        <v>1610.993121</v>
      </c>
      <c r="E496">
        <f t="shared" si="31"/>
        <v>0.11233858850693162</v>
      </c>
      <c r="F496">
        <f>Overview!J$27</f>
        <v>3.5492577597840747E-2</v>
      </c>
      <c r="G496">
        <f t="shared" si="29"/>
        <v>0.11233858850693162</v>
      </c>
    </row>
    <row r="497" spans="1:7" x14ac:dyDescent="0.2">
      <c r="A497">
        <v>14</v>
      </c>
      <c r="B497">
        <v>16</v>
      </c>
      <c r="C497">
        <v>6000</v>
      </c>
      <c r="D497">
        <v>1754.3214889999999</v>
      </c>
      <c r="E497">
        <f t="shared" si="31"/>
        <v>0.1298228155978407</v>
      </c>
      <c r="F497">
        <f>Overview!J$27</f>
        <v>3.5492577597840747E-2</v>
      </c>
      <c r="G497">
        <f t="shared" si="29"/>
        <v>0.1298228155978407</v>
      </c>
    </row>
    <row r="498" spans="1:7" x14ac:dyDescent="0.2">
      <c r="A498">
        <v>14</v>
      </c>
      <c r="B498">
        <v>16</v>
      </c>
      <c r="C498">
        <v>6500</v>
      </c>
      <c r="D498">
        <v>1877.397643</v>
      </c>
      <c r="E498">
        <f t="shared" si="31"/>
        <v>0.14150143636707152</v>
      </c>
      <c r="F498">
        <f>Overview!J$27</f>
        <v>3.5492577597840747E-2</v>
      </c>
      <c r="G498">
        <f t="shared" si="29"/>
        <v>0.14150143636707152</v>
      </c>
    </row>
    <row r="499" spans="1:7" x14ac:dyDescent="0.2">
      <c r="A499">
        <v>14</v>
      </c>
      <c r="B499">
        <v>16</v>
      </c>
      <c r="C499">
        <v>7000</v>
      </c>
      <c r="D499">
        <v>2056.974103</v>
      </c>
      <c r="E499">
        <f t="shared" si="31"/>
        <v>0.15958315502641218</v>
      </c>
      <c r="F499">
        <f>Overview!J$27</f>
        <v>3.5492577597840747E-2</v>
      </c>
      <c r="G499">
        <f t="shared" si="29"/>
        <v>0.15958315502641218</v>
      </c>
    </row>
    <row r="500" spans="1:7" x14ac:dyDescent="0.2">
      <c r="A500">
        <v>14</v>
      </c>
      <c r="B500">
        <v>16</v>
      </c>
      <c r="C500">
        <v>7500</v>
      </c>
      <c r="D500">
        <v>2242.1242080000002</v>
      </c>
      <c r="E500">
        <f t="shared" si="31"/>
        <v>0.17599713053117408</v>
      </c>
      <c r="F500">
        <f>Overview!J$27</f>
        <v>3.5492577597840747E-2</v>
      </c>
      <c r="G500">
        <f t="shared" si="29"/>
        <v>0.17599713053117408</v>
      </c>
    </row>
    <row r="501" spans="1:7" x14ac:dyDescent="0.2">
      <c r="A501">
        <v>14</v>
      </c>
      <c r="B501">
        <v>16</v>
      </c>
      <c r="C501">
        <v>8000</v>
      </c>
      <c r="D501">
        <v>2580.7762010000001</v>
      </c>
      <c r="E501">
        <f t="shared" si="31"/>
        <v>0.20954709509784075</v>
      </c>
      <c r="F501">
        <f>Overview!J$27</f>
        <v>3.5492577597840747E-2</v>
      </c>
      <c r="G501">
        <f t="shared" si="29"/>
        <v>0.20954709509784075</v>
      </c>
    </row>
    <row r="502" spans="1:7" x14ac:dyDescent="0.2">
      <c r="A502">
        <v>14</v>
      </c>
      <c r="B502">
        <v>16</v>
      </c>
      <c r="C502">
        <v>8500</v>
      </c>
      <c r="D502">
        <v>2940.3239119999998</v>
      </c>
      <c r="E502">
        <f t="shared" si="31"/>
        <v>0.24160832477431129</v>
      </c>
      <c r="F502">
        <f>Overview!J$27</f>
        <v>3.5492577597840747E-2</v>
      </c>
      <c r="G502">
        <f t="shared" si="29"/>
        <v>0.24160832477431129</v>
      </c>
    </row>
    <row r="503" spans="1:7" x14ac:dyDescent="0.2">
      <c r="A503">
        <v>14</v>
      </c>
      <c r="B503">
        <v>16</v>
      </c>
      <c r="C503">
        <v>9000</v>
      </c>
      <c r="D503">
        <v>3381.1419380000002</v>
      </c>
      <c r="E503">
        <f t="shared" si="31"/>
        <v>0.27913723059784074</v>
      </c>
      <c r="F503">
        <f>Overview!J$27</f>
        <v>3.5492577597840747E-2</v>
      </c>
      <c r="G503">
        <f t="shared" si="29"/>
        <v>0.27913723059784074</v>
      </c>
    </row>
    <row r="504" spans="1:7" x14ac:dyDescent="0.2">
      <c r="A504">
        <v>14</v>
      </c>
      <c r="B504">
        <v>16</v>
      </c>
      <c r="C504">
        <v>9500</v>
      </c>
      <c r="D504">
        <v>3835.7703190000002</v>
      </c>
      <c r="E504">
        <f t="shared" si="31"/>
        <v>0.31416944686099868</v>
      </c>
      <c r="F504">
        <f>Overview!J$27</f>
        <v>3.5492577597840747E-2</v>
      </c>
      <c r="G504">
        <f t="shared" si="29"/>
        <v>0.31416944686099868</v>
      </c>
    </row>
    <row r="505" spans="1:7" x14ac:dyDescent="0.2">
      <c r="A505">
        <v>14</v>
      </c>
      <c r="B505">
        <v>16</v>
      </c>
      <c r="C505">
        <v>10000</v>
      </c>
      <c r="D505">
        <v>4502.9551149999998</v>
      </c>
      <c r="E505">
        <f t="shared" si="31"/>
        <v>0.36695408299784071</v>
      </c>
      <c r="F505">
        <f>Overview!J$27</f>
        <v>3.5492577597840747E-2</v>
      </c>
      <c r="G505">
        <f t="shared" si="29"/>
        <v>0.36695408299784071</v>
      </c>
    </row>
    <row r="506" spans="1:7" x14ac:dyDescent="0.2">
      <c r="A506">
        <v>14</v>
      </c>
      <c r="B506">
        <v>5</v>
      </c>
      <c r="C506">
        <v>0</v>
      </c>
      <c r="D506">
        <v>1188.2570639999999</v>
      </c>
      <c r="E506">
        <f>IF((D506-D$506)&lt;=(C506*F506), F506,(D506-D$506)/C506+F506)</f>
        <v>3.2370953630796152E-2</v>
      </c>
      <c r="F506">
        <f>Overview!J$28</f>
        <v>3.2370953630796152E-2</v>
      </c>
      <c r="G506">
        <f t="shared" si="29"/>
        <v>3.2370953630796152E-2</v>
      </c>
    </row>
    <row r="507" spans="1:7" x14ac:dyDescent="0.2">
      <c r="A507">
        <v>14</v>
      </c>
      <c r="B507">
        <v>5</v>
      </c>
      <c r="C507">
        <v>500</v>
      </c>
      <c r="D507">
        <v>1201.515572</v>
      </c>
      <c r="E507">
        <f t="shared" ref="E507:E526" si="32">IF((D507-D$506)&lt;=(C507*F507), F507,(D507-D$506)/C507+F507)</f>
        <v>3.2370953630796152E-2</v>
      </c>
      <c r="F507">
        <f>Overview!J$28</f>
        <v>3.2370953630796152E-2</v>
      </c>
      <c r="G507">
        <f t="shared" si="29"/>
        <v>3.2370953630796152E-2</v>
      </c>
    </row>
    <row r="508" spans="1:7" x14ac:dyDescent="0.2">
      <c r="A508">
        <v>14</v>
      </c>
      <c r="B508">
        <v>5</v>
      </c>
      <c r="C508">
        <v>1000</v>
      </c>
      <c r="D508">
        <v>1212.8457129999999</v>
      </c>
      <c r="E508">
        <f t="shared" si="32"/>
        <v>3.2370953630796152E-2</v>
      </c>
      <c r="F508">
        <f>Overview!J$28</f>
        <v>3.2370953630796152E-2</v>
      </c>
      <c r="G508">
        <f t="shared" si="29"/>
        <v>3.2370953630796152E-2</v>
      </c>
    </row>
    <row r="509" spans="1:7" x14ac:dyDescent="0.2">
      <c r="A509">
        <v>14</v>
      </c>
      <c r="B509">
        <v>5</v>
      </c>
      <c r="C509">
        <v>1500</v>
      </c>
      <c r="D509">
        <v>1224.759123</v>
      </c>
      <c r="E509">
        <f t="shared" si="32"/>
        <v>3.2370953630796152E-2</v>
      </c>
      <c r="F509">
        <f>Overview!J$28</f>
        <v>3.2370953630796152E-2</v>
      </c>
      <c r="G509">
        <f t="shared" si="29"/>
        <v>3.2370953630796152E-2</v>
      </c>
    </row>
    <row r="510" spans="1:7" x14ac:dyDescent="0.2">
      <c r="A510">
        <v>14</v>
      </c>
      <c r="B510">
        <v>5</v>
      </c>
      <c r="C510">
        <v>2000</v>
      </c>
      <c r="D510">
        <v>1245.0166059999999</v>
      </c>
      <c r="E510">
        <f t="shared" si="32"/>
        <v>3.2370953630796152E-2</v>
      </c>
      <c r="F510">
        <f>Overview!J$28</f>
        <v>3.2370953630796152E-2</v>
      </c>
      <c r="G510">
        <f t="shared" si="29"/>
        <v>3.2370953630796152E-2</v>
      </c>
    </row>
    <row r="511" spans="1:7" x14ac:dyDescent="0.2">
      <c r="A511">
        <v>14</v>
      </c>
      <c r="B511">
        <v>5</v>
      </c>
      <c r="C511">
        <v>2500</v>
      </c>
      <c r="D511">
        <v>1264.032876</v>
      </c>
      <c r="E511">
        <f t="shared" si="32"/>
        <v>3.2370953630796152E-2</v>
      </c>
      <c r="F511">
        <f>Overview!J$28</f>
        <v>3.2370953630796152E-2</v>
      </c>
      <c r="G511">
        <f t="shared" si="29"/>
        <v>3.2370953630796152E-2</v>
      </c>
    </row>
    <row r="512" spans="1:7" x14ac:dyDescent="0.2">
      <c r="A512">
        <v>14</v>
      </c>
      <c r="B512">
        <v>5</v>
      </c>
      <c r="C512">
        <v>3000</v>
      </c>
      <c r="D512">
        <v>1291.337859</v>
      </c>
      <c r="E512">
        <f t="shared" si="32"/>
        <v>6.6731218630796174E-2</v>
      </c>
      <c r="F512">
        <f>Overview!J$28</f>
        <v>3.2370953630796152E-2</v>
      </c>
      <c r="G512">
        <f t="shared" si="29"/>
        <v>6.6731218630796174E-2</v>
      </c>
    </row>
    <row r="513" spans="1:7" x14ac:dyDescent="0.2">
      <c r="A513">
        <v>14</v>
      </c>
      <c r="B513">
        <v>5</v>
      </c>
      <c r="C513">
        <v>3500</v>
      </c>
      <c r="D513">
        <v>1327.0200259999999</v>
      </c>
      <c r="E513">
        <f t="shared" si="32"/>
        <v>7.2017514202224728E-2</v>
      </c>
      <c r="F513">
        <f>Overview!J$28</f>
        <v>3.2370953630796152E-2</v>
      </c>
      <c r="G513">
        <f t="shared" si="29"/>
        <v>7.2017514202224728E-2</v>
      </c>
    </row>
    <row r="514" spans="1:7" x14ac:dyDescent="0.2">
      <c r="A514">
        <v>14</v>
      </c>
      <c r="B514">
        <v>5</v>
      </c>
      <c r="C514">
        <v>4000</v>
      </c>
      <c r="D514">
        <v>1363.0109640000001</v>
      </c>
      <c r="E514">
        <f t="shared" si="32"/>
        <v>7.6059428630796191E-2</v>
      </c>
      <c r="F514">
        <f>Overview!J$28</f>
        <v>3.2370953630796152E-2</v>
      </c>
      <c r="G514">
        <f t="shared" si="29"/>
        <v>7.6059428630796191E-2</v>
      </c>
    </row>
    <row r="515" spans="1:7" x14ac:dyDescent="0.2">
      <c r="A515">
        <v>14</v>
      </c>
      <c r="B515">
        <v>5</v>
      </c>
      <c r="C515">
        <v>4500</v>
      </c>
      <c r="D515">
        <v>1405.3239349999999</v>
      </c>
      <c r="E515">
        <f t="shared" si="32"/>
        <v>8.0608036075240586E-2</v>
      </c>
      <c r="F515">
        <f>Overview!J$28</f>
        <v>3.2370953630796152E-2</v>
      </c>
      <c r="G515">
        <f t="shared" ref="G515:G578" si="33">E515</f>
        <v>8.0608036075240586E-2</v>
      </c>
    </row>
    <row r="516" spans="1:7" x14ac:dyDescent="0.2">
      <c r="A516">
        <v>14</v>
      </c>
      <c r="B516">
        <v>5</v>
      </c>
      <c r="C516">
        <v>5000</v>
      </c>
      <c r="D516">
        <v>1457.8345300000001</v>
      </c>
      <c r="E516">
        <f t="shared" si="32"/>
        <v>8.6286446830796198E-2</v>
      </c>
      <c r="F516">
        <f>Overview!J$28</f>
        <v>3.2370953630796152E-2</v>
      </c>
      <c r="G516">
        <f t="shared" si="33"/>
        <v>8.6286446830796198E-2</v>
      </c>
    </row>
    <row r="517" spans="1:7" x14ac:dyDescent="0.2">
      <c r="A517">
        <v>14</v>
      </c>
      <c r="B517">
        <v>5</v>
      </c>
      <c r="C517">
        <v>5500</v>
      </c>
      <c r="D517">
        <v>1534.13446</v>
      </c>
      <c r="E517">
        <f t="shared" si="32"/>
        <v>9.5257752903523452E-2</v>
      </c>
      <c r="F517">
        <f>Overview!J$28</f>
        <v>3.2370953630796152E-2</v>
      </c>
      <c r="G517">
        <f t="shared" si="33"/>
        <v>9.5257752903523452E-2</v>
      </c>
    </row>
    <row r="518" spans="1:7" x14ac:dyDescent="0.2">
      <c r="A518">
        <v>14</v>
      </c>
      <c r="B518">
        <v>5</v>
      </c>
      <c r="C518">
        <v>6000</v>
      </c>
      <c r="D518">
        <v>1616.9086669999999</v>
      </c>
      <c r="E518">
        <f t="shared" si="32"/>
        <v>0.10381288746412948</v>
      </c>
      <c r="F518">
        <f>Overview!J$28</f>
        <v>3.2370953630796152E-2</v>
      </c>
      <c r="G518">
        <f t="shared" si="33"/>
        <v>0.10381288746412948</v>
      </c>
    </row>
    <row r="519" spans="1:7" x14ac:dyDescent="0.2">
      <c r="A519">
        <v>14</v>
      </c>
      <c r="B519">
        <v>5</v>
      </c>
      <c r="C519">
        <v>6500</v>
      </c>
      <c r="D519">
        <v>1764.6868710000001</v>
      </c>
      <c r="E519">
        <f t="shared" si="32"/>
        <v>0.12105246240002696</v>
      </c>
      <c r="F519">
        <f>Overview!J$28</f>
        <v>3.2370953630796152E-2</v>
      </c>
      <c r="G519">
        <f t="shared" si="33"/>
        <v>0.12105246240002696</v>
      </c>
    </row>
    <row r="520" spans="1:7" x14ac:dyDescent="0.2">
      <c r="A520">
        <v>14</v>
      </c>
      <c r="B520">
        <v>5</v>
      </c>
      <c r="C520">
        <v>7000</v>
      </c>
      <c r="D520">
        <v>1939.36277</v>
      </c>
      <c r="E520">
        <f t="shared" si="32"/>
        <v>0.13967176877365331</v>
      </c>
      <c r="F520">
        <f>Overview!J$28</f>
        <v>3.2370953630796152E-2</v>
      </c>
      <c r="G520">
        <f t="shared" si="33"/>
        <v>0.13967176877365331</v>
      </c>
    </row>
    <row r="521" spans="1:7" x14ac:dyDescent="0.2">
      <c r="A521">
        <v>14</v>
      </c>
      <c r="B521">
        <v>5</v>
      </c>
      <c r="C521">
        <v>7500</v>
      </c>
      <c r="D521">
        <v>2162.3325829999999</v>
      </c>
      <c r="E521">
        <f t="shared" si="32"/>
        <v>0.16224768949746282</v>
      </c>
      <c r="F521">
        <f>Overview!J$28</f>
        <v>3.2370953630796152E-2</v>
      </c>
      <c r="G521">
        <f t="shared" si="33"/>
        <v>0.16224768949746282</v>
      </c>
    </row>
    <row r="522" spans="1:7" x14ac:dyDescent="0.2">
      <c r="A522">
        <v>14</v>
      </c>
      <c r="B522">
        <v>5</v>
      </c>
      <c r="C522">
        <v>8000</v>
      </c>
      <c r="D522">
        <v>2296.99127</v>
      </c>
      <c r="E522">
        <f t="shared" si="32"/>
        <v>0.17096272938079615</v>
      </c>
      <c r="F522">
        <f>Overview!J$28</f>
        <v>3.2370953630796152E-2</v>
      </c>
      <c r="G522">
        <f t="shared" si="33"/>
        <v>0.17096272938079615</v>
      </c>
    </row>
    <row r="523" spans="1:7" x14ac:dyDescent="0.2">
      <c r="A523">
        <v>14</v>
      </c>
      <c r="B523">
        <v>5</v>
      </c>
      <c r="C523">
        <v>8500</v>
      </c>
      <c r="D523">
        <v>2612.888328</v>
      </c>
      <c r="E523">
        <f t="shared" si="32"/>
        <v>0.19997463174844321</v>
      </c>
      <c r="F523">
        <f>Overview!J$28</f>
        <v>3.2370953630796152E-2</v>
      </c>
      <c r="G523">
        <f t="shared" si="33"/>
        <v>0.19997463174844321</v>
      </c>
    </row>
    <row r="524" spans="1:7" x14ac:dyDescent="0.2">
      <c r="A524">
        <v>14</v>
      </c>
      <c r="B524">
        <v>5</v>
      </c>
      <c r="C524">
        <v>9000</v>
      </c>
      <c r="D524">
        <v>3054.9815370000001</v>
      </c>
      <c r="E524">
        <f t="shared" si="32"/>
        <v>0.2397847839641295</v>
      </c>
      <c r="F524">
        <f>Overview!J$28</f>
        <v>3.2370953630796152E-2</v>
      </c>
      <c r="G524">
        <f t="shared" si="33"/>
        <v>0.2397847839641295</v>
      </c>
    </row>
    <row r="525" spans="1:7" x14ac:dyDescent="0.2">
      <c r="A525">
        <v>14</v>
      </c>
      <c r="B525">
        <v>5</v>
      </c>
      <c r="C525">
        <v>9500</v>
      </c>
      <c r="D525">
        <v>3534.5336430000002</v>
      </c>
      <c r="E525">
        <f t="shared" si="32"/>
        <v>0.27934743563079617</v>
      </c>
      <c r="F525">
        <f>Overview!J$28</f>
        <v>3.2370953630796152E-2</v>
      </c>
      <c r="G525">
        <f t="shared" si="33"/>
        <v>0.27934743563079617</v>
      </c>
    </row>
    <row r="526" spans="1:7" x14ac:dyDescent="0.2">
      <c r="A526">
        <v>14</v>
      </c>
      <c r="B526">
        <v>5</v>
      </c>
      <c r="C526">
        <v>10000</v>
      </c>
      <c r="D526">
        <v>4033.2492729999999</v>
      </c>
      <c r="E526">
        <f t="shared" si="32"/>
        <v>0.31687017453079619</v>
      </c>
      <c r="F526">
        <f>Overview!J$28</f>
        <v>3.2370953630796152E-2</v>
      </c>
      <c r="G526">
        <f t="shared" si="33"/>
        <v>0.31687017453079619</v>
      </c>
    </row>
    <row r="527" spans="1:7" x14ac:dyDescent="0.2">
      <c r="A527">
        <v>14</v>
      </c>
      <c r="B527">
        <v>6</v>
      </c>
      <c r="C527">
        <v>0</v>
      </c>
      <c r="D527">
        <v>1187.9429459999999</v>
      </c>
      <c r="E527">
        <f>IF((D527-D$527)&lt;=(C527*F527), F527,(D527-D$527)/C527+F527)</f>
        <v>2.0788206979542721E-2</v>
      </c>
      <c r="F527">
        <f>Overview!J$29</f>
        <v>2.0788206979542721E-2</v>
      </c>
      <c r="G527">
        <f t="shared" si="33"/>
        <v>2.0788206979542721E-2</v>
      </c>
    </row>
    <row r="528" spans="1:7" x14ac:dyDescent="0.2">
      <c r="A528">
        <v>14</v>
      </c>
      <c r="B528">
        <v>6</v>
      </c>
      <c r="C528">
        <v>500</v>
      </c>
      <c r="D528">
        <v>1206.008562</v>
      </c>
      <c r="E528">
        <f t="shared" ref="E528:E547" si="34">IF((D528-D$527)&lt;=(C528*F528), F528,(D528-D$527)/C528+F528)</f>
        <v>5.6919438979542901E-2</v>
      </c>
      <c r="F528">
        <f>Overview!J$29</f>
        <v>2.0788206979542721E-2</v>
      </c>
      <c r="G528">
        <f t="shared" si="33"/>
        <v>5.6919438979542901E-2</v>
      </c>
    </row>
    <row r="529" spans="1:7" x14ac:dyDescent="0.2">
      <c r="A529">
        <v>14</v>
      </c>
      <c r="B529">
        <v>6</v>
      </c>
      <c r="C529">
        <v>1000</v>
      </c>
      <c r="D529">
        <v>1224.975177</v>
      </c>
      <c r="E529">
        <f t="shared" si="34"/>
        <v>5.7820437979542859E-2</v>
      </c>
      <c r="F529">
        <f>Overview!J$29</f>
        <v>2.0788206979542721E-2</v>
      </c>
      <c r="G529">
        <f t="shared" si="33"/>
        <v>5.7820437979542859E-2</v>
      </c>
    </row>
    <row r="530" spans="1:7" x14ac:dyDescent="0.2">
      <c r="A530">
        <v>14</v>
      </c>
      <c r="B530">
        <v>6</v>
      </c>
      <c r="C530">
        <v>1500</v>
      </c>
      <c r="D530">
        <v>1243.6013330000001</v>
      </c>
      <c r="E530">
        <f t="shared" si="34"/>
        <v>5.7893798312876173E-2</v>
      </c>
      <c r="F530">
        <f>Overview!J$29</f>
        <v>2.0788206979542721E-2</v>
      </c>
      <c r="G530">
        <f t="shared" si="33"/>
        <v>5.7893798312876173E-2</v>
      </c>
    </row>
    <row r="531" spans="1:7" x14ac:dyDescent="0.2">
      <c r="A531">
        <v>14</v>
      </c>
      <c r="B531">
        <v>6</v>
      </c>
      <c r="C531">
        <v>2000</v>
      </c>
      <c r="D531">
        <v>1267.7843330000001</v>
      </c>
      <c r="E531">
        <f t="shared" si="34"/>
        <v>6.0708900479542804E-2</v>
      </c>
      <c r="F531">
        <f>Overview!J$29</f>
        <v>2.0788206979542721E-2</v>
      </c>
      <c r="G531">
        <f t="shared" si="33"/>
        <v>6.0708900479542804E-2</v>
      </c>
    </row>
    <row r="532" spans="1:7" x14ac:dyDescent="0.2">
      <c r="A532">
        <v>14</v>
      </c>
      <c r="B532">
        <v>6</v>
      </c>
      <c r="C532">
        <v>2500</v>
      </c>
      <c r="D532">
        <v>1298.2785389999999</v>
      </c>
      <c r="E532">
        <f t="shared" si="34"/>
        <v>6.4922444179542738E-2</v>
      </c>
      <c r="F532">
        <f>Overview!J$29</f>
        <v>2.0788206979542721E-2</v>
      </c>
      <c r="G532">
        <f t="shared" si="33"/>
        <v>6.4922444179542738E-2</v>
      </c>
    </row>
    <row r="533" spans="1:7" x14ac:dyDescent="0.2">
      <c r="A533">
        <v>14</v>
      </c>
      <c r="B533">
        <v>6</v>
      </c>
      <c r="C533">
        <v>3000</v>
      </c>
      <c r="D533">
        <v>1341.62538</v>
      </c>
      <c r="E533">
        <f t="shared" si="34"/>
        <v>7.2015684979542749E-2</v>
      </c>
      <c r="F533">
        <f>Overview!J$29</f>
        <v>2.0788206979542721E-2</v>
      </c>
      <c r="G533">
        <f t="shared" si="33"/>
        <v>7.2015684979542749E-2</v>
      </c>
    </row>
    <row r="534" spans="1:7" x14ac:dyDescent="0.2">
      <c r="A534">
        <v>14</v>
      </c>
      <c r="B534">
        <v>6</v>
      </c>
      <c r="C534">
        <v>3500</v>
      </c>
      <c r="D534">
        <v>1399.309908</v>
      </c>
      <c r="E534">
        <f t="shared" si="34"/>
        <v>8.1178767550971309E-2</v>
      </c>
      <c r="F534">
        <f>Overview!J$29</f>
        <v>2.0788206979542721E-2</v>
      </c>
      <c r="G534">
        <f t="shared" si="33"/>
        <v>8.1178767550971309E-2</v>
      </c>
    </row>
    <row r="535" spans="1:7" x14ac:dyDescent="0.2">
      <c r="A535">
        <v>14</v>
      </c>
      <c r="B535">
        <v>6</v>
      </c>
      <c r="C535">
        <v>4000</v>
      </c>
      <c r="D535">
        <v>1490.7486140000001</v>
      </c>
      <c r="E535">
        <f t="shared" si="34"/>
        <v>9.6489623979542777E-2</v>
      </c>
      <c r="F535">
        <f>Overview!J$29</f>
        <v>2.0788206979542721E-2</v>
      </c>
      <c r="G535">
        <f t="shared" si="33"/>
        <v>9.6489623979542777E-2</v>
      </c>
    </row>
    <row r="536" spans="1:7" x14ac:dyDescent="0.2">
      <c r="A536">
        <v>14</v>
      </c>
      <c r="B536">
        <v>6</v>
      </c>
      <c r="C536">
        <v>4500</v>
      </c>
      <c r="D536">
        <v>1592.2975429999999</v>
      </c>
      <c r="E536">
        <f t="shared" si="34"/>
        <v>0.11064478409065384</v>
      </c>
      <c r="F536">
        <f>Overview!J$29</f>
        <v>2.0788206979542721E-2</v>
      </c>
      <c r="G536">
        <f t="shared" si="33"/>
        <v>0.11064478409065384</v>
      </c>
    </row>
    <row r="537" spans="1:7" x14ac:dyDescent="0.2">
      <c r="A537">
        <v>14</v>
      </c>
      <c r="B537">
        <v>6</v>
      </c>
      <c r="C537">
        <v>5000</v>
      </c>
      <c r="D537">
        <v>1717.9811810000001</v>
      </c>
      <c r="E537">
        <f t="shared" si="34"/>
        <v>0.12679585397954277</v>
      </c>
      <c r="F537">
        <f>Overview!J$29</f>
        <v>2.0788206979542721E-2</v>
      </c>
      <c r="G537">
        <f t="shared" si="33"/>
        <v>0.12679585397954277</v>
      </c>
    </row>
    <row r="538" spans="1:7" x14ac:dyDescent="0.2">
      <c r="A538">
        <v>14</v>
      </c>
      <c r="B538">
        <v>6</v>
      </c>
      <c r="C538">
        <v>5500</v>
      </c>
      <c r="D538">
        <v>1903.7417909999999</v>
      </c>
      <c r="E538">
        <f t="shared" si="34"/>
        <v>0.15093345152499729</v>
      </c>
      <c r="F538">
        <f>Overview!J$29</f>
        <v>2.0788206979542721E-2</v>
      </c>
      <c r="G538">
        <f t="shared" si="33"/>
        <v>0.15093345152499729</v>
      </c>
    </row>
    <row r="539" spans="1:7" x14ac:dyDescent="0.2">
      <c r="A539">
        <v>14</v>
      </c>
      <c r="B539">
        <v>6</v>
      </c>
      <c r="C539">
        <v>6000</v>
      </c>
      <c r="D539">
        <v>2168.2845170000001</v>
      </c>
      <c r="E539">
        <f t="shared" si="34"/>
        <v>0.18417846881287608</v>
      </c>
      <c r="F539">
        <f>Overview!J$29</f>
        <v>2.0788206979542721E-2</v>
      </c>
      <c r="G539">
        <f t="shared" si="33"/>
        <v>0.18417846881287608</v>
      </c>
    </row>
    <row r="540" spans="1:7" x14ac:dyDescent="0.2">
      <c r="A540">
        <v>14</v>
      </c>
      <c r="B540">
        <v>6</v>
      </c>
      <c r="C540">
        <v>6500</v>
      </c>
      <c r="D540">
        <v>2418.3179650000002</v>
      </c>
      <c r="E540">
        <f t="shared" si="34"/>
        <v>0.21007667144108125</v>
      </c>
      <c r="F540">
        <f>Overview!J$29</f>
        <v>2.0788206979542721E-2</v>
      </c>
      <c r="G540">
        <f t="shared" si="33"/>
        <v>0.21007667144108125</v>
      </c>
    </row>
    <row r="541" spans="1:7" x14ac:dyDescent="0.2">
      <c r="A541">
        <v>14</v>
      </c>
      <c r="B541">
        <v>6</v>
      </c>
      <c r="C541">
        <v>7000</v>
      </c>
      <c r="D541">
        <v>2813.665657</v>
      </c>
      <c r="E541">
        <f t="shared" si="34"/>
        <v>0.25303430855097131</v>
      </c>
      <c r="F541">
        <f>Overview!J$29</f>
        <v>2.0788206979542721E-2</v>
      </c>
      <c r="G541">
        <f t="shared" si="33"/>
        <v>0.25303430855097131</v>
      </c>
    </row>
    <row r="542" spans="1:7" x14ac:dyDescent="0.2">
      <c r="A542">
        <v>14</v>
      </c>
      <c r="B542">
        <v>6</v>
      </c>
      <c r="C542">
        <v>7500</v>
      </c>
      <c r="D542">
        <v>3244.000869</v>
      </c>
      <c r="E542">
        <f t="shared" si="34"/>
        <v>0.29492926337954273</v>
      </c>
      <c r="F542">
        <f>Overview!J$29</f>
        <v>2.0788206979542721E-2</v>
      </c>
      <c r="G542">
        <f t="shared" si="33"/>
        <v>0.29492926337954273</v>
      </c>
    </row>
    <row r="543" spans="1:7" x14ac:dyDescent="0.2">
      <c r="A543">
        <v>14</v>
      </c>
      <c r="B543">
        <v>6</v>
      </c>
      <c r="C543">
        <v>8000</v>
      </c>
      <c r="D543">
        <v>4010.1092309999999</v>
      </c>
      <c r="E543">
        <f t="shared" si="34"/>
        <v>0.37355899260454273</v>
      </c>
      <c r="F543">
        <f>Overview!J$29</f>
        <v>2.0788206979542721E-2</v>
      </c>
      <c r="G543">
        <f t="shared" si="33"/>
        <v>0.37355899260454273</v>
      </c>
    </row>
    <row r="544" spans="1:7" x14ac:dyDescent="0.2">
      <c r="A544">
        <v>14</v>
      </c>
      <c r="B544">
        <v>6</v>
      </c>
      <c r="C544">
        <v>8500</v>
      </c>
      <c r="D544">
        <v>4730.244635</v>
      </c>
      <c r="E544">
        <f t="shared" si="34"/>
        <v>0.43752958215601329</v>
      </c>
      <c r="F544">
        <f>Overview!J$29</f>
        <v>2.0788206979542721E-2</v>
      </c>
      <c r="G544">
        <f t="shared" si="33"/>
        <v>0.43752958215601329</v>
      </c>
    </row>
    <row r="545" spans="1:7" x14ac:dyDescent="0.2">
      <c r="A545">
        <v>14</v>
      </c>
      <c r="B545">
        <v>6</v>
      </c>
      <c r="C545">
        <v>9000</v>
      </c>
      <c r="D545">
        <v>5698.7075949999999</v>
      </c>
      <c r="E545">
        <f t="shared" si="34"/>
        <v>0.52198427909065381</v>
      </c>
      <c r="F545">
        <f>Overview!J$29</f>
        <v>2.0788206979542721E-2</v>
      </c>
      <c r="G545">
        <f t="shared" si="33"/>
        <v>0.52198427909065381</v>
      </c>
    </row>
    <row r="546" spans="1:7" x14ac:dyDescent="0.2">
      <c r="A546">
        <v>14</v>
      </c>
      <c r="B546">
        <v>6</v>
      </c>
      <c r="C546">
        <v>9500</v>
      </c>
      <c r="D546">
        <v>6560.3388750000004</v>
      </c>
      <c r="E546">
        <f t="shared" si="34"/>
        <v>0.58630356792691118</v>
      </c>
      <c r="F546">
        <f>Overview!J$29</f>
        <v>2.0788206979542721E-2</v>
      </c>
      <c r="G546">
        <f t="shared" si="33"/>
        <v>0.58630356792691118</v>
      </c>
    </row>
    <row r="547" spans="1:7" x14ac:dyDescent="0.2">
      <c r="A547">
        <v>14</v>
      </c>
      <c r="B547">
        <v>6</v>
      </c>
      <c r="C547">
        <v>10000</v>
      </c>
      <c r="D547">
        <v>8101.5320030000003</v>
      </c>
      <c r="E547">
        <f t="shared" si="34"/>
        <v>0.71214711267954278</v>
      </c>
      <c r="F547">
        <f>Overview!J$29</f>
        <v>2.0788206979542721E-2</v>
      </c>
      <c r="G547">
        <f t="shared" si="33"/>
        <v>0.71214711267954278</v>
      </c>
    </row>
    <row r="548" spans="1:7" x14ac:dyDescent="0.2">
      <c r="A548">
        <v>16</v>
      </c>
      <c r="B548">
        <v>5</v>
      </c>
      <c r="C548">
        <v>0</v>
      </c>
      <c r="D548">
        <v>1187.817055</v>
      </c>
      <c r="E548">
        <f>IF((D548-D$548)&lt;=(C548*F548), F548,(D548-D$548)/C548+F548)</f>
        <v>2.8800856531049253E-2</v>
      </c>
      <c r="F548">
        <f>Overview!J$30</f>
        <v>2.8800856531049253E-2</v>
      </c>
      <c r="G548">
        <f t="shared" si="33"/>
        <v>2.8800856531049253E-2</v>
      </c>
    </row>
    <row r="549" spans="1:7" x14ac:dyDescent="0.2">
      <c r="A549">
        <v>16</v>
      </c>
      <c r="B549">
        <v>5</v>
      </c>
      <c r="C549">
        <v>500</v>
      </c>
      <c r="D549">
        <v>1205.307607</v>
      </c>
      <c r="E549">
        <f t="shared" ref="E549:E568" si="35">IF((D549-D$548)&lt;=(C549*F549), F549,(D549-D$548)/C549+F549)</f>
        <v>6.3781960531049203E-2</v>
      </c>
      <c r="F549">
        <f>Overview!J$30</f>
        <v>2.8800856531049253E-2</v>
      </c>
      <c r="G549">
        <f t="shared" si="33"/>
        <v>6.3781960531049203E-2</v>
      </c>
    </row>
    <row r="550" spans="1:7" x14ac:dyDescent="0.2">
      <c r="A550">
        <v>16</v>
      </c>
      <c r="B550">
        <v>5</v>
      </c>
      <c r="C550">
        <v>1000</v>
      </c>
      <c r="D550">
        <v>1224.1789229999999</v>
      </c>
      <c r="E550">
        <f t="shared" si="35"/>
        <v>6.516272453104921E-2</v>
      </c>
      <c r="F550">
        <f>Overview!J$30</f>
        <v>2.8800856531049253E-2</v>
      </c>
      <c r="G550">
        <f t="shared" si="33"/>
        <v>6.516272453104921E-2</v>
      </c>
    </row>
    <row r="551" spans="1:7" x14ac:dyDescent="0.2">
      <c r="A551">
        <v>16</v>
      </c>
      <c r="B551">
        <v>5</v>
      </c>
      <c r="C551">
        <v>1500</v>
      </c>
      <c r="D551">
        <v>1247.192618</v>
      </c>
      <c r="E551">
        <f t="shared" si="35"/>
        <v>6.8384565197715963E-2</v>
      </c>
      <c r="F551">
        <f>Overview!J$30</f>
        <v>2.8800856531049253E-2</v>
      </c>
      <c r="G551">
        <f t="shared" si="33"/>
        <v>6.8384565197715963E-2</v>
      </c>
    </row>
    <row r="552" spans="1:7" x14ac:dyDescent="0.2">
      <c r="A552">
        <v>16</v>
      </c>
      <c r="B552">
        <v>5</v>
      </c>
      <c r="C552">
        <v>2000</v>
      </c>
      <c r="D552">
        <v>1271.8674579999999</v>
      </c>
      <c r="E552">
        <f t="shared" si="35"/>
        <v>7.082605803104923E-2</v>
      </c>
      <c r="F552">
        <f>Overview!J$30</f>
        <v>2.8800856531049253E-2</v>
      </c>
      <c r="G552">
        <f t="shared" si="33"/>
        <v>7.082605803104923E-2</v>
      </c>
    </row>
    <row r="553" spans="1:7" x14ac:dyDescent="0.2">
      <c r="A553">
        <v>16</v>
      </c>
      <c r="B553">
        <v>5</v>
      </c>
      <c r="C553">
        <v>2500</v>
      </c>
      <c r="D553">
        <v>1302.920621</v>
      </c>
      <c r="E553">
        <f t="shared" si="35"/>
        <v>7.4842282931049248E-2</v>
      </c>
      <c r="F553">
        <f>Overview!J$30</f>
        <v>2.8800856531049253E-2</v>
      </c>
      <c r="G553">
        <f t="shared" si="33"/>
        <v>7.4842282931049248E-2</v>
      </c>
    </row>
    <row r="554" spans="1:7" x14ac:dyDescent="0.2">
      <c r="A554">
        <v>16</v>
      </c>
      <c r="B554">
        <v>5</v>
      </c>
      <c r="C554">
        <v>3000</v>
      </c>
      <c r="D554">
        <v>1340.1944880000001</v>
      </c>
      <c r="E554">
        <f t="shared" si="35"/>
        <v>7.9593334197715956E-2</v>
      </c>
      <c r="F554">
        <f>Overview!J$30</f>
        <v>2.8800856531049253E-2</v>
      </c>
      <c r="G554">
        <f t="shared" si="33"/>
        <v>7.9593334197715956E-2</v>
      </c>
    </row>
    <row r="555" spans="1:7" x14ac:dyDescent="0.2">
      <c r="A555">
        <v>16</v>
      </c>
      <c r="B555">
        <v>5</v>
      </c>
      <c r="C555">
        <v>3500</v>
      </c>
      <c r="D555">
        <v>1393.717842</v>
      </c>
      <c r="E555">
        <f t="shared" si="35"/>
        <v>8.7629652816763548E-2</v>
      </c>
      <c r="F555">
        <f>Overview!J$30</f>
        <v>2.8800856531049253E-2</v>
      </c>
      <c r="G555">
        <f t="shared" si="33"/>
        <v>8.7629652816763548E-2</v>
      </c>
    </row>
    <row r="556" spans="1:7" x14ac:dyDescent="0.2">
      <c r="A556">
        <v>16</v>
      </c>
      <c r="B556">
        <v>5</v>
      </c>
      <c r="C556">
        <v>4000</v>
      </c>
      <c r="D556">
        <v>1459.222123</v>
      </c>
      <c r="E556">
        <f t="shared" si="35"/>
        <v>9.6652123531049267E-2</v>
      </c>
      <c r="F556">
        <f>Overview!J$30</f>
        <v>2.8800856531049253E-2</v>
      </c>
      <c r="G556">
        <f t="shared" si="33"/>
        <v>9.6652123531049267E-2</v>
      </c>
    </row>
    <row r="557" spans="1:7" x14ac:dyDescent="0.2">
      <c r="A557">
        <v>16</v>
      </c>
      <c r="B557">
        <v>5</v>
      </c>
      <c r="C557">
        <v>4500</v>
      </c>
      <c r="D557">
        <v>1540.093476</v>
      </c>
      <c r="E557">
        <f t="shared" si="35"/>
        <v>0.10708450564216038</v>
      </c>
      <c r="F557">
        <f>Overview!J$30</f>
        <v>2.8800856531049253E-2</v>
      </c>
      <c r="G557">
        <f t="shared" si="33"/>
        <v>0.10708450564216038</v>
      </c>
    </row>
    <row r="558" spans="1:7" x14ac:dyDescent="0.2">
      <c r="A558">
        <v>16</v>
      </c>
      <c r="B558">
        <v>5</v>
      </c>
      <c r="C558">
        <v>5000</v>
      </c>
      <c r="D558">
        <v>1637.4776340000001</v>
      </c>
      <c r="E558">
        <f t="shared" si="35"/>
        <v>0.11873297233104926</v>
      </c>
      <c r="F558">
        <f>Overview!J$30</f>
        <v>2.8800856531049253E-2</v>
      </c>
      <c r="G558">
        <f t="shared" si="33"/>
        <v>0.11873297233104926</v>
      </c>
    </row>
    <row r="559" spans="1:7" x14ac:dyDescent="0.2">
      <c r="A559">
        <v>16</v>
      </c>
      <c r="B559">
        <v>5</v>
      </c>
      <c r="C559">
        <v>5500</v>
      </c>
      <c r="D559">
        <v>1751.4025690000001</v>
      </c>
      <c r="E559">
        <f t="shared" si="35"/>
        <v>0.13127094998559471</v>
      </c>
      <c r="F559">
        <f>Overview!J$30</f>
        <v>2.8800856531049253E-2</v>
      </c>
      <c r="G559">
        <f t="shared" si="33"/>
        <v>0.13127094998559471</v>
      </c>
    </row>
    <row r="560" spans="1:7" x14ac:dyDescent="0.2">
      <c r="A560">
        <v>16</v>
      </c>
      <c r="B560">
        <v>5</v>
      </c>
      <c r="C560">
        <v>6000</v>
      </c>
      <c r="D560">
        <v>1859.5317050000001</v>
      </c>
      <c r="E560">
        <f t="shared" si="35"/>
        <v>0.14075329819771593</v>
      </c>
      <c r="F560">
        <f>Overview!J$30</f>
        <v>2.8800856531049253E-2</v>
      </c>
      <c r="G560">
        <f t="shared" si="33"/>
        <v>0.14075329819771593</v>
      </c>
    </row>
    <row r="561" spans="1:7" x14ac:dyDescent="0.2">
      <c r="A561">
        <v>16</v>
      </c>
      <c r="B561">
        <v>5</v>
      </c>
      <c r="C561">
        <v>6500</v>
      </c>
      <c r="D561">
        <v>1979.8088439999999</v>
      </c>
      <c r="E561">
        <f t="shared" si="35"/>
        <v>0.15064574714643386</v>
      </c>
      <c r="F561">
        <f>Overview!J$30</f>
        <v>2.8800856531049253E-2</v>
      </c>
      <c r="G561">
        <f t="shared" si="33"/>
        <v>0.15064574714643386</v>
      </c>
    </row>
    <row r="562" spans="1:7" x14ac:dyDescent="0.2">
      <c r="A562">
        <v>16</v>
      </c>
      <c r="B562">
        <v>5</v>
      </c>
      <c r="C562">
        <v>7000</v>
      </c>
      <c r="D562">
        <v>2156.9621379999999</v>
      </c>
      <c r="E562">
        <f t="shared" si="35"/>
        <v>0.16725015410247779</v>
      </c>
      <c r="F562">
        <f>Overview!J$30</f>
        <v>2.8800856531049253E-2</v>
      </c>
      <c r="G562">
        <f t="shared" si="33"/>
        <v>0.16725015410247779</v>
      </c>
    </row>
    <row r="563" spans="1:7" x14ac:dyDescent="0.2">
      <c r="A563">
        <v>16</v>
      </c>
      <c r="B563">
        <v>5</v>
      </c>
      <c r="C563">
        <v>7500</v>
      </c>
      <c r="D563">
        <v>2389.9772010000002</v>
      </c>
      <c r="E563">
        <f t="shared" si="35"/>
        <v>0.18908887599771593</v>
      </c>
      <c r="F563">
        <f>Overview!J$30</f>
        <v>2.8800856531049253E-2</v>
      </c>
      <c r="G563">
        <f t="shared" si="33"/>
        <v>0.18908887599771593</v>
      </c>
    </row>
    <row r="564" spans="1:7" x14ac:dyDescent="0.2">
      <c r="A564">
        <v>16</v>
      </c>
      <c r="B564">
        <v>5</v>
      </c>
      <c r="C564">
        <v>8000</v>
      </c>
      <c r="D564">
        <v>2663.8460449999998</v>
      </c>
      <c r="E564">
        <f t="shared" si="35"/>
        <v>0.21330448028104923</v>
      </c>
      <c r="F564">
        <f>Overview!J$30</f>
        <v>2.8800856531049253E-2</v>
      </c>
      <c r="G564">
        <f t="shared" si="33"/>
        <v>0.21330448028104923</v>
      </c>
    </row>
    <row r="565" spans="1:7" x14ac:dyDescent="0.2">
      <c r="A565">
        <v>16</v>
      </c>
      <c r="B565">
        <v>5</v>
      </c>
      <c r="C565">
        <v>8500</v>
      </c>
      <c r="D565">
        <v>2885.703188</v>
      </c>
      <c r="E565">
        <f t="shared" si="35"/>
        <v>0.22855216629575512</v>
      </c>
      <c r="F565">
        <f>Overview!J$30</f>
        <v>2.8800856531049253E-2</v>
      </c>
      <c r="G565">
        <f t="shared" si="33"/>
        <v>0.22855216629575512</v>
      </c>
    </row>
    <row r="566" spans="1:7" x14ac:dyDescent="0.2">
      <c r="A566">
        <v>16</v>
      </c>
      <c r="B566">
        <v>5</v>
      </c>
      <c r="C566">
        <v>9000</v>
      </c>
      <c r="D566">
        <v>3262.7748379999998</v>
      </c>
      <c r="E566">
        <f t="shared" si="35"/>
        <v>0.259351721308827</v>
      </c>
      <c r="F566">
        <f>Overview!J$30</f>
        <v>2.8800856531049253E-2</v>
      </c>
      <c r="G566">
        <f t="shared" si="33"/>
        <v>0.259351721308827</v>
      </c>
    </row>
    <row r="567" spans="1:7" x14ac:dyDescent="0.2">
      <c r="A567">
        <v>16</v>
      </c>
      <c r="B567">
        <v>5</v>
      </c>
      <c r="C567">
        <v>9500</v>
      </c>
      <c r="D567">
        <v>3632.6246599999999</v>
      </c>
      <c r="E567">
        <f t="shared" si="35"/>
        <v>0.28614902547841764</v>
      </c>
      <c r="F567">
        <f>Overview!J$30</f>
        <v>2.8800856531049253E-2</v>
      </c>
      <c r="G567">
        <f t="shared" si="33"/>
        <v>0.28614902547841764</v>
      </c>
    </row>
    <row r="568" spans="1:7" x14ac:dyDescent="0.2">
      <c r="A568">
        <v>16</v>
      </c>
      <c r="B568">
        <v>5</v>
      </c>
      <c r="C568">
        <v>10000</v>
      </c>
      <c r="D568">
        <v>4234.0302670000001</v>
      </c>
      <c r="E568">
        <f t="shared" si="35"/>
        <v>0.33342217773104926</v>
      </c>
      <c r="F568">
        <f>Overview!J$30</f>
        <v>2.8800856531049253E-2</v>
      </c>
      <c r="G568">
        <f t="shared" si="33"/>
        <v>0.33342217773104926</v>
      </c>
    </row>
    <row r="569" spans="1:7" x14ac:dyDescent="0.2">
      <c r="A569">
        <v>16</v>
      </c>
      <c r="B569">
        <v>20</v>
      </c>
      <c r="C569">
        <v>0</v>
      </c>
      <c r="D569">
        <v>1188.363963</v>
      </c>
      <c r="E569">
        <f>IF((D569-D$569)&lt;=(C569*F569), F569,(D569-D$569)/C569+F569)</f>
        <v>3.3473980309423342E-2</v>
      </c>
      <c r="F569">
        <f>Overview!J$31</f>
        <v>3.3473980309423342E-2</v>
      </c>
      <c r="G569">
        <f t="shared" si="33"/>
        <v>3.3473980309423342E-2</v>
      </c>
    </row>
    <row r="570" spans="1:7" x14ac:dyDescent="0.2">
      <c r="A570">
        <v>16</v>
      </c>
      <c r="B570">
        <v>20</v>
      </c>
      <c r="C570">
        <v>500</v>
      </c>
      <c r="D570">
        <v>1201.551876</v>
      </c>
      <c r="E570">
        <f t="shared" ref="E570:E589" si="36">IF((D570-D$569)&lt;=(C570*F570), F570,(D570-D$569)/C570+F570)</f>
        <v>3.3473980309423342E-2</v>
      </c>
      <c r="F570">
        <f>Overview!J$31</f>
        <v>3.3473980309423342E-2</v>
      </c>
      <c r="G570">
        <f t="shared" si="33"/>
        <v>3.3473980309423342E-2</v>
      </c>
    </row>
    <row r="571" spans="1:7" x14ac:dyDescent="0.2">
      <c r="A571">
        <v>16</v>
      </c>
      <c r="B571">
        <v>20</v>
      </c>
      <c r="C571">
        <v>1000</v>
      </c>
      <c r="D571">
        <v>1221.155174</v>
      </c>
      <c r="E571">
        <f t="shared" si="36"/>
        <v>3.3473980309423342E-2</v>
      </c>
      <c r="F571">
        <f>Overview!J$31</f>
        <v>3.3473980309423342E-2</v>
      </c>
      <c r="G571">
        <f t="shared" si="33"/>
        <v>3.3473980309423342E-2</v>
      </c>
    </row>
    <row r="572" spans="1:7" x14ac:dyDescent="0.2">
      <c r="A572">
        <v>16</v>
      </c>
      <c r="B572">
        <v>20</v>
      </c>
      <c r="C572">
        <v>1500</v>
      </c>
      <c r="D572">
        <v>1241.751886</v>
      </c>
      <c r="E572">
        <f t="shared" si="36"/>
        <v>6.9065928976090013E-2</v>
      </c>
      <c r="F572">
        <f>Overview!J$31</f>
        <v>3.3473980309423342E-2</v>
      </c>
      <c r="G572">
        <f t="shared" si="33"/>
        <v>6.9065928976090013E-2</v>
      </c>
    </row>
    <row r="573" spans="1:7" x14ac:dyDescent="0.2">
      <c r="A573">
        <v>16</v>
      </c>
      <c r="B573">
        <v>20</v>
      </c>
      <c r="C573">
        <v>2000</v>
      </c>
      <c r="D573">
        <v>1269.0574489999999</v>
      </c>
      <c r="E573">
        <f t="shared" si="36"/>
        <v>7.3820723309423297E-2</v>
      </c>
      <c r="F573">
        <f>Overview!J$31</f>
        <v>3.3473980309423342E-2</v>
      </c>
      <c r="G573">
        <f t="shared" si="33"/>
        <v>7.3820723309423297E-2</v>
      </c>
    </row>
    <row r="574" spans="1:7" x14ac:dyDescent="0.2">
      <c r="A574">
        <v>16</v>
      </c>
      <c r="B574">
        <v>20</v>
      </c>
      <c r="C574">
        <v>2500</v>
      </c>
      <c r="D574">
        <v>1302.682648</v>
      </c>
      <c r="E574">
        <f t="shared" si="36"/>
        <v>7.9201454309423325E-2</v>
      </c>
      <c r="F574">
        <f>Overview!J$31</f>
        <v>3.3473980309423342E-2</v>
      </c>
      <c r="G574">
        <f t="shared" si="33"/>
        <v>7.9201454309423325E-2</v>
      </c>
    </row>
    <row r="575" spans="1:7" x14ac:dyDescent="0.2">
      <c r="A575">
        <v>16</v>
      </c>
      <c r="B575">
        <v>20</v>
      </c>
      <c r="C575">
        <v>3000</v>
      </c>
      <c r="D575">
        <v>1337.701554</v>
      </c>
      <c r="E575">
        <f t="shared" si="36"/>
        <v>8.3253177309423332E-2</v>
      </c>
      <c r="F575">
        <f>Overview!J$31</f>
        <v>3.3473980309423342E-2</v>
      </c>
      <c r="G575">
        <f t="shared" si="33"/>
        <v>8.3253177309423332E-2</v>
      </c>
    </row>
    <row r="576" spans="1:7" x14ac:dyDescent="0.2">
      <c r="A576">
        <v>16</v>
      </c>
      <c r="B576">
        <v>20</v>
      </c>
      <c r="C576">
        <v>3500</v>
      </c>
      <c r="D576">
        <v>1380.440055</v>
      </c>
      <c r="E576">
        <f t="shared" si="36"/>
        <v>8.835286373799478E-2</v>
      </c>
      <c r="F576">
        <f>Overview!J$31</f>
        <v>3.3473980309423342E-2</v>
      </c>
      <c r="G576">
        <f t="shared" si="33"/>
        <v>8.835286373799478E-2</v>
      </c>
    </row>
    <row r="577" spans="1:7" x14ac:dyDescent="0.2">
      <c r="A577">
        <v>16</v>
      </c>
      <c r="B577">
        <v>20</v>
      </c>
      <c r="C577">
        <v>4000</v>
      </c>
      <c r="D577">
        <v>1438.034216</v>
      </c>
      <c r="E577">
        <f t="shared" si="36"/>
        <v>9.5891543559423337E-2</v>
      </c>
      <c r="F577">
        <f>Overview!J$31</f>
        <v>3.3473980309423342E-2</v>
      </c>
      <c r="G577">
        <f t="shared" si="33"/>
        <v>9.5891543559423337E-2</v>
      </c>
    </row>
    <row r="578" spans="1:7" x14ac:dyDescent="0.2">
      <c r="A578">
        <v>16</v>
      </c>
      <c r="B578">
        <v>20</v>
      </c>
      <c r="C578">
        <v>4500</v>
      </c>
      <c r="D578">
        <v>1505.5331630000001</v>
      </c>
      <c r="E578">
        <f t="shared" si="36"/>
        <v>0.10395602475386781</v>
      </c>
      <c r="F578">
        <f>Overview!J$31</f>
        <v>3.3473980309423342E-2</v>
      </c>
      <c r="G578">
        <f t="shared" si="33"/>
        <v>0.10395602475386781</v>
      </c>
    </row>
    <row r="579" spans="1:7" x14ac:dyDescent="0.2">
      <c r="A579">
        <v>16</v>
      </c>
      <c r="B579">
        <v>20</v>
      </c>
      <c r="C579">
        <v>5000</v>
      </c>
      <c r="D579">
        <v>1598.113877</v>
      </c>
      <c r="E579">
        <f t="shared" si="36"/>
        <v>0.11542396310942335</v>
      </c>
      <c r="F579">
        <f>Overview!J$31</f>
        <v>3.3473980309423342E-2</v>
      </c>
      <c r="G579">
        <f t="shared" ref="G579:G642" si="37">E579</f>
        <v>0.11542396310942335</v>
      </c>
    </row>
    <row r="580" spans="1:7" x14ac:dyDescent="0.2">
      <c r="A580">
        <v>16</v>
      </c>
      <c r="B580">
        <v>20</v>
      </c>
      <c r="C580">
        <v>5500</v>
      </c>
      <c r="D580">
        <v>1708.0468780000001</v>
      </c>
      <c r="E580">
        <f t="shared" si="36"/>
        <v>0.12796178303669609</v>
      </c>
      <c r="F580">
        <f>Overview!J$31</f>
        <v>3.3473980309423342E-2</v>
      </c>
      <c r="G580">
        <f t="shared" si="37"/>
        <v>0.12796178303669609</v>
      </c>
    </row>
    <row r="581" spans="1:7" x14ac:dyDescent="0.2">
      <c r="A581">
        <v>16</v>
      </c>
      <c r="B581">
        <v>20</v>
      </c>
      <c r="C581">
        <v>6000</v>
      </c>
      <c r="D581">
        <v>1837.205809</v>
      </c>
      <c r="E581">
        <f t="shared" si="36"/>
        <v>0.14161428797609002</v>
      </c>
      <c r="F581">
        <f>Overview!J$31</f>
        <v>3.3473980309423342E-2</v>
      </c>
      <c r="G581">
        <f t="shared" si="37"/>
        <v>0.14161428797609002</v>
      </c>
    </row>
    <row r="582" spans="1:7" x14ac:dyDescent="0.2">
      <c r="A582">
        <v>16</v>
      </c>
      <c r="B582">
        <v>20</v>
      </c>
      <c r="C582">
        <v>6500</v>
      </c>
      <c r="D582">
        <v>2040.066155</v>
      </c>
      <c r="E582">
        <f t="shared" si="36"/>
        <v>0.16450508677096179</v>
      </c>
      <c r="F582">
        <f>Overview!J$31</f>
        <v>3.3473980309423342E-2</v>
      </c>
      <c r="G582">
        <f t="shared" si="37"/>
        <v>0.16450508677096179</v>
      </c>
    </row>
    <row r="583" spans="1:7" x14ac:dyDescent="0.2">
      <c r="A583">
        <v>16</v>
      </c>
      <c r="B583">
        <v>20</v>
      </c>
      <c r="C583">
        <v>7000</v>
      </c>
      <c r="D583">
        <v>2280.412155</v>
      </c>
      <c r="E583">
        <f t="shared" si="36"/>
        <v>0.18948086488085189</v>
      </c>
      <c r="F583">
        <f>Overview!J$31</f>
        <v>3.3473980309423342E-2</v>
      </c>
      <c r="G583">
        <f t="shared" si="37"/>
        <v>0.18948086488085189</v>
      </c>
    </row>
    <row r="584" spans="1:7" x14ac:dyDescent="0.2">
      <c r="A584">
        <v>16</v>
      </c>
      <c r="B584">
        <v>20</v>
      </c>
      <c r="C584">
        <v>7500</v>
      </c>
      <c r="D584">
        <v>2563.7268319999998</v>
      </c>
      <c r="E584">
        <f t="shared" si="36"/>
        <v>0.21685569617608999</v>
      </c>
      <c r="F584">
        <f>Overview!J$31</f>
        <v>3.3473980309423342E-2</v>
      </c>
      <c r="G584">
        <f t="shared" si="37"/>
        <v>0.21685569617608999</v>
      </c>
    </row>
    <row r="585" spans="1:7" x14ac:dyDescent="0.2">
      <c r="A585">
        <v>16</v>
      </c>
      <c r="B585">
        <v>20</v>
      </c>
      <c r="C585">
        <v>8000</v>
      </c>
      <c r="D585">
        <v>2935.063662</v>
      </c>
      <c r="E585">
        <f t="shared" si="36"/>
        <v>0.25181144268442335</v>
      </c>
      <c r="F585">
        <f>Overview!J$31</f>
        <v>3.3473980309423342E-2</v>
      </c>
      <c r="G585">
        <f t="shared" si="37"/>
        <v>0.25181144268442335</v>
      </c>
    </row>
    <row r="586" spans="1:7" x14ac:dyDescent="0.2">
      <c r="A586">
        <v>16</v>
      </c>
      <c r="B586">
        <v>20</v>
      </c>
      <c r="C586">
        <v>8500</v>
      </c>
      <c r="D586">
        <v>3400.0389749999999</v>
      </c>
      <c r="E586">
        <f t="shared" si="36"/>
        <v>0.29367104054471743</v>
      </c>
      <c r="F586">
        <f>Overview!J$31</f>
        <v>3.3473980309423342E-2</v>
      </c>
      <c r="G586">
        <f t="shared" si="37"/>
        <v>0.29367104054471743</v>
      </c>
    </row>
    <row r="587" spans="1:7" x14ac:dyDescent="0.2">
      <c r="A587">
        <v>16</v>
      </c>
      <c r="B587">
        <v>20</v>
      </c>
      <c r="C587">
        <v>9000</v>
      </c>
      <c r="D587">
        <v>3839.3939770000002</v>
      </c>
      <c r="E587">
        <f t="shared" si="36"/>
        <v>0.32803287075386778</v>
      </c>
      <c r="F587">
        <f>Overview!J$31</f>
        <v>3.3473980309423342E-2</v>
      </c>
      <c r="G587">
        <f t="shared" si="37"/>
        <v>0.32803287075386778</v>
      </c>
    </row>
    <row r="588" spans="1:7" x14ac:dyDescent="0.2">
      <c r="A588">
        <v>16</v>
      </c>
      <c r="B588">
        <v>20</v>
      </c>
      <c r="C588">
        <v>9500</v>
      </c>
      <c r="D588">
        <v>4500.4915119999996</v>
      </c>
      <c r="E588">
        <f t="shared" si="36"/>
        <v>0.38211898546731804</v>
      </c>
      <c r="F588">
        <f>Overview!J$31</f>
        <v>3.3473980309423342E-2</v>
      </c>
      <c r="G588">
        <f t="shared" si="37"/>
        <v>0.38211898546731804</v>
      </c>
    </row>
    <row r="589" spans="1:7" x14ac:dyDescent="0.2">
      <c r="A589">
        <v>16</v>
      </c>
      <c r="B589">
        <v>20</v>
      </c>
      <c r="C589">
        <v>10000</v>
      </c>
      <c r="D589">
        <v>5297.5882929999998</v>
      </c>
      <c r="E589">
        <f t="shared" si="36"/>
        <v>0.44439641330942331</v>
      </c>
      <c r="F589">
        <f>Overview!J$31</f>
        <v>3.3473980309423342E-2</v>
      </c>
      <c r="G589">
        <f t="shared" si="37"/>
        <v>0.44439641330942331</v>
      </c>
    </row>
    <row r="590" spans="1:7" x14ac:dyDescent="0.2">
      <c r="A590">
        <v>16</v>
      </c>
      <c r="B590">
        <v>17</v>
      </c>
      <c r="C590">
        <v>0</v>
      </c>
      <c r="D590">
        <v>1188.289053</v>
      </c>
      <c r="E590">
        <f>IF((D590-D$590)&lt;=(C590*F590), F590,(D590-D$590)/C590+F590)</f>
        <v>3.4322678843226789E-2</v>
      </c>
      <c r="F590">
        <f>Overview!J$32</f>
        <v>3.4322678843226789E-2</v>
      </c>
      <c r="G590">
        <f t="shared" si="37"/>
        <v>3.4322678843226789E-2</v>
      </c>
    </row>
    <row r="591" spans="1:7" x14ac:dyDescent="0.2">
      <c r="A591">
        <v>16</v>
      </c>
      <c r="B591">
        <v>17</v>
      </c>
      <c r="C591">
        <v>500</v>
      </c>
      <c r="D591">
        <v>1201.5452499999999</v>
      </c>
      <c r="E591">
        <f t="shared" ref="E591:E610" si="38">IF((D591-D$590)&lt;=(C591*F591), F591,(D591-D$590)/C591+F591)</f>
        <v>3.4322678843226789E-2</v>
      </c>
      <c r="F591">
        <f>Overview!J$32</f>
        <v>3.4322678843226789E-2</v>
      </c>
      <c r="G591">
        <f t="shared" si="37"/>
        <v>3.4322678843226789E-2</v>
      </c>
    </row>
    <row r="592" spans="1:7" x14ac:dyDescent="0.2">
      <c r="A592">
        <v>16</v>
      </c>
      <c r="B592">
        <v>17</v>
      </c>
      <c r="C592">
        <v>1000</v>
      </c>
      <c r="D592">
        <v>1214.177786</v>
      </c>
      <c r="E592">
        <f t="shared" si="38"/>
        <v>3.4322678843226789E-2</v>
      </c>
      <c r="F592">
        <f>Overview!J$32</f>
        <v>3.4322678843226789E-2</v>
      </c>
      <c r="G592">
        <f t="shared" si="37"/>
        <v>3.4322678843226789E-2</v>
      </c>
    </row>
    <row r="593" spans="1:7" x14ac:dyDescent="0.2">
      <c r="A593">
        <v>16</v>
      </c>
      <c r="B593">
        <v>17</v>
      </c>
      <c r="C593">
        <v>1500</v>
      </c>
      <c r="D593">
        <v>1231.140359</v>
      </c>
      <c r="E593">
        <f t="shared" si="38"/>
        <v>3.4322678843226789E-2</v>
      </c>
      <c r="F593">
        <f>Overview!J$32</f>
        <v>3.4322678843226789E-2</v>
      </c>
      <c r="G593">
        <f t="shared" si="37"/>
        <v>3.4322678843226789E-2</v>
      </c>
    </row>
    <row r="594" spans="1:7" x14ac:dyDescent="0.2">
      <c r="A594">
        <v>16</v>
      </c>
      <c r="B594">
        <v>17</v>
      </c>
      <c r="C594">
        <v>2000</v>
      </c>
      <c r="D594">
        <v>1251.942986</v>
      </c>
      <c r="E594">
        <f t="shared" si="38"/>
        <v>3.4322678843226789E-2</v>
      </c>
      <c r="F594">
        <f>Overview!J$32</f>
        <v>3.4322678843226789E-2</v>
      </c>
      <c r="G594">
        <f t="shared" si="37"/>
        <v>3.4322678843226789E-2</v>
      </c>
    </row>
    <row r="595" spans="1:7" x14ac:dyDescent="0.2">
      <c r="A595">
        <v>16</v>
      </c>
      <c r="B595">
        <v>17</v>
      </c>
      <c r="C595">
        <v>2500</v>
      </c>
      <c r="D595">
        <v>1274.0688660000001</v>
      </c>
      <c r="E595">
        <f t="shared" si="38"/>
        <v>3.4322678843226789E-2</v>
      </c>
      <c r="F595">
        <f>Overview!J$32</f>
        <v>3.4322678843226789E-2</v>
      </c>
      <c r="G595">
        <f t="shared" si="37"/>
        <v>3.4322678843226789E-2</v>
      </c>
    </row>
    <row r="596" spans="1:7" x14ac:dyDescent="0.2">
      <c r="A596">
        <v>16</v>
      </c>
      <c r="B596">
        <v>17</v>
      </c>
      <c r="C596">
        <v>3000</v>
      </c>
      <c r="D596">
        <v>1302.979906</v>
      </c>
      <c r="E596">
        <f t="shared" si="38"/>
        <v>7.255296317656014E-2</v>
      </c>
      <c r="F596">
        <f>Overview!J$32</f>
        <v>3.4322678843226789E-2</v>
      </c>
      <c r="G596">
        <f t="shared" si="37"/>
        <v>7.255296317656014E-2</v>
      </c>
    </row>
    <row r="597" spans="1:7" x14ac:dyDescent="0.2">
      <c r="A597">
        <v>16</v>
      </c>
      <c r="B597">
        <v>17</v>
      </c>
      <c r="C597">
        <v>3500</v>
      </c>
      <c r="D597">
        <v>1339.6169689999999</v>
      </c>
      <c r="E597">
        <f t="shared" si="38"/>
        <v>7.7559226271798204E-2</v>
      </c>
      <c r="F597">
        <f>Overview!J$32</f>
        <v>3.4322678843226789E-2</v>
      </c>
      <c r="G597">
        <f t="shared" si="37"/>
        <v>7.7559226271798204E-2</v>
      </c>
    </row>
    <row r="598" spans="1:7" x14ac:dyDescent="0.2">
      <c r="A598">
        <v>16</v>
      </c>
      <c r="B598">
        <v>17</v>
      </c>
      <c r="C598">
        <v>4000</v>
      </c>
      <c r="D598">
        <v>1382.0243399999999</v>
      </c>
      <c r="E598">
        <f t="shared" si="38"/>
        <v>8.2756500593226784E-2</v>
      </c>
      <c r="F598">
        <f>Overview!J$32</f>
        <v>3.4322678843226789E-2</v>
      </c>
      <c r="G598">
        <f t="shared" si="37"/>
        <v>8.2756500593226784E-2</v>
      </c>
    </row>
    <row r="599" spans="1:7" x14ac:dyDescent="0.2">
      <c r="A599">
        <v>16</v>
      </c>
      <c r="B599">
        <v>17</v>
      </c>
      <c r="C599">
        <v>4500</v>
      </c>
      <c r="D599">
        <v>1429.7750229999999</v>
      </c>
      <c r="E599">
        <f t="shared" si="38"/>
        <v>8.7986227732115674E-2</v>
      </c>
      <c r="F599">
        <f>Overview!J$32</f>
        <v>3.4322678843226789E-2</v>
      </c>
      <c r="G599">
        <f t="shared" si="37"/>
        <v>8.7986227732115674E-2</v>
      </c>
    </row>
    <row r="600" spans="1:7" x14ac:dyDescent="0.2">
      <c r="A600">
        <v>16</v>
      </c>
      <c r="B600">
        <v>17</v>
      </c>
      <c r="C600">
        <v>5000</v>
      </c>
      <c r="D600">
        <v>1507.698625</v>
      </c>
      <c r="E600">
        <f t="shared" si="38"/>
        <v>9.8204593243226793E-2</v>
      </c>
      <c r="F600">
        <f>Overview!J$32</f>
        <v>3.4322678843226789E-2</v>
      </c>
      <c r="G600">
        <f t="shared" si="37"/>
        <v>9.8204593243226793E-2</v>
      </c>
    </row>
    <row r="601" spans="1:7" x14ac:dyDescent="0.2">
      <c r="A601">
        <v>16</v>
      </c>
      <c r="B601">
        <v>17</v>
      </c>
      <c r="C601">
        <v>5500</v>
      </c>
      <c r="D601">
        <v>1594.9412179999999</v>
      </c>
      <c r="E601">
        <f t="shared" si="38"/>
        <v>0.10825943611595405</v>
      </c>
      <c r="F601">
        <f>Overview!J$32</f>
        <v>3.4322678843226789E-2</v>
      </c>
      <c r="G601">
        <f t="shared" si="37"/>
        <v>0.10825943611595405</v>
      </c>
    </row>
    <row r="602" spans="1:7" x14ac:dyDescent="0.2">
      <c r="A602">
        <v>16</v>
      </c>
      <c r="B602">
        <v>17</v>
      </c>
      <c r="C602">
        <v>6000</v>
      </c>
      <c r="D602">
        <v>1702.088733</v>
      </c>
      <c r="E602">
        <f t="shared" si="38"/>
        <v>0.11995595884322681</v>
      </c>
      <c r="F602">
        <f>Overview!J$32</f>
        <v>3.4322678843226789E-2</v>
      </c>
      <c r="G602">
        <f t="shared" si="37"/>
        <v>0.11995595884322681</v>
      </c>
    </row>
    <row r="603" spans="1:7" x14ac:dyDescent="0.2">
      <c r="A603">
        <v>16</v>
      </c>
      <c r="B603">
        <v>17</v>
      </c>
      <c r="C603">
        <v>6500</v>
      </c>
      <c r="D603">
        <v>1829.195332</v>
      </c>
      <c r="E603">
        <f t="shared" si="38"/>
        <v>0.1329236448432268</v>
      </c>
      <c r="F603">
        <f>Overview!J$32</f>
        <v>3.4322678843226789E-2</v>
      </c>
      <c r="G603">
        <f t="shared" si="37"/>
        <v>0.1329236448432268</v>
      </c>
    </row>
    <row r="604" spans="1:7" x14ac:dyDescent="0.2">
      <c r="A604">
        <v>16</v>
      </c>
      <c r="B604">
        <v>17</v>
      </c>
      <c r="C604">
        <v>7000</v>
      </c>
      <c r="D604">
        <v>1979.879541</v>
      </c>
      <c r="E604">
        <f t="shared" si="38"/>
        <v>0.14740703427179824</v>
      </c>
      <c r="F604">
        <f>Overview!J$32</f>
        <v>3.4322678843226789E-2</v>
      </c>
      <c r="G604">
        <f t="shared" si="37"/>
        <v>0.14740703427179824</v>
      </c>
    </row>
    <row r="605" spans="1:7" x14ac:dyDescent="0.2">
      <c r="A605">
        <v>16</v>
      </c>
      <c r="B605">
        <v>17</v>
      </c>
      <c r="C605">
        <v>7500</v>
      </c>
      <c r="D605">
        <v>2151.5321119999999</v>
      </c>
      <c r="E605">
        <f t="shared" si="38"/>
        <v>0.16275508670989344</v>
      </c>
      <c r="F605">
        <f>Overview!J$32</f>
        <v>3.4322678843226789E-2</v>
      </c>
      <c r="G605">
        <f t="shared" si="37"/>
        <v>0.16275508670989344</v>
      </c>
    </row>
    <row r="606" spans="1:7" x14ac:dyDescent="0.2">
      <c r="A606">
        <v>16</v>
      </c>
      <c r="B606">
        <v>17</v>
      </c>
      <c r="C606">
        <v>8000</v>
      </c>
      <c r="D606">
        <v>2403.18039</v>
      </c>
      <c r="E606">
        <f t="shared" si="38"/>
        <v>0.1861840959682268</v>
      </c>
      <c r="F606">
        <f>Overview!J$32</f>
        <v>3.4322678843226789E-2</v>
      </c>
      <c r="G606">
        <f t="shared" si="37"/>
        <v>0.1861840959682268</v>
      </c>
    </row>
    <row r="607" spans="1:7" x14ac:dyDescent="0.2">
      <c r="A607">
        <v>16</v>
      </c>
      <c r="B607">
        <v>17</v>
      </c>
      <c r="C607">
        <v>8500</v>
      </c>
      <c r="D607">
        <v>2763.9126470000001</v>
      </c>
      <c r="E607">
        <f t="shared" si="38"/>
        <v>0.21969016049028564</v>
      </c>
      <c r="F607">
        <f>Overview!J$32</f>
        <v>3.4322678843226789E-2</v>
      </c>
      <c r="G607">
        <f t="shared" si="37"/>
        <v>0.21969016049028564</v>
      </c>
    </row>
    <row r="608" spans="1:7" x14ac:dyDescent="0.2">
      <c r="A608">
        <v>16</v>
      </c>
      <c r="B608">
        <v>17</v>
      </c>
      <c r="C608">
        <v>9000</v>
      </c>
      <c r="D608">
        <v>3067.6515119999999</v>
      </c>
      <c r="E608">
        <f t="shared" si="38"/>
        <v>0.24314072984322679</v>
      </c>
      <c r="F608">
        <f>Overview!J$32</f>
        <v>3.4322678843226789E-2</v>
      </c>
      <c r="G608">
        <f t="shared" si="37"/>
        <v>0.24314072984322679</v>
      </c>
    </row>
    <row r="609" spans="1:7" x14ac:dyDescent="0.2">
      <c r="A609">
        <v>16</v>
      </c>
      <c r="B609">
        <v>17</v>
      </c>
      <c r="C609">
        <v>9500</v>
      </c>
      <c r="D609">
        <v>3486.2055319999999</v>
      </c>
      <c r="E609">
        <f t="shared" si="38"/>
        <v>0.27620862400112156</v>
      </c>
      <c r="F609">
        <f>Overview!J$32</f>
        <v>3.4322678843226789E-2</v>
      </c>
      <c r="G609">
        <f t="shared" si="37"/>
        <v>0.27620862400112156</v>
      </c>
    </row>
    <row r="610" spans="1:7" x14ac:dyDescent="0.2">
      <c r="A610">
        <v>16</v>
      </c>
      <c r="B610">
        <v>17</v>
      </c>
      <c r="C610">
        <v>10000</v>
      </c>
      <c r="D610">
        <v>3989.2711370000002</v>
      </c>
      <c r="E610">
        <f t="shared" si="38"/>
        <v>0.31442088724322681</v>
      </c>
      <c r="F610">
        <f>Overview!J$32</f>
        <v>3.4322678843226789E-2</v>
      </c>
      <c r="G610">
        <f t="shared" si="37"/>
        <v>0.31442088724322681</v>
      </c>
    </row>
    <row r="611" spans="1:7" x14ac:dyDescent="0.2">
      <c r="A611">
        <v>17</v>
      </c>
      <c r="B611">
        <v>21</v>
      </c>
      <c r="C611">
        <v>0</v>
      </c>
      <c r="D611">
        <v>1188.361611</v>
      </c>
      <c r="E611">
        <f>IF((D611-D$611)&lt;=(C611*F611), F611,(D611-D$611)/C611+F611)</f>
        <v>3.0535714285714284E-2</v>
      </c>
      <c r="F611">
        <f>Overview!J$33</f>
        <v>3.0535714285714284E-2</v>
      </c>
      <c r="G611">
        <f t="shared" si="37"/>
        <v>3.0535714285714284E-2</v>
      </c>
    </row>
    <row r="612" spans="1:7" x14ac:dyDescent="0.2">
      <c r="A612">
        <v>17</v>
      </c>
      <c r="B612">
        <v>21</v>
      </c>
      <c r="C612">
        <v>500</v>
      </c>
      <c r="D612">
        <v>1204.787004</v>
      </c>
      <c r="E612">
        <f t="shared" ref="E612:E631" si="39">IF((D612-D$611)&lt;=(C612*F612), F612,(D612-D$611)/C612+F612)</f>
        <v>6.3386500285714256E-2</v>
      </c>
      <c r="F612">
        <f>Overview!J$33</f>
        <v>3.0535714285714284E-2</v>
      </c>
      <c r="G612">
        <f t="shared" si="37"/>
        <v>6.3386500285714256E-2</v>
      </c>
    </row>
    <row r="613" spans="1:7" x14ac:dyDescent="0.2">
      <c r="A613">
        <v>17</v>
      </c>
      <c r="B613">
        <v>21</v>
      </c>
      <c r="C613">
        <v>1000</v>
      </c>
      <c r="D613">
        <v>1226.1656210000001</v>
      </c>
      <c r="E613">
        <f t="shared" si="39"/>
        <v>6.8339724285714346E-2</v>
      </c>
      <c r="F613">
        <f>Overview!J$33</f>
        <v>3.0535714285714284E-2</v>
      </c>
      <c r="G613">
        <f t="shared" si="37"/>
        <v>6.8339724285714346E-2</v>
      </c>
    </row>
    <row r="614" spans="1:7" x14ac:dyDescent="0.2">
      <c r="A614">
        <v>17</v>
      </c>
      <c r="B614">
        <v>21</v>
      </c>
      <c r="C614">
        <v>1500</v>
      </c>
      <c r="D614">
        <v>1256.4779820000001</v>
      </c>
      <c r="E614">
        <f t="shared" si="39"/>
        <v>7.5946628285714329E-2</v>
      </c>
      <c r="F614">
        <f>Overview!J$33</f>
        <v>3.0535714285714284E-2</v>
      </c>
      <c r="G614">
        <f t="shared" si="37"/>
        <v>7.5946628285714329E-2</v>
      </c>
    </row>
    <row r="615" spans="1:7" x14ac:dyDescent="0.2">
      <c r="A615">
        <v>17</v>
      </c>
      <c r="B615">
        <v>21</v>
      </c>
      <c r="C615">
        <v>2000</v>
      </c>
      <c r="D615">
        <v>1292.185041</v>
      </c>
      <c r="E615">
        <f t="shared" si="39"/>
        <v>8.2447429285714247E-2</v>
      </c>
      <c r="F615">
        <f>Overview!J$33</f>
        <v>3.0535714285714284E-2</v>
      </c>
      <c r="G615">
        <f t="shared" si="37"/>
        <v>8.2447429285714247E-2</v>
      </c>
    </row>
    <row r="616" spans="1:7" x14ac:dyDescent="0.2">
      <c r="A616">
        <v>17</v>
      </c>
      <c r="B616">
        <v>21</v>
      </c>
      <c r="C616">
        <v>2500</v>
      </c>
      <c r="D616">
        <v>1330.451869</v>
      </c>
      <c r="E616">
        <f t="shared" si="39"/>
        <v>8.7371817485714265E-2</v>
      </c>
      <c r="F616">
        <f>Overview!J$33</f>
        <v>3.0535714285714284E-2</v>
      </c>
      <c r="G616">
        <f t="shared" si="37"/>
        <v>8.7371817485714265E-2</v>
      </c>
    </row>
    <row r="617" spans="1:7" x14ac:dyDescent="0.2">
      <c r="A617">
        <v>17</v>
      </c>
      <c r="B617">
        <v>21</v>
      </c>
      <c r="C617">
        <v>3000</v>
      </c>
      <c r="D617">
        <v>1385.3216219999999</v>
      </c>
      <c r="E617">
        <f t="shared" si="39"/>
        <v>9.6189051285714255E-2</v>
      </c>
      <c r="F617">
        <f>Overview!J$33</f>
        <v>3.0535714285714284E-2</v>
      </c>
      <c r="G617">
        <f t="shared" si="37"/>
        <v>9.6189051285714255E-2</v>
      </c>
    </row>
    <row r="618" spans="1:7" x14ac:dyDescent="0.2">
      <c r="A618">
        <v>17</v>
      </c>
      <c r="B618">
        <v>21</v>
      </c>
      <c r="C618">
        <v>3500</v>
      </c>
      <c r="D618">
        <v>1462.9061830000001</v>
      </c>
      <c r="E618">
        <f t="shared" si="39"/>
        <v>0.10897702057142858</v>
      </c>
      <c r="F618">
        <f>Overview!J$33</f>
        <v>3.0535714285714284E-2</v>
      </c>
      <c r="G618">
        <f t="shared" si="37"/>
        <v>0.10897702057142858</v>
      </c>
    </row>
    <row r="619" spans="1:7" x14ac:dyDescent="0.2">
      <c r="A619">
        <v>17</v>
      </c>
      <c r="B619">
        <v>21</v>
      </c>
      <c r="C619">
        <v>4000</v>
      </c>
      <c r="D619">
        <v>1576.5360370000001</v>
      </c>
      <c r="E619">
        <f t="shared" si="39"/>
        <v>0.1275793207857143</v>
      </c>
      <c r="F619">
        <f>Overview!J$33</f>
        <v>3.0535714285714284E-2</v>
      </c>
      <c r="G619">
        <f t="shared" si="37"/>
        <v>0.1275793207857143</v>
      </c>
    </row>
    <row r="620" spans="1:7" x14ac:dyDescent="0.2">
      <c r="A620">
        <v>17</v>
      </c>
      <c r="B620">
        <v>21</v>
      </c>
      <c r="C620">
        <v>4500</v>
      </c>
      <c r="D620">
        <v>1738.746136</v>
      </c>
      <c r="E620">
        <f t="shared" si="39"/>
        <v>0.1528433865079365</v>
      </c>
      <c r="F620">
        <f>Overview!J$33</f>
        <v>3.0535714285714284E-2</v>
      </c>
      <c r="G620">
        <f t="shared" si="37"/>
        <v>0.1528433865079365</v>
      </c>
    </row>
    <row r="621" spans="1:7" x14ac:dyDescent="0.2">
      <c r="A621">
        <v>17</v>
      </c>
      <c r="B621">
        <v>21</v>
      </c>
      <c r="C621">
        <v>5000</v>
      </c>
      <c r="D621">
        <v>1969.8994419999999</v>
      </c>
      <c r="E621">
        <f t="shared" si="39"/>
        <v>0.18684328048571425</v>
      </c>
      <c r="F621">
        <f>Overview!J$33</f>
        <v>3.0535714285714284E-2</v>
      </c>
      <c r="G621">
        <f t="shared" si="37"/>
        <v>0.18684328048571425</v>
      </c>
    </row>
    <row r="622" spans="1:7" x14ac:dyDescent="0.2">
      <c r="A622">
        <v>17</v>
      </c>
      <c r="B622">
        <v>21</v>
      </c>
      <c r="C622">
        <v>5500</v>
      </c>
      <c r="D622">
        <v>2228.145571</v>
      </c>
      <c r="E622">
        <f t="shared" si="39"/>
        <v>0.21958734337662336</v>
      </c>
      <c r="F622">
        <f>Overview!J$33</f>
        <v>3.0535714285714284E-2</v>
      </c>
      <c r="G622">
        <f t="shared" si="37"/>
        <v>0.21958734337662336</v>
      </c>
    </row>
    <row r="623" spans="1:7" x14ac:dyDescent="0.2">
      <c r="A623">
        <v>17</v>
      </c>
      <c r="B623">
        <v>21</v>
      </c>
      <c r="C623">
        <v>6000</v>
      </c>
      <c r="D623">
        <v>2613.7788599999999</v>
      </c>
      <c r="E623">
        <f t="shared" si="39"/>
        <v>0.26810525578571426</v>
      </c>
      <c r="F623">
        <f>Overview!J$33</f>
        <v>3.0535714285714284E-2</v>
      </c>
      <c r="G623">
        <f t="shared" si="37"/>
        <v>0.26810525578571426</v>
      </c>
    </row>
    <row r="624" spans="1:7" x14ac:dyDescent="0.2">
      <c r="A624">
        <v>17</v>
      </c>
      <c r="B624">
        <v>21</v>
      </c>
      <c r="C624">
        <v>6500</v>
      </c>
      <c r="D624">
        <v>3104.5792029999998</v>
      </c>
      <c r="E624">
        <f t="shared" si="39"/>
        <v>0.32533842074725272</v>
      </c>
      <c r="F624">
        <f>Overview!J$33</f>
        <v>3.0535714285714284E-2</v>
      </c>
      <c r="G624">
        <f t="shared" si="37"/>
        <v>0.32533842074725272</v>
      </c>
    </row>
    <row r="625" spans="1:7" x14ac:dyDescent="0.2">
      <c r="A625">
        <v>17</v>
      </c>
      <c r="B625">
        <v>21</v>
      </c>
      <c r="C625">
        <v>7000</v>
      </c>
      <c r="D625">
        <v>3726.663638</v>
      </c>
      <c r="E625">
        <f t="shared" si="39"/>
        <v>0.3931502895714285</v>
      </c>
      <c r="F625">
        <f>Overview!J$33</f>
        <v>3.0535714285714284E-2</v>
      </c>
      <c r="G625">
        <f t="shared" si="37"/>
        <v>0.3931502895714285</v>
      </c>
    </row>
    <row r="626" spans="1:7" x14ac:dyDescent="0.2">
      <c r="A626">
        <v>17</v>
      </c>
      <c r="B626">
        <v>21</v>
      </c>
      <c r="C626">
        <v>7500</v>
      </c>
      <c r="D626">
        <v>4606.1648880000002</v>
      </c>
      <c r="E626">
        <f t="shared" si="39"/>
        <v>0.48624281788571427</v>
      </c>
      <c r="F626">
        <f>Overview!J$33</f>
        <v>3.0535714285714284E-2</v>
      </c>
      <c r="G626">
        <f t="shared" si="37"/>
        <v>0.48624281788571427</v>
      </c>
    </row>
    <row r="627" spans="1:7" x14ac:dyDescent="0.2">
      <c r="A627">
        <v>17</v>
      </c>
      <c r="B627">
        <v>21</v>
      </c>
      <c r="C627">
        <v>8000</v>
      </c>
      <c r="D627">
        <v>5685.2593569999999</v>
      </c>
      <c r="E627">
        <f t="shared" si="39"/>
        <v>0.59264793253571424</v>
      </c>
      <c r="F627">
        <f>Overview!J$33</f>
        <v>3.0535714285714284E-2</v>
      </c>
      <c r="G627">
        <f t="shared" si="37"/>
        <v>0.59264793253571424</v>
      </c>
    </row>
    <row r="628" spans="1:7" x14ac:dyDescent="0.2">
      <c r="A628">
        <v>17</v>
      </c>
      <c r="B628">
        <v>21</v>
      </c>
      <c r="C628">
        <v>8500</v>
      </c>
      <c r="D628">
        <v>7128.8745609999996</v>
      </c>
      <c r="E628">
        <f t="shared" si="39"/>
        <v>0.72941959075630247</v>
      </c>
      <c r="F628">
        <f>Overview!J$33</f>
        <v>3.0535714285714284E-2</v>
      </c>
      <c r="G628">
        <f t="shared" si="37"/>
        <v>0.72941959075630247</v>
      </c>
    </row>
    <row r="629" spans="1:7" x14ac:dyDescent="0.2">
      <c r="A629">
        <v>17</v>
      </c>
      <c r="B629">
        <v>21</v>
      </c>
      <c r="C629">
        <v>9000</v>
      </c>
      <c r="D629">
        <v>8766.8731239999997</v>
      </c>
      <c r="E629">
        <f t="shared" si="39"/>
        <v>0.87259254906349204</v>
      </c>
      <c r="F629">
        <f>Overview!J$33</f>
        <v>3.0535714285714284E-2</v>
      </c>
      <c r="G629">
        <f t="shared" si="37"/>
        <v>0.87259254906349204</v>
      </c>
    </row>
    <row r="630" spans="1:7" x14ac:dyDescent="0.2">
      <c r="A630">
        <v>17</v>
      </c>
      <c r="B630">
        <v>21</v>
      </c>
      <c r="C630">
        <v>9500</v>
      </c>
      <c r="D630">
        <v>10870.111339999999</v>
      </c>
      <c r="E630">
        <f t="shared" si="39"/>
        <v>1.0496672647067669</v>
      </c>
      <c r="F630">
        <f>Overview!J$33</f>
        <v>3.0535714285714284E-2</v>
      </c>
      <c r="G630">
        <f t="shared" si="37"/>
        <v>1.0496672647067669</v>
      </c>
    </row>
    <row r="631" spans="1:7" x14ac:dyDescent="0.2">
      <c r="A631">
        <v>17</v>
      </c>
      <c r="B631">
        <v>21</v>
      </c>
      <c r="C631">
        <v>10000</v>
      </c>
      <c r="D631">
        <v>13425.86815</v>
      </c>
      <c r="E631">
        <f t="shared" si="39"/>
        <v>1.2542863681857144</v>
      </c>
      <c r="F631">
        <f>Overview!J$33</f>
        <v>3.0535714285714284E-2</v>
      </c>
      <c r="G631">
        <f t="shared" si="37"/>
        <v>1.2542863681857144</v>
      </c>
    </row>
    <row r="632" spans="1:7" x14ac:dyDescent="0.2">
      <c r="A632">
        <v>17</v>
      </c>
      <c r="B632">
        <v>18</v>
      </c>
      <c r="C632">
        <v>0</v>
      </c>
      <c r="D632">
        <v>1184.733336</v>
      </c>
      <c r="E632">
        <f>IF((D632-D$632)&lt;=(C632*F632), F632,(D632-D$632)/C632+F632)</f>
        <v>3.2954545454545452E-2</v>
      </c>
      <c r="F632">
        <f>Overview!J$34</f>
        <v>3.2954545454545452E-2</v>
      </c>
      <c r="G632">
        <f t="shared" si="37"/>
        <v>3.2954545454545452E-2</v>
      </c>
    </row>
    <row r="633" spans="1:7" x14ac:dyDescent="0.2">
      <c r="A633">
        <v>17</v>
      </c>
      <c r="B633">
        <v>18</v>
      </c>
      <c r="C633">
        <v>500</v>
      </c>
      <c r="D633">
        <v>1208.0310589999999</v>
      </c>
      <c r="E633">
        <f t="shared" ref="E633:E652" si="40">IF((D633-D$632)&lt;=(C633*F633), F633,(D633-D$632)/C633+F633)</f>
        <v>7.9549991454545263E-2</v>
      </c>
      <c r="F633">
        <f>Overview!J$34</f>
        <v>3.2954545454545452E-2</v>
      </c>
      <c r="G633">
        <f t="shared" si="37"/>
        <v>7.9549991454545263E-2</v>
      </c>
    </row>
    <row r="634" spans="1:7" x14ac:dyDescent="0.2">
      <c r="A634">
        <v>17</v>
      </c>
      <c r="B634">
        <v>18</v>
      </c>
      <c r="C634">
        <v>1000</v>
      </c>
      <c r="D634">
        <v>1232.3537329999999</v>
      </c>
      <c r="E634">
        <f t="shared" si="40"/>
        <v>8.0574942454545356E-2</v>
      </c>
      <c r="F634">
        <f>Overview!J$34</f>
        <v>3.2954545454545452E-2</v>
      </c>
      <c r="G634">
        <f t="shared" si="37"/>
        <v>8.0574942454545356E-2</v>
      </c>
    </row>
    <row r="635" spans="1:7" x14ac:dyDescent="0.2">
      <c r="A635">
        <v>17</v>
      </c>
      <c r="B635">
        <v>18</v>
      </c>
      <c r="C635">
        <v>1500</v>
      </c>
      <c r="D635">
        <v>1264.2094039999999</v>
      </c>
      <c r="E635">
        <f t="shared" si="40"/>
        <v>8.5938590787878744E-2</v>
      </c>
      <c r="F635">
        <f>Overview!J$34</f>
        <v>3.2954545454545452E-2</v>
      </c>
      <c r="G635">
        <f t="shared" si="37"/>
        <v>8.5938590787878744E-2</v>
      </c>
    </row>
    <row r="636" spans="1:7" x14ac:dyDescent="0.2">
      <c r="A636">
        <v>17</v>
      </c>
      <c r="B636">
        <v>18</v>
      </c>
      <c r="C636">
        <v>2000</v>
      </c>
      <c r="D636">
        <v>1310.903063</v>
      </c>
      <c r="E636">
        <f t="shared" si="40"/>
        <v>9.6039408954545435E-2</v>
      </c>
      <c r="F636">
        <f>Overview!J$34</f>
        <v>3.2954545454545452E-2</v>
      </c>
      <c r="G636">
        <f t="shared" si="37"/>
        <v>9.6039408954545435E-2</v>
      </c>
    </row>
    <row r="637" spans="1:7" x14ac:dyDescent="0.2">
      <c r="A637">
        <v>17</v>
      </c>
      <c r="B637">
        <v>18</v>
      </c>
      <c r="C637">
        <v>2500</v>
      </c>
      <c r="D637">
        <v>1376.3295680000001</v>
      </c>
      <c r="E637">
        <f t="shared" si="40"/>
        <v>0.1095930382545455</v>
      </c>
      <c r="F637">
        <f>Overview!J$34</f>
        <v>3.2954545454545452E-2</v>
      </c>
      <c r="G637">
        <f t="shared" si="37"/>
        <v>0.1095930382545455</v>
      </c>
    </row>
    <row r="638" spans="1:7" x14ac:dyDescent="0.2">
      <c r="A638">
        <v>17</v>
      </c>
      <c r="B638">
        <v>18</v>
      </c>
      <c r="C638">
        <v>3000</v>
      </c>
      <c r="D638">
        <v>1470.3791040000001</v>
      </c>
      <c r="E638">
        <f t="shared" si="40"/>
        <v>0.12816980145454548</v>
      </c>
      <c r="F638">
        <f>Overview!J$34</f>
        <v>3.2954545454545452E-2</v>
      </c>
      <c r="G638">
        <f t="shared" si="37"/>
        <v>0.12816980145454548</v>
      </c>
    </row>
    <row r="639" spans="1:7" x14ac:dyDescent="0.2">
      <c r="A639">
        <v>17</v>
      </c>
      <c r="B639">
        <v>18</v>
      </c>
      <c r="C639">
        <v>3500</v>
      </c>
      <c r="D639">
        <v>1601.335472</v>
      </c>
      <c r="E639">
        <f t="shared" si="40"/>
        <v>0.15198372716883116</v>
      </c>
      <c r="F639">
        <f>Overview!J$34</f>
        <v>3.2954545454545452E-2</v>
      </c>
      <c r="G639">
        <f t="shared" si="37"/>
        <v>0.15198372716883116</v>
      </c>
    </row>
    <row r="640" spans="1:7" x14ac:dyDescent="0.2">
      <c r="A640">
        <v>17</v>
      </c>
      <c r="B640">
        <v>18</v>
      </c>
      <c r="C640">
        <v>4000</v>
      </c>
      <c r="D640">
        <v>1785.684857</v>
      </c>
      <c r="E640">
        <f t="shared" si="40"/>
        <v>0.18319242570454544</v>
      </c>
      <c r="F640">
        <f>Overview!J$34</f>
        <v>3.2954545454545452E-2</v>
      </c>
      <c r="G640">
        <f t="shared" si="37"/>
        <v>0.18319242570454544</v>
      </c>
    </row>
    <row r="641" spans="1:7" x14ac:dyDescent="0.2">
      <c r="A641">
        <v>17</v>
      </c>
      <c r="B641">
        <v>18</v>
      </c>
      <c r="C641">
        <v>4500</v>
      </c>
      <c r="D641">
        <v>2024.6524240000001</v>
      </c>
      <c r="E641">
        <f t="shared" si="40"/>
        <v>0.21960323167676771</v>
      </c>
      <c r="F641">
        <f>Overview!J$34</f>
        <v>3.2954545454545452E-2</v>
      </c>
      <c r="G641">
        <f t="shared" si="37"/>
        <v>0.21960323167676771</v>
      </c>
    </row>
    <row r="642" spans="1:7" x14ac:dyDescent="0.2">
      <c r="A642">
        <v>17</v>
      </c>
      <c r="B642">
        <v>18</v>
      </c>
      <c r="C642">
        <v>5000</v>
      </c>
      <c r="D642">
        <v>2323.8833159999999</v>
      </c>
      <c r="E642">
        <f t="shared" si="40"/>
        <v>0.26078454145454544</v>
      </c>
      <c r="F642">
        <f>Overview!J$34</f>
        <v>3.2954545454545452E-2</v>
      </c>
      <c r="G642">
        <f t="shared" si="37"/>
        <v>0.26078454145454544</v>
      </c>
    </row>
    <row r="643" spans="1:7" x14ac:dyDescent="0.2">
      <c r="A643">
        <v>17</v>
      </c>
      <c r="B643">
        <v>18</v>
      </c>
      <c r="C643">
        <v>5500</v>
      </c>
      <c r="D643">
        <v>2716.7929559999998</v>
      </c>
      <c r="E643">
        <f t="shared" si="40"/>
        <v>0.31151083999999996</v>
      </c>
      <c r="F643">
        <f>Overview!J$34</f>
        <v>3.2954545454545452E-2</v>
      </c>
      <c r="G643">
        <f t="shared" ref="G643:G706" si="41">E643</f>
        <v>0.31151083999999996</v>
      </c>
    </row>
    <row r="644" spans="1:7" x14ac:dyDescent="0.2">
      <c r="A644">
        <v>17</v>
      </c>
      <c r="B644">
        <v>18</v>
      </c>
      <c r="C644">
        <v>6000</v>
      </c>
      <c r="D644">
        <v>3182.454068</v>
      </c>
      <c r="E644">
        <f t="shared" si="40"/>
        <v>0.36590800078787877</v>
      </c>
      <c r="F644">
        <f>Overview!J$34</f>
        <v>3.2954545454545452E-2</v>
      </c>
      <c r="G644">
        <f t="shared" si="41"/>
        <v>0.36590800078787877</v>
      </c>
    </row>
    <row r="645" spans="1:7" x14ac:dyDescent="0.2">
      <c r="A645">
        <v>17</v>
      </c>
      <c r="B645">
        <v>18</v>
      </c>
      <c r="C645">
        <v>6500</v>
      </c>
      <c r="D645">
        <v>3750.638962</v>
      </c>
      <c r="E645">
        <f t="shared" si="40"/>
        <v>0.42770925714685309</v>
      </c>
      <c r="F645">
        <f>Overview!J$34</f>
        <v>3.2954545454545452E-2</v>
      </c>
      <c r="G645">
        <f t="shared" si="41"/>
        <v>0.42770925714685309</v>
      </c>
    </row>
    <row r="646" spans="1:7" x14ac:dyDescent="0.2">
      <c r="A646">
        <v>17</v>
      </c>
      <c r="B646">
        <v>18</v>
      </c>
      <c r="C646">
        <v>7000</v>
      </c>
      <c r="D646">
        <v>4568.3599610000001</v>
      </c>
      <c r="E646">
        <f t="shared" si="40"/>
        <v>0.51632977759740251</v>
      </c>
      <c r="F646">
        <f>Overview!J$34</f>
        <v>3.2954545454545452E-2</v>
      </c>
      <c r="G646">
        <f t="shared" si="41"/>
        <v>0.51632977759740251</v>
      </c>
    </row>
    <row r="647" spans="1:7" x14ac:dyDescent="0.2">
      <c r="A647">
        <v>17</v>
      </c>
      <c r="B647">
        <v>18</v>
      </c>
      <c r="C647">
        <v>7500</v>
      </c>
      <c r="D647">
        <v>5394.4399219999996</v>
      </c>
      <c r="E647">
        <f t="shared" si="40"/>
        <v>0.59424875692121204</v>
      </c>
      <c r="F647">
        <f>Overview!J$34</f>
        <v>3.2954545454545452E-2</v>
      </c>
      <c r="G647">
        <f t="shared" si="41"/>
        <v>0.59424875692121204</v>
      </c>
    </row>
    <row r="648" spans="1:7" x14ac:dyDescent="0.2">
      <c r="A648">
        <v>17</v>
      </c>
      <c r="B648">
        <v>18</v>
      </c>
      <c r="C648">
        <v>8000</v>
      </c>
      <c r="D648">
        <v>6452.2473440000003</v>
      </c>
      <c r="E648">
        <f t="shared" si="40"/>
        <v>0.69139379645454546</v>
      </c>
      <c r="F648">
        <f>Overview!J$34</f>
        <v>3.2954545454545452E-2</v>
      </c>
      <c r="G648">
        <f t="shared" si="41"/>
        <v>0.69139379645454546</v>
      </c>
    </row>
    <row r="649" spans="1:7" x14ac:dyDescent="0.2">
      <c r="A649">
        <v>17</v>
      </c>
      <c r="B649">
        <v>18</v>
      </c>
      <c r="C649">
        <v>8500</v>
      </c>
      <c r="D649">
        <v>7727.0929630000001</v>
      </c>
      <c r="E649">
        <f t="shared" si="40"/>
        <v>0.80264391333689833</v>
      </c>
      <c r="F649">
        <f>Overview!J$34</f>
        <v>3.2954545454545452E-2</v>
      </c>
      <c r="G649">
        <f t="shared" si="41"/>
        <v>0.80264391333689833</v>
      </c>
    </row>
    <row r="650" spans="1:7" x14ac:dyDescent="0.2">
      <c r="A650">
        <v>17</v>
      </c>
      <c r="B650">
        <v>18</v>
      </c>
      <c r="C650">
        <v>9000</v>
      </c>
      <c r="D650">
        <v>9358.6913779999995</v>
      </c>
      <c r="E650">
        <f t="shared" si="40"/>
        <v>0.94117210567676757</v>
      </c>
      <c r="F650">
        <f>Overview!J$34</f>
        <v>3.2954545454545452E-2</v>
      </c>
      <c r="G650">
        <f t="shared" si="41"/>
        <v>0.94117210567676757</v>
      </c>
    </row>
    <row r="651" spans="1:7" x14ac:dyDescent="0.2">
      <c r="A651">
        <v>17</v>
      </c>
      <c r="B651">
        <v>18</v>
      </c>
      <c r="C651">
        <v>9500</v>
      </c>
      <c r="D651">
        <v>11293.08877</v>
      </c>
      <c r="E651">
        <f t="shared" si="40"/>
        <v>1.0969919595598088</v>
      </c>
      <c r="F651">
        <f>Overview!J$34</f>
        <v>3.2954545454545452E-2</v>
      </c>
      <c r="G651">
        <f t="shared" si="41"/>
        <v>1.0969919595598088</v>
      </c>
    </row>
    <row r="652" spans="1:7" x14ac:dyDescent="0.2">
      <c r="A652">
        <v>17</v>
      </c>
      <c r="B652">
        <v>18</v>
      </c>
      <c r="C652">
        <v>10000</v>
      </c>
      <c r="D652">
        <v>13523.244500000001</v>
      </c>
      <c r="E652">
        <f t="shared" si="40"/>
        <v>1.2668056618545456</v>
      </c>
      <c r="F652">
        <f>Overview!J$34</f>
        <v>3.2954545454545452E-2</v>
      </c>
      <c r="G652">
        <f t="shared" si="41"/>
        <v>1.2668056618545456</v>
      </c>
    </row>
    <row r="653" spans="1:7" x14ac:dyDescent="0.2">
      <c r="A653">
        <v>18</v>
      </c>
      <c r="B653">
        <v>22</v>
      </c>
      <c r="C653">
        <v>0</v>
      </c>
      <c r="D653">
        <v>1188.3597480000001</v>
      </c>
      <c r="E653">
        <f>IF((D653-D$653)&lt;=(C653*F653), F653,(D653-D$653)/C653+F653)</f>
        <v>3.2259887005649718E-2</v>
      </c>
      <c r="F653">
        <f>Overview!J$35</f>
        <v>3.2259887005649718E-2</v>
      </c>
      <c r="G653">
        <f t="shared" si="41"/>
        <v>3.2259887005649718E-2</v>
      </c>
    </row>
    <row r="654" spans="1:7" x14ac:dyDescent="0.2">
      <c r="A654">
        <v>18</v>
      </c>
      <c r="B654">
        <v>22</v>
      </c>
      <c r="C654">
        <v>500</v>
      </c>
      <c r="D654">
        <v>1196.9004560000001</v>
      </c>
      <c r="E654">
        <f t="shared" ref="E654:E673" si="42">IF((D654-D$653)&lt;=(C654*F654), F654,(D654-D$653)/C654+F654)</f>
        <v>3.2259887005649718E-2</v>
      </c>
      <c r="F654">
        <f>Overview!J$35</f>
        <v>3.2259887005649718E-2</v>
      </c>
      <c r="G654">
        <f t="shared" si="41"/>
        <v>3.2259887005649718E-2</v>
      </c>
    </row>
    <row r="655" spans="1:7" x14ac:dyDescent="0.2">
      <c r="A655">
        <v>18</v>
      </c>
      <c r="B655">
        <v>22</v>
      </c>
      <c r="C655">
        <v>1000</v>
      </c>
      <c r="D655">
        <v>1209.2742249999999</v>
      </c>
      <c r="E655">
        <f t="shared" si="42"/>
        <v>3.2259887005649718E-2</v>
      </c>
      <c r="F655">
        <f>Overview!J$35</f>
        <v>3.2259887005649718E-2</v>
      </c>
      <c r="G655">
        <f t="shared" si="41"/>
        <v>3.2259887005649718E-2</v>
      </c>
    </row>
    <row r="656" spans="1:7" x14ac:dyDescent="0.2">
      <c r="A656">
        <v>18</v>
      </c>
      <c r="B656">
        <v>22</v>
      </c>
      <c r="C656">
        <v>1500</v>
      </c>
      <c r="D656">
        <v>1230.6259950000001</v>
      </c>
      <c r="E656">
        <f t="shared" si="42"/>
        <v>3.2259887005649718E-2</v>
      </c>
      <c r="F656">
        <f>Overview!J$35</f>
        <v>3.2259887005649718E-2</v>
      </c>
      <c r="G656">
        <f t="shared" si="41"/>
        <v>3.2259887005649718E-2</v>
      </c>
    </row>
    <row r="657" spans="1:7" x14ac:dyDescent="0.2">
      <c r="A657">
        <v>18</v>
      </c>
      <c r="B657">
        <v>22</v>
      </c>
      <c r="C657">
        <v>2000</v>
      </c>
      <c r="D657">
        <v>1272.9889639999999</v>
      </c>
      <c r="E657">
        <f t="shared" si="42"/>
        <v>7.4574495005649624E-2</v>
      </c>
      <c r="F657">
        <f>Overview!J$35</f>
        <v>3.2259887005649718E-2</v>
      </c>
      <c r="G657">
        <f t="shared" si="41"/>
        <v>7.4574495005649624E-2</v>
      </c>
    </row>
    <row r="658" spans="1:7" x14ac:dyDescent="0.2">
      <c r="A658">
        <v>18</v>
      </c>
      <c r="B658">
        <v>22</v>
      </c>
      <c r="C658">
        <v>2500</v>
      </c>
      <c r="D658">
        <v>1333.319295</v>
      </c>
      <c r="E658">
        <f t="shared" si="42"/>
        <v>9.0243705805649693E-2</v>
      </c>
      <c r="F658">
        <f>Overview!J$35</f>
        <v>3.2259887005649718E-2</v>
      </c>
      <c r="G658">
        <f t="shared" si="41"/>
        <v>9.0243705805649693E-2</v>
      </c>
    </row>
    <row r="659" spans="1:7" x14ac:dyDescent="0.2">
      <c r="A659">
        <v>18</v>
      </c>
      <c r="B659">
        <v>22</v>
      </c>
      <c r="C659">
        <v>3000</v>
      </c>
      <c r="D659">
        <v>1425.0396929999999</v>
      </c>
      <c r="E659">
        <f t="shared" si="42"/>
        <v>0.11115320200564967</v>
      </c>
      <c r="F659">
        <f>Overview!J$35</f>
        <v>3.2259887005649718E-2</v>
      </c>
      <c r="G659">
        <f t="shared" si="41"/>
        <v>0.11115320200564967</v>
      </c>
    </row>
    <row r="660" spans="1:7" x14ac:dyDescent="0.2">
      <c r="A660">
        <v>18</v>
      </c>
      <c r="B660">
        <v>22</v>
      </c>
      <c r="C660">
        <v>3500</v>
      </c>
      <c r="D660">
        <v>1579.2678510000001</v>
      </c>
      <c r="E660">
        <f t="shared" si="42"/>
        <v>0.14394791643422114</v>
      </c>
      <c r="F660">
        <f>Overview!J$35</f>
        <v>3.2259887005649718E-2</v>
      </c>
      <c r="G660">
        <f t="shared" si="41"/>
        <v>0.14394791643422114</v>
      </c>
    </row>
    <row r="661" spans="1:7" x14ac:dyDescent="0.2">
      <c r="A661">
        <v>18</v>
      </c>
      <c r="B661">
        <v>22</v>
      </c>
      <c r="C661">
        <v>4000</v>
      </c>
      <c r="D661">
        <v>1817.7503400000001</v>
      </c>
      <c r="E661">
        <f t="shared" si="42"/>
        <v>0.1896075350056497</v>
      </c>
      <c r="F661">
        <f>Overview!J$35</f>
        <v>3.2259887005649718E-2</v>
      </c>
      <c r="G661">
        <f t="shared" si="41"/>
        <v>0.1896075350056497</v>
      </c>
    </row>
    <row r="662" spans="1:7" x14ac:dyDescent="0.2">
      <c r="A662">
        <v>18</v>
      </c>
      <c r="B662">
        <v>22</v>
      </c>
      <c r="C662">
        <v>4500</v>
      </c>
      <c r="D662">
        <v>2185.4076180000002</v>
      </c>
      <c r="E662">
        <f t="shared" si="42"/>
        <v>0.25382608033898307</v>
      </c>
      <c r="F662">
        <f>Overview!J$35</f>
        <v>3.2259887005649718E-2</v>
      </c>
      <c r="G662">
        <f t="shared" si="41"/>
        <v>0.25382608033898307</v>
      </c>
    </row>
    <row r="663" spans="1:7" x14ac:dyDescent="0.2">
      <c r="A663">
        <v>18</v>
      </c>
      <c r="B663">
        <v>22</v>
      </c>
      <c r="C663">
        <v>5000</v>
      </c>
      <c r="D663">
        <v>2722.101161</v>
      </c>
      <c r="E663">
        <f t="shared" si="42"/>
        <v>0.33900816960564972</v>
      </c>
      <c r="F663">
        <f>Overview!J$35</f>
        <v>3.2259887005649718E-2</v>
      </c>
      <c r="G663">
        <f t="shared" si="41"/>
        <v>0.33900816960564972</v>
      </c>
    </row>
    <row r="664" spans="1:7" x14ac:dyDescent="0.2">
      <c r="A664">
        <v>18</v>
      </c>
      <c r="B664">
        <v>22</v>
      </c>
      <c r="C664">
        <v>5500</v>
      </c>
      <c r="D664">
        <v>3490.9649840000002</v>
      </c>
      <c r="E664">
        <f t="shared" si="42"/>
        <v>0.45091538446019519</v>
      </c>
      <c r="F664">
        <f>Overview!J$35</f>
        <v>3.2259887005649718E-2</v>
      </c>
      <c r="G664">
        <f t="shared" si="41"/>
        <v>0.45091538446019519</v>
      </c>
    </row>
    <row r="665" spans="1:7" x14ac:dyDescent="0.2">
      <c r="A665">
        <v>18</v>
      </c>
      <c r="B665">
        <v>22</v>
      </c>
      <c r="C665">
        <v>6000</v>
      </c>
      <c r="D665">
        <v>4540.909095</v>
      </c>
      <c r="E665">
        <f t="shared" si="42"/>
        <v>0.59101811150564976</v>
      </c>
      <c r="F665">
        <f>Overview!J$35</f>
        <v>3.2259887005649718E-2</v>
      </c>
      <c r="G665">
        <f t="shared" si="41"/>
        <v>0.59101811150564976</v>
      </c>
    </row>
    <row r="666" spans="1:7" x14ac:dyDescent="0.2">
      <c r="A666">
        <v>18</v>
      </c>
      <c r="B666">
        <v>22</v>
      </c>
      <c r="C666">
        <v>6500</v>
      </c>
      <c r="D666">
        <v>5976.6269780000002</v>
      </c>
      <c r="E666">
        <f t="shared" si="42"/>
        <v>0.76891638392872674</v>
      </c>
      <c r="F666">
        <f>Overview!J$35</f>
        <v>3.2259887005649718E-2</v>
      </c>
      <c r="G666">
        <f t="shared" si="41"/>
        <v>0.76891638392872674</v>
      </c>
    </row>
    <row r="667" spans="1:7" x14ac:dyDescent="0.2">
      <c r="A667">
        <v>18</v>
      </c>
      <c r="B667">
        <v>22</v>
      </c>
      <c r="C667">
        <v>7000</v>
      </c>
      <c r="D667">
        <v>7874.1019319999996</v>
      </c>
      <c r="E667">
        <f t="shared" si="42"/>
        <v>0.98736591329136403</v>
      </c>
      <c r="F667">
        <f>Overview!J$35</f>
        <v>3.2259887005649718E-2</v>
      </c>
      <c r="G667">
        <f t="shared" si="41"/>
        <v>0.98736591329136403</v>
      </c>
    </row>
    <row r="668" spans="1:7" x14ac:dyDescent="0.2">
      <c r="A668">
        <v>18</v>
      </c>
      <c r="B668">
        <v>22</v>
      </c>
      <c r="C668">
        <v>7500</v>
      </c>
      <c r="D668">
        <v>10343.24979</v>
      </c>
      <c r="E668">
        <f t="shared" si="42"/>
        <v>1.2529118926056495</v>
      </c>
      <c r="F668">
        <f>Overview!J$35</f>
        <v>3.2259887005649718E-2</v>
      </c>
      <c r="G668">
        <f t="shared" si="41"/>
        <v>1.2529118926056495</v>
      </c>
    </row>
    <row r="669" spans="1:7" x14ac:dyDescent="0.2">
      <c r="A669">
        <v>18</v>
      </c>
      <c r="B669">
        <v>22</v>
      </c>
      <c r="C669">
        <v>8000</v>
      </c>
      <c r="D669">
        <v>13462.104729999999</v>
      </c>
      <c r="E669">
        <f t="shared" si="42"/>
        <v>1.5664780097556494</v>
      </c>
      <c r="F669">
        <f>Overview!J$35</f>
        <v>3.2259887005649718E-2</v>
      </c>
      <c r="G669">
        <f t="shared" si="41"/>
        <v>1.5664780097556494</v>
      </c>
    </row>
    <row r="670" spans="1:7" x14ac:dyDescent="0.2">
      <c r="A670">
        <v>18</v>
      </c>
      <c r="B670">
        <v>22</v>
      </c>
      <c r="C670">
        <v>8500</v>
      </c>
      <c r="D670">
        <v>17496.819039999998</v>
      </c>
      <c r="E670">
        <f t="shared" si="42"/>
        <v>1.9509021566527083</v>
      </c>
      <c r="F670">
        <f>Overview!J$35</f>
        <v>3.2259887005649718E-2</v>
      </c>
      <c r="G670">
        <f t="shared" si="41"/>
        <v>1.9509021566527083</v>
      </c>
    </row>
    <row r="671" spans="1:7" x14ac:dyDescent="0.2">
      <c r="A671">
        <v>18</v>
      </c>
      <c r="B671">
        <v>22</v>
      </c>
      <c r="C671">
        <v>9000</v>
      </c>
      <c r="D671">
        <v>22499.068899999998</v>
      </c>
      <c r="E671">
        <f t="shared" si="42"/>
        <v>2.4001164594500941</v>
      </c>
      <c r="F671">
        <f>Overview!J$35</f>
        <v>3.2259887005649718E-2</v>
      </c>
      <c r="G671">
        <f t="shared" si="41"/>
        <v>2.4001164594500941</v>
      </c>
    </row>
    <row r="672" spans="1:7" x14ac:dyDescent="0.2">
      <c r="A672">
        <v>18</v>
      </c>
      <c r="B672">
        <v>22</v>
      </c>
      <c r="C672">
        <v>9500</v>
      </c>
      <c r="D672">
        <v>28717.062569999998</v>
      </c>
      <c r="E672">
        <f t="shared" si="42"/>
        <v>2.9300180787951233</v>
      </c>
      <c r="F672">
        <f>Overview!J$35</f>
        <v>3.2259887005649718E-2</v>
      </c>
      <c r="G672">
        <f t="shared" si="41"/>
        <v>2.9300180787951233</v>
      </c>
    </row>
    <row r="673" spans="1:7" x14ac:dyDescent="0.2">
      <c r="A673">
        <v>18</v>
      </c>
      <c r="B673">
        <v>22</v>
      </c>
      <c r="C673">
        <v>10000</v>
      </c>
      <c r="D673">
        <v>36085.350980000003</v>
      </c>
      <c r="E673">
        <f t="shared" si="42"/>
        <v>3.5219590102056495</v>
      </c>
      <c r="F673">
        <f>Overview!J$35</f>
        <v>3.2259887005649718E-2</v>
      </c>
      <c r="G673">
        <f t="shared" si="41"/>
        <v>3.5219590102056495</v>
      </c>
    </row>
    <row r="674" spans="1:7" x14ac:dyDescent="0.2">
      <c r="A674">
        <v>23</v>
      </c>
      <c r="B674">
        <v>19</v>
      </c>
      <c r="C674">
        <v>0</v>
      </c>
      <c r="D674">
        <v>1188.3251290000001</v>
      </c>
      <c r="E674">
        <f>IF((D674-D$674)&lt;=(C674*F674), F674,(D674-D$674)/C674+F674)</f>
        <v>3.7102177554438863E-2</v>
      </c>
      <c r="F674">
        <f>Overview!J$36</f>
        <v>3.7102177554438863E-2</v>
      </c>
      <c r="G674">
        <f t="shared" si="41"/>
        <v>3.7102177554438863E-2</v>
      </c>
    </row>
    <row r="675" spans="1:7" x14ac:dyDescent="0.2">
      <c r="A675">
        <v>23</v>
      </c>
      <c r="B675">
        <v>19</v>
      </c>
      <c r="C675">
        <v>500</v>
      </c>
      <c r="D675">
        <v>1195.308061</v>
      </c>
      <c r="E675">
        <f t="shared" ref="E675:E694" si="43">IF((D675-D$674)&lt;=(C675*F675), F675,(D675-D$674)/C675+F675)</f>
        <v>3.7102177554438863E-2</v>
      </c>
      <c r="F675">
        <f>Overview!J$36</f>
        <v>3.7102177554438863E-2</v>
      </c>
      <c r="G675">
        <f t="shared" si="41"/>
        <v>3.7102177554438863E-2</v>
      </c>
    </row>
    <row r="676" spans="1:7" x14ac:dyDescent="0.2">
      <c r="A676">
        <v>23</v>
      </c>
      <c r="B676">
        <v>19</v>
      </c>
      <c r="C676">
        <v>1000</v>
      </c>
      <c r="D676">
        <v>1203.8495339999999</v>
      </c>
      <c r="E676">
        <f t="shared" si="43"/>
        <v>3.7102177554438863E-2</v>
      </c>
      <c r="F676">
        <f>Overview!J$36</f>
        <v>3.7102177554438863E-2</v>
      </c>
      <c r="G676">
        <f t="shared" si="41"/>
        <v>3.7102177554438863E-2</v>
      </c>
    </row>
    <row r="677" spans="1:7" x14ac:dyDescent="0.2">
      <c r="A677">
        <v>23</v>
      </c>
      <c r="B677">
        <v>19</v>
      </c>
      <c r="C677">
        <v>1500</v>
      </c>
      <c r="D677">
        <v>1211.1859059999999</v>
      </c>
      <c r="E677">
        <f t="shared" si="43"/>
        <v>3.7102177554438863E-2</v>
      </c>
      <c r="F677">
        <f>Overview!J$36</f>
        <v>3.7102177554438863E-2</v>
      </c>
      <c r="G677">
        <f t="shared" si="41"/>
        <v>3.7102177554438863E-2</v>
      </c>
    </row>
    <row r="678" spans="1:7" x14ac:dyDescent="0.2">
      <c r="A678">
        <v>23</v>
      </c>
      <c r="B678">
        <v>19</v>
      </c>
      <c r="C678">
        <v>2000</v>
      </c>
      <c r="D678">
        <v>1220.504361</v>
      </c>
      <c r="E678">
        <f t="shared" si="43"/>
        <v>3.7102177554438863E-2</v>
      </c>
      <c r="F678">
        <f>Overview!J$36</f>
        <v>3.7102177554438863E-2</v>
      </c>
      <c r="G678">
        <f t="shared" si="41"/>
        <v>3.7102177554438863E-2</v>
      </c>
    </row>
    <row r="679" spans="1:7" x14ac:dyDescent="0.2">
      <c r="A679">
        <v>23</v>
      </c>
      <c r="B679">
        <v>19</v>
      </c>
      <c r="C679">
        <v>2500</v>
      </c>
      <c r="D679">
        <v>1233.6820399999999</v>
      </c>
      <c r="E679">
        <f t="shared" si="43"/>
        <v>3.7102177554438863E-2</v>
      </c>
      <c r="F679">
        <f>Overview!J$36</f>
        <v>3.7102177554438863E-2</v>
      </c>
      <c r="G679">
        <f t="shared" si="41"/>
        <v>3.7102177554438863E-2</v>
      </c>
    </row>
    <row r="680" spans="1:7" x14ac:dyDescent="0.2">
      <c r="A680">
        <v>23</v>
      </c>
      <c r="B680">
        <v>19</v>
      </c>
      <c r="C680">
        <v>3000</v>
      </c>
      <c r="D680">
        <v>1251.666324</v>
      </c>
      <c r="E680">
        <f t="shared" si="43"/>
        <v>3.7102177554438863E-2</v>
      </c>
      <c r="F680">
        <f>Overview!J$36</f>
        <v>3.7102177554438863E-2</v>
      </c>
      <c r="G680">
        <f t="shared" si="41"/>
        <v>3.7102177554438863E-2</v>
      </c>
    </row>
    <row r="681" spans="1:7" x14ac:dyDescent="0.2">
      <c r="A681">
        <v>23</v>
      </c>
      <c r="B681">
        <v>19</v>
      </c>
      <c r="C681">
        <v>3500</v>
      </c>
      <c r="D681">
        <v>1279.9910420000001</v>
      </c>
      <c r="E681">
        <f t="shared" si="43"/>
        <v>3.7102177554438863E-2</v>
      </c>
      <c r="F681">
        <f>Overview!J$36</f>
        <v>3.7102177554438863E-2</v>
      </c>
      <c r="G681">
        <f t="shared" si="41"/>
        <v>3.7102177554438863E-2</v>
      </c>
    </row>
    <row r="682" spans="1:7" x14ac:dyDescent="0.2">
      <c r="A682">
        <v>23</v>
      </c>
      <c r="B682">
        <v>19</v>
      </c>
      <c r="C682">
        <v>4000</v>
      </c>
      <c r="D682">
        <v>1319.914571</v>
      </c>
      <c r="E682">
        <f t="shared" si="43"/>
        <v>3.7102177554438863E-2</v>
      </c>
      <c r="F682">
        <f>Overview!J$36</f>
        <v>3.7102177554438863E-2</v>
      </c>
      <c r="G682">
        <f t="shared" si="41"/>
        <v>3.7102177554438863E-2</v>
      </c>
    </row>
    <row r="683" spans="1:7" x14ac:dyDescent="0.2">
      <c r="A683">
        <v>23</v>
      </c>
      <c r="B683">
        <v>19</v>
      </c>
      <c r="C683">
        <v>4500</v>
      </c>
      <c r="D683">
        <v>1378.4745029999999</v>
      </c>
      <c r="E683">
        <f t="shared" si="43"/>
        <v>7.9357593998883272E-2</v>
      </c>
      <c r="F683">
        <f>Overview!J$36</f>
        <v>3.7102177554438863E-2</v>
      </c>
      <c r="G683">
        <f t="shared" si="41"/>
        <v>7.9357593998883272E-2</v>
      </c>
    </row>
    <row r="684" spans="1:7" x14ac:dyDescent="0.2">
      <c r="A684">
        <v>23</v>
      </c>
      <c r="B684">
        <v>19</v>
      </c>
      <c r="C684">
        <v>5000</v>
      </c>
      <c r="D684">
        <v>1463.114628</v>
      </c>
      <c r="E684">
        <f t="shared" si="43"/>
        <v>9.2060077354438857E-2</v>
      </c>
      <c r="F684">
        <f>Overview!J$36</f>
        <v>3.7102177554438863E-2</v>
      </c>
      <c r="G684">
        <f t="shared" si="41"/>
        <v>9.2060077354438857E-2</v>
      </c>
    </row>
    <row r="685" spans="1:7" x14ac:dyDescent="0.2">
      <c r="A685">
        <v>23</v>
      </c>
      <c r="B685">
        <v>19</v>
      </c>
      <c r="C685">
        <v>5500</v>
      </c>
      <c r="D685">
        <v>1582.995216</v>
      </c>
      <c r="E685">
        <f t="shared" si="43"/>
        <v>0.10886037519080249</v>
      </c>
      <c r="F685">
        <f>Overview!J$36</f>
        <v>3.7102177554438863E-2</v>
      </c>
      <c r="G685">
        <f t="shared" si="41"/>
        <v>0.10886037519080249</v>
      </c>
    </row>
    <row r="686" spans="1:7" x14ac:dyDescent="0.2">
      <c r="A686">
        <v>23</v>
      </c>
      <c r="B686">
        <v>19</v>
      </c>
      <c r="C686">
        <v>6000</v>
      </c>
      <c r="D686">
        <v>1745.907046</v>
      </c>
      <c r="E686">
        <f t="shared" si="43"/>
        <v>0.13003249705443887</v>
      </c>
      <c r="F686">
        <f>Overview!J$36</f>
        <v>3.7102177554438863E-2</v>
      </c>
      <c r="G686">
        <f t="shared" si="41"/>
        <v>0.13003249705443887</v>
      </c>
    </row>
    <row r="687" spans="1:7" x14ac:dyDescent="0.2">
      <c r="A687">
        <v>23</v>
      </c>
      <c r="B687">
        <v>19</v>
      </c>
      <c r="C687">
        <v>6500</v>
      </c>
      <c r="D687">
        <v>1970.2709139999999</v>
      </c>
      <c r="E687">
        <f t="shared" si="43"/>
        <v>0.15740152909290039</v>
      </c>
      <c r="F687">
        <f>Overview!J$36</f>
        <v>3.7102177554438863E-2</v>
      </c>
      <c r="G687">
        <f t="shared" si="41"/>
        <v>0.15740152909290039</v>
      </c>
    </row>
    <row r="688" spans="1:7" x14ac:dyDescent="0.2">
      <c r="A688">
        <v>23</v>
      </c>
      <c r="B688">
        <v>19</v>
      </c>
      <c r="C688">
        <v>7000</v>
      </c>
      <c r="D688">
        <v>2269.824897</v>
      </c>
      <c r="E688">
        <f t="shared" si="43"/>
        <v>0.19160214441158172</v>
      </c>
      <c r="F688">
        <f>Overview!J$36</f>
        <v>3.7102177554438863E-2</v>
      </c>
      <c r="G688">
        <f t="shared" si="41"/>
        <v>0.19160214441158172</v>
      </c>
    </row>
    <row r="689" spans="1:7" x14ac:dyDescent="0.2">
      <c r="A689">
        <v>23</v>
      </c>
      <c r="B689">
        <v>19</v>
      </c>
      <c r="C689">
        <v>7500</v>
      </c>
      <c r="D689">
        <v>2662.2324570000001</v>
      </c>
      <c r="E689">
        <f t="shared" si="43"/>
        <v>0.23362315462110553</v>
      </c>
      <c r="F689">
        <f>Overview!J$36</f>
        <v>3.7102177554438863E-2</v>
      </c>
      <c r="G689">
        <f t="shared" si="41"/>
        <v>0.23362315462110553</v>
      </c>
    </row>
    <row r="690" spans="1:7" x14ac:dyDescent="0.2">
      <c r="A690">
        <v>23</v>
      </c>
      <c r="B690">
        <v>19</v>
      </c>
      <c r="C690">
        <v>8000</v>
      </c>
      <c r="D690">
        <v>3164.6063549999999</v>
      </c>
      <c r="E690">
        <f t="shared" si="43"/>
        <v>0.28413733080443881</v>
      </c>
      <c r="F690">
        <f>Overview!J$36</f>
        <v>3.7102177554438863E-2</v>
      </c>
      <c r="G690">
        <f t="shared" si="41"/>
        <v>0.28413733080443881</v>
      </c>
    </row>
    <row r="691" spans="1:7" x14ac:dyDescent="0.2">
      <c r="A691">
        <v>23</v>
      </c>
      <c r="B691">
        <v>19</v>
      </c>
      <c r="C691">
        <v>8500</v>
      </c>
      <c r="D691">
        <v>3801.1686460000001</v>
      </c>
      <c r="E691">
        <f t="shared" si="43"/>
        <v>0.34449553249561532</v>
      </c>
      <c r="F691">
        <f>Overview!J$36</f>
        <v>3.7102177554438863E-2</v>
      </c>
      <c r="G691">
        <f t="shared" si="41"/>
        <v>0.34449553249561532</v>
      </c>
    </row>
    <row r="692" spans="1:7" x14ac:dyDescent="0.2">
      <c r="A692">
        <v>23</v>
      </c>
      <c r="B692">
        <v>19</v>
      </c>
      <c r="C692">
        <v>9000</v>
      </c>
      <c r="D692">
        <v>4601.3961220000001</v>
      </c>
      <c r="E692">
        <f t="shared" si="43"/>
        <v>0.41633228788777221</v>
      </c>
      <c r="F692">
        <f>Overview!J$36</f>
        <v>3.7102177554438863E-2</v>
      </c>
      <c r="G692">
        <f t="shared" si="41"/>
        <v>0.41633228788777221</v>
      </c>
    </row>
    <row r="693" spans="1:7" x14ac:dyDescent="0.2">
      <c r="A693">
        <v>23</v>
      </c>
      <c r="B693">
        <v>19</v>
      </c>
      <c r="C693">
        <v>9500</v>
      </c>
      <c r="D693">
        <v>5589.060144</v>
      </c>
      <c r="E693">
        <f t="shared" si="43"/>
        <v>0.50033744229128096</v>
      </c>
      <c r="F693">
        <f>Overview!J$36</f>
        <v>3.7102177554438863E-2</v>
      </c>
      <c r="G693">
        <f t="shared" si="41"/>
        <v>0.50033744229128096</v>
      </c>
    </row>
    <row r="694" spans="1:7" x14ac:dyDescent="0.2">
      <c r="A694">
        <v>23</v>
      </c>
      <c r="B694">
        <v>19</v>
      </c>
      <c r="C694">
        <v>10000</v>
      </c>
      <c r="D694">
        <v>6832.0865469999999</v>
      </c>
      <c r="E694">
        <f t="shared" si="43"/>
        <v>0.60147831935443885</v>
      </c>
      <c r="F694">
        <f>Overview!J$36</f>
        <v>3.7102177554438863E-2</v>
      </c>
      <c r="G694">
        <f t="shared" si="41"/>
        <v>0.60147831935443885</v>
      </c>
    </row>
    <row r="695" spans="1:7" x14ac:dyDescent="0.2">
      <c r="A695">
        <v>19</v>
      </c>
      <c r="B695">
        <v>15</v>
      </c>
      <c r="C695">
        <v>0</v>
      </c>
      <c r="D695">
        <v>1188.331905</v>
      </c>
      <c r="E695" t="e">
        <f>IF((D695-D$695)&lt;=(C695*F695), F695,(D695-D$695)/C695+F695)</f>
        <v>#REF!</v>
      </c>
      <c r="F695" t="e">
        <f>Overview!#REF!</f>
        <v>#REF!</v>
      </c>
      <c r="G695" t="e">
        <f t="shared" si="41"/>
        <v>#REF!</v>
      </c>
    </row>
    <row r="696" spans="1:7" x14ac:dyDescent="0.2">
      <c r="A696">
        <v>19</v>
      </c>
      <c r="B696">
        <v>15</v>
      </c>
      <c r="C696">
        <v>500</v>
      </c>
      <c r="D696">
        <v>1192.103523</v>
      </c>
      <c r="E696" t="e">
        <f t="shared" ref="E696:E715" si="44">IF((D696-D$695)&lt;=(C696*F696), F696,(D696-D$695)/C696+F696)</f>
        <v>#REF!</v>
      </c>
      <c r="F696" t="e">
        <f>Overview!#REF!</f>
        <v>#REF!</v>
      </c>
      <c r="G696" t="e">
        <f t="shared" si="41"/>
        <v>#REF!</v>
      </c>
    </row>
    <row r="697" spans="1:7" x14ac:dyDescent="0.2">
      <c r="A697">
        <v>19</v>
      </c>
      <c r="B697">
        <v>15</v>
      </c>
      <c r="C697">
        <v>1000</v>
      </c>
      <c r="D697">
        <v>1195.8782209999999</v>
      </c>
      <c r="E697" t="e">
        <f t="shared" si="44"/>
        <v>#REF!</v>
      </c>
      <c r="F697" t="e">
        <f>Overview!#REF!</f>
        <v>#REF!</v>
      </c>
      <c r="G697" t="e">
        <f t="shared" si="41"/>
        <v>#REF!</v>
      </c>
    </row>
    <row r="698" spans="1:7" x14ac:dyDescent="0.2">
      <c r="A698">
        <v>19</v>
      </c>
      <c r="B698">
        <v>15</v>
      </c>
      <c r="C698">
        <v>1500</v>
      </c>
      <c r="D698">
        <v>1199.6138120000001</v>
      </c>
      <c r="E698" t="e">
        <f t="shared" si="44"/>
        <v>#REF!</v>
      </c>
      <c r="F698" t="e">
        <f>Overview!#REF!</f>
        <v>#REF!</v>
      </c>
      <c r="G698" t="e">
        <f t="shared" si="41"/>
        <v>#REF!</v>
      </c>
    </row>
    <row r="699" spans="1:7" x14ac:dyDescent="0.2">
      <c r="A699">
        <v>19</v>
      </c>
      <c r="B699">
        <v>15</v>
      </c>
      <c r="C699">
        <v>2000</v>
      </c>
      <c r="D699">
        <v>1203.4197819999999</v>
      </c>
      <c r="E699" t="e">
        <f t="shared" si="44"/>
        <v>#REF!</v>
      </c>
      <c r="F699" t="e">
        <f>Overview!#REF!</f>
        <v>#REF!</v>
      </c>
      <c r="G699" t="e">
        <f t="shared" si="41"/>
        <v>#REF!</v>
      </c>
    </row>
    <row r="700" spans="1:7" x14ac:dyDescent="0.2">
      <c r="A700">
        <v>19</v>
      </c>
      <c r="B700">
        <v>15</v>
      </c>
      <c r="C700">
        <v>2500</v>
      </c>
      <c r="D700">
        <v>1207.26801</v>
      </c>
      <c r="E700" t="e">
        <f t="shared" si="44"/>
        <v>#REF!</v>
      </c>
      <c r="F700" t="e">
        <f>Overview!#REF!</f>
        <v>#REF!</v>
      </c>
      <c r="G700" t="e">
        <f t="shared" si="41"/>
        <v>#REF!</v>
      </c>
    </row>
    <row r="701" spans="1:7" x14ac:dyDescent="0.2">
      <c r="A701">
        <v>19</v>
      </c>
      <c r="B701">
        <v>15</v>
      </c>
      <c r="C701">
        <v>3000</v>
      </c>
      <c r="D701">
        <v>1211.0840619999999</v>
      </c>
      <c r="E701" t="e">
        <f t="shared" si="44"/>
        <v>#REF!</v>
      </c>
      <c r="F701" t="e">
        <f>Overview!#REF!</f>
        <v>#REF!</v>
      </c>
      <c r="G701" t="e">
        <f t="shared" si="41"/>
        <v>#REF!</v>
      </c>
    </row>
    <row r="702" spans="1:7" x14ac:dyDescent="0.2">
      <c r="A702">
        <v>19</v>
      </c>
      <c r="B702">
        <v>15</v>
      </c>
      <c r="C702">
        <v>3500</v>
      </c>
      <c r="D702">
        <v>1215.1745510000001</v>
      </c>
      <c r="E702" t="e">
        <f t="shared" si="44"/>
        <v>#REF!</v>
      </c>
      <c r="F702" t="e">
        <f>Overview!#REF!</f>
        <v>#REF!</v>
      </c>
      <c r="G702" t="e">
        <f t="shared" si="41"/>
        <v>#REF!</v>
      </c>
    </row>
    <row r="703" spans="1:7" x14ac:dyDescent="0.2">
      <c r="A703">
        <v>19</v>
      </c>
      <c r="B703">
        <v>15</v>
      </c>
      <c r="C703">
        <v>4000</v>
      </c>
      <c r="D703">
        <v>1219.532903</v>
      </c>
      <c r="E703" t="e">
        <f t="shared" si="44"/>
        <v>#REF!</v>
      </c>
      <c r="F703" t="e">
        <f>Overview!#REF!</f>
        <v>#REF!</v>
      </c>
      <c r="G703" t="e">
        <f t="shared" si="41"/>
        <v>#REF!</v>
      </c>
    </row>
    <row r="704" spans="1:7" x14ac:dyDescent="0.2">
      <c r="A704">
        <v>19</v>
      </c>
      <c r="B704">
        <v>15</v>
      </c>
      <c r="C704">
        <v>4500</v>
      </c>
      <c r="D704">
        <v>1223.7793569999999</v>
      </c>
      <c r="E704" t="e">
        <f t="shared" si="44"/>
        <v>#REF!</v>
      </c>
      <c r="F704" t="e">
        <f>Overview!#REF!</f>
        <v>#REF!</v>
      </c>
      <c r="G704" t="e">
        <f t="shared" si="41"/>
        <v>#REF!</v>
      </c>
    </row>
    <row r="705" spans="1:7" x14ac:dyDescent="0.2">
      <c r="A705">
        <v>19</v>
      </c>
      <c r="B705">
        <v>15</v>
      </c>
      <c r="C705">
        <v>5000</v>
      </c>
      <c r="D705">
        <v>1228.4704899999999</v>
      </c>
      <c r="E705" t="e">
        <f t="shared" si="44"/>
        <v>#REF!</v>
      </c>
      <c r="F705" t="e">
        <f>Overview!#REF!</f>
        <v>#REF!</v>
      </c>
      <c r="G705" t="e">
        <f t="shared" si="41"/>
        <v>#REF!</v>
      </c>
    </row>
    <row r="706" spans="1:7" x14ac:dyDescent="0.2">
      <c r="A706">
        <v>19</v>
      </c>
      <c r="B706">
        <v>15</v>
      </c>
      <c r="C706">
        <v>5500</v>
      </c>
      <c r="D706">
        <v>1234.0233109999999</v>
      </c>
      <c r="E706" t="e">
        <f t="shared" si="44"/>
        <v>#REF!</v>
      </c>
      <c r="F706" t="e">
        <f>Overview!#REF!</f>
        <v>#REF!</v>
      </c>
      <c r="G706" t="e">
        <f t="shared" si="41"/>
        <v>#REF!</v>
      </c>
    </row>
    <row r="707" spans="1:7" x14ac:dyDescent="0.2">
      <c r="A707">
        <v>19</v>
      </c>
      <c r="B707">
        <v>15</v>
      </c>
      <c r="C707">
        <v>6000</v>
      </c>
      <c r="D707">
        <v>1239.525813</v>
      </c>
      <c r="E707" t="e">
        <f t="shared" si="44"/>
        <v>#REF!</v>
      </c>
      <c r="F707" t="e">
        <f>Overview!#REF!</f>
        <v>#REF!</v>
      </c>
      <c r="G707" t="e">
        <f t="shared" ref="G707:G770" si="45">E707</f>
        <v>#REF!</v>
      </c>
    </row>
    <row r="708" spans="1:7" x14ac:dyDescent="0.2">
      <c r="A708">
        <v>19</v>
      </c>
      <c r="B708">
        <v>15</v>
      </c>
      <c r="C708">
        <v>6500</v>
      </c>
      <c r="D708">
        <v>1245.981139</v>
      </c>
      <c r="E708" t="e">
        <f t="shared" si="44"/>
        <v>#REF!</v>
      </c>
      <c r="F708" t="e">
        <f>Overview!#REF!</f>
        <v>#REF!</v>
      </c>
      <c r="G708" t="e">
        <f t="shared" si="45"/>
        <v>#REF!</v>
      </c>
    </row>
    <row r="709" spans="1:7" x14ac:dyDescent="0.2">
      <c r="A709">
        <v>19</v>
      </c>
      <c r="B709">
        <v>15</v>
      </c>
      <c r="C709">
        <v>7000</v>
      </c>
      <c r="D709">
        <v>1253.0709320000001</v>
      </c>
      <c r="E709" t="e">
        <f t="shared" si="44"/>
        <v>#REF!</v>
      </c>
      <c r="F709" t="e">
        <f>Overview!#REF!</f>
        <v>#REF!</v>
      </c>
      <c r="G709" t="e">
        <f t="shared" si="45"/>
        <v>#REF!</v>
      </c>
    </row>
    <row r="710" spans="1:7" x14ac:dyDescent="0.2">
      <c r="A710">
        <v>19</v>
      </c>
      <c r="B710">
        <v>15</v>
      </c>
      <c r="C710">
        <v>7500</v>
      </c>
      <c r="D710">
        <v>1261.8531</v>
      </c>
      <c r="E710" t="e">
        <f t="shared" si="44"/>
        <v>#REF!</v>
      </c>
      <c r="F710" t="e">
        <f>Overview!#REF!</f>
        <v>#REF!</v>
      </c>
      <c r="G710" t="e">
        <f t="shared" si="45"/>
        <v>#REF!</v>
      </c>
    </row>
    <row r="711" spans="1:7" x14ac:dyDescent="0.2">
      <c r="A711">
        <v>19</v>
      </c>
      <c r="B711">
        <v>15</v>
      </c>
      <c r="C711">
        <v>8000</v>
      </c>
      <c r="D711">
        <v>1271.4721440000001</v>
      </c>
      <c r="E711" t="e">
        <f t="shared" si="44"/>
        <v>#REF!</v>
      </c>
      <c r="F711" t="e">
        <f>Overview!#REF!</f>
        <v>#REF!</v>
      </c>
      <c r="G711" t="e">
        <f t="shared" si="45"/>
        <v>#REF!</v>
      </c>
    </row>
    <row r="712" spans="1:7" x14ac:dyDescent="0.2">
      <c r="A712">
        <v>19</v>
      </c>
      <c r="B712">
        <v>15</v>
      </c>
      <c r="C712">
        <v>8500</v>
      </c>
      <c r="D712">
        <v>1282.5329979999999</v>
      </c>
      <c r="E712" t="e">
        <f t="shared" si="44"/>
        <v>#REF!</v>
      </c>
      <c r="F712" t="e">
        <f>Overview!#REF!</f>
        <v>#REF!</v>
      </c>
      <c r="G712" t="e">
        <f t="shared" si="45"/>
        <v>#REF!</v>
      </c>
    </row>
    <row r="713" spans="1:7" x14ac:dyDescent="0.2">
      <c r="A713">
        <v>19</v>
      </c>
      <c r="B713">
        <v>15</v>
      </c>
      <c r="C713">
        <v>9000</v>
      </c>
      <c r="D713">
        <v>1295.17157</v>
      </c>
      <c r="E713" t="e">
        <f t="shared" si="44"/>
        <v>#REF!</v>
      </c>
      <c r="F713" t="e">
        <f>Overview!#REF!</f>
        <v>#REF!</v>
      </c>
      <c r="G713" t="e">
        <f t="shared" si="45"/>
        <v>#REF!</v>
      </c>
    </row>
    <row r="714" spans="1:7" x14ac:dyDescent="0.2">
      <c r="A714">
        <v>19</v>
      </c>
      <c r="B714">
        <v>15</v>
      </c>
      <c r="C714">
        <v>9500</v>
      </c>
      <c r="D714">
        <v>1310.3587480000001</v>
      </c>
      <c r="E714" t="e">
        <f t="shared" si="44"/>
        <v>#REF!</v>
      </c>
      <c r="F714" t="e">
        <f>Overview!#REF!</f>
        <v>#REF!</v>
      </c>
      <c r="G714" t="e">
        <f t="shared" si="45"/>
        <v>#REF!</v>
      </c>
    </row>
    <row r="715" spans="1:7" x14ac:dyDescent="0.2">
      <c r="A715">
        <v>19</v>
      </c>
      <c r="B715">
        <v>15</v>
      </c>
      <c r="C715">
        <v>10000</v>
      </c>
      <c r="D715">
        <v>1328.743101</v>
      </c>
      <c r="E715" t="e">
        <f t="shared" si="44"/>
        <v>#REF!</v>
      </c>
      <c r="F715" t="e">
        <f>Overview!#REF!</f>
        <v>#REF!</v>
      </c>
      <c r="G715" t="e">
        <f t="shared" si="45"/>
        <v>#REF!</v>
      </c>
    </row>
    <row r="716" spans="1:7" x14ac:dyDescent="0.2">
      <c r="A716">
        <v>2</v>
      </c>
      <c r="B716">
        <v>10</v>
      </c>
      <c r="C716">
        <v>0</v>
      </c>
      <c r="D716">
        <v>1188.3026239999999</v>
      </c>
      <c r="E716">
        <f>IF((D716-D$716)&lt;=(C716*F716), F716,(D716-D$716)/C716+F716)</f>
        <v>3.1625115420129274E-2</v>
      </c>
      <c r="F716">
        <f>Overview!J$37</f>
        <v>3.1625115420129274E-2</v>
      </c>
      <c r="G716">
        <f t="shared" si="45"/>
        <v>3.1625115420129274E-2</v>
      </c>
    </row>
    <row r="717" spans="1:7" x14ac:dyDescent="0.2">
      <c r="A717">
        <v>2</v>
      </c>
      <c r="B717">
        <v>10</v>
      </c>
      <c r="C717">
        <v>500</v>
      </c>
      <c r="D717">
        <v>1200.5396659999999</v>
      </c>
      <c r="E717">
        <f t="shared" ref="E717:E736" si="46">IF((D717-D$716)&lt;=(C717*F717), F717,(D717-D$716)/C717+F717)</f>
        <v>3.1625115420129274E-2</v>
      </c>
      <c r="F717">
        <f>Overview!J$37</f>
        <v>3.1625115420129274E-2</v>
      </c>
      <c r="G717">
        <f t="shared" si="45"/>
        <v>3.1625115420129274E-2</v>
      </c>
    </row>
    <row r="718" spans="1:7" x14ac:dyDescent="0.2">
      <c r="A718">
        <v>2</v>
      </c>
      <c r="B718">
        <v>10</v>
      </c>
      <c r="C718">
        <v>1000</v>
      </c>
      <c r="D718">
        <v>1214.8695070000001</v>
      </c>
      <c r="E718">
        <f t="shared" si="46"/>
        <v>3.1625115420129274E-2</v>
      </c>
      <c r="F718">
        <f>Overview!J$37</f>
        <v>3.1625115420129274E-2</v>
      </c>
      <c r="G718">
        <f t="shared" si="45"/>
        <v>3.1625115420129274E-2</v>
      </c>
    </row>
    <row r="719" spans="1:7" x14ac:dyDescent="0.2">
      <c r="A719">
        <v>2</v>
      </c>
      <c r="B719">
        <v>10</v>
      </c>
      <c r="C719">
        <v>1500</v>
      </c>
      <c r="D719">
        <v>1237.1415939999999</v>
      </c>
      <c r="E719">
        <f t="shared" si="46"/>
        <v>6.4184428753462613E-2</v>
      </c>
      <c r="F719">
        <f>Overview!J$37</f>
        <v>3.1625115420129274E-2</v>
      </c>
      <c r="G719">
        <f t="shared" si="45"/>
        <v>6.4184428753462613E-2</v>
      </c>
    </row>
    <row r="720" spans="1:7" x14ac:dyDescent="0.2">
      <c r="A720">
        <v>2</v>
      </c>
      <c r="B720">
        <v>10</v>
      </c>
      <c r="C720">
        <v>2000</v>
      </c>
      <c r="D720">
        <v>1269.586673</v>
      </c>
      <c r="E720">
        <f t="shared" si="46"/>
        <v>7.2267139920129314E-2</v>
      </c>
      <c r="F720">
        <f>Overview!J$37</f>
        <v>3.1625115420129274E-2</v>
      </c>
      <c r="G720">
        <f t="shared" si="45"/>
        <v>7.2267139920129314E-2</v>
      </c>
    </row>
    <row r="721" spans="1:7" x14ac:dyDescent="0.2">
      <c r="A721">
        <v>2</v>
      </c>
      <c r="B721">
        <v>10</v>
      </c>
      <c r="C721">
        <v>2500</v>
      </c>
      <c r="D721">
        <v>1311.976572</v>
      </c>
      <c r="E721">
        <f t="shared" si="46"/>
        <v>8.1094694620129318E-2</v>
      </c>
      <c r="F721">
        <f>Overview!J$37</f>
        <v>3.1625115420129274E-2</v>
      </c>
      <c r="G721">
        <f t="shared" si="45"/>
        <v>8.1094694620129318E-2</v>
      </c>
    </row>
    <row r="722" spans="1:7" x14ac:dyDescent="0.2">
      <c r="A722">
        <v>2</v>
      </c>
      <c r="B722">
        <v>10</v>
      </c>
      <c r="C722">
        <v>3000</v>
      </c>
      <c r="D722">
        <v>1369.3518160000001</v>
      </c>
      <c r="E722">
        <f t="shared" si="46"/>
        <v>9.1974846086796E-2</v>
      </c>
      <c r="F722">
        <f>Overview!J$37</f>
        <v>3.1625115420129274E-2</v>
      </c>
      <c r="G722">
        <f t="shared" si="45"/>
        <v>9.1974846086796E-2</v>
      </c>
    </row>
    <row r="723" spans="1:7" x14ac:dyDescent="0.2">
      <c r="A723">
        <v>2</v>
      </c>
      <c r="B723">
        <v>10</v>
      </c>
      <c r="C723">
        <v>3500</v>
      </c>
      <c r="D723">
        <v>1446.2395140000001</v>
      </c>
      <c r="E723">
        <f t="shared" si="46"/>
        <v>0.1053213697058436</v>
      </c>
      <c r="F723">
        <f>Overview!J$37</f>
        <v>3.1625115420129274E-2</v>
      </c>
      <c r="G723">
        <f t="shared" si="45"/>
        <v>0.1053213697058436</v>
      </c>
    </row>
    <row r="724" spans="1:7" x14ac:dyDescent="0.2">
      <c r="A724">
        <v>2</v>
      </c>
      <c r="B724">
        <v>10</v>
      </c>
      <c r="C724">
        <v>4000</v>
      </c>
      <c r="D724">
        <v>1576.865272</v>
      </c>
      <c r="E724">
        <f t="shared" si="46"/>
        <v>0.12876577742012929</v>
      </c>
      <c r="F724">
        <f>Overview!J$37</f>
        <v>3.1625115420129274E-2</v>
      </c>
      <c r="G724">
        <f t="shared" si="45"/>
        <v>0.12876577742012929</v>
      </c>
    </row>
    <row r="725" spans="1:7" x14ac:dyDescent="0.2">
      <c r="A725">
        <v>2</v>
      </c>
      <c r="B725">
        <v>10</v>
      </c>
      <c r="C725">
        <v>4500</v>
      </c>
      <c r="D725">
        <v>1742.3069949999999</v>
      </c>
      <c r="E725">
        <f t="shared" si="46"/>
        <v>0.15473719786457371</v>
      </c>
      <c r="F725">
        <f>Overview!J$37</f>
        <v>3.1625115420129274E-2</v>
      </c>
      <c r="G725">
        <f t="shared" si="45"/>
        <v>0.15473719786457371</v>
      </c>
    </row>
    <row r="726" spans="1:7" x14ac:dyDescent="0.2">
      <c r="A726">
        <v>2</v>
      </c>
      <c r="B726">
        <v>10</v>
      </c>
      <c r="C726">
        <v>5000</v>
      </c>
      <c r="D726">
        <v>2012.1733770000001</v>
      </c>
      <c r="E726">
        <f t="shared" si="46"/>
        <v>0.1963992660201293</v>
      </c>
      <c r="F726">
        <f>Overview!J$37</f>
        <v>3.1625115420129274E-2</v>
      </c>
      <c r="G726">
        <f t="shared" si="45"/>
        <v>0.1963992660201293</v>
      </c>
    </row>
    <row r="727" spans="1:7" x14ac:dyDescent="0.2">
      <c r="A727">
        <v>2</v>
      </c>
      <c r="B727">
        <v>10</v>
      </c>
      <c r="C727">
        <v>5500</v>
      </c>
      <c r="D727">
        <v>2364.8942539999998</v>
      </c>
      <c r="E727">
        <f t="shared" si="46"/>
        <v>0.24555086632922016</v>
      </c>
      <c r="F727">
        <f>Overview!J$37</f>
        <v>3.1625115420129274E-2</v>
      </c>
      <c r="G727">
        <f t="shared" si="45"/>
        <v>0.24555086632922016</v>
      </c>
    </row>
    <row r="728" spans="1:7" x14ac:dyDescent="0.2">
      <c r="A728">
        <v>2</v>
      </c>
      <c r="B728">
        <v>10</v>
      </c>
      <c r="C728">
        <v>6000</v>
      </c>
      <c r="D728">
        <v>2872.6972660000001</v>
      </c>
      <c r="E728">
        <f t="shared" si="46"/>
        <v>0.31235755575346269</v>
      </c>
      <c r="F728">
        <f>Overview!J$37</f>
        <v>3.1625115420129274E-2</v>
      </c>
      <c r="G728">
        <f t="shared" si="45"/>
        <v>0.31235755575346269</v>
      </c>
    </row>
    <row r="729" spans="1:7" x14ac:dyDescent="0.2">
      <c r="A729">
        <v>2</v>
      </c>
      <c r="B729">
        <v>10</v>
      </c>
      <c r="C729">
        <v>6500</v>
      </c>
      <c r="D729">
        <v>3515.1707759999999</v>
      </c>
      <c r="E729">
        <f t="shared" si="46"/>
        <v>0.38960483111243693</v>
      </c>
      <c r="F729">
        <f>Overview!J$37</f>
        <v>3.1625115420129274E-2</v>
      </c>
      <c r="G729">
        <f t="shared" si="45"/>
        <v>0.38960483111243693</v>
      </c>
    </row>
    <row r="730" spans="1:7" x14ac:dyDescent="0.2">
      <c r="A730">
        <v>2</v>
      </c>
      <c r="B730">
        <v>10</v>
      </c>
      <c r="C730">
        <v>7000</v>
      </c>
      <c r="D730">
        <v>4406.3544510000002</v>
      </c>
      <c r="E730">
        <f t="shared" si="46"/>
        <v>0.49134680499155792</v>
      </c>
      <c r="F730">
        <f>Overview!J$37</f>
        <v>3.1625115420129274E-2</v>
      </c>
      <c r="G730">
        <f t="shared" si="45"/>
        <v>0.49134680499155792</v>
      </c>
    </row>
    <row r="731" spans="1:7" x14ac:dyDescent="0.2">
      <c r="A731">
        <v>2</v>
      </c>
      <c r="B731">
        <v>10</v>
      </c>
      <c r="C731">
        <v>7500</v>
      </c>
      <c r="D731">
        <v>5541.4015040000004</v>
      </c>
      <c r="E731">
        <f t="shared" si="46"/>
        <v>0.61203829942012933</v>
      </c>
      <c r="F731">
        <f>Overview!J$37</f>
        <v>3.1625115420129274E-2</v>
      </c>
      <c r="G731">
        <f t="shared" si="45"/>
        <v>0.61203829942012933</v>
      </c>
    </row>
    <row r="732" spans="1:7" x14ac:dyDescent="0.2">
      <c r="A732">
        <v>2</v>
      </c>
      <c r="B732">
        <v>10</v>
      </c>
      <c r="C732">
        <v>8000</v>
      </c>
      <c r="D732">
        <v>7003.0829039999999</v>
      </c>
      <c r="E732">
        <f t="shared" si="46"/>
        <v>0.75847265042012924</v>
      </c>
      <c r="F732">
        <f>Overview!J$37</f>
        <v>3.1625115420129274E-2</v>
      </c>
      <c r="G732">
        <f t="shared" si="45"/>
        <v>0.75847265042012924</v>
      </c>
    </row>
    <row r="733" spans="1:7" x14ac:dyDescent="0.2">
      <c r="A733">
        <v>2</v>
      </c>
      <c r="B733">
        <v>10</v>
      </c>
      <c r="C733">
        <v>8500</v>
      </c>
      <c r="D733">
        <v>8802.7141580000007</v>
      </c>
      <c r="E733">
        <f t="shared" si="46"/>
        <v>0.9274382370671882</v>
      </c>
      <c r="F733">
        <f>Overview!J$37</f>
        <v>3.1625115420129274E-2</v>
      </c>
      <c r="G733">
        <f t="shared" si="45"/>
        <v>0.9274382370671882</v>
      </c>
    </row>
    <row r="734" spans="1:7" x14ac:dyDescent="0.2">
      <c r="A734">
        <v>2</v>
      </c>
      <c r="B734">
        <v>10</v>
      </c>
      <c r="C734">
        <v>9000</v>
      </c>
      <c r="D734">
        <v>11057.03744</v>
      </c>
      <c r="E734">
        <f t="shared" si="46"/>
        <v>1.128151206086796</v>
      </c>
      <c r="F734">
        <f>Overview!J$37</f>
        <v>3.1625115420129274E-2</v>
      </c>
      <c r="G734">
        <f t="shared" si="45"/>
        <v>1.128151206086796</v>
      </c>
    </row>
    <row r="735" spans="1:7" x14ac:dyDescent="0.2">
      <c r="A735">
        <v>2</v>
      </c>
      <c r="B735">
        <v>10</v>
      </c>
      <c r="C735">
        <v>9500</v>
      </c>
      <c r="D735">
        <v>13784.824420000001</v>
      </c>
      <c r="E735">
        <f t="shared" si="46"/>
        <v>1.3575747781569714</v>
      </c>
      <c r="F735">
        <f>Overview!J$37</f>
        <v>3.1625115420129274E-2</v>
      </c>
      <c r="G735">
        <f t="shared" si="45"/>
        <v>1.3575747781569714</v>
      </c>
    </row>
    <row r="736" spans="1:7" x14ac:dyDescent="0.2">
      <c r="A736">
        <v>2</v>
      </c>
      <c r="B736">
        <v>10</v>
      </c>
      <c r="C736">
        <v>10000</v>
      </c>
      <c r="D736">
        <v>17183.826720000001</v>
      </c>
      <c r="E736">
        <f t="shared" si="46"/>
        <v>1.6311775250201292</v>
      </c>
      <c r="F736">
        <f>Overview!J$37</f>
        <v>3.1625115420129274E-2</v>
      </c>
      <c r="G736">
        <f t="shared" si="45"/>
        <v>1.6311775250201292</v>
      </c>
    </row>
    <row r="737" spans="1:7" x14ac:dyDescent="0.2">
      <c r="A737">
        <v>4</v>
      </c>
      <c r="B737">
        <v>20</v>
      </c>
      <c r="C737">
        <v>0</v>
      </c>
      <c r="D737">
        <v>1187.675602</v>
      </c>
      <c r="E737">
        <f>IF((D737-D$737)&lt;=(C737*F737), F737,(D737-D$737)/C737+F737)</f>
        <v>2.7619047619047619E-2</v>
      </c>
      <c r="F737">
        <f>Overview!J$38</f>
        <v>2.7619047619047619E-2</v>
      </c>
      <c r="G737">
        <f t="shared" si="45"/>
        <v>2.7619047619047619E-2</v>
      </c>
    </row>
    <row r="738" spans="1:7" x14ac:dyDescent="0.2">
      <c r="A738">
        <v>4</v>
      </c>
      <c r="B738">
        <v>20</v>
      </c>
      <c r="C738">
        <v>500</v>
      </c>
      <c r="D738">
        <v>1197.2421159999999</v>
      </c>
      <c r="E738">
        <f t="shared" ref="E738:E757" si="47">IF((D738-D$737)&lt;=(C738*F738), F738,(D738-D$737)/C738+F738)</f>
        <v>2.7619047619047619E-2</v>
      </c>
      <c r="F738">
        <f>Overview!J$38</f>
        <v>2.7619047619047619E-2</v>
      </c>
      <c r="G738">
        <f t="shared" si="45"/>
        <v>2.7619047619047619E-2</v>
      </c>
    </row>
    <row r="739" spans="1:7" x14ac:dyDescent="0.2">
      <c r="A739">
        <v>4</v>
      </c>
      <c r="B739">
        <v>20</v>
      </c>
      <c r="C739">
        <v>1000</v>
      </c>
      <c r="D739">
        <v>1209.250464</v>
      </c>
      <c r="E739">
        <f t="shared" si="47"/>
        <v>2.7619047619047619E-2</v>
      </c>
      <c r="F739">
        <f>Overview!J$38</f>
        <v>2.7619047619047619E-2</v>
      </c>
      <c r="G739">
        <f t="shared" si="45"/>
        <v>2.7619047619047619E-2</v>
      </c>
    </row>
    <row r="740" spans="1:7" x14ac:dyDescent="0.2">
      <c r="A740">
        <v>4</v>
      </c>
      <c r="B740">
        <v>20</v>
      </c>
      <c r="C740">
        <v>1500</v>
      </c>
      <c r="D740">
        <v>1228.768947</v>
      </c>
      <c r="E740">
        <f t="shared" si="47"/>
        <v>2.7619047619047619E-2</v>
      </c>
      <c r="F740">
        <f>Overview!J$38</f>
        <v>2.7619047619047619E-2</v>
      </c>
      <c r="G740">
        <f t="shared" si="45"/>
        <v>2.7619047619047619E-2</v>
      </c>
    </row>
    <row r="741" spans="1:7" x14ac:dyDescent="0.2">
      <c r="A741">
        <v>4</v>
      </c>
      <c r="B741">
        <v>20</v>
      </c>
      <c r="C741">
        <v>2000</v>
      </c>
      <c r="D741">
        <v>1251.661253</v>
      </c>
      <c r="E741">
        <f t="shared" si="47"/>
        <v>5.9611873119047601E-2</v>
      </c>
      <c r="F741">
        <f>Overview!J$38</f>
        <v>2.7619047619047619E-2</v>
      </c>
      <c r="G741">
        <f t="shared" si="45"/>
        <v>5.9611873119047601E-2</v>
      </c>
    </row>
    <row r="742" spans="1:7" x14ac:dyDescent="0.2">
      <c r="A742">
        <v>4</v>
      </c>
      <c r="B742">
        <v>20</v>
      </c>
      <c r="C742">
        <v>2500</v>
      </c>
      <c r="D742">
        <v>1283.566167</v>
      </c>
      <c r="E742">
        <f t="shared" si="47"/>
        <v>6.5975273619047592E-2</v>
      </c>
      <c r="F742">
        <f>Overview!J$38</f>
        <v>2.7619047619047619E-2</v>
      </c>
      <c r="G742">
        <f t="shared" si="45"/>
        <v>6.5975273619047592E-2</v>
      </c>
    </row>
    <row r="743" spans="1:7" x14ac:dyDescent="0.2">
      <c r="A743">
        <v>4</v>
      </c>
      <c r="B743">
        <v>20</v>
      </c>
      <c r="C743">
        <v>3000</v>
      </c>
      <c r="D743">
        <v>1324.1243179999999</v>
      </c>
      <c r="E743">
        <f t="shared" si="47"/>
        <v>7.3101952952380922E-2</v>
      </c>
      <c r="F743">
        <f>Overview!J$38</f>
        <v>2.7619047619047619E-2</v>
      </c>
      <c r="G743">
        <f t="shared" si="45"/>
        <v>7.3101952952380922E-2</v>
      </c>
    </row>
    <row r="744" spans="1:7" x14ac:dyDescent="0.2">
      <c r="A744">
        <v>4</v>
      </c>
      <c r="B744">
        <v>20</v>
      </c>
      <c r="C744">
        <v>3500</v>
      </c>
      <c r="D744">
        <v>1378.238591</v>
      </c>
      <c r="E744">
        <f t="shared" si="47"/>
        <v>8.2065615904761913E-2</v>
      </c>
      <c r="F744">
        <f>Overview!J$38</f>
        <v>2.7619047619047619E-2</v>
      </c>
      <c r="G744">
        <f t="shared" si="45"/>
        <v>8.2065615904761913E-2</v>
      </c>
    </row>
    <row r="745" spans="1:7" x14ac:dyDescent="0.2">
      <c r="A745">
        <v>4</v>
      </c>
      <c r="B745">
        <v>20</v>
      </c>
      <c r="C745">
        <v>4000</v>
      </c>
      <c r="D745">
        <v>1442.2666429999999</v>
      </c>
      <c r="E745">
        <f t="shared" si="47"/>
        <v>9.1266807869047589E-2</v>
      </c>
      <c r="F745">
        <f>Overview!J$38</f>
        <v>2.7619047619047619E-2</v>
      </c>
      <c r="G745">
        <f t="shared" si="45"/>
        <v>9.1266807869047589E-2</v>
      </c>
    </row>
    <row r="746" spans="1:7" x14ac:dyDescent="0.2">
      <c r="A746">
        <v>4</v>
      </c>
      <c r="B746">
        <v>20</v>
      </c>
      <c r="C746">
        <v>4500</v>
      </c>
      <c r="D746">
        <v>1516.6921950000001</v>
      </c>
      <c r="E746">
        <f t="shared" si="47"/>
        <v>0.10073384606349209</v>
      </c>
      <c r="F746">
        <f>Overview!J$38</f>
        <v>2.7619047619047619E-2</v>
      </c>
      <c r="G746">
        <f t="shared" si="45"/>
        <v>0.10073384606349209</v>
      </c>
    </row>
    <row r="747" spans="1:7" x14ac:dyDescent="0.2">
      <c r="A747">
        <v>4</v>
      </c>
      <c r="B747">
        <v>20</v>
      </c>
      <c r="C747">
        <v>5000</v>
      </c>
      <c r="D747">
        <v>1602.1275129999999</v>
      </c>
      <c r="E747">
        <f t="shared" si="47"/>
        <v>0.1105094298190476</v>
      </c>
      <c r="F747">
        <f>Overview!J$38</f>
        <v>2.7619047619047619E-2</v>
      </c>
      <c r="G747">
        <f t="shared" si="45"/>
        <v>0.1105094298190476</v>
      </c>
    </row>
    <row r="748" spans="1:7" x14ac:dyDescent="0.2">
      <c r="A748">
        <v>4</v>
      </c>
      <c r="B748">
        <v>20</v>
      </c>
      <c r="C748">
        <v>5500</v>
      </c>
      <c r="D748">
        <v>1714.0531960000001</v>
      </c>
      <c r="E748">
        <f t="shared" si="47"/>
        <v>0.12332406470995672</v>
      </c>
      <c r="F748">
        <f>Overview!J$38</f>
        <v>2.7619047619047619E-2</v>
      </c>
      <c r="G748">
        <f t="shared" si="45"/>
        <v>0.12332406470995672</v>
      </c>
    </row>
    <row r="749" spans="1:7" x14ac:dyDescent="0.2">
      <c r="A749">
        <v>4</v>
      </c>
      <c r="B749">
        <v>20</v>
      </c>
      <c r="C749">
        <v>6000</v>
      </c>
      <c r="D749">
        <v>1850.151091</v>
      </c>
      <c r="E749">
        <f t="shared" si="47"/>
        <v>0.13803162911904759</v>
      </c>
      <c r="F749">
        <f>Overview!J$38</f>
        <v>2.7619047619047619E-2</v>
      </c>
      <c r="G749">
        <f t="shared" si="45"/>
        <v>0.13803162911904759</v>
      </c>
    </row>
    <row r="750" spans="1:7" x14ac:dyDescent="0.2">
      <c r="A750">
        <v>4</v>
      </c>
      <c r="B750">
        <v>20</v>
      </c>
      <c r="C750">
        <v>6500</v>
      </c>
      <c r="D750">
        <v>2013.9050400000001</v>
      </c>
      <c r="E750">
        <f t="shared" si="47"/>
        <v>0.15473126884981686</v>
      </c>
      <c r="F750">
        <f>Overview!J$38</f>
        <v>2.7619047619047619E-2</v>
      </c>
      <c r="G750">
        <f t="shared" si="45"/>
        <v>0.15473126884981686</v>
      </c>
    </row>
    <row r="751" spans="1:7" x14ac:dyDescent="0.2">
      <c r="A751">
        <v>4</v>
      </c>
      <c r="B751">
        <v>20</v>
      </c>
      <c r="C751">
        <v>7000</v>
      </c>
      <c r="D751">
        <v>2247.9127870000002</v>
      </c>
      <c r="E751">
        <f t="shared" si="47"/>
        <v>0.17908150261904765</v>
      </c>
      <c r="F751">
        <f>Overview!J$38</f>
        <v>2.7619047619047619E-2</v>
      </c>
      <c r="G751">
        <f t="shared" si="45"/>
        <v>0.17908150261904765</v>
      </c>
    </row>
    <row r="752" spans="1:7" x14ac:dyDescent="0.2">
      <c r="A752">
        <v>4</v>
      </c>
      <c r="B752">
        <v>20</v>
      </c>
      <c r="C752">
        <v>7500</v>
      </c>
      <c r="D752">
        <v>2528.3078209999999</v>
      </c>
      <c r="E752">
        <f t="shared" si="47"/>
        <v>0.20637001015238093</v>
      </c>
      <c r="F752">
        <f>Overview!J$38</f>
        <v>2.7619047619047619E-2</v>
      </c>
      <c r="G752">
        <f t="shared" si="45"/>
        <v>0.20637001015238093</v>
      </c>
    </row>
    <row r="753" spans="1:7" x14ac:dyDescent="0.2">
      <c r="A753">
        <v>4</v>
      </c>
      <c r="B753">
        <v>20</v>
      </c>
      <c r="C753">
        <v>8000</v>
      </c>
      <c r="D753">
        <v>2783.7553090000001</v>
      </c>
      <c r="E753">
        <f t="shared" si="47"/>
        <v>0.22712901099404764</v>
      </c>
      <c r="F753">
        <f>Overview!J$38</f>
        <v>2.7619047619047619E-2</v>
      </c>
      <c r="G753">
        <f t="shared" si="45"/>
        <v>0.22712901099404764</v>
      </c>
    </row>
    <row r="754" spans="1:7" x14ac:dyDescent="0.2">
      <c r="A754">
        <v>4</v>
      </c>
      <c r="B754">
        <v>20</v>
      </c>
      <c r="C754">
        <v>8500</v>
      </c>
      <c r="D754">
        <v>3118.2041530000001</v>
      </c>
      <c r="E754">
        <f t="shared" si="47"/>
        <v>0.25474005361904761</v>
      </c>
      <c r="F754">
        <f>Overview!J$38</f>
        <v>2.7619047619047619E-2</v>
      </c>
      <c r="G754">
        <f t="shared" si="45"/>
        <v>0.25474005361904761</v>
      </c>
    </row>
    <row r="755" spans="1:7" x14ac:dyDescent="0.2">
      <c r="A755">
        <v>4</v>
      </c>
      <c r="B755">
        <v>20</v>
      </c>
      <c r="C755">
        <v>9000</v>
      </c>
      <c r="D755">
        <v>3596.1083610000001</v>
      </c>
      <c r="E755">
        <f t="shared" si="47"/>
        <v>0.29522268750793651</v>
      </c>
      <c r="F755">
        <f>Overview!J$38</f>
        <v>2.7619047619047619E-2</v>
      </c>
      <c r="G755">
        <f t="shared" si="45"/>
        <v>0.29522268750793651</v>
      </c>
    </row>
    <row r="756" spans="1:7" x14ac:dyDescent="0.2">
      <c r="A756">
        <v>4</v>
      </c>
      <c r="B756">
        <v>20</v>
      </c>
      <c r="C756">
        <v>9500</v>
      </c>
      <c r="D756">
        <v>4049.9066680000001</v>
      </c>
      <c r="E756">
        <f t="shared" si="47"/>
        <v>0.32890652825062655</v>
      </c>
      <c r="F756">
        <f>Overview!J$38</f>
        <v>2.7619047619047619E-2</v>
      </c>
      <c r="G756">
        <f t="shared" si="45"/>
        <v>0.32890652825062655</v>
      </c>
    </row>
    <row r="757" spans="1:7" x14ac:dyDescent="0.2">
      <c r="A757">
        <v>4</v>
      </c>
      <c r="B757">
        <v>20</v>
      </c>
      <c r="C757">
        <v>10000</v>
      </c>
      <c r="D757">
        <v>4713.7415389999996</v>
      </c>
      <c r="E757">
        <f t="shared" si="47"/>
        <v>0.38022564131904751</v>
      </c>
      <c r="F757">
        <f>Overview!J$38</f>
        <v>2.7619047619047619E-2</v>
      </c>
      <c r="G757">
        <f t="shared" si="45"/>
        <v>0.38022564131904751</v>
      </c>
    </row>
    <row r="758" spans="1:7" x14ac:dyDescent="0.2">
      <c r="A758">
        <v>4</v>
      </c>
      <c r="B758">
        <v>5</v>
      </c>
      <c r="C758">
        <v>0</v>
      </c>
      <c r="D758">
        <v>1187.4914200000001</v>
      </c>
      <c r="E758">
        <f>IF((D758-D$758)&lt;=(C758*F758), F758,(D758-D$758)/C758+F758)</f>
        <v>2.3171521035598705E-2</v>
      </c>
      <c r="F758">
        <f>Overview!J$39</f>
        <v>2.3171521035598705E-2</v>
      </c>
      <c r="G758">
        <f t="shared" si="45"/>
        <v>2.3171521035598705E-2</v>
      </c>
    </row>
    <row r="759" spans="1:7" x14ac:dyDescent="0.2">
      <c r="A759">
        <v>4</v>
      </c>
      <c r="B759">
        <v>5</v>
      </c>
      <c r="C759">
        <v>500</v>
      </c>
      <c r="D759">
        <v>1197.612001</v>
      </c>
      <c r="E759">
        <f t="shared" ref="E759:E778" si="48">IF((D759-D$758)&lt;=(C759*F759), F759,(D759-D$758)/C759+F759)</f>
        <v>2.3171521035598705E-2</v>
      </c>
      <c r="F759">
        <f>Overview!J$39</f>
        <v>2.3171521035598705E-2</v>
      </c>
      <c r="G759">
        <f t="shared" si="45"/>
        <v>2.3171521035598705E-2</v>
      </c>
    </row>
    <row r="760" spans="1:7" x14ac:dyDescent="0.2">
      <c r="A760">
        <v>4</v>
      </c>
      <c r="B760">
        <v>5</v>
      </c>
      <c r="C760">
        <v>1000</v>
      </c>
      <c r="D760">
        <v>1208.812122</v>
      </c>
      <c r="E760">
        <f t="shared" si="48"/>
        <v>2.3171521035598705E-2</v>
      </c>
      <c r="F760">
        <f>Overview!J$39</f>
        <v>2.3171521035598705E-2</v>
      </c>
      <c r="G760">
        <f t="shared" si="45"/>
        <v>2.3171521035598705E-2</v>
      </c>
    </row>
    <row r="761" spans="1:7" x14ac:dyDescent="0.2">
      <c r="A761">
        <v>4</v>
      </c>
      <c r="B761">
        <v>5</v>
      </c>
      <c r="C761">
        <v>1500</v>
      </c>
      <c r="D761">
        <v>1223.6354779999999</v>
      </c>
      <c r="E761">
        <f t="shared" si="48"/>
        <v>4.7267559702265274E-2</v>
      </c>
      <c r="F761">
        <f>Overview!J$39</f>
        <v>2.3171521035598705E-2</v>
      </c>
      <c r="G761">
        <f t="shared" si="45"/>
        <v>4.7267559702265274E-2</v>
      </c>
    </row>
    <row r="762" spans="1:7" x14ac:dyDescent="0.2">
      <c r="A762">
        <v>4</v>
      </c>
      <c r="B762">
        <v>5</v>
      </c>
      <c r="C762">
        <v>2000</v>
      </c>
      <c r="D762">
        <v>1243.210327</v>
      </c>
      <c r="E762">
        <f t="shared" si="48"/>
        <v>5.1030974535598676E-2</v>
      </c>
      <c r="F762">
        <f>Overview!J$39</f>
        <v>2.3171521035598705E-2</v>
      </c>
      <c r="G762">
        <f t="shared" si="45"/>
        <v>5.1030974535598676E-2</v>
      </c>
    </row>
    <row r="763" spans="1:7" x14ac:dyDescent="0.2">
      <c r="A763">
        <v>4</v>
      </c>
      <c r="B763">
        <v>5</v>
      </c>
      <c r="C763">
        <v>2500</v>
      </c>
      <c r="D763">
        <v>1267.570937</v>
      </c>
      <c r="E763">
        <f t="shared" si="48"/>
        <v>5.5203327835598663E-2</v>
      </c>
      <c r="F763">
        <f>Overview!J$39</f>
        <v>2.3171521035598705E-2</v>
      </c>
      <c r="G763">
        <f t="shared" si="45"/>
        <v>5.5203327835598663E-2</v>
      </c>
    </row>
    <row r="764" spans="1:7" x14ac:dyDescent="0.2">
      <c r="A764">
        <v>4</v>
      </c>
      <c r="B764">
        <v>5</v>
      </c>
      <c r="C764">
        <v>3000</v>
      </c>
      <c r="D764">
        <v>1302.9708459999999</v>
      </c>
      <c r="E764">
        <f t="shared" si="48"/>
        <v>6.1664663035598664E-2</v>
      </c>
      <c r="F764">
        <f>Overview!J$39</f>
        <v>2.3171521035598705E-2</v>
      </c>
      <c r="G764">
        <f t="shared" si="45"/>
        <v>6.1664663035598664E-2</v>
      </c>
    </row>
    <row r="765" spans="1:7" x14ac:dyDescent="0.2">
      <c r="A765">
        <v>4</v>
      </c>
      <c r="B765">
        <v>5</v>
      </c>
      <c r="C765">
        <v>3500</v>
      </c>
      <c r="D765">
        <v>1351.963019</v>
      </c>
      <c r="E765">
        <f t="shared" si="48"/>
        <v>7.016340646417013E-2</v>
      </c>
      <c r="F765">
        <f>Overview!J$39</f>
        <v>2.3171521035598705E-2</v>
      </c>
      <c r="G765">
        <f t="shared" si="45"/>
        <v>7.016340646417013E-2</v>
      </c>
    </row>
    <row r="766" spans="1:7" x14ac:dyDescent="0.2">
      <c r="A766">
        <v>4</v>
      </c>
      <c r="B766">
        <v>5</v>
      </c>
      <c r="C766">
        <v>4000</v>
      </c>
      <c r="D766">
        <v>1398.7623900000001</v>
      </c>
      <c r="E766">
        <f t="shared" si="48"/>
        <v>7.5989263535598706E-2</v>
      </c>
      <c r="F766">
        <f>Overview!J$39</f>
        <v>2.3171521035598705E-2</v>
      </c>
      <c r="G766">
        <f t="shared" si="45"/>
        <v>7.5989263535598706E-2</v>
      </c>
    </row>
    <row r="767" spans="1:7" x14ac:dyDescent="0.2">
      <c r="A767">
        <v>4</v>
      </c>
      <c r="B767">
        <v>5</v>
      </c>
      <c r="C767">
        <v>4500</v>
      </c>
      <c r="D767">
        <v>1438.888242</v>
      </c>
      <c r="E767">
        <f t="shared" si="48"/>
        <v>7.9037481480043137E-2</v>
      </c>
      <c r="F767">
        <f>Overview!J$39</f>
        <v>2.3171521035598705E-2</v>
      </c>
      <c r="G767">
        <f t="shared" si="45"/>
        <v>7.9037481480043137E-2</v>
      </c>
    </row>
    <row r="768" spans="1:7" x14ac:dyDescent="0.2">
      <c r="A768">
        <v>4</v>
      </c>
      <c r="B768">
        <v>5</v>
      </c>
      <c r="C768">
        <v>5000</v>
      </c>
      <c r="D768">
        <v>1500.3236939999999</v>
      </c>
      <c r="E768">
        <f t="shared" si="48"/>
        <v>8.5737975835598682E-2</v>
      </c>
      <c r="F768">
        <f>Overview!J$39</f>
        <v>2.3171521035598705E-2</v>
      </c>
      <c r="G768">
        <f t="shared" si="45"/>
        <v>8.5737975835598682E-2</v>
      </c>
    </row>
    <row r="769" spans="1:7" x14ac:dyDescent="0.2">
      <c r="A769">
        <v>4</v>
      </c>
      <c r="B769">
        <v>5</v>
      </c>
      <c r="C769">
        <v>5500</v>
      </c>
      <c r="D769">
        <v>1566.3704969999999</v>
      </c>
      <c r="E769">
        <f t="shared" si="48"/>
        <v>9.2058625944689582E-2</v>
      </c>
      <c r="F769">
        <f>Overview!J$39</f>
        <v>2.3171521035598705E-2</v>
      </c>
      <c r="G769">
        <f t="shared" si="45"/>
        <v>9.2058625944689582E-2</v>
      </c>
    </row>
    <row r="770" spans="1:7" x14ac:dyDescent="0.2">
      <c r="A770">
        <v>4</v>
      </c>
      <c r="B770">
        <v>5</v>
      </c>
      <c r="C770">
        <v>6000</v>
      </c>
      <c r="D770">
        <v>1656.381116</v>
      </c>
      <c r="E770">
        <f t="shared" si="48"/>
        <v>0.10131980370226537</v>
      </c>
      <c r="F770">
        <f>Overview!J$39</f>
        <v>2.3171521035598705E-2</v>
      </c>
      <c r="G770">
        <f t="shared" si="45"/>
        <v>0.10131980370226537</v>
      </c>
    </row>
    <row r="771" spans="1:7" x14ac:dyDescent="0.2">
      <c r="A771">
        <v>4</v>
      </c>
      <c r="B771">
        <v>5</v>
      </c>
      <c r="C771">
        <v>6500</v>
      </c>
      <c r="D771">
        <v>1762.8412780000001</v>
      </c>
      <c r="E771">
        <f t="shared" si="48"/>
        <v>0.11168688380482948</v>
      </c>
      <c r="F771">
        <f>Overview!J$39</f>
        <v>2.3171521035598705E-2</v>
      </c>
      <c r="G771">
        <f t="shared" ref="G771:G778" si="49">E771</f>
        <v>0.11168688380482948</v>
      </c>
    </row>
    <row r="772" spans="1:7" x14ac:dyDescent="0.2">
      <c r="A772">
        <v>4</v>
      </c>
      <c r="B772">
        <v>5</v>
      </c>
      <c r="C772">
        <v>7000</v>
      </c>
      <c r="D772">
        <v>1892.5073</v>
      </c>
      <c r="E772">
        <f t="shared" si="48"/>
        <v>0.12388807532131298</v>
      </c>
      <c r="F772">
        <f>Overview!J$39</f>
        <v>2.3171521035598705E-2</v>
      </c>
      <c r="G772">
        <f t="shared" si="49"/>
        <v>0.12388807532131298</v>
      </c>
    </row>
    <row r="773" spans="1:7" x14ac:dyDescent="0.2">
      <c r="A773">
        <v>4</v>
      </c>
      <c r="B773">
        <v>5</v>
      </c>
      <c r="C773">
        <v>7500</v>
      </c>
      <c r="D773">
        <v>2036.500675</v>
      </c>
      <c r="E773">
        <f t="shared" si="48"/>
        <v>0.1363727550355987</v>
      </c>
      <c r="F773">
        <f>Overview!J$39</f>
        <v>2.3171521035598705E-2</v>
      </c>
      <c r="G773">
        <f t="shared" si="49"/>
        <v>0.1363727550355987</v>
      </c>
    </row>
    <row r="774" spans="1:7" x14ac:dyDescent="0.2">
      <c r="A774">
        <v>4</v>
      </c>
      <c r="B774">
        <v>5</v>
      </c>
      <c r="C774">
        <v>8000</v>
      </c>
      <c r="D774">
        <v>2203.453865</v>
      </c>
      <c r="E774">
        <f t="shared" si="48"/>
        <v>0.15016682666059872</v>
      </c>
      <c r="F774">
        <f>Overview!J$39</f>
        <v>2.3171521035598705E-2</v>
      </c>
      <c r="G774">
        <f t="shared" si="49"/>
        <v>0.15016682666059872</v>
      </c>
    </row>
    <row r="775" spans="1:7" x14ac:dyDescent="0.2">
      <c r="A775">
        <v>4</v>
      </c>
      <c r="B775">
        <v>5</v>
      </c>
      <c r="C775">
        <v>8500</v>
      </c>
      <c r="D775">
        <v>2402.5865250000002</v>
      </c>
      <c r="E775">
        <f t="shared" si="48"/>
        <v>0.16612388632971636</v>
      </c>
      <c r="F775">
        <f>Overview!J$39</f>
        <v>2.3171521035598705E-2</v>
      </c>
      <c r="G775">
        <f t="shared" si="49"/>
        <v>0.16612388632971636</v>
      </c>
    </row>
    <row r="776" spans="1:7" x14ac:dyDescent="0.2">
      <c r="A776">
        <v>4</v>
      </c>
      <c r="B776">
        <v>5</v>
      </c>
      <c r="C776">
        <v>9000</v>
      </c>
      <c r="D776">
        <v>2642.9058869999999</v>
      </c>
      <c r="E776">
        <f t="shared" si="48"/>
        <v>0.18488423959115424</v>
      </c>
      <c r="F776">
        <f>Overview!J$39</f>
        <v>2.3171521035598705E-2</v>
      </c>
      <c r="G776">
        <f t="shared" si="49"/>
        <v>0.18488423959115424</v>
      </c>
    </row>
    <row r="777" spans="1:7" x14ac:dyDescent="0.2">
      <c r="A777">
        <v>4</v>
      </c>
      <c r="B777">
        <v>5</v>
      </c>
      <c r="C777">
        <v>9500</v>
      </c>
      <c r="D777">
        <v>2914.7650629999998</v>
      </c>
      <c r="E777">
        <f t="shared" si="48"/>
        <v>0.20498979924612498</v>
      </c>
      <c r="F777">
        <f>Overview!J$39</f>
        <v>2.3171521035598705E-2</v>
      </c>
      <c r="G777">
        <f t="shared" si="49"/>
        <v>0.20498979924612498</v>
      </c>
    </row>
    <row r="778" spans="1:7" x14ac:dyDescent="0.2">
      <c r="A778">
        <v>4</v>
      </c>
      <c r="B778">
        <v>5</v>
      </c>
      <c r="C778">
        <v>10000</v>
      </c>
      <c r="D778">
        <v>3255.1490170000002</v>
      </c>
      <c r="E778">
        <f t="shared" si="48"/>
        <v>0.22993728073559871</v>
      </c>
      <c r="F778">
        <f>Overview!J$39</f>
        <v>2.3171521035598705E-2</v>
      </c>
      <c r="G778">
        <f t="shared" si="49"/>
        <v>0.22993728073559871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9B68A-B86F-D048-AB4E-BCA016FD7D85}">
  <dimension ref="A1:AU741"/>
  <sheetViews>
    <sheetView topLeftCell="L10" zoomScale="50" workbookViewId="0">
      <selection activeCell="L56" sqref="L56"/>
    </sheetView>
  </sheetViews>
  <sheetFormatPr baseColWidth="10" defaultRowHeight="16" x14ac:dyDescent="0.2"/>
  <sheetData>
    <row r="1" spans="1:47" x14ac:dyDescent="0.2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K1" s="2" t="s">
        <v>39</v>
      </c>
      <c r="L1" t="s">
        <v>40</v>
      </c>
      <c r="M1" t="s">
        <v>41</v>
      </c>
      <c r="N1" t="s">
        <v>42</v>
      </c>
      <c r="O1" t="s">
        <v>43</v>
      </c>
      <c r="P1" t="s">
        <v>44</v>
      </c>
      <c r="Q1" t="s">
        <v>45</v>
      </c>
      <c r="R1" t="s">
        <v>46</v>
      </c>
      <c r="S1" t="s">
        <v>47</v>
      </c>
      <c r="T1" t="s">
        <v>48</v>
      </c>
      <c r="U1" t="s">
        <v>49</v>
      </c>
      <c r="V1" t="s">
        <v>50</v>
      </c>
      <c r="W1" t="s">
        <v>51</v>
      </c>
      <c r="X1" t="s">
        <v>52</v>
      </c>
      <c r="Y1" t="s">
        <v>53</v>
      </c>
      <c r="Z1" t="s">
        <v>54</v>
      </c>
      <c r="AA1" t="s">
        <v>55</v>
      </c>
      <c r="AB1" t="s">
        <v>56</v>
      </c>
      <c r="AC1" t="s">
        <v>57</v>
      </c>
      <c r="AD1" t="s">
        <v>59</v>
      </c>
      <c r="AE1" t="s">
        <v>58</v>
      </c>
      <c r="AF1" t="s">
        <v>60</v>
      </c>
      <c r="AG1" t="s">
        <v>61</v>
      </c>
      <c r="AH1" t="s">
        <v>62</v>
      </c>
      <c r="AI1" t="s">
        <v>63</v>
      </c>
      <c r="AJ1" t="s">
        <v>64</v>
      </c>
      <c r="AK1" t="s">
        <v>65</v>
      </c>
      <c r="AL1" t="s">
        <v>66</v>
      </c>
      <c r="AM1" t="s">
        <v>67</v>
      </c>
      <c r="AN1" t="s">
        <v>68</v>
      </c>
      <c r="AO1" t="s">
        <v>69</v>
      </c>
      <c r="AP1" t="s">
        <v>70</v>
      </c>
      <c r="AQ1" t="s">
        <v>71</v>
      </c>
      <c r="AR1" t="s">
        <v>72</v>
      </c>
      <c r="AS1" t="s">
        <v>73</v>
      </c>
      <c r="AT1" t="s">
        <v>74</v>
      </c>
      <c r="AU1" t="s">
        <v>75</v>
      </c>
    </row>
    <row r="2" spans="1:47" x14ac:dyDescent="0.2">
      <c r="A2">
        <v>1</v>
      </c>
      <c r="B2">
        <v>7</v>
      </c>
      <c r="C2">
        <v>1</v>
      </c>
      <c r="D2">
        <v>1.02896303559221E-2</v>
      </c>
      <c r="E2">
        <f>Overview!J$4</f>
        <v>3.6524822695035465E-2</v>
      </c>
      <c r="F2">
        <f>E$2/D$2</f>
        <v>3.5496729650753633</v>
      </c>
      <c r="G2">
        <f>F2*D2</f>
        <v>3.6524822695035465E-2</v>
      </c>
      <c r="I2">
        <v>0</v>
      </c>
      <c r="J2">
        <v>1</v>
      </c>
      <c r="K2">
        <v>3.6524822695035465E-2</v>
      </c>
      <c r="L2">
        <v>4.0686274509803923E-2</v>
      </c>
      <c r="M2">
        <v>3.1625115420129274E-2</v>
      </c>
      <c r="N2">
        <v>2.2435897435897436E-2</v>
      </c>
      <c r="O2">
        <v>2.3171521035598705E-2</v>
      </c>
      <c r="P2">
        <v>2.7619047619047619E-2</v>
      </c>
      <c r="Q2">
        <v>2.485507246376812E-2</v>
      </c>
      <c r="R2">
        <v>2.1944444444444447E-2</v>
      </c>
      <c r="S2">
        <v>1.885342789598109E-2</v>
      </c>
      <c r="T2">
        <v>2.1173800259403373E-2</v>
      </c>
      <c r="U2">
        <v>2.1300623052959499E-2</v>
      </c>
      <c r="V2">
        <v>2.7753934191702426E-2</v>
      </c>
      <c r="W2">
        <v>2.8472222222222218E-2</v>
      </c>
      <c r="X2">
        <v>3.5171568627450973E-2</v>
      </c>
      <c r="Y2">
        <v>3.3727034120734904E-2</v>
      </c>
      <c r="Z2">
        <v>3.9068100358422939E-2</v>
      </c>
      <c r="AA2">
        <v>3.273809523809524E-2</v>
      </c>
      <c r="AB2">
        <v>3.8841807909604516E-2</v>
      </c>
      <c r="AC2">
        <v>3.5416666666666666E-2</v>
      </c>
      <c r="AD2">
        <v>2.2206959706959704E-2</v>
      </c>
      <c r="AE2">
        <v>3.8043478260869568E-2</v>
      </c>
      <c r="AF2">
        <v>3.2370953630796152E-2</v>
      </c>
      <c r="AG2">
        <v>2.0788206979542721E-2</v>
      </c>
      <c r="AH2">
        <v>3.5492577597840747E-2</v>
      </c>
      <c r="AI2">
        <v>2.8800856531049249E-2</v>
      </c>
      <c r="AJ2">
        <v>3.4322678843226789E-2</v>
      </c>
      <c r="AK2">
        <v>3.3473980309423342E-2</v>
      </c>
      <c r="AL2">
        <v>3.2954545454545452E-2</v>
      </c>
      <c r="AM2">
        <v>3.0535714285714284E-2</v>
      </c>
      <c r="AN2">
        <v>3.2259887005649718E-2</v>
      </c>
      <c r="AO2">
        <v>6.6666666666666666E-2</v>
      </c>
      <c r="AP2">
        <v>2.6780626780626784E-2</v>
      </c>
      <c r="AQ2">
        <v>3.7150127226463103E-2</v>
      </c>
      <c r="AR2">
        <v>2.6570915619389589E-2</v>
      </c>
      <c r="AS2">
        <v>2.9959839357429716E-2</v>
      </c>
      <c r="AT2">
        <v>2.9240412979351031E-2</v>
      </c>
      <c r="AU2">
        <v>3.7102177554438863E-2</v>
      </c>
    </row>
    <row r="3" spans="1:47" x14ac:dyDescent="0.2">
      <c r="A3">
        <v>1</v>
      </c>
      <c r="B3">
        <v>7</v>
      </c>
      <c r="C3">
        <v>501</v>
      </c>
      <c r="D3">
        <v>1.02927636216298E-2</v>
      </c>
      <c r="E3">
        <f>Overview!J$4</f>
        <v>3.6524822695035465E-2</v>
      </c>
      <c r="F3">
        <f t="shared" ref="F3:F21" si="0">E$2/D$2</f>
        <v>3.5496729650753633</v>
      </c>
      <c r="G3">
        <f t="shared" ref="G3:G66" si="1">F3*D3</f>
        <v>3.6535944763610488E-2</v>
      </c>
      <c r="I3">
        <v>500</v>
      </c>
      <c r="J3">
        <v>501</v>
      </c>
      <c r="K3">
        <v>3.6535944763610488E-2</v>
      </c>
      <c r="L3">
        <v>4.0705727266302859E-2</v>
      </c>
      <c r="M3">
        <v>3.1645134825074105E-2</v>
      </c>
      <c r="N3">
        <v>2.2498549304835653E-2</v>
      </c>
      <c r="O3">
        <v>2.3496088603438218E-2</v>
      </c>
      <c r="P3">
        <v>2.7769242201903455E-2</v>
      </c>
      <c r="Q3">
        <v>2.4936378009347324E-2</v>
      </c>
      <c r="R3">
        <v>2.2148804877354173E-2</v>
      </c>
      <c r="S3">
        <v>1.8920098475787E-2</v>
      </c>
      <c r="T3">
        <v>2.1201627596709932E-2</v>
      </c>
      <c r="U3">
        <v>1.8884665168338085E-2</v>
      </c>
      <c r="V3">
        <v>2.7821593574408381E-2</v>
      </c>
      <c r="W3">
        <v>2.8661241689424074E-2</v>
      </c>
      <c r="X3">
        <v>3.5260285426388281E-2</v>
      </c>
      <c r="Y3">
        <v>3.3996334479064874E-2</v>
      </c>
      <c r="Z3">
        <v>3.9574049627890212E-2</v>
      </c>
      <c r="AA3">
        <v>3.283522104734253E-2</v>
      </c>
      <c r="AB3">
        <v>3.930655425957983E-2</v>
      </c>
      <c r="AC3">
        <v>3.547537279443503E-2</v>
      </c>
      <c r="AD3">
        <v>2.2479614019277061E-2</v>
      </c>
      <c r="AE3">
        <v>3.8611622329594981E-2</v>
      </c>
      <c r="AF3">
        <v>3.2720966294531716E-2</v>
      </c>
      <c r="AG3">
        <v>2.0974720197622351E-2</v>
      </c>
      <c r="AH3">
        <v>3.5936768935185756E-2</v>
      </c>
      <c r="AI3">
        <v>2.9002230776785071E-2</v>
      </c>
      <c r="AJ3">
        <v>3.4362283705710622E-2</v>
      </c>
      <c r="AK3">
        <v>3.3700228149754381E-2</v>
      </c>
      <c r="AL3">
        <v>3.3301009593066616E-2</v>
      </c>
      <c r="AM3">
        <v>2.9274384394627179E-2</v>
      </c>
      <c r="AN3">
        <v>3.2506484822048577E-2</v>
      </c>
      <c r="AO3">
        <v>6.7066942356108702E-2</v>
      </c>
      <c r="AP3">
        <v>2.6904191275793313E-2</v>
      </c>
      <c r="AQ3">
        <v>3.7664876553171925E-2</v>
      </c>
      <c r="AR3">
        <v>2.6571032846805009E-2</v>
      </c>
      <c r="AS3">
        <v>3.002923740432004E-2</v>
      </c>
      <c r="AT3">
        <v>2.9338248689173375E-2</v>
      </c>
      <c r="AU3">
        <v>3.7117218258108202E-2</v>
      </c>
    </row>
    <row r="4" spans="1:47" x14ac:dyDescent="0.2">
      <c r="A4">
        <v>1</v>
      </c>
      <c r="B4">
        <v>7</v>
      </c>
      <c r="C4">
        <v>1001</v>
      </c>
      <c r="D4">
        <v>1.0339562777891999E-2</v>
      </c>
      <c r="E4">
        <f>Overview!J$4</f>
        <v>3.6524822695035465E-2</v>
      </c>
      <c r="F4">
        <f t="shared" si="0"/>
        <v>3.5496729650753633</v>
      </c>
      <c r="G4">
        <f t="shared" si="1"/>
        <v>3.6702066463382754E-2</v>
      </c>
      <c r="I4">
        <v>1000</v>
      </c>
      <c r="J4">
        <v>1001</v>
      </c>
      <c r="K4">
        <v>3.6702066463382754E-2</v>
      </c>
      <c r="L4">
        <v>4.0996277981130792E-2</v>
      </c>
      <c r="M4">
        <v>3.1944149127626636E-2</v>
      </c>
      <c r="N4">
        <v>2.3434331609348373E-2</v>
      </c>
      <c r="O4">
        <v>2.6799250441971015E-2</v>
      </c>
      <c r="P4">
        <v>3.0012582029633427E-2</v>
      </c>
      <c r="Q4">
        <v>2.6150775793507022E-2</v>
      </c>
      <c r="R4">
        <v>2.3913486096295646E-2</v>
      </c>
      <c r="S4">
        <v>1.9915905143195124E-2</v>
      </c>
      <c r="T4">
        <v>2.1617262920514465E-2</v>
      </c>
      <c r="U4">
        <v>1.9396467250087819E-2</v>
      </c>
      <c r="V4">
        <v>2.8832169222728743E-2</v>
      </c>
      <c r="W4">
        <v>3.1484478659275485E-2</v>
      </c>
      <c r="X4">
        <v>3.6585379345627222E-2</v>
      </c>
      <c r="Y4">
        <v>3.8018664765391091E-2</v>
      </c>
      <c r="Z4">
        <v>4.4549047059354259E-2</v>
      </c>
      <c r="AA4">
        <v>3.4285913822292693E-2</v>
      </c>
      <c r="AB4">
        <v>4.054319852923919E-2</v>
      </c>
      <c r="AC4">
        <v>3.5258053347002279E-2</v>
      </c>
      <c r="AD4">
        <v>2.6552039711292795E-2</v>
      </c>
      <c r="AE4">
        <v>4.7097549005676267E-2</v>
      </c>
      <c r="AF4">
        <v>3.4811502916314491E-2</v>
      </c>
      <c r="AG4">
        <v>2.0511650175902472E-2</v>
      </c>
      <c r="AH4">
        <v>3.9727391541236355E-2</v>
      </c>
      <c r="AI4">
        <v>2.875422324823626E-2</v>
      </c>
      <c r="AJ4">
        <v>3.5532337449686056E-2</v>
      </c>
      <c r="AK4">
        <v>3.4291125099824113E-2</v>
      </c>
      <c r="AL4">
        <v>3.7760133187607806E-2</v>
      </c>
      <c r="AM4">
        <v>2.9911880497600248E-2</v>
      </c>
      <c r="AN4">
        <v>3.4989571084666105E-2</v>
      </c>
      <c r="AO4">
        <v>7.0669535107818302E-2</v>
      </c>
      <c r="AP4">
        <v>2.8749778167339628E-2</v>
      </c>
      <c r="AQ4">
        <v>3.9901534485207703E-2</v>
      </c>
      <c r="AR4">
        <v>2.6572783781659264E-2</v>
      </c>
      <c r="AS4">
        <v>3.106578212913725E-2</v>
      </c>
      <c r="AT4">
        <v>3.0799544697626191E-2</v>
      </c>
      <c r="AU4">
        <v>3.7341869566669406E-2</v>
      </c>
    </row>
    <row r="5" spans="1:47" x14ac:dyDescent="0.2">
      <c r="A5">
        <v>1</v>
      </c>
      <c r="B5">
        <v>7</v>
      </c>
      <c r="C5">
        <v>1501</v>
      </c>
      <c r="D5">
        <v>1.0542076703151699E-2</v>
      </c>
      <c r="E5">
        <f>Overview!J$4</f>
        <v>3.6524822695035465E-2</v>
      </c>
      <c r="F5">
        <f t="shared" si="0"/>
        <v>3.5496729650753633</v>
      </c>
      <c r="G5">
        <f t="shared" si="1"/>
        <v>3.74209246689284E-2</v>
      </c>
      <c r="I5">
        <v>1500</v>
      </c>
      <c r="J5">
        <v>1501</v>
      </c>
      <c r="K5">
        <v>3.74209246689284E-2</v>
      </c>
      <c r="L5">
        <v>4.2253577694338879E-2</v>
      </c>
      <c r="M5">
        <v>3.3238073312486481E-2</v>
      </c>
      <c r="N5">
        <v>2.7483741103261333E-2</v>
      </c>
      <c r="O5">
        <v>2.674664581798173E-2</v>
      </c>
      <c r="P5">
        <v>3.5456014205207692E-2</v>
      </c>
      <c r="Q5">
        <v>3.1405837673657615E-2</v>
      </c>
      <c r="R5">
        <v>2.3685977332320435E-2</v>
      </c>
      <c r="S5">
        <v>2.312625062711246E-2</v>
      </c>
      <c r="T5">
        <v>2.3134813207057903E-2</v>
      </c>
      <c r="U5">
        <v>1.9577455790994208E-2</v>
      </c>
      <c r="V5">
        <v>3.3205231851603623E-2</v>
      </c>
      <c r="W5">
        <v>3.6727248335910699E-2</v>
      </c>
      <c r="X5">
        <v>4.2319456460589752E-2</v>
      </c>
      <c r="Y5">
        <v>4.2724872180033485E-2</v>
      </c>
      <c r="Z5">
        <v>5.8388863952649958E-2</v>
      </c>
      <c r="AA5">
        <v>3.6809019836176675E-2</v>
      </c>
      <c r="AB5">
        <v>4.0621968582871149E-2</v>
      </c>
      <c r="AC5">
        <v>3.8373722576806851E-2</v>
      </c>
      <c r="AD5">
        <v>3.641633747939222E-2</v>
      </c>
      <c r="AE5">
        <v>4.695125380947459E-2</v>
      </c>
      <c r="AF5">
        <v>4.0673578122636125E-2</v>
      </c>
      <c r="AG5">
        <v>2.3227307054754429E-2</v>
      </c>
      <c r="AH5">
        <v>5.4136613198182103E-2</v>
      </c>
      <c r="AI5">
        <v>2.8221727374390791E-2</v>
      </c>
      <c r="AJ5">
        <v>3.6876572749627232E-2</v>
      </c>
      <c r="AK5">
        <v>3.4261542189414677E-2</v>
      </c>
      <c r="AL5">
        <v>4.4801096983600332E-2</v>
      </c>
      <c r="AM5">
        <v>3.1665233979146203E-2</v>
      </c>
      <c r="AN5">
        <v>4.1240103306768486E-2</v>
      </c>
      <c r="AO5">
        <v>6.6842191996003622E-2</v>
      </c>
      <c r="AP5">
        <v>3.5410568956201302E-2</v>
      </c>
      <c r="AQ5">
        <v>4.0342376082492727E-2</v>
      </c>
      <c r="AR5">
        <v>2.6580360599673496E-2</v>
      </c>
      <c r="AS5">
        <v>3.5551220707426369E-2</v>
      </c>
      <c r="AT5">
        <v>3.7123008928047305E-2</v>
      </c>
      <c r="AU5">
        <v>3.8314002868742446E-2</v>
      </c>
    </row>
    <row r="6" spans="1:47" x14ac:dyDescent="0.2">
      <c r="A6">
        <v>1</v>
      </c>
      <c r="B6">
        <v>7</v>
      </c>
      <c r="C6">
        <v>2001</v>
      </c>
      <c r="D6">
        <v>1.10869540617657E-2</v>
      </c>
      <c r="E6">
        <f>Overview!J$4</f>
        <v>3.6524822695035465E-2</v>
      </c>
      <c r="F6">
        <f t="shared" si="0"/>
        <v>3.5496729650753633</v>
      </c>
      <c r="G6">
        <f t="shared" si="1"/>
        <v>3.9355061098082192E-2</v>
      </c>
      <c r="I6">
        <v>2000</v>
      </c>
      <c r="J6">
        <v>2001</v>
      </c>
      <c r="K6">
        <v>3.9355061098082192E-2</v>
      </c>
      <c r="L6">
        <v>4.5636427272906628E-2</v>
      </c>
      <c r="M6">
        <v>3.6719463499304224E-2</v>
      </c>
      <c r="N6">
        <v>3.140308009967438E-2</v>
      </c>
      <c r="O6">
        <v>2.8655656779569699E-2</v>
      </c>
      <c r="P6">
        <v>4.4423045173745734E-2</v>
      </c>
      <c r="Q6">
        <v>3.5409679251599338E-2</v>
      </c>
      <c r="R6">
        <v>2.5319910805535605E-2</v>
      </c>
      <c r="S6">
        <v>2.8703158814216374E-2</v>
      </c>
      <c r="T6">
        <v>2.5849816250385863E-2</v>
      </c>
      <c r="U6">
        <v>2.0064416809212095E-2</v>
      </c>
      <c r="V6">
        <v>4.0978125374047249E-2</v>
      </c>
      <c r="W6">
        <v>4.0321107394680325E-2</v>
      </c>
      <c r="X6">
        <v>4.6079798414856418E-2</v>
      </c>
      <c r="Y6">
        <v>4.8149983930398536E-2</v>
      </c>
      <c r="Z6">
        <v>5.8118599154408951E-2</v>
      </c>
      <c r="AA6">
        <v>4.1342727111779325E-2</v>
      </c>
      <c r="AB6">
        <v>4.335126170425397E-2</v>
      </c>
      <c r="AC6">
        <v>4.0648120786331642E-2</v>
      </c>
      <c r="AD6">
        <v>3.837962848356026E-2</v>
      </c>
      <c r="AE6">
        <v>4.945934198559692E-2</v>
      </c>
      <c r="AF6">
        <v>4.4344348181949669E-2</v>
      </c>
      <c r="AG6">
        <v>2.8327703654145032E-2</v>
      </c>
      <c r="AH6">
        <v>5.7742734057070089E-2</v>
      </c>
      <c r="AI6">
        <v>2.8481077965650522E-2</v>
      </c>
      <c r="AJ6">
        <v>3.8328012014706869E-2</v>
      </c>
      <c r="AK6">
        <v>3.4905107209479855E-2</v>
      </c>
      <c r="AL6">
        <v>5.5995863084905104E-2</v>
      </c>
      <c r="AM6">
        <v>3.447945315121944E-2</v>
      </c>
      <c r="AN6">
        <v>4.861491887732898E-2</v>
      </c>
      <c r="AO6">
        <v>6.7491552864315213E-2</v>
      </c>
      <c r="AP6">
        <v>5.0667293721104477E-2</v>
      </c>
      <c r="AQ6">
        <v>4.1544991576517094E-2</v>
      </c>
      <c r="AR6">
        <v>2.660074653896637E-2</v>
      </c>
      <c r="AS6">
        <v>4.4965170330366871E-2</v>
      </c>
      <c r="AT6">
        <v>4.1571607924992704E-2</v>
      </c>
      <c r="AU6">
        <v>4.0929593007420724E-2</v>
      </c>
    </row>
    <row r="7" spans="1:47" x14ac:dyDescent="0.2">
      <c r="A7">
        <v>1</v>
      </c>
      <c r="B7">
        <v>7</v>
      </c>
      <c r="C7">
        <v>2501</v>
      </c>
      <c r="D7">
        <v>1.2235443304004801E-2</v>
      </c>
      <c r="E7">
        <f>Overview!J$4</f>
        <v>3.6524822695035465E-2</v>
      </c>
      <c r="F7">
        <f t="shared" si="0"/>
        <v>3.5496729650753633</v>
      </c>
      <c r="G7">
        <f t="shared" si="1"/>
        <v>4.343182231193822E-2</v>
      </c>
      <c r="I7">
        <v>2500</v>
      </c>
      <c r="J7">
        <v>2501</v>
      </c>
      <c r="K7">
        <v>4.343182231193822E-2</v>
      </c>
      <c r="L7">
        <v>5.2766777410745397E-2</v>
      </c>
      <c r="M7">
        <v>4.405751694268488E-2</v>
      </c>
      <c r="N7">
        <v>3.5093764928012812E-2</v>
      </c>
      <c r="O7">
        <v>2.9872209846998874E-2</v>
      </c>
      <c r="P7">
        <v>5.7146649638170809E-2</v>
      </c>
      <c r="Q7">
        <v>3.7208500491003896E-2</v>
      </c>
      <c r="R7">
        <v>2.9004995981262858E-2</v>
      </c>
      <c r="S7">
        <v>4.0043377599395462E-2</v>
      </c>
      <c r="T7">
        <v>3.1247643834060052E-2</v>
      </c>
      <c r="U7">
        <v>2.1090830315415046E-2</v>
      </c>
      <c r="V7">
        <v>4.6921115623934528E-2</v>
      </c>
      <c r="W7">
        <v>4.6688709452446589E-2</v>
      </c>
      <c r="X7">
        <v>4.6325472286990153E-2</v>
      </c>
      <c r="Y7">
        <v>5.3691541670358126E-2</v>
      </c>
      <c r="Z7">
        <v>6.3579628364136498E-2</v>
      </c>
      <c r="AA7">
        <v>4.5972649054014457E-2</v>
      </c>
      <c r="AB7">
        <v>5.1944899898787693E-2</v>
      </c>
      <c r="AC7">
        <v>4.6111236035420125E-2</v>
      </c>
      <c r="AD7">
        <v>4.6528808357603722E-2</v>
      </c>
      <c r="AE7">
        <v>5.2026260008282636E-2</v>
      </c>
      <c r="AF7">
        <v>4.983101952808866E-2</v>
      </c>
      <c r="AG7">
        <v>2.9788360549389041E-2</v>
      </c>
      <c r="AH7">
        <v>6.5752300610943434E-2</v>
      </c>
      <c r="AI7">
        <v>3.1129638458448291E-2</v>
      </c>
      <c r="AJ7">
        <v>3.8777697664719023E-2</v>
      </c>
      <c r="AK7">
        <v>3.7382447838152935E-2</v>
      </c>
      <c r="AL7">
        <v>4.9936631973430179E-2</v>
      </c>
      <c r="AM7">
        <v>3.9970453104297171E-2</v>
      </c>
      <c r="AN7">
        <v>5.7933542429568378E-2</v>
      </c>
      <c r="AO7">
        <v>7.4410452637396901E-2</v>
      </c>
      <c r="AP7">
        <v>6.1987226008177271E-2</v>
      </c>
      <c r="AQ7">
        <v>4.4831036661636105E-2</v>
      </c>
      <c r="AR7">
        <v>2.6643715900053933E-2</v>
      </c>
      <c r="AS7">
        <v>5.0522380182204195E-2</v>
      </c>
      <c r="AT7">
        <v>4.2715888017985995E-2</v>
      </c>
      <c r="AU7">
        <v>4.6442718280271848E-2</v>
      </c>
    </row>
    <row r="8" spans="1:47" x14ac:dyDescent="0.2">
      <c r="A8">
        <v>1</v>
      </c>
      <c r="B8">
        <v>7</v>
      </c>
      <c r="C8">
        <v>3001</v>
      </c>
      <c r="D8">
        <v>1.4323392666053999E-2</v>
      </c>
      <c r="E8">
        <f>Overview!J$4</f>
        <v>3.6524822695035465E-2</v>
      </c>
      <c r="F8">
        <f t="shared" si="0"/>
        <v>3.5496729650753633</v>
      </c>
      <c r="G8">
        <f t="shared" si="1"/>
        <v>5.0843359714850614E-2</v>
      </c>
      <c r="I8">
        <v>3000</v>
      </c>
      <c r="J8">
        <v>3001</v>
      </c>
      <c r="K8">
        <v>5.0843359714850614E-2</v>
      </c>
      <c r="L8">
        <v>6.5729728628696485E-2</v>
      </c>
      <c r="M8">
        <v>5.7398072032185103E-2</v>
      </c>
      <c r="N8">
        <v>4.0434588372929264E-2</v>
      </c>
      <c r="O8">
        <v>3.4574790568496667E-2</v>
      </c>
      <c r="P8">
        <v>7.8528585543752402E-2</v>
      </c>
      <c r="Q8">
        <v>4.7958405458254673E-2</v>
      </c>
      <c r="R8">
        <v>3.5340645349263476E-2</v>
      </c>
      <c r="S8">
        <v>5.5442671064848577E-2</v>
      </c>
      <c r="T8">
        <v>3.2856487741083122E-2</v>
      </c>
      <c r="U8">
        <v>2.2690536951007499E-2</v>
      </c>
      <c r="V8">
        <v>5.1580871667347608E-2</v>
      </c>
      <c r="W8">
        <v>5.0258444255274266E-2</v>
      </c>
      <c r="X8">
        <v>4.862457612670628E-2</v>
      </c>
      <c r="Y8">
        <v>6.1430204482328062E-2</v>
      </c>
      <c r="Z8">
        <v>7.2298913769879986E-2</v>
      </c>
      <c r="AA8">
        <v>5.2486627798126032E-2</v>
      </c>
      <c r="AB8">
        <v>6.6467610001216759E-2</v>
      </c>
      <c r="AC8">
        <v>5.286320948479907E-2</v>
      </c>
      <c r="AD8">
        <v>4.3686111871402845E-2</v>
      </c>
      <c r="AE8">
        <v>4.9378836315772598E-2</v>
      </c>
      <c r="AF8">
        <v>6.1966534064821374E-2</v>
      </c>
      <c r="AG8">
        <v>3.2339866042425919E-2</v>
      </c>
      <c r="AH8">
        <v>6.2588358166458538E-2</v>
      </c>
      <c r="AI8">
        <v>3.8616185443652667E-2</v>
      </c>
      <c r="AJ8">
        <v>4.1485764387766452E-2</v>
      </c>
      <c r="AK8">
        <v>4.0640154585996617E-2</v>
      </c>
      <c r="AL8">
        <v>5.8257406480443981E-2</v>
      </c>
      <c r="AM8">
        <v>4.0202787938045138E-2</v>
      </c>
      <c r="AN8">
        <v>6.604148373502218E-2</v>
      </c>
      <c r="AO8">
        <v>8.1106987261687261E-2</v>
      </c>
      <c r="AP8">
        <v>8.2896545856568513E-2</v>
      </c>
      <c r="AQ8">
        <v>5.0534810197233632E-2</v>
      </c>
      <c r="AR8">
        <v>2.6721834045850108E-2</v>
      </c>
      <c r="AS8">
        <v>6.7862818634155816E-2</v>
      </c>
      <c r="AT8">
        <v>5.4069030069831554E-2</v>
      </c>
      <c r="AU8">
        <v>5.646556043933567E-2</v>
      </c>
    </row>
    <row r="9" spans="1:47" x14ac:dyDescent="0.2">
      <c r="A9">
        <v>1</v>
      </c>
      <c r="B9">
        <v>7</v>
      </c>
      <c r="C9">
        <v>3501</v>
      </c>
      <c r="D9">
        <v>1.7761250170012201E-2</v>
      </c>
      <c r="E9">
        <f>Overview!J$4</f>
        <v>3.6524822695035465E-2</v>
      </c>
      <c r="F9">
        <f t="shared" si="0"/>
        <v>3.5496729650753633</v>
      </c>
      <c r="G9">
        <f t="shared" si="1"/>
        <v>6.3046629554432507E-2</v>
      </c>
      <c r="I9">
        <v>3500</v>
      </c>
      <c r="J9">
        <v>3501</v>
      </c>
      <c r="K9">
        <v>6.3046629554432507E-2</v>
      </c>
      <c r="L9">
        <v>8.7073531274532712E-2</v>
      </c>
      <c r="M9">
        <v>7.9363608292315105E-2</v>
      </c>
      <c r="N9">
        <v>3.6628031786086389E-2</v>
      </c>
      <c r="O9">
        <v>4.3108559140474345E-2</v>
      </c>
      <c r="P9">
        <v>0.11469859265012404</v>
      </c>
      <c r="Q9">
        <v>5.4469111825642888E-2</v>
      </c>
      <c r="R9">
        <v>4.1957749037844744E-2</v>
      </c>
      <c r="S9">
        <v>7.8416963801963654E-2</v>
      </c>
      <c r="T9">
        <v>3.9276492868336302E-2</v>
      </c>
      <c r="U9">
        <v>2.4821440552112845E-2</v>
      </c>
      <c r="V9">
        <v>6.127379274486492E-2</v>
      </c>
      <c r="W9">
        <v>6.0117448109732928E-2</v>
      </c>
      <c r="X9">
        <v>5.3295426340881781E-2</v>
      </c>
      <c r="Y9">
        <v>6.8349329948686602E-2</v>
      </c>
      <c r="Z9">
        <v>7.5920366275747594E-2</v>
      </c>
      <c r="AA9">
        <v>5.4515849286156659E-2</v>
      </c>
      <c r="AB9">
        <v>8.1991502548095646E-2</v>
      </c>
      <c r="AC9">
        <v>6.0311811474483265E-2</v>
      </c>
      <c r="AD9">
        <v>4.4391036181621532E-2</v>
      </c>
      <c r="AE9">
        <v>5.4033532694815374E-2</v>
      </c>
      <c r="AF9">
        <v>6.3927431737467802E-2</v>
      </c>
      <c r="AG9">
        <v>3.523607234901012E-2</v>
      </c>
      <c r="AH9">
        <v>7.3253449010635505E-2</v>
      </c>
      <c r="AI9">
        <v>3.9679784178330256E-2</v>
      </c>
      <c r="AJ9">
        <v>4.8430511632691096E-2</v>
      </c>
      <c r="AK9">
        <v>4.8892382189254888E-2</v>
      </c>
      <c r="AL9">
        <v>6.0411656386740384E-2</v>
      </c>
      <c r="AM9">
        <v>4.4852535119996366E-2</v>
      </c>
      <c r="AN9">
        <v>8.7460800076284831E-2</v>
      </c>
      <c r="AO9">
        <v>9.8506612630588783E-2</v>
      </c>
      <c r="AP9">
        <v>0.11302157244243244</v>
      </c>
      <c r="AQ9">
        <v>5.992620865400302E-2</v>
      </c>
      <c r="AR9">
        <v>2.6850457401665969E-2</v>
      </c>
      <c r="AS9">
        <v>7.6924469465719708E-2</v>
      </c>
      <c r="AT9">
        <v>6.9439445460986363E-2</v>
      </c>
      <c r="AU9">
        <v>6.6814338932854378E-2</v>
      </c>
    </row>
    <row r="10" spans="1:47" x14ac:dyDescent="0.2">
      <c r="A10">
        <v>1</v>
      </c>
      <c r="B10">
        <v>7</v>
      </c>
      <c r="C10">
        <v>4001</v>
      </c>
      <c r="D10">
        <v>2.30340636238924E-2</v>
      </c>
      <c r="E10">
        <f>Overview!J$4</f>
        <v>3.6524822695035465E-2</v>
      </c>
      <c r="F10">
        <f t="shared" si="0"/>
        <v>3.5496729650753633</v>
      </c>
      <c r="G10">
        <f t="shared" si="1"/>
        <v>8.176339292155671E-2</v>
      </c>
      <c r="I10">
        <v>4000</v>
      </c>
      <c r="J10">
        <v>4001</v>
      </c>
      <c r="K10">
        <v>8.176339292155671E-2</v>
      </c>
      <c r="L10">
        <v>0.11980958552295869</v>
      </c>
      <c r="M10">
        <v>7.5719113932439061E-2</v>
      </c>
      <c r="N10">
        <v>4.4942106816336071E-2</v>
      </c>
      <c r="O10">
        <v>5.2801481316842605E-2</v>
      </c>
      <c r="P10">
        <v>0.17329419443759789</v>
      </c>
      <c r="Q10">
        <v>5.8142300696942421E-2</v>
      </c>
      <c r="R10">
        <v>5.1260384968518743E-2</v>
      </c>
      <c r="S10">
        <v>0.11397614137830445</v>
      </c>
      <c r="T10">
        <v>4.5735615774415643E-2</v>
      </c>
      <c r="U10">
        <v>2.6358860223031945E-2</v>
      </c>
      <c r="V10">
        <v>6.4322610104165304E-2</v>
      </c>
      <c r="W10">
        <v>6.8209607734693187E-2</v>
      </c>
      <c r="X10">
        <v>5.8201154872587549E-2</v>
      </c>
      <c r="Y10">
        <v>8.0679542020513764E-2</v>
      </c>
      <c r="Z10">
        <v>0.10175607413008927</v>
      </c>
      <c r="AA10">
        <v>5.4102829879214782E-2</v>
      </c>
      <c r="AB10">
        <v>8.5661453448975453E-2</v>
      </c>
      <c r="AC10">
        <v>6.3874119459381498E-2</v>
      </c>
      <c r="AD10">
        <v>4.8824082405208968E-2</v>
      </c>
      <c r="AE10">
        <v>5.4022183071105734E-2</v>
      </c>
      <c r="AF10">
        <v>7.6218502157294588E-2</v>
      </c>
      <c r="AG10">
        <v>3.9367291312278466E-2</v>
      </c>
      <c r="AH10">
        <v>7.419303575111752E-2</v>
      </c>
      <c r="AI10">
        <v>5.0028638353515086E-2</v>
      </c>
      <c r="AJ10">
        <v>5.9082015822157989E-2</v>
      </c>
      <c r="AK10">
        <v>5.409735365277854E-2</v>
      </c>
      <c r="AL10">
        <v>7.2295964923264275E-2</v>
      </c>
      <c r="AM10">
        <v>4.4694544450375927E-2</v>
      </c>
      <c r="AN10">
        <v>0.10069047868218697</v>
      </c>
      <c r="AO10">
        <v>0.12499414869129534</v>
      </c>
      <c r="AP10">
        <v>0.16511607392379932</v>
      </c>
      <c r="AQ10">
        <v>7.4330262103441555E-2</v>
      </c>
      <c r="AR10">
        <v>2.7047733455210381E-2</v>
      </c>
      <c r="AS10">
        <v>8.462535845951942E-2</v>
      </c>
      <c r="AT10">
        <v>8.279540026653387E-2</v>
      </c>
      <c r="AU10">
        <v>8.0416132992189804E-2</v>
      </c>
    </row>
    <row r="11" spans="1:47" x14ac:dyDescent="0.2">
      <c r="A11">
        <v>1</v>
      </c>
      <c r="B11">
        <v>7</v>
      </c>
      <c r="C11">
        <v>4501</v>
      </c>
      <c r="D11">
        <v>2.7613302007290199E-2</v>
      </c>
      <c r="E11">
        <f>Overview!J$4</f>
        <v>3.6524822695035465E-2</v>
      </c>
      <c r="F11">
        <f t="shared" si="0"/>
        <v>3.5496729650753633</v>
      </c>
      <c r="G11">
        <f t="shared" si="1"/>
        <v>9.8018191611739289E-2</v>
      </c>
      <c r="I11">
        <v>4500</v>
      </c>
      <c r="J11">
        <v>4501</v>
      </c>
      <c r="K11">
        <v>9.8018191611739289E-2</v>
      </c>
      <c r="L11">
        <v>0.14857174781267288</v>
      </c>
      <c r="M11">
        <v>9.7483689723324551E-2</v>
      </c>
      <c r="N11">
        <v>4.7151567343858024E-2</v>
      </c>
      <c r="O11">
        <v>7.1275166377090596E-2</v>
      </c>
      <c r="P11">
        <v>0.2558708465925657</v>
      </c>
      <c r="Q11">
        <v>7.252741643664469E-2</v>
      </c>
      <c r="R11">
        <v>6.6781672021490296E-2</v>
      </c>
      <c r="S11">
        <v>0.16040592045381205</v>
      </c>
      <c r="T11">
        <v>5.5248009488678418E-2</v>
      </c>
      <c r="U11">
        <v>2.9904191486344583E-2</v>
      </c>
      <c r="V11">
        <v>7.9316118135473346E-2</v>
      </c>
      <c r="W11">
        <v>7.9860701712978058E-2</v>
      </c>
      <c r="X11">
        <v>6.5223079517006441E-2</v>
      </c>
      <c r="Y11">
        <v>9.9224457224837026E-2</v>
      </c>
      <c r="Z11">
        <v>9.9436238334564955E-2</v>
      </c>
      <c r="AA11">
        <v>5.5998923938564378E-2</v>
      </c>
      <c r="AB11">
        <v>0.11297210081733061</v>
      </c>
      <c r="AC11">
        <v>7.8630467901586537E-2</v>
      </c>
      <c r="AD11">
        <v>5.4905335053060375E-2</v>
      </c>
      <c r="AE11">
        <v>5.8175028674774969E-2</v>
      </c>
      <c r="AF11">
        <v>8.8157006385857759E-2</v>
      </c>
      <c r="AG11">
        <v>4.8634789711035943E-2</v>
      </c>
      <c r="AH11">
        <v>9.0831484999023451E-2</v>
      </c>
      <c r="AI11">
        <v>4.3475621976841461E-2</v>
      </c>
      <c r="AJ11">
        <v>7.4570810394597856E-2</v>
      </c>
      <c r="AK11">
        <v>6.652030100794383E-2</v>
      </c>
      <c r="AL11">
        <v>9.1807396661774357E-2</v>
      </c>
      <c r="AM11">
        <v>5.1022748565621008E-2</v>
      </c>
      <c r="AN11">
        <v>0.13415251642500231</v>
      </c>
      <c r="AO11">
        <v>0.16351077481080983</v>
      </c>
      <c r="AP11">
        <v>0.2405454757208238</v>
      </c>
      <c r="AQ11">
        <v>0.10819318536310037</v>
      </c>
      <c r="AR11">
        <v>2.733460075658992E-2</v>
      </c>
      <c r="AS11">
        <v>0.11068537394104827</v>
      </c>
      <c r="AT11">
        <v>9.7964246288224033E-2</v>
      </c>
      <c r="AU11">
        <v>8.1074187031453721E-2</v>
      </c>
    </row>
    <row r="12" spans="1:47" x14ac:dyDescent="0.2">
      <c r="A12">
        <v>1</v>
      </c>
      <c r="B12">
        <v>7</v>
      </c>
      <c r="C12">
        <v>5001</v>
      </c>
      <c r="D12">
        <v>3.3212568081810098E-2</v>
      </c>
      <c r="E12">
        <f>Overview!J$4</f>
        <v>3.6524822695035465E-2</v>
      </c>
      <c r="F12">
        <f t="shared" si="0"/>
        <v>3.5496729650753633</v>
      </c>
      <c r="G12">
        <f t="shared" si="1"/>
        <v>0.11789375502072623</v>
      </c>
      <c r="I12">
        <v>5000</v>
      </c>
      <c r="J12">
        <v>5001</v>
      </c>
      <c r="K12">
        <v>0.11789375502072623</v>
      </c>
      <c r="L12">
        <v>0.18443858066577529</v>
      </c>
      <c r="M12">
        <v>0.10778254379521918</v>
      </c>
      <c r="N12">
        <v>5.8031410031676778E-2</v>
      </c>
      <c r="O12">
        <v>9.5340892716575143E-2</v>
      </c>
      <c r="P12">
        <v>0.35389004739118007</v>
      </c>
      <c r="Q12">
        <v>7.8452715862989464E-2</v>
      </c>
      <c r="R12">
        <v>8.506466205260331E-2</v>
      </c>
      <c r="S12">
        <v>0.22412261844745568</v>
      </c>
      <c r="T12">
        <v>6.3268195367404245E-2</v>
      </c>
      <c r="U12">
        <v>3.4850030886315157E-2</v>
      </c>
      <c r="V12">
        <v>8.3083446279824433E-2</v>
      </c>
      <c r="W12">
        <v>9.8886952880891929E-2</v>
      </c>
      <c r="X12">
        <v>7.2165061590049595E-2</v>
      </c>
      <c r="Y12">
        <v>0.11786711677925696</v>
      </c>
      <c r="Z12">
        <v>0.1281141776388828</v>
      </c>
      <c r="AA12">
        <v>6.059468774046041E-2</v>
      </c>
      <c r="AB12">
        <v>0.11344246317864501</v>
      </c>
      <c r="AC12">
        <v>0.10046197056365865</v>
      </c>
      <c r="AD12">
        <v>5.209594060919541E-2</v>
      </c>
      <c r="AE12">
        <v>6.5139538259215854E-2</v>
      </c>
      <c r="AF12">
        <v>0.11268339110750555</v>
      </c>
      <c r="AG12">
        <v>6.2115318400333949E-2</v>
      </c>
      <c r="AH12">
        <v>0.1007723125458241</v>
      </c>
      <c r="AI12">
        <v>4.7629808365709521E-2</v>
      </c>
      <c r="AJ12">
        <v>8.5682256895271744E-2</v>
      </c>
      <c r="AK12">
        <v>7.2549200769330371E-2</v>
      </c>
      <c r="AL12">
        <v>9.124251277533979E-2</v>
      </c>
      <c r="AM12">
        <v>5.6415436515191507E-2</v>
      </c>
      <c r="AN12">
        <v>0.16264543282755511</v>
      </c>
      <c r="AO12">
        <v>0.21724257949405312</v>
      </c>
      <c r="AP12">
        <v>0.34599318574345733</v>
      </c>
      <c r="AQ12">
        <v>0.14376356352105199</v>
      </c>
      <c r="AR12">
        <v>2.7734788918308155E-2</v>
      </c>
      <c r="AS12">
        <v>0.15089118043954225</v>
      </c>
      <c r="AT12">
        <v>0.10348931616194208</v>
      </c>
      <c r="AU12">
        <v>8.1754967375275531E-2</v>
      </c>
    </row>
    <row r="13" spans="1:47" x14ac:dyDescent="0.2">
      <c r="A13">
        <v>1</v>
      </c>
      <c r="B13">
        <v>7</v>
      </c>
      <c r="C13">
        <v>5501</v>
      </c>
      <c r="D13">
        <v>4.2948790396843198E-2</v>
      </c>
      <c r="E13">
        <f>Overview!J$4</f>
        <v>3.6524822695035465E-2</v>
      </c>
      <c r="F13">
        <f t="shared" si="0"/>
        <v>3.5496729650753633</v>
      </c>
      <c r="G13">
        <f t="shared" si="1"/>
        <v>0.15245416015436269</v>
      </c>
      <c r="I13">
        <v>5500</v>
      </c>
      <c r="J13">
        <v>5501</v>
      </c>
      <c r="K13">
        <v>0.15245416015436269</v>
      </c>
      <c r="L13">
        <v>0.23460698047754164</v>
      </c>
      <c r="M13">
        <v>0.1348061040726771</v>
      </c>
      <c r="N13">
        <v>7.1588633487998141E-2</v>
      </c>
      <c r="O13">
        <v>0.13223288643826811</v>
      </c>
      <c r="P13">
        <v>0.49238090608864843</v>
      </c>
      <c r="Q13">
        <v>9.5314476791930253E-2</v>
      </c>
      <c r="R13">
        <v>0.11480117958939171</v>
      </c>
      <c r="S13">
        <v>0.30374452427138054</v>
      </c>
      <c r="T13">
        <v>8.2235835728172335E-2</v>
      </c>
      <c r="U13">
        <v>4.3377916726874174E-2</v>
      </c>
      <c r="V13">
        <v>9.5515336697576017E-2</v>
      </c>
      <c r="W13">
        <v>0.12825897310885015</v>
      </c>
      <c r="X13">
        <v>7.899191155963671E-2</v>
      </c>
      <c r="Y13">
        <v>0.14498032622684678</v>
      </c>
      <c r="Z13">
        <v>0.16336025566594692</v>
      </c>
      <c r="AA13">
        <v>6.1860860520676998E-2</v>
      </c>
      <c r="AB13">
        <v>0.14494782843364351</v>
      </c>
      <c r="AC13">
        <v>0.12703442309940455</v>
      </c>
      <c r="AD13">
        <v>7.3096953756201677E-2</v>
      </c>
      <c r="AE13">
        <v>6.5091065873134235E-2</v>
      </c>
      <c r="AF13">
        <v>0.14441994934877961</v>
      </c>
      <c r="AG13">
        <v>7.7542411363129837E-2</v>
      </c>
      <c r="AH13">
        <v>0.10121061654929411</v>
      </c>
      <c r="AI13">
        <v>5.6258165871047115E-2</v>
      </c>
      <c r="AJ13">
        <v>0.10987669113857038</v>
      </c>
      <c r="AK13">
        <v>7.4784996595103639E-2</v>
      </c>
      <c r="AL13">
        <v>0.1034510422598881</v>
      </c>
      <c r="AM13">
        <v>6.4319735094562971E-2</v>
      </c>
      <c r="AN13">
        <v>0.21204368902379464</v>
      </c>
      <c r="AO13">
        <v>0.26605233649135046</v>
      </c>
      <c r="AP13">
        <v>0.48828848464724683</v>
      </c>
      <c r="AQ13">
        <v>0.16329832456763177</v>
      </c>
      <c r="AR13">
        <v>2.8274818615266852E-2</v>
      </c>
      <c r="AS13">
        <v>0.19444467272086818</v>
      </c>
      <c r="AT13">
        <v>0.11348358090993754</v>
      </c>
      <c r="AU13">
        <v>8.2457670987168136E-2</v>
      </c>
    </row>
    <row r="14" spans="1:47" x14ac:dyDescent="0.2">
      <c r="A14">
        <v>1</v>
      </c>
      <c r="B14">
        <v>7</v>
      </c>
      <c r="C14">
        <v>6001</v>
      </c>
      <c r="D14">
        <v>5.2478003492763402E-2</v>
      </c>
      <c r="E14">
        <f>Overview!J$4</f>
        <v>3.6524822695035465E-2</v>
      </c>
      <c r="F14">
        <f t="shared" si="0"/>
        <v>3.5496729650753633</v>
      </c>
      <c r="G14">
        <f t="shared" si="1"/>
        <v>0.18627975025939275</v>
      </c>
      <c r="I14">
        <v>6000</v>
      </c>
      <c r="J14">
        <v>6001</v>
      </c>
      <c r="K14">
        <v>0.18627975025939275</v>
      </c>
      <c r="L14">
        <v>0.29854405382624022</v>
      </c>
      <c r="M14">
        <v>0.15574377694617253</v>
      </c>
      <c r="N14">
        <v>8.0790560338881531E-2</v>
      </c>
      <c r="O14">
        <v>0.17580124113254506</v>
      </c>
      <c r="P14">
        <v>0.66013016609048381</v>
      </c>
      <c r="Q14">
        <v>0.11447497301951301</v>
      </c>
      <c r="R14">
        <v>0.14895149345694728</v>
      </c>
      <c r="S14">
        <v>0.43539163009112697</v>
      </c>
      <c r="T14">
        <v>0.11745253598126913</v>
      </c>
      <c r="U14">
        <v>5.2376526727061085E-2</v>
      </c>
      <c r="V14">
        <v>0.11053050022355454</v>
      </c>
      <c r="W14">
        <v>0.15524881037024305</v>
      </c>
      <c r="X14">
        <v>9.3808075410652794E-2</v>
      </c>
      <c r="Y14">
        <v>0.16906301729836673</v>
      </c>
      <c r="Z14">
        <v>0.21902609973952017</v>
      </c>
      <c r="AA14">
        <v>7.1715949317347552E-2</v>
      </c>
      <c r="AB14">
        <v>0.18179760933154132</v>
      </c>
      <c r="AC14">
        <v>0.14843102545716416</v>
      </c>
      <c r="AD14">
        <v>6.5745833609164278E-2</v>
      </c>
      <c r="AE14">
        <v>7.551610721480094E-2</v>
      </c>
      <c r="AF14">
        <v>0.15255870704591257</v>
      </c>
      <c r="AG14">
        <v>8.7651349275216145E-2</v>
      </c>
      <c r="AH14">
        <v>0.11312111478565484</v>
      </c>
      <c r="AI14">
        <v>6.1552100466504327E-2</v>
      </c>
      <c r="AJ14">
        <v>0.14164953890438145</v>
      </c>
      <c r="AK14">
        <v>8.2598716982881085E-2</v>
      </c>
      <c r="AL14">
        <v>0.11380880939994444</v>
      </c>
      <c r="AM14">
        <v>7.7311661061162509E-2</v>
      </c>
      <c r="AN14">
        <v>0.26310070521302126</v>
      </c>
      <c r="AO14">
        <v>0.3392692737916414</v>
      </c>
      <c r="AP14">
        <v>0.65929175995280087</v>
      </c>
      <c r="AQ14">
        <v>0.21409327243681217</v>
      </c>
      <c r="AR14">
        <v>2.8984001584764767E-2</v>
      </c>
      <c r="AS14">
        <v>0.25980342447885418</v>
      </c>
      <c r="AT14">
        <v>0.1422987838888819</v>
      </c>
      <c r="AU14">
        <v>9.7685595450688764E-2</v>
      </c>
    </row>
    <row r="15" spans="1:47" x14ac:dyDescent="0.2">
      <c r="A15">
        <v>1</v>
      </c>
      <c r="B15">
        <v>7</v>
      </c>
      <c r="C15">
        <v>6501</v>
      </c>
      <c r="D15">
        <v>6.6807923521370396E-2</v>
      </c>
      <c r="E15">
        <f>Overview!J$4</f>
        <v>3.6524822695035465E-2</v>
      </c>
      <c r="F15">
        <f t="shared" si="0"/>
        <v>3.5496729650753633</v>
      </c>
      <c r="G15">
        <f t="shared" si="1"/>
        <v>0.23714627997663096</v>
      </c>
      <c r="I15">
        <v>6500</v>
      </c>
      <c r="J15">
        <v>6501</v>
      </c>
      <c r="K15">
        <v>0.23714627997663096</v>
      </c>
      <c r="L15">
        <v>0.38823898948864871</v>
      </c>
      <c r="M15">
        <v>0.19429087195359218</v>
      </c>
      <c r="N15">
        <v>9.0571481139058205E-2</v>
      </c>
      <c r="O15">
        <v>0.23424008513790584</v>
      </c>
      <c r="P15">
        <v>0.88507330770319603</v>
      </c>
      <c r="Q15">
        <v>0.12717867722569129</v>
      </c>
      <c r="R15">
        <v>0.19187612369935331</v>
      </c>
      <c r="S15">
        <v>0.56708071324721254</v>
      </c>
      <c r="T15">
        <v>0.13769998704365599</v>
      </c>
      <c r="U15">
        <v>5.8911991979609203E-2</v>
      </c>
      <c r="V15">
        <v>0.13345546158880273</v>
      </c>
      <c r="W15">
        <v>0.1913677182408193</v>
      </c>
      <c r="X15">
        <v>0.10044123698517748</v>
      </c>
      <c r="Y15">
        <v>0.21157386443591095</v>
      </c>
      <c r="Z15">
        <v>0.23869833023430065</v>
      </c>
      <c r="AA15">
        <v>6.84749519829978E-2</v>
      </c>
      <c r="AB15">
        <v>0.23078040112852788</v>
      </c>
      <c r="AC15">
        <v>0.19338203524917782</v>
      </c>
      <c r="AD15">
        <v>7.4905800532616792E-2</v>
      </c>
      <c r="AE15">
        <v>8.3682539442371001E-2</v>
      </c>
      <c r="AF15">
        <v>0.1116857042498787</v>
      </c>
      <c r="AG15">
        <v>0.11187522437950334</v>
      </c>
      <c r="AH15">
        <v>0.1297421090502501</v>
      </c>
      <c r="AI15">
        <v>7.3726808712852546E-2</v>
      </c>
      <c r="AJ15">
        <v>0.17451767625046047</v>
      </c>
      <c r="AK15">
        <v>0.10101706880717676</v>
      </c>
      <c r="AL15">
        <v>0.15040855278972134</v>
      </c>
      <c r="AM15">
        <v>9.3596331621143961E-2</v>
      </c>
      <c r="AN15">
        <v>0.32572018963781096</v>
      </c>
      <c r="AO15">
        <v>0.4293878395958291</v>
      </c>
      <c r="AP15">
        <v>0.892691156612892</v>
      </c>
      <c r="AQ15">
        <v>0.27930310357336707</v>
      </c>
      <c r="AR15">
        <v>2.9894440626498552E-2</v>
      </c>
      <c r="AS15">
        <v>0.33939641896876938</v>
      </c>
      <c r="AT15">
        <v>0.14204206758750124</v>
      </c>
      <c r="AU15">
        <v>0.10863474766903644</v>
      </c>
    </row>
    <row r="16" spans="1:47" x14ac:dyDescent="0.2">
      <c r="A16">
        <v>1</v>
      </c>
      <c r="B16">
        <v>7</v>
      </c>
      <c r="C16">
        <v>7001</v>
      </c>
      <c r="D16">
        <v>8.1679577767250405E-2</v>
      </c>
      <c r="E16">
        <f>Overview!J$4</f>
        <v>3.6524822695035465E-2</v>
      </c>
      <c r="F16">
        <f t="shared" si="0"/>
        <v>3.5496729650753633</v>
      </c>
      <c r="G16">
        <f t="shared" si="1"/>
        <v>0.28993578899917949</v>
      </c>
      <c r="I16">
        <v>7000</v>
      </c>
      <c r="J16">
        <v>7001</v>
      </c>
      <c r="K16">
        <v>0.28993578899917949</v>
      </c>
      <c r="L16">
        <v>0.50247285114802975</v>
      </c>
      <c r="M16">
        <v>0.22256493700571897</v>
      </c>
      <c r="N16">
        <v>0.11551427077379425</v>
      </c>
      <c r="O16">
        <v>0.30542799725315617</v>
      </c>
      <c r="P16">
        <v>1.156407409777356</v>
      </c>
      <c r="Q16">
        <v>0.14336953308436798</v>
      </c>
      <c r="R16">
        <v>0.24055411707446814</v>
      </c>
      <c r="S16">
        <v>0.75674414077545238</v>
      </c>
      <c r="T16">
        <v>0.16066841286682768</v>
      </c>
      <c r="U16">
        <v>6.0100740362989243E-2</v>
      </c>
      <c r="V16">
        <v>0.15862978647914336</v>
      </c>
      <c r="W16">
        <v>0.23711388742285869</v>
      </c>
      <c r="X16">
        <v>0.12151132771351299</v>
      </c>
      <c r="Y16">
        <v>0.28262511043057875</v>
      </c>
      <c r="Z16">
        <v>0.30329627851004193</v>
      </c>
      <c r="AA16">
        <v>7.7480273987368856E-2</v>
      </c>
      <c r="AB16">
        <v>0.29461075380396995</v>
      </c>
      <c r="AC16">
        <v>0.22210909413558005</v>
      </c>
      <c r="AD16">
        <v>9.0001332219080105E-2</v>
      </c>
      <c r="AE16">
        <v>9.1466544406670541E-2</v>
      </c>
      <c r="AF16">
        <v>0.1351842927195529</v>
      </c>
      <c r="AG16">
        <v>0.13877896286364677</v>
      </c>
      <c r="AH16">
        <v>0.15797470212020887</v>
      </c>
      <c r="AI16">
        <v>9.1602428737731237E-2</v>
      </c>
      <c r="AJ16">
        <v>0.21949409064449432</v>
      </c>
      <c r="AK16">
        <v>9.9219710923177606E-2</v>
      </c>
      <c r="AL16">
        <v>0.15380814417642605</v>
      </c>
      <c r="AM16">
        <v>9.462012494977827E-2</v>
      </c>
      <c r="AN16">
        <v>0.41201678416537468</v>
      </c>
      <c r="AO16">
        <v>0.52595784935332146</v>
      </c>
      <c r="AP16">
        <v>1.1863753881449668</v>
      </c>
      <c r="AQ16">
        <v>0.36142707895219667</v>
      </c>
      <c r="AR16">
        <v>3.1041029602562289E-2</v>
      </c>
      <c r="AS16">
        <v>0.44380255604932228</v>
      </c>
      <c r="AT16">
        <v>0.1879883255780824</v>
      </c>
      <c r="AU16">
        <v>0.10797585143543595</v>
      </c>
    </row>
    <row r="17" spans="1:47" x14ac:dyDescent="0.2">
      <c r="A17">
        <v>1</v>
      </c>
      <c r="B17">
        <v>7</v>
      </c>
      <c r="C17">
        <v>7501</v>
      </c>
      <c r="D17">
        <v>0.104575528091562</v>
      </c>
      <c r="E17">
        <f>Overview!J$4</f>
        <v>3.6524822695035465E-2</v>
      </c>
      <c r="F17">
        <f t="shared" si="0"/>
        <v>3.5496729650753633</v>
      </c>
      <c r="G17">
        <f t="shared" si="1"/>
        <v>0.37120892487509682</v>
      </c>
      <c r="I17">
        <v>7500</v>
      </c>
      <c r="J17">
        <v>7501</v>
      </c>
      <c r="K17">
        <v>0.37120892487509682</v>
      </c>
      <c r="L17">
        <v>0.61543881027225245</v>
      </c>
      <c r="M17">
        <v>0.27741906272951189</v>
      </c>
      <c r="N17">
        <v>0.11691146345258867</v>
      </c>
      <c r="O17">
        <v>0.39213676151729043</v>
      </c>
      <c r="P17">
        <v>1.5069362063504703</v>
      </c>
      <c r="Q17">
        <v>0.1599627496005416</v>
      </c>
      <c r="R17">
        <v>0.29913002492148194</v>
      </c>
      <c r="S17">
        <v>0.98292593128028793</v>
      </c>
      <c r="T17">
        <v>0.20632636558204931</v>
      </c>
      <c r="U17">
        <v>7.2095653815903799E-2</v>
      </c>
      <c r="V17">
        <v>0.18545422883528703</v>
      </c>
      <c r="W17">
        <v>0.29896942530811149</v>
      </c>
      <c r="X17">
        <v>0.14313646150083778</v>
      </c>
      <c r="Y17">
        <v>0.33761569511642381</v>
      </c>
      <c r="Z17">
        <v>0.37397870285582807</v>
      </c>
      <c r="AA17">
        <v>9.1804594227205619E-2</v>
      </c>
      <c r="AB17">
        <v>0.37368543200433924</v>
      </c>
      <c r="AC17">
        <v>0.28489137664492981</v>
      </c>
      <c r="AD17">
        <v>9.0925097764439411E-2</v>
      </c>
      <c r="AE17">
        <v>0.10218901160636576</v>
      </c>
      <c r="AF17">
        <v>0.19419539704030539</v>
      </c>
      <c r="AG17">
        <v>0.1736219764257016</v>
      </c>
      <c r="AH17">
        <v>0.19294996261071762</v>
      </c>
      <c r="AI17">
        <v>0.10461566096508883</v>
      </c>
      <c r="AJ17">
        <v>0.2128543624996671</v>
      </c>
      <c r="AK17">
        <v>0.11098586300459837</v>
      </c>
      <c r="AL17">
        <v>0.20395492453623112</v>
      </c>
      <c r="AM17">
        <v>0.11437878024421903</v>
      </c>
      <c r="AN17">
        <v>0.52343829340171</v>
      </c>
      <c r="AO17">
        <v>0.66306321084853515</v>
      </c>
      <c r="AP17">
        <v>1.5462287968390134</v>
      </c>
      <c r="AQ17">
        <v>0.46316436615223988</v>
      </c>
      <c r="AR17">
        <v>3.2461453437447572E-2</v>
      </c>
      <c r="AS17">
        <v>0.57435068652228305</v>
      </c>
      <c r="AT17">
        <v>0.20420940880016722</v>
      </c>
      <c r="AU17">
        <v>0.12656948193438175</v>
      </c>
    </row>
    <row r="18" spans="1:47" x14ac:dyDescent="0.2">
      <c r="A18">
        <v>1</v>
      </c>
      <c r="B18">
        <v>7</v>
      </c>
      <c r="C18">
        <v>8001</v>
      </c>
      <c r="D18">
        <v>0.128442497349775</v>
      </c>
      <c r="E18">
        <f>Overview!J$4</f>
        <v>3.6524822695035465E-2</v>
      </c>
      <c r="F18">
        <f t="shared" si="0"/>
        <v>3.5496729650753633</v>
      </c>
      <c r="G18">
        <f t="shared" si="1"/>
        <v>0.45592886040926034</v>
      </c>
      <c r="I18">
        <v>8000</v>
      </c>
      <c r="J18">
        <v>8001</v>
      </c>
      <c r="K18">
        <v>0.45592886040926034</v>
      </c>
      <c r="L18">
        <v>0.78243521962939366</v>
      </c>
      <c r="M18">
        <v>0.35661948740275201</v>
      </c>
      <c r="N18">
        <v>0.13978088815029854</v>
      </c>
      <c r="O18">
        <v>0.49950451107177868</v>
      </c>
      <c r="P18">
        <v>1.938750830400408</v>
      </c>
      <c r="Q18">
        <v>0.19671196167644442</v>
      </c>
      <c r="R18">
        <v>0.38267469834391399</v>
      </c>
      <c r="S18">
        <v>1.260937376380078</v>
      </c>
      <c r="T18">
        <v>0.25820622491935608</v>
      </c>
      <c r="U18">
        <v>8.4788602265611177E-2</v>
      </c>
      <c r="V18">
        <v>0.23253040663054642</v>
      </c>
      <c r="W18">
        <v>0.38687384635315719</v>
      </c>
      <c r="X18">
        <v>0.17477285191666386</v>
      </c>
      <c r="Y18">
        <v>0.42197787522837515</v>
      </c>
      <c r="Z18">
        <v>0.47658516698998732</v>
      </c>
      <c r="AA18">
        <v>8.1667107437863831E-2</v>
      </c>
      <c r="AB18">
        <v>0.454462787598306</v>
      </c>
      <c r="AC18">
        <v>0.33629019254065101</v>
      </c>
      <c r="AD18">
        <v>0.10795409123365414</v>
      </c>
      <c r="AE18">
        <v>0.12016051392404806</v>
      </c>
      <c r="AF18">
        <v>0.20681048399008595</v>
      </c>
      <c r="AG18">
        <v>0.2180713335243247</v>
      </c>
      <c r="AH18">
        <v>0.22762018452479088</v>
      </c>
      <c r="AI18">
        <v>0.11557830227450325</v>
      </c>
      <c r="AJ18">
        <v>0.26426376575720528</v>
      </c>
      <c r="AK18">
        <v>0.12351668808927536</v>
      </c>
      <c r="AL18">
        <v>0.22795435738743156</v>
      </c>
      <c r="AM18">
        <v>0.11693130850308087</v>
      </c>
      <c r="AN18">
        <v>0.66987513621732853</v>
      </c>
      <c r="AO18">
        <v>0.72174234112572988</v>
      </c>
      <c r="AP18">
        <v>1.9889658255192222</v>
      </c>
      <c r="AQ18">
        <v>0.58741404147473586</v>
      </c>
      <c r="AR18">
        <v>3.4196188118043432E-2</v>
      </c>
      <c r="AS18">
        <v>0.70457624614555669</v>
      </c>
      <c r="AT18">
        <v>0.23578423334398899</v>
      </c>
      <c r="AU18">
        <v>0.14551705781376784</v>
      </c>
    </row>
    <row r="19" spans="1:47" x14ac:dyDescent="0.2">
      <c r="A19">
        <v>1</v>
      </c>
      <c r="B19">
        <v>7</v>
      </c>
      <c r="C19">
        <v>8501</v>
      </c>
      <c r="D19">
        <v>0.15909399617243999</v>
      </c>
      <c r="E19">
        <f>Overview!J$4</f>
        <v>3.6524822695035465E-2</v>
      </c>
      <c r="F19">
        <f t="shared" si="0"/>
        <v>3.5496729650753633</v>
      </c>
      <c r="G19">
        <f t="shared" si="1"/>
        <v>0.56473165711911355</v>
      </c>
      <c r="I19">
        <v>8500</v>
      </c>
      <c r="J19">
        <v>8501</v>
      </c>
      <c r="K19">
        <v>0.56473165711911355</v>
      </c>
      <c r="L19">
        <v>0.97140262957372003</v>
      </c>
      <c r="M19">
        <v>0.43987565125203615</v>
      </c>
      <c r="N19">
        <v>0.15712103714664244</v>
      </c>
      <c r="O19">
        <v>0.62900379133960993</v>
      </c>
      <c r="P19">
        <v>2.4563480699571452</v>
      </c>
      <c r="Q19">
        <v>0.21910956952697053</v>
      </c>
      <c r="R19">
        <v>0.48263145638565463</v>
      </c>
      <c r="S19">
        <v>1.576663629426067</v>
      </c>
      <c r="T19">
        <v>0.31995057969215068</v>
      </c>
      <c r="U19">
        <v>9.0934540040245315E-2</v>
      </c>
      <c r="V19">
        <v>0.28976052281404957</v>
      </c>
      <c r="W19">
        <v>0.47847105981219445</v>
      </c>
      <c r="X19">
        <v>0.20230886943438986</v>
      </c>
      <c r="Y19">
        <v>0.48892249414186068</v>
      </c>
      <c r="Z19">
        <v>0.54216124014224243</v>
      </c>
      <c r="AA19">
        <v>9.8535178195200662E-2</v>
      </c>
      <c r="AB19">
        <v>0.55267268206817688</v>
      </c>
      <c r="AC19">
        <v>0.43500850860508755</v>
      </c>
      <c r="AD19">
        <v>0.13560553933274036</v>
      </c>
      <c r="AE19">
        <v>0.14210469326076328</v>
      </c>
      <c r="AF19">
        <v>0.24188763429922647</v>
      </c>
      <c r="AG19">
        <v>0.2682519059035397</v>
      </c>
      <c r="AH19">
        <v>0.257790988411428</v>
      </c>
      <c r="AI19">
        <v>0.13824680308785672</v>
      </c>
      <c r="AJ19">
        <v>0.32786415757865639</v>
      </c>
      <c r="AK19">
        <v>0.14907408997600047</v>
      </c>
      <c r="AL19">
        <v>0.27634605569755077</v>
      </c>
      <c r="AM19">
        <v>0.13850700561394666</v>
      </c>
      <c r="AN19">
        <v>0.8405583229122644</v>
      </c>
      <c r="AO19">
        <v>0.90304801176194038</v>
      </c>
      <c r="AP19">
        <v>2.5281008502988227</v>
      </c>
      <c r="AQ19">
        <v>0.73727508994320845</v>
      </c>
      <c r="AR19">
        <v>3.6288500693636649E-2</v>
      </c>
      <c r="AS19">
        <v>0.88845512913732572</v>
      </c>
      <c r="AT19">
        <v>0.26271252705215986</v>
      </c>
      <c r="AU19">
        <v>0.14820081924798764</v>
      </c>
    </row>
    <row r="20" spans="1:47" x14ac:dyDescent="0.2">
      <c r="A20">
        <v>1</v>
      </c>
      <c r="B20">
        <v>7</v>
      </c>
      <c r="C20">
        <v>9001</v>
      </c>
      <c r="D20">
        <v>0.19433789558142001</v>
      </c>
      <c r="E20">
        <f>Overview!J$4</f>
        <v>3.6524822695035465E-2</v>
      </c>
      <c r="F20">
        <f t="shared" si="0"/>
        <v>3.5496729650753633</v>
      </c>
      <c r="G20">
        <f t="shared" si="1"/>
        <v>0.68983597403500552</v>
      </c>
      <c r="I20">
        <v>9000</v>
      </c>
      <c r="J20">
        <v>9001</v>
      </c>
      <c r="K20">
        <v>0.68983597403500552</v>
      </c>
      <c r="L20">
        <v>1.203557429495129</v>
      </c>
      <c r="M20">
        <v>0.52808077337846415</v>
      </c>
      <c r="N20">
        <v>0.18976090135527404</v>
      </c>
      <c r="O20">
        <v>0.80287616646186044</v>
      </c>
      <c r="P20">
        <v>3.0774023241434549</v>
      </c>
      <c r="Q20">
        <v>0.26409898464388665</v>
      </c>
      <c r="R20">
        <v>0.5981829864840229</v>
      </c>
      <c r="S20">
        <v>1.9748983587170827</v>
      </c>
      <c r="T20">
        <v>0.39335053020234939</v>
      </c>
      <c r="U20">
        <v>0.10783821256445662</v>
      </c>
      <c r="V20">
        <v>0.33296199682646416</v>
      </c>
      <c r="W20">
        <v>0.58904962059066146</v>
      </c>
      <c r="X20">
        <v>0.23854397872025979</v>
      </c>
      <c r="Y20">
        <v>0.59892987846670787</v>
      </c>
      <c r="Z20">
        <v>0.66154248989700704</v>
      </c>
      <c r="AA20">
        <v>0.1184619907276491</v>
      </c>
      <c r="AB20">
        <v>0.68193709554424364</v>
      </c>
      <c r="AC20">
        <v>0.50935844764316895</v>
      </c>
      <c r="AD20">
        <v>0.16154589298822061</v>
      </c>
      <c r="AE20">
        <v>0.16716590640970697</v>
      </c>
      <c r="AF20">
        <v>0.29243640515128194</v>
      </c>
      <c r="AG20">
        <v>0.33489129353428448</v>
      </c>
      <c r="AH20">
        <v>0.30071597300157471</v>
      </c>
      <c r="AI20">
        <v>0.16522295409340881</v>
      </c>
      <c r="AJ20">
        <v>0.39180424745329184</v>
      </c>
      <c r="AK20">
        <v>0.164426580663841</v>
      </c>
      <c r="AL20">
        <v>0.33651042802411124</v>
      </c>
      <c r="AM20">
        <v>0.16460515622178248</v>
      </c>
      <c r="AN20">
        <v>1.0429649482795931</v>
      </c>
      <c r="AO20">
        <v>1.1157222970504013</v>
      </c>
      <c r="AP20">
        <v>3.1655274952564949</v>
      </c>
      <c r="AQ20">
        <v>0.91604640530349812</v>
      </c>
      <c r="AR20">
        <v>3.8784449275911625E-2</v>
      </c>
      <c r="AS20">
        <v>1.1072727894119119</v>
      </c>
      <c r="AT20">
        <v>0.31858497456189622</v>
      </c>
      <c r="AU20">
        <v>0.1727319631747562</v>
      </c>
    </row>
    <row r="21" spans="1:47" x14ac:dyDescent="0.2">
      <c r="A21">
        <v>1</v>
      </c>
      <c r="B21">
        <v>7</v>
      </c>
      <c r="C21">
        <v>9501</v>
      </c>
      <c r="D21">
        <v>0.23697829058945799</v>
      </c>
      <c r="E21">
        <f>Overview!J$4</f>
        <v>3.6524822695035465E-2</v>
      </c>
      <c r="F21">
        <f t="shared" si="0"/>
        <v>3.5496729650753633</v>
      </c>
      <c r="G21">
        <f t="shared" si="1"/>
        <v>0.84119543141517239</v>
      </c>
      <c r="I21">
        <v>9500</v>
      </c>
      <c r="J21">
        <v>9501</v>
      </c>
      <c r="K21">
        <v>0.84119543141517239</v>
      </c>
      <c r="L21">
        <v>1.4777990766078066</v>
      </c>
      <c r="M21">
        <v>0.65324247338667252</v>
      </c>
      <c r="N21">
        <v>0.22505541689258776</v>
      </c>
      <c r="O21">
        <v>0.98946622761215886</v>
      </c>
      <c r="P21">
        <v>3.8036704343795948</v>
      </c>
      <c r="Q21">
        <v>0.31730266911349031</v>
      </c>
      <c r="R21">
        <v>0.71853506326360306</v>
      </c>
      <c r="S21">
        <v>2.4403664327596739</v>
      </c>
      <c r="T21">
        <v>0.47838628538391154</v>
      </c>
      <c r="U21">
        <v>0.12775345693164358</v>
      </c>
      <c r="V21">
        <v>0.41750752783150902</v>
      </c>
      <c r="W21">
        <v>0.70058687308251566</v>
      </c>
      <c r="X21">
        <v>0.28761034176815381</v>
      </c>
      <c r="Y21">
        <v>0.73254582997404993</v>
      </c>
      <c r="Z21">
        <v>0.79085045431219203</v>
      </c>
      <c r="AA21">
        <v>0.1381894087196481</v>
      </c>
      <c r="AB21">
        <v>0.80598279742399281</v>
      </c>
      <c r="AC21">
        <v>0.62642971330009989</v>
      </c>
      <c r="AD21">
        <v>0.20194007039087664</v>
      </c>
      <c r="AE21">
        <v>0.18662561615542006</v>
      </c>
      <c r="AF21">
        <v>0.37338526753370777</v>
      </c>
      <c r="AG21">
        <v>0.39469560274961285</v>
      </c>
      <c r="AH21">
        <v>0.35758101470153308</v>
      </c>
      <c r="AI21">
        <v>0.23896736703310767</v>
      </c>
      <c r="AJ21">
        <v>0.47701897511427366</v>
      </c>
      <c r="AK21">
        <v>0.19735034238902194</v>
      </c>
      <c r="AL21">
        <v>0.40223712445230714</v>
      </c>
      <c r="AM21">
        <v>0.19845441758890556</v>
      </c>
      <c r="AN21">
        <v>1.2383181248887849</v>
      </c>
      <c r="AO21">
        <v>1.3220632280724467</v>
      </c>
      <c r="AP21">
        <v>3.913804581283062</v>
      </c>
      <c r="AQ21">
        <v>1.1272267900238027</v>
      </c>
      <c r="AR21">
        <v>4.1732883038950126E-2</v>
      </c>
      <c r="AS21">
        <v>1.3720108862426867</v>
      </c>
      <c r="AT21">
        <v>0.38612384433984431</v>
      </c>
      <c r="AU21">
        <v>0.19902722442790274</v>
      </c>
    </row>
    <row r="22" spans="1:47" x14ac:dyDescent="0.2">
      <c r="A22">
        <v>7</v>
      </c>
      <c r="B22">
        <v>6</v>
      </c>
      <c r="C22">
        <v>1</v>
      </c>
      <c r="D22">
        <v>1.3037123278184E-2</v>
      </c>
      <c r="E22">
        <f>Overview!J$5</f>
        <v>1.885342789598109E-2</v>
      </c>
      <c r="F22">
        <f>E$22/D$22</f>
        <v>1.4461340507173044</v>
      </c>
      <c r="G22">
        <f t="shared" si="1"/>
        <v>1.885342789598109E-2</v>
      </c>
    </row>
    <row r="23" spans="1:47" x14ac:dyDescent="0.2">
      <c r="A23">
        <v>7</v>
      </c>
      <c r="B23">
        <v>6</v>
      </c>
      <c r="C23">
        <v>501</v>
      </c>
      <c r="D23">
        <v>1.3043356534672401E-2</v>
      </c>
      <c r="E23">
        <f>Overview!J$5</f>
        <v>1.885342789598109E-2</v>
      </c>
      <c r="F23">
        <f t="shared" ref="F23:F41" si="2">E$22/D$22</f>
        <v>1.4461340507173044</v>
      </c>
      <c r="G23">
        <f t="shared" si="1"/>
        <v>1.886244202043582E-2</v>
      </c>
    </row>
    <row r="24" spans="1:47" x14ac:dyDescent="0.2">
      <c r="A24">
        <v>7</v>
      </c>
      <c r="B24">
        <v>6</v>
      </c>
      <c r="C24">
        <v>1001</v>
      </c>
      <c r="D24">
        <v>1.3136457845456299E-2</v>
      </c>
      <c r="E24">
        <f>Overview!J$5</f>
        <v>1.885342789598109E-2</v>
      </c>
      <c r="F24">
        <f t="shared" si="2"/>
        <v>1.4461340507173044</v>
      </c>
      <c r="G24">
        <f t="shared" si="1"/>
        <v>1.8997078996126831E-2</v>
      </c>
    </row>
    <row r="25" spans="1:47" x14ac:dyDescent="0.2">
      <c r="A25">
        <v>7</v>
      </c>
      <c r="B25">
        <v>6</v>
      </c>
      <c r="C25">
        <v>1501</v>
      </c>
      <c r="D25">
        <v>1.353933502102E-2</v>
      </c>
      <c r="E25">
        <f>Overview!J$5</f>
        <v>1.885342789598109E-2</v>
      </c>
      <c r="F25">
        <f t="shared" si="2"/>
        <v>1.4461340507173044</v>
      </c>
      <c r="G25">
        <f t="shared" si="1"/>
        <v>1.9579693397966311E-2</v>
      </c>
    </row>
    <row r="26" spans="1:47" x14ac:dyDescent="0.2">
      <c r="A26">
        <v>7</v>
      </c>
      <c r="B26">
        <v>6</v>
      </c>
      <c r="C26">
        <v>2001</v>
      </c>
      <c r="D26">
        <v>1.4623303202395599E-2</v>
      </c>
      <c r="E26">
        <f>Overview!J$5</f>
        <v>1.885342789598109E-2</v>
      </c>
      <c r="F26">
        <f t="shared" si="2"/>
        <v>1.4461340507173044</v>
      </c>
      <c r="G26">
        <f t="shared" si="1"/>
        <v>2.1147256694947675E-2</v>
      </c>
    </row>
    <row r="27" spans="1:47" x14ac:dyDescent="0.2">
      <c r="A27">
        <v>7</v>
      </c>
      <c r="B27">
        <v>6</v>
      </c>
      <c r="C27">
        <v>2501</v>
      </c>
      <c r="D27">
        <v>1.6908084861164099E-2</v>
      </c>
      <c r="E27">
        <f>Overview!J$5</f>
        <v>1.885342789598109E-2</v>
      </c>
      <c r="F27">
        <f t="shared" si="2"/>
        <v>1.4461340507173044</v>
      </c>
      <c r="G27">
        <f t="shared" si="1"/>
        <v>2.445135725014717E-2</v>
      </c>
    </row>
    <row r="28" spans="1:47" x14ac:dyDescent="0.2">
      <c r="A28">
        <v>7</v>
      </c>
      <c r="B28">
        <v>6</v>
      </c>
      <c r="C28">
        <v>3001</v>
      </c>
      <c r="D28">
        <v>2.1061809799454798E-2</v>
      </c>
      <c r="E28">
        <f>Overview!J$5</f>
        <v>1.885342789598109E-2</v>
      </c>
      <c r="F28">
        <f t="shared" si="2"/>
        <v>1.4461340507173044</v>
      </c>
      <c r="G28">
        <f t="shared" si="1"/>
        <v>3.0458200320722984E-2</v>
      </c>
    </row>
    <row r="29" spans="1:47" x14ac:dyDescent="0.2">
      <c r="A29">
        <v>7</v>
      </c>
      <c r="B29">
        <v>6</v>
      </c>
      <c r="C29">
        <v>3501</v>
      </c>
      <c r="D29">
        <v>2.79010151499458E-2</v>
      </c>
      <c r="E29">
        <f>Overview!J$5</f>
        <v>1.885342789598109E-2</v>
      </c>
      <c r="F29">
        <f t="shared" si="2"/>
        <v>1.4461340507173044</v>
      </c>
      <c r="G29">
        <f t="shared" si="1"/>
        <v>4.0348608057915999E-2</v>
      </c>
    </row>
    <row r="30" spans="1:47" x14ac:dyDescent="0.2">
      <c r="A30">
        <v>7</v>
      </c>
      <c r="B30">
        <v>6</v>
      </c>
      <c r="C30">
        <v>4001</v>
      </c>
      <c r="D30">
        <v>3.8390645375864098E-2</v>
      </c>
      <c r="E30">
        <f>Overview!J$5</f>
        <v>1.885342789598109E-2</v>
      </c>
      <c r="F30">
        <f t="shared" si="2"/>
        <v>1.4461340507173044</v>
      </c>
      <c r="G30">
        <f t="shared" si="1"/>
        <v>5.5518019507049897E-2</v>
      </c>
    </row>
    <row r="31" spans="1:47" x14ac:dyDescent="0.2">
      <c r="A31">
        <v>7</v>
      </c>
      <c r="B31">
        <v>6</v>
      </c>
      <c r="C31">
        <v>4501</v>
      </c>
      <c r="D31">
        <v>4.7606919415105101E-2</v>
      </c>
      <c r="E31">
        <f>Overview!J$5</f>
        <v>1.885342789598109E-2</v>
      </c>
      <c r="F31">
        <f t="shared" si="2"/>
        <v>1.4461340507173044</v>
      </c>
      <c r="G31">
        <f t="shared" si="1"/>
        <v>6.8845987215938223E-2</v>
      </c>
    </row>
    <row r="32" spans="1:47" x14ac:dyDescent="0.2">
      <c r="A32">
        <v>7</v>
      </c>
      <c r="B32">
        <v>6</v>
      </c>
      <c r="C32">
        <v>5001</v>
      </c>
      <c r="D32">
        <v>5.9099746594237501E-2</v>
      </c>
      <c r="E32">
        <f>Overview!J$5</f>
        <v>1.885342789598109E-2</v>
      </c>
      <c r="F32">
        <f t="shared" si="2"/>
        <v>1.4461340507173044</v>
      </c>
      <c r="G32">
        <f t="shared" si="1"/>
        <v>8.5466155938690891E-2</v>
      </c>
    </row>
    <row r="33" spans="1:7" x14ac:dyDescent="0.2">
      <c r="A33">
        <v>7</v>
      </c>
      <c r="B33">
        <v>6</v>
      </c>
      <c r="C33">
        <v>5501</v>
      </c>
      <c r="D33">
        <v>7.5175232022563404E-2</v>
      </c>
      <c r="E33">
        <f>Overview!J$5</f>
        <v>1.885342789598109E-2</v>
      </c>
      <c r="F33">
        <f t="shared" si="2"/>
        <v>1.4461340507173044</v>
      </c>
      <c r="G33">
        <f t="shared" si="1"/>
        <v>0.10871346279840283</v>
      </c>
    </row>
    <row r="34" spans="1:7" x14ac:dyDescent="0.2">
      <c r="A34">
        <v>7</v>
      </c>
      <c r="B34">
        <v>6</v>
      </c>
      <c r="C34">
        <v>6001</v>
      </c>
      <c r="D34">
        <v>9.5662620394590905E-2</v>
      </c>
      <c r="E34">
        <f>Overview!J$5</f>
        <v>1.885342789598109E-2</v>
      </c>
      <c r="F34">
        <f t="shared" si="2"/>
        <v>1.4461340507173044</v>
      </c>
      <c r="G34">
        <f t="shared" si="1"/>
        <v>0.13834097273346155</v>
      </c>
    </row>
    <row r="35" spans="1:7" x14ac:dyDescent="0.2">
      <c r="A35">
        <v>7</v>
      </c>
      <c r="B35">
        <v>6</v>
      </c>
      <c r="C35">
        <v>6501</v>
      </c>
      <c r="D35">
        <v>0.124403613462851</v>
      </c>
      <c r="E35">
        <f>Overview!J$5</f>
        <v>1.885342789598109E-2</v>
      </c>
      <c r="F35">
        <f t="shared" si="2"/>
        <v>1.4461340507173044</v>
      </c>
      <c r="G35">
        <f t="shared" si="1"/>
        <v>0.1799043014609025</v>
      </c>
    </row>
    <row r="36" spans="1:7" x14ac:dyDescent="0.2">
      <c r="A36">
        <v>7</v>
      </c>
      <c r="B36">
        <v>6</v>
      </c>
      <c r="C36">
        <v>7001</v>
      </c>
      <c r="D36">
        <v>0.16100762685408701</v>
      </c>
      <c r="E36">
        <f>Overview!J$5</f>
        <v>1.885342789598109E-2</v>
      </c>
      <c r="F36">
        <f t="shared" si="2"/>
        <v>1.4461340507173044</v>
      </c>
      <c r="G36">
        <f t="shared" si="1"/>
        <v>0.23283861161888109</v>
      </c>
    </row>
    <row r="37" spans="1:7" x14ac:dyDescent="0.2">
      <c r="A37">
        <v>7</v>
      </c>
      <c r="B37">
        <v>6</v>
      </c>
      <c r="C37">
        <v>7501</v>
      </c>
      <c r="D37">
        <v>0.19720536560222199</v>
      </c>
      <c r="E37">
        <f>Overview!J$5</f>
        <v>1.885342789598109E-2</v>
      </c>
      <c r="F37">
        <f t="shared" si="2"/>
        <v>1.4461340507173044</v>
      </c>
      <c r="G37">
        <f t="shared" si="1"/>
        <v>0.28518539418152827</v>
      </c>
    </row>
    <row r="38" spans="1:7" x14ac:dyDescent="0.2">
      <c r="A38">
        <v>7</v>
      </c>
      <c r="B38">
        <v>6</v>
      </c>
      <c r="C38">
        <v>8001</v>
      </c>
      <c r="D38">
        <v>0.25071610852557602</v>
      </c>
      <c r="E38">
        <f>Overview!J$5</f>
        <v>1.885342789598109E-2</v>
      </c>
      <c r="F38">
        <f t="shared" si="2"/>
        <v>1.4461340507173044</v>
      </c>
      <c r="G38">
        <f t="shared" si="1"/>
        <v>0.36256910160217054</v>
      </c>
    </row>
    <row r="39" spans="1:7" x14ac:dyDescent="0.2">
      <c r="A39">
        <v>7</v>
      </c>
      <c r="B39">
        <v>6</v>
      </c>
      <c r="C39">
        <v>8501</v>
      </c>
      <c r="D39">
        <v>0.31126703014927198</v>
      </c>
      <c r="E39">
        <f>Overview!J$5</f>
        <v>1.885342789598109E-2</v>
      </c>
      <c r="F39">
        <f t="shared" si="2"/>
        <v>1.4461340507173044</v>
      </c>
      <c r="G39">
        <f t="shared" si="1"/>
        <v>0.45013385116451199</v>
      </c>
    </row>
    <row r="40" spans="1:7" x14ac:dyDescent="0.2">
      <c r="A40">
        <v>7</v>
      </c>
      <c r="B40">
        <v>6</v>
      </c>
      <c r="C40">
        <v>9001</v>
      </c>
      <c r="D40">
        <v>0.38565650873051299</v>
      </c>
      <c r="E40">
        <f>Overview!J$5</f>
        <v>1.885342789598109E-2</v>
      </c>
      <c r="F40">
        <f t="shared" si="2"/>
        <v>1.4461340507173044</v>
      </c>
      <c r="G40">
        <f t="shared" si="1"/>
        <v>0.55771100915595018</v>
      </c>
    </row>
    <row r="41" spans="1:7" x14ac:dyDescent="0.2">
      <c r="A41">
        <v>7</v>
      </c>
      <c r="B41">
        <v>6</v>
      </c>
      <c r="C41">
        <v>9501</v>
      </c>
      <c r="D41">
        <v>0.47353189679433499</v>
      </c>
      <c r="E41">
        <f>Overview!J$5</f>
        <v>1.885342789598109E-2</v>
      </c>
      <c r="F41">
        <f t="shared" si="2"/>
        <v>1.4461340507173044</v>
      </c>
      <c r="G41">
        <f t="shared" si="1"/>
        <v>0.68479060005504022</v>
      </c>
    </row>
    <row r="42" spans="1:7" x14ac:dyDescent="0.2">
      <c r="A42">
        <v>6</v>
      </c>
      <c r="B42">
        <v>5</v>
      </c>
      <c r="C42">
        <v>1</v>
      </c>
      <c r="D42">
        <v>1.4653295585397E-2</v>
      </c>
      <c r="E42">
        <f>Overview!J$6</f>
        <v>2.1944444444444447E-2</v>
      </c>
      <c r="F42">
        <f>E$42/D$42</f>
        <v>1.4975774095701426</v>
      </c>
      <c r="G42">
        <f t="shared" si="1"/>
        <v>2.1944444444444447E-2</v>
      </c>
    </row>
    <row r="43" spans="1:7" x14ac:dyDescent="0.2">
      <c r="A43">
        <v>6</v>
      </c>
      <c r="B43">
        <v>5</v>
      </c>
      <c r="C43">
        <v>501</v>
      </c>
      <c r="D43">
        <v>1.4662571449032699E-2</v>
      </c>
      <c r="E43">
        <f>Overview!J$6</f>
        <v>2.1944444444444447E-2</v>
      </c>
      <c r="F43">
        <f t="shared" ref="F43:F61" si="3">E$42/D$42</f>
        <v>1.4975774095701426</v>
      </c>
      <c r="G43">
        <f t="shared" si="1"/>
        <v>2.1958335768279522E-2</v>
      </c>
    </row>
    <row r="44" spans="1:7" x14ac:dyDescent="0.2">
      <c r="A44">
        <v>6</v>
      </c>
      <c r="B44">
        <v>5</v>
      </c>
      <c r="C44">
        <v>1001</v>
      </c>
      <c r="D44">
        <v>1.48011178195789E-2</v>
      </c>
      <c r="E44">
        <f>Overview!J$6</f>
        <v>2.1944444444444447E-2</v>
      </c>
      <c r="F44">
        <f t="shared" si="3"/>
        <v>1.4975774095701426</v>
      </c>
      <c r="G44">
        <f t="shared" si="1"/>
        <v>2.2165819682987448E-2</v>
      </c>
    </row>
    <row r="45" spans="1:7" x14ac:dyDescent="0.2">
      <c r="A45">
        <v>6</v>
      </c>
      <c r="B45">
        <v>5</v>
      </c>
      <c r="C45">
        <v>1501</v>
      </c>
      <c r="D45">
        <v>1.54006493404592E-2</v>
      </c>
      <c r="E45">
        <f>Overview!J$6</f>
        <v>2.1944444444444447E-2</v>
      </c>
      <c r="F45">
        <f t="shared" si="3"/>
        <v>1.4975774095701426</v>
      </c>
      <c r="G45">
        <f t="shared" si="1"/>
        <v>2.3063664544983015E-2</v>
      </c>
    </row>
    <row r="46" spans="1:7" x14ac:dyDescent="0.2">
      <c r="A46">
        <v>6</v>
      </c>
      <c r="B46">
        <v>5</v>
      </c>
      <c r="C46">
        <v>2001</v>
      </c>
      <c r="D46">
        <v>1.7013729285870902E-2</v>
      </c>
      <c r="E46">
        <f>Overview!J$6</f>
        <v>2.1944444444444447E-2</v>
      </c>
      <c r="F46">
        <f t="shared" si="3"/>
        <v>1.4975774095701426</v>
      </c>
      <c r="G46">
        <f t="shared" si="1"/>
        <v>2.5479376631062218E-2</v>
      </c>
    </row>
    <row r="47" spans="1:7" x14ac:dyDescent="0.2">
      <c r="A47">
        <v>6</v>
      </c>
      <c r="B47">
        <v>5</v>
      </c>
      <c r="C47">
        <v>2501</v>
      </c>
      <c r="D47">
        <v>2.0413769560786599E-2</v>
      </c>
      <c r="E47">
        <f>Overview!J$6</f>
        <v>2.1944444444444447E-2</v>
      </c>
      <c r="F47">
        <f t="shared" si="3"/>
        <v>1.4975774095701426</v>
      </c>
      <c r="G47">
        <f t="shared" si="1"/>
        <v>3.0571200138404624E-2</v>
      </c>
    </row>
    <row r="48" spans="1:7" x14ac:dyDescent="0.2">
      <c r="A48">
        <v>6</v>
      </c>
      <c r="B48">
        <v>5</v>
      </c>
      <c r="C48">
        <v>3001</v>
      </c>
      <c r="D48">
        <v>2.6595030700952899E-2</v>
      </c>
      <c r="E48">
        <f>Overview!J$6</f>
        <v>2.1944444444444447E-2</v>
      </c>
      <c r="F48">
        <f t="shared" si="3"/>
        <v>1.4975774095701426</v>
      </c>
      <c r="G48">
        <f t="shared" si="1"/>
        <v>3.9828117184571458E-2</v>
      </c>
    </row>
    <row r="49" spans="1:7" x14ac:dyDescent="0.2">
      <c r="A49">
        <v>6</v>
      </c>
      <c r="B49">
        <v>5</v>
      </c>
      <c r="C49">
        <v>3501</v>
      </c>
      <c r="D49">
        <v>3.6772621872891299E-2</v>
      </c>
      <c r="E49">
        <f>Overview!J$6</f>
        <v>2.1944444444444447E-2</v>
      </c>
      <c r="F49">
        <f t="shared" si="3"/>
        <v>1.4975774095701426</v>
      </c>
      <c r="G49">
        <f t="shared" si="1"/>
        <v>5.5069847807506921E-2</v>
      </c>
    </row>
    <row r="50" spans="1:7" x14ac:dyDescent="0.2">
      <c r="A50">
        <v>6</v>
      </c>
      <c r="B50">
        <v>5</v>
      </c>
      <c r="C50">
        <v>4001</v>
      </c>
      <c r="D50">
        <v>3.5083968648859598E-2</v>
      </c>
      <c r="E50">
        <f>Overview!J$6</f>
        <v>2.1944444444444447E-2</v>
      </c>
      <c r="F50">
        <f t="shared" si="3"/>
        <v>1.4975774095701426</v>
      </c>
      <c r="G50">
        <f t="shared" si="1"/>
        <v>5.2540958886599251E-2</v>
      </c>
    </row>
    <row r="51" spans="1:7" x14ac:dyDescent="0.2">
      <c r="A51">
        <v>6</v>
      </c>
      <c r="B51">
        <v>5</v>
      </c>
      <c r="C51">
        <v>4501</v>
      </c>
      <c r="D51">
        <v>4.5168446068715201E-2</v>
      </c>
      <c r="E51">
        <f>Overview!J$6</f>
        <v>2.1944444444444447E-2</v>
      </c>
      <c r="F51">
        <f t="shared" si="3"/>
        <v>1.4975774095701426</v>
      </c>
      <c r="G51">
        <f t="shared" si="1"/>
        <v>6.7643244457895199E-2</v>
      </c>
    </row>
    <row r="52" spans="1:7" x14ac:dyDescent="0.2">
      <c r="A52">
        <v>6</v>
      </c>
      <c r="B52">
        <v>5</v>
      </c>
      <c r="C52">
        <v>5001</v>
      </c>
      <c r="D52">
        <v>4.9940354436527397E-2</v>
      </c>
      <c r="E52">
        <f>Overview!J$6</f>
        <v>2.1944444444444447E-2</v>
      </c>
      <c r="F52">
        <f t="shared" si="3"/>
        <v>1.4975774095701426</v>
      </c>
      <c r="G52">
        <f t="shared" si="1"/>
        <v>7.4789546630069481E-2</v>
      </c>
    </row>
    <row r="53" spans="1:7" x14ac:dyDescent="0.2">
      <c r="A53">
        <v>6</v>
      </c>
      <c r="B53">
        <v>5</v>
      </c>
      <c r="C53">
        <v>5501</v>
      </c>
      <c r="D53">
        <v>6.2461548786488297E-2</v>
      </c>
      <c r="E53">
        <f>Overview!J$6</f>
        <v>2.1944444444444447E-2</v>
      </c>
      <c r="F53">
        <f t="shared" si="3"/>
        <v>1.4975774095701426</v>
      </c>
      <c r="G53">
        <f t="shared" si="1"/>
        <v>9.3541004429408228E-2</v>
      </c>
    </row>
    <row r="54" spans="1:7" x14ac:dyDescent="0.2">
      <c r="A54">
        <v>6</v>
      </c>
      <c r="B54">
        <v>5</v>
      </c>
      <c r="C54">
        <v>6001</v>
      </c>
      <c r="D54">
        <v>7.2162886011976998E-2</v>
      </c>
      <c r="E54">
        <f>Overview!J$6</f>
        <v>2.1944444444444447E-2</v>
      </c>
      <c r="F54">
        <f t="shared" si="3"/>
        <v>1.4975774095701426</v>
      </c>
      <c r="G54">
        <f t="shared" si="1"/>
        <v>0.108069507900922</v>
      </c>
    </row>
    <row r="55" spans="1:7" x14ac:dyDescent="0.2">
      <c r="A55">
        <v>6</v>
      </c>
      <c r="B55">
        <v>5</v>
      </c>
      <c r="C55">
        <v>6501</v>
      </c>
      <c r="D55">
        <v>9.0023436703993806E-2</v>
      </c>
      <c r="E55">
        <f>Overview!J$6</f>
        <v>2.1944444444444447E-2</v>
      </c>
      <c r="F55">
        <f t="shared" si="3"/>
        <v>1.4975774095701426</v>
      </c>
      <c r="G55">
        <f t="shared" si="1"/>
        <v>0.13481706513976874</v>
      </c>
    </row>
    <row r="56" spans="1:7" x14ac:dyDescent="0.2">
      <c r="A56">
        <v>6</v>
      </c>
      <c r="B56">
        <v>5</v>
      </c>
      <c r="C56">
        <v>7001</v>
      </c>
      <c r="D56">
        <v>0.10312404446796899</v>
      </c>
      <c r="E56">
        <f>Overview!J$6</f>
        <v>2.1944444444444447E-2</v>
      </c>
      <c r="F56">
        <f t="shared" si="3"/>
        <v>1.4975774095701426</v>
      </c>
      <c r="G56">
        <f t="shared" si="1"/>
        <v>0.15443623937873721</v>
      </c>
    </row>
    <row r="57" spans="1:7" x14ac:dyDescent="0.2">
      <c r="A57">
        <v>6</v>
      </c>
      <c r="B57">
        <v>5</v>
      </c>
      <c r="C57">
        <v>7501</v>
      </c>
      <c r="D57">
        <v>0.12854035386735399</v>
      </c>
      <c r="E57">
        <f>Overview!J$6</f>
        <v>2.1944444444444447E-2</v>
      </c>
      <c r="F57">
        <f t="shared" si="3"/>
        <v>1.4975774095701426</v>
      </c>
      <c r="G57">
        <f t="shared" si="1"/>
        <v>0.19249913016990144</v>
      </c>
    </row>
    <row r="58" spans="1:7" x14ac:dyDescent="0.2">
      <c r="A58">
        <v>6</v>
      </c>
      <c r="B58">
        <v>5</v>
      </c>
      <c r="C58">
        <v>8001</v>
      </c>
      <c r="D58">
        <v>0.16523736565082001</v>
      </c>
      <c r="E58">
        <f>Overview!J$6</f>
        <v>2.1944444444444447E-2</v>
      </c>
      <c r="F58">
        <f t="shared" si="3"/>
        <v>1.4975774095701426</v>
      </c>
      <c r="G58">
        <f t="shared" si="1"/>
        <v>0.24745574601554948</v>
      </c>
    </row>
    <row r="59" spans="1:7" x14ac:dyDescent="0.2">
      <c r="A59">
        <v>6</v>
      </c>
      <c r="B59">
        <v>5</v>
      </c>
      <c r="C59">
        <v>8501</v>
      </c>
      <c r="D59">
        <v>0.20381357832175601</v>
      </c>
      <c r="E59">
        <f>Overview!J$6</f>
        <v>2.1944444444444447E-2</v>
      </c>
      <c r="F59">
        <f t="shared" si="3"/>
        <v>1.4975774095701426</v>
      </c>
      <c r="G59">
        <f t="shared" si="1"/>
        <v>0.30522661065831674</v>
      </c>
    </row>
    <row r="60" spans="1:7" x14ac:dyDescent="0.2">
      <c r="A60">
        <v>6</v>
      </c>
      <c r="B60">
        <v>5</v>
      </c>
      <c r="C60">
        <v>9001</v>
      </c>
      <c r="D60">
        <v>0.244682859255413</v>
      </c>
      <c r="E60">
        <f>Overview!J$6</f>
        <v>2.1944444444444447E-2</v>
      </c>
      <c r="F60">
        <f t="shared" si="3"/>
        <v>1.4975774095701426</v>
      </c>
      <c r="G60">
        <f t="shared" si="1"/>
        <v>0.36643152252993721</v>
      </c>
    </row>
    <row r="61" spans="1:7" x14ac:dyDescent="0.2">
      <c r="A61">
        <v>6</v>
      </c>
      <c r="B61">
        <v>5</v>
      </c>
      <c r="C61">
        <v>9501</v>
      </c>
      <c r="D61">
        <v>0.30267573491219901</v>
      </c>
      <c r="E61">
        <f>Overview!J$6</f>
        <v>2.1944444444444447E-2</v>
      </c>
      <c r="F61">
        <f t="shared" si="3"/>
        <v>1.4975774095701426</v>
      </c>
      <c r="G61">
        <f t="shared" si="1"/>
        <v>0.45328034302955017</v>
      </c>
    </row>
    <row r="62" spans="1:7" x14ac:dyDescent="0.2">
      <c r="A62">
        <v>5</v>
      </c>
      <c r="B62">
        <v>20</v>
      </c>
      <c r="C62">
        <v>1</v>
      </c>
      <c r="D62">
        <v>2.0754346045126399E-2</v>
      </c>
      <c r="E62">
        <f>Overview!J$7</f>
        <v>2.485507246376812E-2</v>
      </c>
      <c r="F62">
        <f>E$62/D$62</f>
        <v>1.1975839860107116</v>
      </c>
      <c r="G62">
        <f t="shared" si="1"/>
        <v>2.485507246376812E-2</v>
      </c>
    </row>
    <row r="63" spans="1:7" x14ac:dyDescent="0.2">
      <c r="A63">
        <v>5</v>
      </c>
      <c r="B63">
        <v>20</v>
      </c>
      <c r="C63">
        <v>501</v>
      </c>
      <c r="D63">
        <v>2.08123022098857E-2</v>
      </c>
      <c r="E63">
        <f>Overview!J$7</f>
        <v>2.485507246376812E-2</v>
      </c>
      <c r="F63">
        <f t="shared" ref="F63:F81" si="4">E$62/D$62</f>
        <v>1.1975839860107116</v>
      </c>
      <c r="G63">
        <f t="shared" si="1"/>
        <v>2.4924479838574459E-2</v>
      </c>
    </row>
    <row r="64" spans="1:7" x14ac:dyDescent="0.2">
      <c r="A64">
        <v>5</v>
      </c>
      <c r="B64">
        <v>20</v>
      </c>
      <c r="C64">
        <v>1001</v>
      </c>
      <c r="D64">
        <v>2.16779484282397E-2</v>
      </c>
      <c r="E64">
        <f>Overview!J$7</f>
        <v>2.485507246376812E-2</v>
      </c>
      <c r="F64">
        <f t="shared" si="4"/>
        <v>1.1975839860107116</v>
      </c>
      <c r="G64">
        <f t="shared" si="1"/>
        <v>2.5961163887225941E-2</v>
      </c>
    </row>
    <row r="65" spans="1:7" x14ac:dyDescent="0.2">
      <c r="A65">
        <v>5</v>
      </c>
      <c r="B65">
        <v>20</v>
      </c>
      <c r="C65">
        <v>1501</v>
      </c>
      <c r="D65">
        <v>2.5423858131883699E-2</v>
      </c>
      <c r="E65">
        <f>Overview!J$7</f>
        <v>2.485507246376812E-2</v>
      </c>
      <c r="F65">
        <f t="shared" si="4"/>
        <v>1.1975839860107116</v>
      </c>
      <c r="G65">
        <f t="shared" si="1"/>
        <v>3.0447205361352123E-2</v>
      </c>
    </row>
    <row r="66" spans="1:7" x14ac:dyDescent="0.2">
      <c r="A66">
        <v>5</v>
      </c>
      <c r="B66">
        <v>20</v>
      </c>
      <c r="C66">
        <v>2001</v>
      </c>
      <c r="D66">
        <v>2.90494460109567E-2</v>
      </c>
      <c r="E66">
        <f>Overview!J$7</f>
        <v>2.485507246376812E-2</v>
      </c>
      <c r="F66">
        <f t="shared" si="4"/>
        <v>1.1975839860107116</v>
      </c>
      <c r="G66">
        <f t="shared" si="1"/>
        <v>3.4789151345204487E-2</v>
      </c>
    </row>
    <row r="67" spans="1:7" x14ac:dyDescent="0.2">
      <c r="A67">
        <v>5</v>
      </c>
      <c r="B67">
        <v>20</v>
      </c>
      <c r="C67">
        <v>2501</v>
      </c>
      <c r="D67">
        <v>3.2463517156971003E-2</v>
      </c>
      <c r="E67">
        <f>Overview!J$7</f>
        <v>2.485507246376812E-2</v>
      </c>
      <c r="F67">
        <f t="shared" si="4"/>
        <v>1.1975839860107116</v>
      </c>
      <c r="G67">
        <f t="shared" ref="G67:G130" si="5">F67*D67</f>
        <v>3.8877788276772456E-2</v>
      </c>
    </row>
    <row r="68" spans="1:7" x14ac:dyDescent="0.2">
      <c r="A68">
        <v>5</v>
      </c>
      <c r="B68">
        <v>20</v>
      </c>
      <c r="C68">
        <v>3001</v>
      </c>
      <c r="D68">
        <v>3.7404050436659099E-2</v>
      </c>
      <c r="E68">
        <f>Overview!J$7</f>
        <v>2.485507246376812E-2</v>
      </c>
      <c r="F68">
        <f t="shared" si="4"/>
        <v>1.1975839860107116</v>
      </c>
      <c r="G68">
        <f t="shared" si="5"/>
        <v>4.4794491814879898E-2</v>
      </c>
    </row>
    <row r="69" spans="1:7" x14ac:dyDescent="0.2">
      <c r="A69">
        <v>5</v>
      </c>
      <c r="B69">
        <v>20</v>
      </c>
      <c r="C69">
        <v>3501</v>
      </c>
      <c r="D69">
        <v>3.3882792021683102E-2</v>
      </c>
      <c r="E69">
        <f>Overview!J$7</f>
        <v>2.485507246376812E-2</v>
      </c>
      <c r="F69">
        <f t="shared" si="4"/>
        <v>1.1975839860107116</v>
      </c>
      <c r="G69">
        <f t="shared" si="5"/>
        <v>4.0577489126499187E-2</v>
      </c>
    </row>
    <row r="70" spans="1:7" x14ac:dyDescent="0.2">
      <c r="A70">
        <v>5</v>
      </c>
      <c r="B70">
        <v>20</v>
      </c>
      <c r="C70">
        <v>4001</v>
      </c>
      <c r="D70">
        <v>4.1573734214477298E-2</v>
      </c>
      <c r="E70">
        <f>Overview!J$7</f>
        <v>2.485507246376812E-2</v>
      </c>
      <c r="F70">
        <f t="shared" si="4"/>
        <v>1.1975839860107116</v>
      </c>
      <c r="G70">
        <f t="shared" si="5"/>
        <v>4.9788038333923625E-2</v>
      </c>
    </row>
    <row r="71" spans="1:7" x14ac:dyDescent="0.2">
      <c r="A71">
        <v>5</v>
      </c>
      <c r="B71">
        <v>20</v>
      </c>
      <c r="C71">
        <v>4501</v>
      </c>
      <c r="D71">
        <v>4.3617597558578199E-2</v>
      </c>
      <c r="E71">
        <f>Overview!J$7</f>
        <v>2.485507246376812E-2</v>
      </c>
      <c r="F71">
        <f t="shared" si="4"/>
        <v>1.1975839860107116</v>
      </c>
      <c r="G71">
        <f t="shared" si="5"/>
        <v>5.2235736344413163E-2</v>
      </c>
    </row>
    <row r="72" spans="1:7" x14ac:dyDescent="0.2">
      <c r="A72">
        <v>5</v>
      </c>
      <c r="B72">
        <v>20</v>
      </c>
      <c r="C72">
        <v>5001</v>
      </c>
      <c r="D72">
        <v>5.3682005309802897E-2</v>
      </c>
      <c r="E72">
        <f>Overview!J$7</f>
        <v>2.485507246376812E-2</v>
      </c>
      <c r="F72">
        <f t="shared" si="4"/>
        <v>1.1975839860107116</v>
      </c>
      <c r="G72">
        <f t="shared" si="5"/>
        <v>6.4288709895961943E-2</v>
      </c>
    </row>
    <row r="73" spans="1:7" x14ac:dyDescent="0.2">
      <c r="A73">
        <v>5</v>
      </c>
      <c r="B73">
        <v>20</v>
      </c>
      <c r="C73">
        <v>5501</v>
      </c>
      <c r="D73">
        <v>6.6223126422854703E-2</v>
      </c>
      <c r="E73">
        <f>Overview!J$7</f>
        <v>2.485507246376812E-2</v>
      </c>
      <c r="F73">
        <f t="shared" si="4"/>
        <v>1.1975839860107116</v>
      </c>
      <c r="G73">
        <f t="shared" si="5"/>
        <v>7.9307755707573604E-2</v>
      </c>
    </row>
    <row r="74" spans="1:7" x14ac:dyDescent="0.2">
      <c r="A74">
        <v>5</v>
      </c>
      <c r="B74">
        <v>20</v>
      </c>
      <c r="C74">
        <v>6001</v>
      </c>
      <c r="D74">
        <v>7.4735376699039596E-2</v>
      </c>
      <c r="E74">
        <f>Overview!J$7</f>
        <v>2.485507246376812E-2</v>
      </c>
      <c r="F74">
        <f t="shared" si="4"/>
        <v>1.1975839860107116</v>
      </c>
      <c r="G74">
        <f t="shared" si="5"/>
        <v>8.9501890323247901E-2</v>
      </c>
    </row>
    <row r="75" spans="1:7" x14ac:dyDescent="0.2">
      <c r="A75">
        <v>5</v>
      </c>
      <c r="B75">
        <v>20</v>
      </c>
      <c r="C75">
        <v>6501</v>
      </c>
      <c r="D75">
        <v>8.3783225821493099E-2</v>
      </c>
      <c r="E75">
        <f>Overview!J$7</f>
        <v>2.485507246376812E-2</v>
      </c>
      <c r="F75">
        <f t="shared" si="4"/>
        <v>1.1975839860107116</v>
      </c>
      <c r="G75">
        <f t="shared" si="5"/>
        <v>0.10033744954013928</v>
      </c>
    </row>
    <row r="76" spans="1:7" x14ac:dyDescent="0.2">
      <c r="A76">
        <v>5</v>
      </c>
      <c r="B76">
        <v>20</v>
      </c>
      <c r="C76">
        <v>7001</v>
      </c>
      <c r="D76">
        <v>0.10685657463177201</v>
      </c>
      <c r="E76">
        <f>Overview!J$7</f>
        <v>2.485507246376812E-2</v>
      </c>
      <c r="F76">
        <f t="shared" si="4"/>
        <v>1.1975839860107116</v>
      </c>
      <c r="G76">
        <f t="shared" si="5"/>
        <v>0.1279697225789686</v>
      </c>
    </row>
    <row r="77" spans="1:7" x14ac:dyDescent="0.2">
      <c r="A77">
        <v>5</v>
      </c>
      <c r="B77">
        <v>20</v>
      </c>
      <c r="C77">
        <v>7501</v>
      </c>
      <c r="D77">
        <v>0.108149048910114</v>
      </c>
      <c r="E77">
        <f>Overview!J$7</f>
        <v>2.485507246376812E-2</v>
      </c>
      <c r="F77">
        <f t="shared" si="4"/>
        <v>1.1975839860107116</v>
      </c>
      <c r="G77">
        <f t="shared" si="5"/>
        <v>0.12951756907704173</v>
      </c>
    </row>
    <row r="78" spans="1:7" x14ac:dyDescent="0.2">
      <c r="A78">
        <v>5</v>
      </c>
      <c r="B78">
        <v>20</v>
      </c>
      <c r="C78">
        <v>8001</v>
      </c>
      <c r="D78">
        <v>0.12930442971827399</v>
      </c>
      <c r="E78">
        <f>Overview!J$7</f>
        <v>2.485507246376812E-2</v>
      </c>
      <c r="F78">
        <f t="shared" si="4"/>
        <v>1.1975839860107116</v>
      </c>
      <c r="G78">
        <f t="shared" si="5"/>
        <v>0.15485291435085249</v>
      </c>
    </row>
    <row r="79" spans="1:7" x14ac:dyDescent="0.2">
      <c r="A79">
        <v>5</v>
      </c>
      <c r="B79">
        <v>20</v>
      </c>
      <c r="C79">
        <v>8501</v>
      </c>
      <c r="D79">
        <v>0.14534494932629999</v>
      </c>
      <c r="E79">
        <f>Overview!J$7</f>
        <v>2.485507246376812E-2</v>
      </c>
      <c r="F79">
        <f t="shared" si="4"/>
        <v>1.1975839860107116</v>
      </c>
      <c r="G79">
        <f t="shared" si="5"/>
        <v>0.17406278376071524</v>
      </c>
    </row>
    <row r="80" spans="1:7" x14ac:dyDescent="0.2">
      <c r="A80">
        <v>5</v>
      </c>
      <c r="B80">
        <v>20</v>
      </c>
      <c r="C80">
        <v>9001</v>
      </c>
      <c r="D80">
        <v>0.17553848353135501</v>
      </c>
      <c r="E80">
        <f>Overview!J$7</f>
        <v>2.485507246376812E-2</v>
      </c>
      <c r="F80">
        <f t="shared" si="4"/>
        <v>1.1975839860107116</v>
      </c>
      <c r="G80">
        <f t="shared" si="5"/>
        <v>0.21022207680575578</v>
      </c>
    </row>
    <row r="81" spans="1:7" x14ac:dyDescent="0.2">
      <c r="A81">
        <v>5</v>
      </c>
      <c r="B81">
        <v>20</v>
      </c>
      <c r="C81">
        <v>9501</v>
      </c>
      <c r="D81">
        <v>0.20818770521055899</v>
      </c>
      <c r="E81">
        <f>Overview!J$7</f>
        <v>2.485507246376812E-2</v>
      </c>
      <c r="F81">
        <f t="shared" si="4"/>
        <v>1.1975839860107116</v>
      </c>
      <c r="G81">
        <f t="shared" si="5"/>
        <v>0.24932226184448422</v>
      </c>
    </row>
    <row r="82" spans="1:7" x14ac:dyDescent="0.2">
      <c r="A82">
        <v>20</v>
      </c>
      <c r="B82">
        <v>21</v>
      </c>
      <c r="C82">
        <v>1</v>
      </c>
      <c r="D82">
        <v>2.2087688198581201E-2</v>
      </c>
      <c r="E82">
        <f>Overview!J$8</f>
        <v>3.7150127226463103E-2</v>
      </c>
      <c r="F82">
        <f>E$82/D$82</f>
        <v>1.6819382314917608</v>
      </c>
      <c r="G82">
        <f t="shared" si="5"/>
        <v>3.7150127226463103E-2</v>
      </c>
    </row>
    <row r="83" spans="1:7" x14ac:dyDescent="0.2">
      <c r="A83">
        <v>20</v>
      </c>
      <c r="B83">
        <v>21</v>
      </c>
      <c r="C83">
        <v>501</v>
      </c>
      <c r="D83">
        <v>2.2397074329374999E-2</v>
      </c>
      <c r="E83">
        <f>Overview!J$8</f>
        <v>3.7150127226463103E-2</v>
      </c>
      <c r="F83">
        <f t="shared" ref="F83:F101" si="6">E$82/D$82</f>
        <v>1.6819382314917608</v>
      </c>
      <c r="G83">
        <f t="shared" si="5"/>
        <v>3.7670495588138501E-2</v>
      </c>
    </row>
    <row r="84" spans="1:7" x14ac:dyDescent="0.2">
      <c r="A84">
        <v>20</v>
      </c>
      <c r="B84">
        <v>21</v>
      </c>
      <c r="C84">
        <v>1001</v>
      </c>
      <c r="D84">
        <v>2.5545732919671101E-2</v>
      </c>
      <c r="E84">
        <f>Overview!J$8</f>
        <v>3.7150127226463103E-2</v>
      </c>
      <c r="F84">
        <f t="shared" si="6"/>
        <v>1.6819382314917608</v>
      </c>
      <c r="G84">
        <f t="shared" si="5"/>
        <v>4.2966344849072469E-2</v>
      </c>
    </row>
    <row r="85" spans="1:7" x14ac:dyDescent="0.2">
      <c r="A85">
        <v>20</v>
      </c>
      <c r="B85">
        <v>21</v>
      </c>
      <c r="C85">
        <v>1501</v>
      </c>
      <c r="D85">
        <v>2.5495588842780598E-2</v>
      </c>
      <c r="E85">
        <f>Overview!J$8</f>
        <v>3.7150127226463103E-2</v>
      </c>
      <c r="F85">
        <f t="shared" si="6"/>
        <v>1.6819382314917608</v>
      </c>
      <c r="G85">
        <f t="shared" si="5"/>
        <v>4.2882005609067471E-2</v>
      </c>
    </row>
    <row r="86" spans="1:7" x14ac:dyDescent="0.2">
      <c r="A86">
        <v>20</v>
      </c>
      <c r="B86">
        <v>21</v>
      </c>
      <c r="C86">
        <v>2001</v>
      </c>
      <c r="D86">
        <v>2.7315307057327199E-2</v>
      </c>
      <c r="E86">
        <f>Overview!J$8</f>
        <v>3.7150127226463103E-2</v>
      </c>
      <c r="F86">
        <f t="shared" si="6"/>
        <v>1.6819382314917608</v>
      </c>
      <c r="G86">
        <f t="shared" si="5"/>
        <v>4.5942659244655321E-2</v>
      </c>
    </row>
    <row r="87" spans="1:7" x14ac:dyDescent="0.2">
      <c r="A87">
        <v>20</v>
      </c>
      <c r="B87">
        <v>21</v>
      </c>
      <c r="C87">
        <v>2501</v>
      </c>
      <c r="D87">
        <v>2.8474956645678399E-2</v>
      </c>
      <c r="E87">
        <f>Overview!J$8</f>
        <v>3.7150127226463103E-2</v>
      </c>
      <c r="F87">
        <f t="shared" si="6"/>
        <v>1.6819382314917608</v>
      </c>
      <c r="G87">
        <f t="shared" si="5"/>
        <v>4.7893118222436887E-2</v>
      </c>
    </row>
    <row r="88" spans="1:7" x14ac:dyDescent="0.2">
      <c r="A88">
        <v>20</v>
      </c>
      <c r="B88">
        <v>21</v>
      </c>
      <c r="C88">
        <v>3001</v>
      </c>
      <c r="D88">
        <v>3.2957577210186301E-2</v>
      </c>
      <c r="E88">
        <f>Overview!J$8</f>
        <v>3.7150127226463103E-2</v>
      </c>
      <c r="F88">
        <f t="shared" si="6"/>
        <v>1.6819382314917608</v>
      </c>
      <c r="G88">
        <f t="shared" si="5"/>
        <v>5.5432609127153906E-2</v>
      </c>
    </row>
    <row r="89" spans="1:7" x14ac:dyDescent="0.2">
      <c r="A89">
        <v>20</v>
      </c>
      <c r="B89">
        <v>21</v>
      </c>
      <c r="C89">
        <v>3501</v>
      </c>
      <c r="D89">
        <v>4.1092184303398401E-2</v>
      </c>
      <c r="E89">
        <f>Overview!J$8</f>
        <v>3.7150127226463103E-2</v>
      </c>
      <c r="F89">
        <f t="shared" si="6"/>
        <v>1.6819382314917608</v>
      </c>
      <c r="G89">
        <f t="shared" si="5"/>
        <v>6.9114515795391393E-2</v>
      </c>
    </row>
    <row r="90" spans="1:7" x14ac:dyDescent="0.2">
      <c r="A90">
        <v>20</v>
      </c>
      <c r="B90">
        <v>21</v>
      </c>
      <c r="C90">
        <v>4001</v>
      </c>
      <c r="D90">
        <v>5.0331726344502198E-2</v>
      </c>
      <c r="E90">
        <f>Overview!J$8</f>
        <v>3.7150127226463103E-2</v>
      </c>
      <c r="F90">
        <f t="shared" si="6"/>
        <v>1.6819382314917608</v>
      </c>
      <c r="G90">
        <f t="shared" si="5"/>
        <v>8.4654854795799289E-2</v>
      </c>
    </row>
    <row r="91" spans="1:7" x14ac:dyDescent="0.2">
      <c r="A91">
        <v>20</v>
      </c>
      <c r="B91">
        <v>21</v>
      </c>
      <c r="C91">
        <v>4501</v>
      </c>
      <c r="D91">
        <v>6.7941316792305195E-2</v>
      </c>
      <c r="E91">
        <f>Overview!J$8</f>
        <v>3.7150127226463103E-2</v>
      </c>
      <c r="F91">
        <f t="shared" si="6"/>
        <v>1.6819382314917608</v>
      </c>
      <c r="G91">
        <f t="shared" si="5"/>
        <v>0.11427309821087127</v>
      </c>
    </row>
    <row r="92" spans="1:7" x14ac:dyDescent="0.2">
      <c r="A92">
        <v>20</v>
      </c>
      <c r="B92">
        <v>21</v>
      </c>
      <c r="C92">
        <v>5001</v>
      </c>
      <c r="D92">
        <v>9.0881384422836706E-2</v>
      </c>
      <c r="E92">
        <f>Overview!J$8</f>
        <v>3.7150127226463103E-2</v>
      </c>
      <c r="F92">
        <f t="shared" si="6"/>
        <v>1.6819382314917608</v>
      </c>
      <c r="G92">
        <f t="shared" si="5"/>
        <v>0.15285687499166883</v>
      </c>
    </row>
    <row r="93" spans="1:7" x14ac:dyDescent="0.2">
      <c r="A93">
        <v>20</v>
      </c>
      <c r="B93">
        <v>21</v>
      </c>
      <c r="C93">
        <v>5501</v>
      </c>
      <c r="D93">
        <v>0.12604777911470399</v>
      </c>
      <c r="E93">
        <f>Overview!J$8</f>
        <v>3.7150127226463103E-2</v>
      </c>
      <c r="F93">
        <f t="shared" si="6"/>
        <v>1.6819382314917608</v>
      </c>
      <c r="G93">
        <f t="shared" si="5"/>
        <v>0.21200457868764935</v>
      </c>
    </row>
    <row r="94" spans="1:7" x14ac:dyDescent="0.2">
      <c r="A94">
        <v>20</v>
      </c>
      <c r="B94">
        <v>21</v>
      </c>
      <c r="C94">
        <v>6001</v>
      </c>
      <c r="D94">
        <v>0.16757825233370199</v>
      </c>
      <c r="E94">
        <f>Overview!J$8</f>
        <v>3.7150127226463103E-2</v>
      </c>
      <c r="F94">
        <f t="shared" si="6"/>
        <v>1.6819382314917608</v>
      </c>
      <c r="G94">
        <f t="shared" si="5"/>
        <v>0.28185626936662678</v>
      </c>
    </row>
    <row r="95" spans="1:7" x14ac:dyDescent="0.2">
      <c r="A95">
        <v>20</v>
      </c>
      <c r="B95">
        <v>21</v>
      </c>
      <c r="C95">
        <v>6501</v>
      </c>
      <c r="D95">
        <v>0.22328365739075001</v>
      </c>
      <c r="E95">
        <f>Overview!J$8</f>
        <v>3.7150127226463103E-2</v>
      </c>
      <c r="F95">
        <f t="shared" si="6"/>
        <v>1.6819382314917608</v>
      </c>
      <c r="G95">
        <f t="shared" si="5"/>
        <v>0.37554931983281031</v>
      </c>
    </row>
    <row r="96" spans="1:7" x14ac:dyDescent="0.2">
      <c r="A96">
        <v>20</v>
      </c>
      <c r="B96">
        <v>21</v>
      </c>
      <c r="C96">
        <v>7001</v>
      </c>
      <c r="D96">
        <v>0.29114180118260502</v>
      </c>
      <c r="E96">
        <f>Overview!J$8</f>
        <v>3.7150127226463103E-2</v>
      </c>
      <c r="F96">
        <f t="shared" si="6"/>
        <v>1.6819382314917608</v>
      </c>
      <c r="G96">
        <f t="shared" si="5"/>
        <v>0.48968252619439651</v>
      </c>
    </row>
    <row r="97" spans="1:7" x14ac:dyDescent="0.2">
      <c r="A97">
        <v>20</v>
      </c>
      <c r="B97">
        <v>21</v>
      </c>
      <c r="C97">
        <v>7501</v>
      </c>
      <c r="D97">
        <v>0.37379481935124997</v>
      </c>
      <c r="E97">
        <f>Overview!J$8</f>
        <v>3.7150127226463103E-2</v>
      </c>
      <c r="F97">
        <f t="shared" si="6"/>
        <v>1.6819382314917608</v>
      </c>
      <c r="G97">
        <f t="shared" si="5"/>
        <v>0.62869979740042359</v>
      </c>
    </row>
    <row r="98" spans="1:7" x14ac:dyDescent="0.2">
      <c r="A98">
        <v>20</v>
      </c>
      <c r="B98">
        <v>21</v>
      </c>
      <c r="C98">
        <v>8001</v>
      </c>
      <c r="D98">
        <v>0.47614051219979098</v>
      </c>
      <c r="E98">
        <f>Overview!J$8</f>
        <v>3.7150127226463103E-2</v>
      </c>
      <c r="F98">
        <f t="shared" si="6"/>
        <v>1.6819382314917608</v>
      </c>
      <c r="G98">
        <f t="shared" si="5"/>
        <v>0.80083893103089765</v>
      </c>
    </row>
    <row r="99" spans="1:7" x14ac:dyDescent="0.2">
      <c r="A99">
        <v>20</v>
      </c>
      <c r="B99">
        <v>21</v>
      </c>
      <c r="C99">
        <v>8501</v>
      </c>
      <c r="D99">
        <v>0.59958254779608</v>
      </c>
      <c r="E99">
        <f>Overview!J$8</f>
        <v>3.7150127226463103E-2</v>
      </c>
      <c r="F99">
        <f t="shared" si="6"/>
        <v>1.6819382314917608</v>
      </c>
      <c r="G99">
        <f t="shared" si="5"/>
        <v>1.0084608100734629</v>
      </c>
    </row>
    <row r="100" spans="1:7" x14ac:dyDescent="0.2">
      <c r="A100">
        <v>20</v>
      </c>
      <c r="B100">
        <v>21</v>
      </c>
      <c r="C100">
        <v>9001</v>
      </c>
      <c r="D100">
        <v>0.76532215557352801</v>
      </c>
      <c r="E100">
        <f>Overview!J$8</f>
        <v>3.7150127226463103E-2</v>
      </c>
      <c r="F100">
        <f t="shared" si="6"/>
        <v>1.6819382314917608</v>
      </c>
      <c r="G100">
        <f t="shared" si="5"/>
        <v>1.287224592866802</v>
      </c>
    </row>
    <row r="101" spans="1:7" x14ac:dyDescent="0.2">
      <c r="A101">
        <v>20</v>
      </c>
      <c r="B101">
        <v>21</v>
      </c>
      <c r="C101">
        <v>9501</v>
      </c>
      <c r="D101">
        <v>0.94318458788042403</v>
      </c>
      <c r="E101">
        <f>Overview!J$8</f>
        <v>3.7150127226463103E-2</v>
      </c>
      <c r="F101">
        <f t="shared" si="6"/>
        <v>1.6819382314917608</v>
      </c>
      <c r="G101">
        <f t="shared" si="5"/>
        <v>1.5863782177098857</v>
      </c>
    </row>
    <row r="102" spans="1:7" x14ac:dyDescent="0.2">
      <c r="A102">
        <v>21</v>
      </c>
      <c r="B102">
        <v>22</v>
      </c>
      <c r="C102">
        <v>1</v>
      </c>
      <c r="D102">
        <v>2.0289696506803699E-2</v>
      </c>
      <c r="E102">
        <f>Overview!J$9</f>
        <v>2.9959839357429716E-2</v>
      </c>
      <c r="F102">
        <f>E$102/D$102</f>
        <v>1.4766036223057033</v>
      </c>
      <c r="G102">
        <f t="shared" si="5"/>
        <v>2.9959839357429716E-2</v>
      </c>
    </row>
    <row r="103" spans="1:7" x14ac:dyDescent="0.2">
      <c r="A103">
        <v>21</v>
      </c>
      <c r="B103">
        <v>22</v>
      </c>
      <c r="C103">
        <v>501</v>
      </c>
      <c r="D103">
        <v>2.0400033493985299E-2</v>
      </c>
      <c r="E103">
        <f>Overview!J$9</f>
        <v>2.9959839357429716E-2</v>
      </c>
      <c r="F103">
        <f t="shared" ref="F103:F121" si="7">E$102/D$102</f>
        <v>1.4766036223057033</v>
      </c>
      <c r="G103">
        <f t="shared" si="5"/>
        <v>3.0122763352376365E-2</v>
      </c>
    </row>
    <row r="104" spans="1:7" x14ac:dyDescent="0.2">
      <c r="A104">
        <v>21</v>
      </c>
      <c r="B104">
        <v>22</v>
      </c>
      <c r="C104">
        <v>1001</v>
      </c>
      <c r="D104">
        <v>2.2048051372591498E-2</v>
      </c>
      <c r="E104">
        <f>Overview!J$9</f>
        <v>2.9959839357429716E-2</v>
      </c>
      <c r="F104">
        <f t="shared" si="7"/>
        <v>1.4766036223057033</v>
      </c>
      <c r="G104">
        <f t="shared" si="5"/>
        <v>3.2556232521550842E-2</v>
      </c>
    </row>
    <row r="105" spans="1:7" x14ac:dyDescent="0.2">
      <c r="A105">
        <v>21</v>
      </c>
      <c r="B105">
        <v>22</v>
      </c>
      <c r="C105">
        <v>1501</v>
      </c>
      <c r="D105">
        <v>2.60469433083729E-2</v>
      </c>
      <c r="E105">
        <f>Overview!J$9</f>
        <v>2.9959839357429716E-2</v>
      </c>
      <c r="F105">
        <f t="shared" si="7"/>
        <v>1.4766036223057033</v>
      </c>
      <c r="G105">
        <f t="shared" si="5"/>
        <v>3.8461010839134724E-2</v>
      </c>
    </row>
    <row r="106" spans="1:7" x14ac:dyDescent="0.2">
      <c r="A106">
        <v>21</v>
      </c>
      <c r="B106">
        <v>22</v>
      </c>
      <c r="C106">
        <v>2001</v>
      </c>
      <c r="D106">
        <v>3.2634365851982698E-2</v>
      </c>
      <c r="E106">
        <f>Overview!J$9</f>
        <v>2.9959839357429716E-2</v>
      </c>
      <c r="F106">
        <f t="shared" si="7"/>
        <v>1.4766036223057033</v>
      </c>
      <c r="G106">
        <f t="shared" si="5"/>
        <v>4.8188022828687199E-2</v>
      </c>
    </row>
    <row r="107" spans="1:7" x14ac:dyDescent="0.2">
      <c r="A107">
        <v>21</v>
      </c>
      <c r="B107">
        <v>22</v>
      </c>
      <c r="C107">
        <v>2501</v>
      </c>
      <c r="D107">
        <v>4.1981468497106399E-2</v>
      </c>
      <c r="E107">
        <f>Overview!J$9</f>
        <v>2.9959839357429716E-2</v>
      </c>
      <c r="F107">
        <f t="shared" si="7"/>
        <v>1.4766036223057033</v>
      </c>
      <c r="G107">
        <f t="shared" si="5"/>
        <v>6.1989988452540078E-2</v>
      </c>
    </row>
    <row r="108" spans="1:7" x14ac:dyDescent="0.2">
      <c r="A108">
        <v>21</v>
      </c>
      <c r="B108">
        <v>22</v>
      </c>
      <c r="C108">
        <v>3001</v>
      </c>
      <c r="D108">
        <v>5.7689214695892201E-2</v>
      </c>
      <c r="E108">
        <f>Overview!J$9</f>
        <v>2.9959839357429716E-2</v>
      </c>
      <c r="F108">
        <f t="shared" si="7"/>
        <v>1.4766036223057033</v>
      </c>
      <c r="G108">
        <f t="shared" si="5"/>
        <v>8.5184103387925841E-2</v>
      </c>
    </row>
    <row r="109" spans="1:7" x14ac:dyDescent="0.2">
      <c r="A109">
        <v>21</v>
      </c>
      <c r="B109">
        <v>22</v>
      </c>
      <c r="C109">
        <v>3501</v>
      </c>
      <c r="D109">
        <v>8.4260676426205106E-2</v>
      </c>
      <c r="E109">
        <f>Overview!J$9</f>
        <v>2.9959839357429716E-2</v>
      </c>
      <c r="F109">
        <f t="shared" si="7"/>
        <v>1.4766036223057033</v>
      </c>
      <c r="G109">
        <f t="shared" si="5"/>
        <v>0.12441962002886324</v>
      </c>
    </row>
    <row r="110" spans="1:7" x14ac:dyDescent="0.2">
      <c r="A110">
        <v>21</v>
      </c>
      <c r="B110">
        <v>22</v>
      </c>
      <c r="C110">
        <v>4001</v>
      </c>
      <c r="D110">
        <v>0.12730658421056501</v>
      </c>
      <c r="E110">
        <f>Overview!J$9</f>
        <v>2.9959839357429716E-2</v>
      </c>
      <c r="F110">
        <f t="shared" si="7"/>
        <v>1.4766036223057033</v>
      </c>
      <c r="G110">
        <f t="shared" si="5"/>
        <v>0.18798136338868635</v>
      </c>
    </row>
    <row r="111" spans="1:7" x14ac:dyDescent="0.2">
      <c r="A111">
        <v>21</v>
      </c>
      <c r="B111">
        <v>22</v>
      </c>
      <c r="C111">
        <v>4501</v>
      </c>
      <c r="D111">
        <v>0.187969617704041</v>
      </c>
      <c r="E111">
        <f>Overview!J$9</f>
        <v>2.9959839357429716E-2</v>
      </c>
      <c r="F111">
        <f t="shared" si="7"/>
        <v>1.4766036223057033</v>
      </c>
      <c r="G111">
        <f t="shared" si="5"/>
        <v>0.27755661838520518</v>
      </c>
    </row>
    <row r="112" spans="1:7" x14ac:dyDescent="0.2">
      <c r="A112">
        <v>21</v>
      </c>
      <c r="B112">
        <v>22</v>
      </c>
      <c r="C112">
        <v>5001</v>
      </c>
      <c r="D112">
        <v>0.25997716349181699</v>
      </c>
      <c r="E112">
        <f>Overview!J$9</f>
        <v>2.9959839357429716E-2</v>
      </c>
      <c r="F112">
        <f t="shared" si="7"/>
        <v>1.4766036223057033</v>
      </c>
      <c r="G112">
        <f t="shared" si="5"/>
        <v>0.383883221328779</v>
      </c>
    </row>
    <row r="113" spans="1:7" x14ac:dyDescent="0.2">
      <c r="A113">
        <v>21</v>
      </c>
      <c r="B113">
        <v>22</v>
      </c>
      <c r="C113">
        <v>5501</v>
      </c>
      <c r="D113">
        <v>0.36171627957923702</v>
      </c>
      <c r="E113">
        <f>Overview!J$9</f>
        <v>2.9959839357429716E-2</v>
      </c>
      <c r="F113">
        <f t="shared" si="7"/>
        <v>1.4766036223057033</v>
      </c>
      <c r="G113">
        <f t="shared" si="5"/>
        <v>0.53411156867364384</v>
      </c>
    </row>
    <row r="114" spans="1:7" x14ac:dyDescent="0.2">
      <c r="A114">
        <v>21</v>
      </c>
      <c r="B114">
        <v>22</v>
      </c>
      <c r="C114">
        <v>6001</v>
      </c>
      <c r="D114">
        <v>0.48494940555896299</v>
      </c>
      <c r="E114">
        <f>Overview!J$9</f>
        <v>2.9959839357429716E-2</v>
      </c>
      <c r="F114">
        <f t="shared" si="7"/>
        <v>1.4766036223057033</v>
      </c>
      <c r="G114">
        <f t="shared" si="5"/>
        <v>0.71607804888336235</v>
      </c>
    </row>
    <row r="115" spans="1:7" x14ac:dyDescent="0.2">
      <c r="A115">
        <v>21</v>
      </c>
      <c r="B115">
        <v>22</v>
      </c>
      <c r="C115">
        <v>6501</v>
      </c>
      <c r="D115">
        <v>0.65019869791549201</v>
      </c>
      <c r="E115">
        <f>Overview!J$9</f>
        <v>2.9959839357429716E-2</v>
      </c>
      <c r="F115">
        <f t="shared" si="7"/>
        <v>1.4766036223057033</v>
      </c>
      <c r="G115">
        <f t="shared" si="5"/>
        <v>0.96008575256046724</v>
      </c>
    </row>
    <row r="116" spans="1:7" x14ac:dyDescent="0.2">
      <c r="A116">
        <v>21</v>
      </c>
      <c r="B116">
        <v>22</v>
      </c>
      <c r="C116">
        <v>7001</v>
      </c>
      <c r="D116">
        <v>0.849528039714883</v>
      </c>
      <c r="E116">
        <f>Overview!J$9</f>
        <v>2.9959839357429716E-2</v>
      </c>
      <c r="F116">
        <f t="shared" si="7"/>
        <v>1.4766036223057033</v>
      </c>
      <c r="G116">
        <f t="shared" si="5"/>
        <v>1.2544161806932597</v>
      </c>
    </row>
    <row r="117" spans="1:7" x14ac:dyDescent="0.2">
      <c r="A117">
        <v>21</v>
      </c>
      <c r="B117">
        <v>22</v>
      </c>
      <c r="C117">
        <v>7501</v>
      </c>
      <c r="D117">
        <v>1.1070359377952901</v>
      </c>
      <c r="E117">
        <f>Overview!J$9</f>
        <v>2.9959839357429716E-2</v>
      </c>
      <c r="F117">
        <f t="shared" si="7"/>
        <v>1.4766036223057033</v>
      </c>
      <c r="G117">
        <f t="shared" si="5"/>
        <v>1.6346532757711165</v>
      </c>
    </row>
    <row r="118" spans="1:7" x14ac:dyDescent="0.2">
      <c r="A118">
        <v>21</v>
      </c>
      <c r="B118">
        <v>22</v>
      </c>
      <c r="C118">
        <v>8001</v>
      </c>
      <c r="D118">
        <v>1.4242585947825801</v>
      </c>
      <c r="E118">
        <f>Overview!J$9</f>
        <v>2.9959839357429716E-2</v>
      </c>
      <c r="F118">
        <f t="shared" si="7"/>
        <v>1.4766036223057033</v>
      </c>
      <c r="G118">
        <f t="shared" si="5"/>
        <v>2.1030654001559888</v>
      </c>
    </row>
    <row r="119" spans="1:7" x14ac:dyDescent="0.2">
      <c r="A119">
        <v>21</v>
      </c>
      <c r="B119">
        <v>22</v>
      </c>
      <c r="C119">
        <v>8501</v>
      </c>
      <c r="D119">
        <v>1.8044994723182299</v>
      </c>
      <c r="E119">
        <f>Overview!J$9</f>
        <v>2.9959839357429716E-2</v>
      </c>
      <c r="F119">
        <f t="shared" si="7"/>
        <v>1.4766036223057033</v>
      </c>
      <c r="G119">
        <f t="shared" si="5"/>
        <v>2.6645304572738286</v>
      </c>
    </row>
    <row r="120" spans="1:7" x14ac:dyDescent="0.2">
      <c r="A120">
        <v>21</v>
      </c>
      <c r="B120">
        <v>22</v>
      </c>
      <c r="C120">
        <v>9001</v>
      </c>
      <c r="D120">
        <v>2.2607426601901102</v>
      </c>
      <c r="E120">
        <f>Overview!J$9</f>
        <v>2.9959839357429716E-2</v>
      </c>
      <c r="F120">
        <f t="shared" si="7"/>
        <v>1.4766036223057033</v>
      </c>
      <c r="G120">
        <f t="shared" si="5"/>
        <v>3.3382208011377483</v>
      </c>
    </row>
    <row r="121" spans="1:7" x14ac:dyDescent="0.2">
      <c r="A121">
        <v>21</v>
      </c>
      <c r="B121">
        <v>22</v>
      </c>
      <c r="C121">
        <v>9501</v>
      </c>
      <c r="D121">
        <v>2.7942787814392198</v>
      </c>
      <c r="E121">
        <f>Overview!J$9</f>
        <v>2.9959839357429716E-2</v>
      </c>
      <c r="F121">
        <f t="shared" si="7"/>
        <v>1.4766036223057033</v>
      </c>
      <c r="G121">
        <f t="shared" si="5"/>
        <v>4.1260421704051184</v>
      </c>
    </row>
    <row r="122" spans="1:7" x14ac:dyDescent="0.2">
      <c r="A122">
        <v>20</v>
      </c>
      <c r="B122">
        <v>4</v>
      </c>
      <c r="C122">
        <v>1</v>
      </c>
      <c r="D122">
        <v>1.5825020508127102E-2</v>
      </c>
      <c r="E122">
        <f>Overview!J$10</f>
        <v>2.6780626780626784E-2</v>
      </c>
      <c r="F122">
        <f>E$122/D$122</f>
        <v>1.6922964976173849</v>
      </c>
      <c r="G122">
        <f t="shared" si="5"/>
        <v>2.6780626780626784E-2</v>
      </c>
    </row>
    <row r="123" spans="1:7" x14ac:dyDescent="0.2">
      <c r="A123">
        <v>20</v>
      </c>
      <c r="B123">
        <v>4</v>
      </c>
      <c r="C123">
        <v>501</v>
      </c>
      <c r="D123">
        <v>1.58767870812518E-2</v>
      </c>
      <c r="E123">
        <f>Overview!J$10</f>
        <v>2.6780626780626784E-2</v>
      </c>
      <c r="F123">
        <f t="shared" ref="F123:F141" si="8">E$122/D$122</f>
        <v>1.6922964976173849</v>
      </c>
      <c r="G123">
        <f t="shared" si="5"/>
        <v>2.6868231171019365E-2</v>
      </c>
    </row>
    <row r="124" spans="1:7" x14ac:dyDescent="0.2">
      <c r="A124">
        <v>20</v>
      </c>
      <c r="B124">
        <v>4</v>
      </c>
      <c r="C124">
        <v>1001</v>
      </c>
      <c r="D124">
        <v>1.66499841768292E-2</v>
      </c>
      <c r="E124">
        <f>Overview!J$10</f>
        <v>2.6780626780626784E-2</v>
      </c>
      <c r="F124">
        <f t="shared" si="8"/>
        <v>1.6922964976173849</v>
      </c>
      <c r="G124">
        <f t="shared" si="5"/>
        <v>2.8176709907832932E-2</v>
      </c>
    </row>
    <row r="125" spans="1:7" x14ac:dyDescent="0.2">
      <c r="A125">
        <v>20</v>
      </c>
      <c r="B125">
        <v>4</v>
      </c>
      <c r="C125">
        <v>1501</v>
      </c>
      <c r="D125">
        <v>1.9995838917188001E-2</v>
      </c>
      <c r="E125">
        <f>Overview!J$10</f>
        <v>2.6780626780626784E-2</v>
      </c>
      <c r="F125">
        <f t="shared" si="8"/>
        <v>1.6922964976173849</v>
      </c>
      <c r="G125">
        <f t="shared" si="5"/>
        <v>3.3838888166478655E-2</v>
      </c>
    </row>
    <row r="126" spans="1:7" x14ac:dyDescent="0.2">
      <c r="A126">
        <v>20</v>
      </c>
      <c r="B126">
        <v>4</v>
      </c>
      <c r="C126">
        <v>2001</v>
      </c>
      <c r="D126">
        <v>2.2545051967143199E-2</v>
      </c>
      <c r="E126">
        <f>Overview!J$10</f>
        <v>2.6780626780626784E-2</v>
      </c>
      <c r="F126">
        <f t="shared" si="8"/>
        <v>1.6922964976173849</v>
      </c>
      <c r="G126">
        <f t="shared" si="5"/>
        <v>3.8152912482598368E-2</v>
      </c>
    </row>
    <row r="127" spans="1:7" x14ac:dyDescent="0.2">
      <c r="A127">
        <v>20</v>
      </c>
      <c r="B127">
        <v>4</v>
      </c>
      <c r="C127">
        <v>2501</v>
      </c>
      <c r="D127">
        <v>2.3690346676926401E-2</v>
      </c>
      <c r="E127">
        <f>Overview!J$10</f>
        <v>2.6780626780626784E-2</v>
      </c>
      <c r="F127">
        <f t="shared" si="8"/>
        <v>1.6922964976173849</v>
      </c>
      <c r="G127">
        <f t="shared" si="5"/>
        <v>4.0091090708704202E-2</v>
      </c>
    </row>
    <row r="128" spans="1:7" x14ac:dyDescent="0.2">
      <c r="A128">
        <v>20</v>
      </c>
      <c r="B128">
        <v>4</v>
      </c>
      <c r="C128">
        <v>3001</v>
      </c>
      <c r="D128">
        <v>3.0534722882835499E-2</v>
      </c>
      <c r="E128">
        <f>Overview!J$10</f>
        <v>2.6780626780626784E-2</v>
      </c>
      <c r="F128">
        <f t="shared" si="8"/>
        <v>1.6922964976173849</v>
      </c>
      <c r="G128">
        <f t="shared" si="5"/>
        <v>5.1673804590339933E-2</v>
      </c>
    </row>
    <row r="129" spans="1:7" x14ac:dyDescent="0.2">
      <c r="A129">
        <v>20</v>
      </c>
      <c r="B129">
        <v>4</v>
      </c>
      <c r="C129">
        <v>3501</v>
      </c>
      <c r="D129">
        <v>3.46800361558708E-2</v>
      </c>
      <c r="E129">
        <f>Overview!J$10</f>
        <v>2.6780626780626784E-2</v>
      </c>
      <c r="F129">
        <f t="shared" si="8"/>
        <v>1.6922964976173849</v>
      </c>
      <c r="G129">
        <f t="shared" si="5"/>
        <v>5.8688903723824432E-2</v>
      </c>
    </row>
    <row r="130" spans="1:7" x14ac:dyDescent="0.2">
      <c r="A130">
        <v>20</v>
      </c>
      <c r="B130">
        <v>4</v>
      </c>
      <c r="C130">
        <v>4001</v>
      </c>
      <c r="D130">
        <v>3.7018725343088997E-2</v>
      </c>
      <c r="E130">
        <f>Overview!J$10</f>
        <v>2.6780626780626784E-2</v>
      </c>
      <c r="F130">
        <f t="shared" si="8"/>
        <v>1.6922964976173849</v>
      </c>
      <c r="G130">
        <f t="shared" si="5"/>
        <v>6.2646659244369435E-2</v>
      </c>
    </row>
    <row r="131" spans="1:7" x14ac:dyDescent="0.2">
      <c r="A131">
        <v>20</v>
      </c>
      <c r="B131">
        <v>4</v>
      </c>
      <c r="C131">
        <v>4501</v>
      </c>
      <c r="D131">
        <v>4.6177610392585999E-2</v>
      </c>
      <c r="E131">
        <f>Overview!J$10</f>
        <v>2.6780626780626784E-2</v>
      </c>
      <c r="F131">
        <f t="shared" si="8"/>
        <v>1.6922964976173849</v>
      </c>
      <c r="G131">
        <f t="shared" ref="G131:G194" si="9">F131*D131</f>
        <v>7.8146208335713438E-2</v>
      </c>
    </row>
    <row r="132" spans="1:7" x14ac:dyDescent="0.2">
      <c r="A132">
        <v>20</v>
      </c>
      <c r="B132">
        <v>4</v>
      </c>
      <c r="C132">
        <v>5001</v>
      </c>
      <c r="D132">
        <v>4.9950199874084701E-2</v>
      </c>
      <c r="E132">
        <f>Overview!J$10</f>
        <v>2.6780626780626784E-2</v>
      </c>
      <c r="F132">
        <f t="shared" si="8"/>
        <v>1.6922964976173849</v>
      </c>
      <c r="G132">
        <f t="shared" si="9"/>
        <v>8.4530548302201886E-2</v>
      </c>
    </row>
    <row r="133" spans="1:7" x14ac:dyDescent="0.2">
      <c r="A133">
        <v>20</v>
      </c>
      <c r="B133">
        <v>4</v>
      </c>
      <c r="C133">
        <v>5501</v>
      </c>
      <c r="D133">
        <v>6.0685944575396701E-2</v>
      </c>
      <c r="E133">
        <f>Overview!J$10</f>
        <v>2.6780626780626784E-2</v>
      </c>
      <c r="F133">
        <f t="shared" si="8"/>
        <v>1.6922964976173849</v>
      </c>
      <c r="G133">
        <f t="shared" si="9"/>
        <v>0.10269861145954658</v>
      </c>
    </row>
    <row r="134" spans="1:7" x14ac:dyDescent="0.2">
      <c r="A134">
        <v>20</v>
      </c>
      <c r="B134">
        <v>4</v>
      </c>
      <c r="C134">
        <v>6001</v>
      </c>
      <c r="D134">
        <v>7.2885275162317895E-2</v>
      </c>
      <c r="E134">
        <f>Overview!J$10</f>
        <v>2.6780626780626784E-2</v>
      </c>
      <c r="F134">
        <f t="shared" si="8"/>
        <v>1.6922964976173849</v>
      </c>
      <c r="G134">
        <f t="shared" si="9"/>
        <v>0.12334349588506995</v>
      </c>
    </row>
    <row r="135" spans="1:7" x14ac:dyDescent="0.2">
      <c r="A135">
        <v>20</v>
      </c>
      <c r="B135">
        <v>4</v>
      </c>
      <c r="C135">
        <v>6501</v>
      </c>
      <c r="D135">
        <v>8.0973619297504296E-2</v>
      </c>
      <c r="E135">
        <f>Overview!J$10</f>
        <v>2.6780626780626784E-2</v>
      </c>
      <c r="F135">
        <f t="shared" si="8"/>
        <v>1.6922964976173849</v>
      </c>
      <c r="G135">
        <f t="shared" si="9"/>
        <v>0.13703137233657001</v>
      </c>
    </row>
    <row r="136" spans="1:7" x14ac:dyDescent="0.2">
      <c r="A136">
        <v>20</v>
      </c>
      <c r="B136">
        <v>4</v>
      </c>
      <c r="C136">
        <v>7001</v>
      </c>
      <c r="D136">
        <v>9.1282204250583296E-2</v>
      </c>
      <c r="E136">
        <f>Overview!J$10</f>
        <v>2.6780626780626784E-2</v>
      </c>
      <c r="F136">
        <f t="shared" si="8"/>
        <v>1.6922964976173849</v>
      </c>
      <c r="G136">
        <f t="shared" si="9"/>
        <v>0.15447655454805687</v>
      </c>
    </row>
    <row r="137" spans="1:7" x14ac:dyDescent="0.2">
      <c r="A137">
        <v>20</v>
      </c>
      <c r="B137">
        <v>4</v>
      </c>
      <c r="C137">
        <v>7501</v>
      </c>
      <c r="D137">
        <v>0.10184696892978599</v>
      </c>
      <c r="E137">
        <f>Overview!J$10</f>
        <v>2.6780626780626784E-2</v>
      </c>
      <c r="F137">
        <f t="shared" si="8"/>
        <v>1.6922964976173849</v>
      </c>
      <c r="G137">
        <f t="shared" si="9"/>
        <v>0.17235526881282345</v>
      </c>
    </row>
    <row r="138" spans="1:7" x14ac:dyDescent="0.2">
      <c r="A138">
        <v>20</v>
      </c>
      <c r="B138">
        <v>4</v>
      </c>
      <c r="C138">
        <v>8001</v>
      </c>
      <c r="D138">
        <v>0.12524489044485801</v>
      </c>
      <c r="E138">
        <f>Overview!J$10</f>
        <v>2.6780626780626784E-2</v>
      </c>
      <c r="F138">
        <f t="shared" si="8"/>
        <v>1.6922964976173849</v>
      </c>
      <c r="G138">
        <f t="shared" si="9"/>
        <v>0.21195148944430628</v>
      </c>
    </row>
    <row r="139" spans="1:7" x14ac:dyDescent="0.2">
      <c r="A139">
        <v>20</v>
      </c>
      <c r="B139">
        <v>4</v>
      </c>
      <c r="C139">
        <v>8501</v>
      </c>
      <c r="D139">
        <v>0.139505263416381</v>
      </c>
      <c r="E139">
        <f>Overview!J$10</f>
        <v>2.6780626780626784E-2</v>
      </c>
      <c r="F139">
        <f t="shared" si="8"/>
        <v>1.6922964976173849</v>
      </c>
      <c r="G139">
        <f t="shared" si="9"/>
        <v>0.23608426867873225</v>
      </c>
    </row>
    <row r="140" spans="1:7" x14ac:dyDescent="0.2">
      <c r="A140">
        <v>20</v>
      </c>
      <c r="B140">
        <v>4</v>
      </c>
      <c r="C140">
        <v>9001</v>
      </c>
      <c r="D140">
        <v>0.16814965453258801</v>
      </c>
      <c r="E140">
        <f>Overview!J$10</f>
        <v>2.6780626780626784E-2</v>
      </c>
      <c r="F140">
        <f t="shared" si="8"/>
        <v>1.6922964976173849</v>
      </c>
      <c r="G140">
        <f t="shared" si="9"/>
        <v>0.2845590714410719</v>
      </c>
    </row>
    <row r="141" spans="1:7" x14ac:dyDescent="0.2">
      <c r="A141">
        <v>20</v>
      </c>
      <c r="B141">
        <v>4</v>
      </c>
      <c r="C141">
        <v>9501</v>
      </c>
      <c r="D141">
        <v>0.202024003483561</v>
      </c>
      <c r="E141">
        <f>Overview!J$10</f>
        <v>2.6780626780626784E-2</v>
      </c>
      <c r="F141">
        <f t="shared" si="8"/>
        <v>1.6922964976173849</v>
      </c>
      <c r="G141">
        <f t="shared" si="9"/>
        <v>0.34188451352987265</v>
      </c>
    </row>
    <row r="142" spans="1:7" x14ac:dyDescent="0.2">
      <c r="A142">
        <v>21</v>
      </c>
      <c r="B142">
        <v>4</v>
      </c>
      <c r="C142">
        <v>1</v>
      </c>
      <c r="D142">
        <v>2.7784695581505699E-2</v>
      </c>
      <c r="E142">
        <f>Overview!J$11</f>
        <v>2.6570915619389589E-2</v>
      </c>
      <c r="F142">
        <f>E$142/D$142</f>
        <v>0.95631480076664799</v>
      </c>
      <c r="G142">
        <f t="shared" si="9"/>
        <v>2.6570915619389589E-2</v>
      </c>
    </row>
    <row r="143" spans="1:7" x14ac:dyDescent="0.2">
      <c r="A143">
        <v>21</v>
      </c>
      <c r="B143">
        <v>4</v>
      </c>
      <c r="C143">
        <v>501</v>
      </c>
      <c r="D143">
        <v>2.8043444096724501E-2</v>
      </c>
      <c r="E143">
        <f>Overview!J$11</f>
        <v>2.6570915619389589E-2</v>
      </c>
      <c r="F143">
        <f t="shared" ref="F143:F161" si="10">E$142/D$142</f>
        <v>0.95631480076664799</v>
      </c>
      <c r="G143">
        <f t="shared" si="9"/>
        <v>2.6818360654169721E-2</v>
      </c>
    </row>
    <row r="144" spans="1:7" x14ac:dyDescent="0.2">
      <c r="A144">
        <v>21</v>
      </c>
      <c r="B144">
        <v>4</v>
      </c>
      <c r="C144">
        <v>1001</v>
      </c>
      <c r="D144">
        <v>3.0277774092674899E-2</v>
      </c>
      <c r="E144">
        <f>Overview!J$11</f>
        <v>2.6570915619389589E-2</v>
      </c>
      <c r="F144">
        <f t="shared" si="10"/>
        <v>0.95631480076664799</v>
      </c>
      <c r="G144">
        <f t="shared" si="9"/>
        <v>2.8955083499093974E-2</v>
      </c>
    </row>
    <row r="145" spans="1:7" x14ac:dyDescent="0.2">
      <c r="A145">
        <v>21</v>
      </c>
      <c r="B145">
        <v>4</v>
      </c>
      <c r="C145">
        <v>1501</v>
      </c>
      <c r="D145">
        <v>2.99897165952441E-2</v>
      </c>
      <c r="E145">
        <f>Overview!J$11</f>
        <v>2.6570915619389589E-2</v>
      </c>
      <c r="F145">
        <f t="shared" si="10"/>
        <v>0.95631480076664799</v>
      </c>
      <c r="G145">
        <f t="shared" si="9"/>
        <v>2.86796098508291E-2</v>
      </c>
    </row>
    <row r="146" spans="1:7" x14ac:dyDescent="0.2">
      <c r="A146">
        <v>21</v>
      </c>
      <c r="B146">
        <v>4</v>
      </c>
      <c r="C146">
        <v>2001</v>
      </c>
      <c r="D146">
        <v>3.20585018984514E-2</v>
      </c>
      <c r="E146">
        <f>Overview!J$11</f>
        <v>2.6570915619389589E-2</v>
      </c>
      <c r="F146">
        <f t="shared" si="10"/>
        <v>0.95631480076664799</v>
      </c>
      <c r="G146">
        <f t="shared" si="9"/>
        <v>3.0658019855894756E-2</v>
      </c>
    </row>
    <row r="147" spans="1:7" x14ac:dyDescent="0.2">
      <c r="A147">
        <v>21</v>
      </c>
      <c r="B147">
        <v>4</v>
      </c>
      <c r="C147">
        <v>2501</v>
      </c>
      <c r="D147">
        <v>3.6724328370327401E-2</v>
      </c>
      <c r="E147">
        <f>Overview!J$11</f>
        <v>2.6570915619389589E-2</v>
      </c>
      <c r="F147">
        <f t="shared" si="10"/>
        <v>0.95631480076664799</v>
      </c>
      <c r="G147">
        <f t="shared" si="9"/>
        <v>3.5120018768758608E-2</v>
      </c>
    </row>
    <row r="148" spans="1:7" x14ac:dyDescent="0.2">
      <c r="A148">
        <v>21</v>
      </c>
      <c r="B148">
        <v>4</v>
      </c>
      <c r="C148">
        <v>3001</v>
      </c>
      <c r="D148">
        <v>4.4746134957717301E-2</v>
      </c>
      <c r="E148">
        <f>Overview!J$11</f>
        <v>2.6570915619389589E-2</v>
      </c>
      <c r="F148">
        <f t="shared" si="10"/>
        <v>0.95631480076664799</v>
      </c>
      <c r="G148">
        <f t="shared" si="9"/>
        <v>4.2791391137166963E-2</v>
      </c>
    </row>
    <row r="149" spans="1:7" x14ac:dyDescent="0.2">
      <c r="A149">
        <v>21</v>
      </c>
      <c r="B149">
        <v>4</v>
      </c>
      <c r="C149">
        <v>3501</v>
      </c>
      <c r="D149">
        <v>5.3124301563116802E-2</v>
      </c>
      <c r="E149">
        <f>Overview!J$11</f>
        <v>2.6570915619389589E-2</v>
      </c>
      <c r="F149">
        <f t="shared" si="10"/>
        <v>0.95631480076664799</v>
      </c>
      <c r="G149">
        <f t="shared" si="9"/>
        <v>5.0803555865199371E-2</v>
      </c>
    </row>
    <row r="150" spans="1:7" x14ac:dyDescent="0.2">
      <c r="A150">
        <v>21</v>
      </c>
      <c r="B150">
        <v>4</v>
      </c>
      <c r="C150">
        <v>4001</v>
      </c>
      <c r="D150">
        <v>6.4902722661619006E-2</v>
      </c>
      <c r="E150">
        <f>Overview!J$11</f>
        <v>2.6570915619389589E-2</v>
      </c>
      <c r="F150">
        <f t="shared" si="10"/>
        <v>0.95631480076664799</v>
      </c>
      <c r="G150">
        <f t="shared" si="9"/>
        <v>6.2067434291359191E-2</v>
      </c>
    </row>
    <row r="151" spans="1:7" x14ac:dyDescent="0.2">
      <c r="A151">
        <v>21</v>
      </c>
      <c r="B151">
        <v>4</v>
      </c>
      <c r="C151">
        <v>4501</v>
      </c>
      <c r="D151">
        <v>8.4554814419592797E-2</v>
      </c>
      <c r="E151">
        <f>Overview!J$11</f>
        <v>2.6570915619389589E-2</v>
      </c>
      <c r="F151">
        <f t="shared" si="10"/>
        <v>0.95631480076664799</v>
      </c>
      <c r="G151">
        <f t="shared" si="9"/>
        <v>8.0861020505533773E-2</v>
      </c>
    </row>
    <row r="152" spans="1:7" x14ac:dyDescent="0.2">
      <c r="A152">
        <v>21</v>
      </c>
      <c r="B152">
        <v>4</v>
      </c>
      <c r="C152">
        <v>5001</v>
      </c>
      <c r="D152">
        <v>0.107703603336087</v>
      </c>
      <c r="E152">
        <f>Overview!J$11</f>
        <v>2.6570915619389589E-2</v>
      </c>
      <c r="F152">
        <f t="shared" si="10"/>
        <v>0.95631480076664799</v>
      </c>
      <c r="G152">
        <f t="shared" si="9"/>
        <v>0.10299854996620013</v>
      </c>
    </row>
    <row r="153" spans="1:7" x14ac:dyDescent="0.2">
      <c r="A153">
        <v>21</v>
      </c>
      <c r="B153">
        <v>4</v>
      </c>
      <c r="C153">
        <v>5501</v>
      </c>
      <c r="D153">
        <v>0.14535413896506899</v>
      </c>
      <c r="E153">
        <f>Overview!J$11</f>
        <v>2.6570915619389589E-2</v>
      </c>
      <c r="F153">
        <f t="shared" si="10"/>
        <v>0.95631480076664799</v>
      </c>
      <c r="G153">
        <f t="shared" si="9"/>
        <v>0.13900431444498762</v>
      </c>
    </row>
    <row r="154" spans="1:7" x14ac:dyDescent="0.2">
      <c r="A154">
        <v>21</v>
      </c>
      <c r="B154">
        <v>4</v>
      </c>
      <c r="C154">
        <v>6001</v>
      </c>
      <c r="D154">
        <v>0.18859314996965701</v>
      </c>
      <c r="E154">
        <f>Overview!J$11</f>
        <v>2.6570915619389589E-2</v>
      </c>
      <c r="F154">
        <f t="shared" si="10"/>
        <v>0.95631480076664799</v>
      </c>
      <c r="G154">
        <f t="shared" si="9"/>
        <v>0.18035442063918711</v>
      </c>
    </row>
    <row r="155" spans="1:7" x14ac:dyDescent="0.2">
      <c r="A155">
        <v>21</v>
      </c>
      <c r="B155">
        <v>4</v>
      </c>
      <c r="C155">
        <v>6501</v>
      </c>
      <c r="D155">
        <v>0.24294165659297601</v>
      </c>
      <c r="E155">
        <f>Overview!J$11</f>
        <v>2.6570915619389589E-2</v>
      </c>
      <c r="F155">
        <f t="shared" si="10"/>
        <v>0.95631480076664799</v>
      </c>
      <c r="G155">
        <f t="shared" si="9"/>
        <v>0.23232870192263128</v>
      </c>
    </row>
    <row r="156" spans="1:7" x14ac:dyDescent="0.2">
      <c r="A156">
        <v>21</v>
      </c>
      <c r="B156">
        <v>4</v>
      </c>
      <c r="C156">
        <v>7001</v>
      </c>
      <c r="D156">
        <v>0.30457471505887501</v>
      </c>
      <c r="E156">
        <f>Overview!J$11</f>
        <v>2.6570915619389589E-2</v>
      </c>
      <c r="F156">
        <f t="shared" si="10"/>
        <v>0.95631480076664799</v>
      </c>
      <c r="G156">
        <f t="shared" si="9"/>
        <v>0.29126930795008665</v>
      </c>
    </row>
    <row r="157" spans="1:7" x14ac:dyDescent="0.2">
      <c r="A157">
        <v>21</v>
      </c>
      <c r="B157">
        <v>4</v>
      </c>
      <c r="C157">
        <v>7501</v>
      </c>
      <c r="D157">
        <v>0.37873989942067998</v>
      </c>
      <c r="E157">
        <f>Overview!J$11</f>
        <v>2.6570915619389589E-2</v>
      </c>
      <c r="F157">
        <f t="shared" si="10"/>
        <v>0.95631480076664799</v>
      </c>
      <c r="G157">
        <f t="shared" si="9"/>
        <v>0.3621945714568679</v>
      </c>
    </row>
    <row r="158" spans="1:7" x14ac:dyDescent="0.2">
      <c r="A158">
        <v>21</v>
      </c>
      <c r="B158">
        <v>4</v>
      </c>
      <c r="C158">
        <v>8001</v>
      </c>
      <c r="D158">
        <v>0.48451898735226101</v>
      </c>
      <c r="E158">
        <f>Overview!J$11</f>
        <v>2.6570915619389589E-2</v>
      </c>
      <c r="F158">
        <f t="shared" si="10"/>
        <v>0.95631480076664799</v>
      </c>
      <c r="G158">
        <f t="shared" si="9"/>
        <v>0.46335267885743553</v>
      </c>
    </row>
    <row r="159" spans="1:7" x14ac:dyDescent="0.2">
      <c r="A159">
        <v>21</v>
      </c>
      <c r="B159">
        <v>4</v>
      </c>
      <c r="C159">
        <v>8501</v>
      </c>
      <c r="D159">
        <v>0.61107803971446795</v>
      </c>
      <c r="E159">
        <f>Overview!J$11</f>
        <v>2.6570915619389589E-2</v>
      </c>
      <c r="F159">
        <f t="shared" si="10"/>
        <v>0.95631480076664799</v>
      </c>
      <c r="G159">
        <f t="shared" si="9"/>
        <v>0.58438297380241522</v>
      </c>
    </row>
    <row r="160" spans="1:7" x14ac:dyDescent="0.2">
      <c r="A160">
        <v>21</v>
      </c>
      <c r="B160">
        <v>4</v>
      </c>
      <c r="C160">
        <v>9001</v>
      </c>
      <c r="D160">
        <v>0.75738222599215499</v>
      </c>
      <c r="E160">
        <f>Overview!J$11</f>
        <v>2.6570915619389589E-2</v>
      </c>
      <c r="F160">
        <f t="shared" si="10"/>
        <v>0.95631480076664799</v>
      </c>
      <c r="G160">
        <f t="shared" si="9"/>
        <v>0.72429583255388807</v>
      </c>
    </row>
    <row r="161" spans="1:7" x14ac:dyDescent="0.2">
      <c r="A161">
        <v>21</v>
      </c>
      <c r="B161">
        <v>4</v>
      </c>
      <c r="C161">
        <v>9501</v>
      </c>
      <c r="D161">
        <v>0.90976456697090802</v>
      </c>
      <c r="E161">
        <f>Overview!J$11</f>
        <v>2.6570915619389589E-2</v>
      </c>
      <c r="F161">
        <f t="shared" si="10"/>
        <v>0.95631480076664799</v>
      </c>
      <c r="G161">
        <f t="shared" si="9"/>
        <v>0.87002132060733972</v>
      </c>
    </row>
    <row r="162" spans="1:7" x14ac:dyDescent="0.2">
      <c r="A162">
        <v>22</v>
      </c>
      <c r="B162">
        <v>23</v>
      </c>
      <c r="C162">
        <v>1</v>
      </c>
      <c r="D162">
        <v>1.8680258250870201E-2</v>
      </c>
      <c r="E162">
        <f>Overview!J$12</f>
        <v>2.9240412979351031E-2</v>
      </c>
      <c r="F162">
        <f>E$162/D$162</f>
        <v>1.5653109601945088</v>
      </c>
      <c r="G162">
        <f t="shared" si="9"/>
        <v>2.9240412979351031E-2</v>
      </c>
    </row>
    <row r="163" spans="1:7" x14ac:dyDescent="0.2">
      <c r="A163">
        <v>22</v>
      </c>
      <c r="B163">
        <v>23</v>
      </c>
      <c r="C163">
        <v>501</v>
      </c>
      <c r="D163">
        <v>1.8746316458183001E-2</v>
      </c>
      <c r="E163">
        <f>Overview!J$12</f>
        <v>2.9240412979351031E-2</v>
      </c>
      <c r="F163">
        <f t="shared" ref="F163:F181" si="11">E$162/D$162</f>
        <v>1.5653109601945088</v>
      </c>
      <c r="G163">
        <f t="shared" si="9"/>
        <v>2.9343814615268558E-2</v>
      </c>
    </row>
    <row r="164" spans="1:7" x14ac:dyDescent="0.2">
      <c r="A164">
        <v>22</v>
      </c>
      <c r="B164">
        <v>23</v>
      </c>
      <c r="C164">
        <v>1001</v>
      </c>
      <c r="D164">
        <v>1.97329765932923E-2</v>
      </c>
      <c r="E164">
        <f>Overview!J$12</f>
        <v>2.9240412979351031E-2</v>
      </c>
      <c r="F164">
        <f t="shared" si="11"/>
        <v>1.5653109601945088</v>
      </c>
      <c r="G164">
        <f t="shared" si="9"/>
        <v>3.0888244538742136E-2</v>
      </c>
    </row>
    <row r="165" spans="1:7" x14ac:dyDescent="0.2">
      <c r="A165">
        <v>22</v>
      </c>
      <c r="B165">
        <v>23</v>
      </c>
      <c r="C165">
        <v>1501</v>
      </c>
      <c r="D165">
        <v>2.2913834899005201E-2</v>
      </c>
      <c r="E165">
        <f>Overview!J$12</f>
        <v>2.9240412979351031E-2</v>
      </c>
      <c r="F165">
        <f t="shared" si="11"/>
        <v>1.5653109601945088</v>
      </c>
      <c r="G165">
        <f t="shared" si="9"/>
        <v>3.5867276907500273E-2</v>
      </c>
    </row>
    <row r="166" spans="1:7" x14ac:dyDescent="0.2">
      <c r="A166">
        <v>22</v>
      </c>
      <c r="B166">
        <v>23</v>
      </c>
      <c r="C166">
        <v>2001</v>
      </c>
      <c r="D166">
        <v>2.8439518915263098E-2</v>
      </c>
      <c r="E166">
        <f>Overview!J$12</f>
        <v>2.9240412979351031E-2</v>
      </c>
      <c r="F166">
        <f t="shared" si="11"/>
        <v>1.5653109601945088</v>
      </c>
      <c r="G166">
        <f t="shared" si="9"/>
        <v>4.4516690660720372E-2</v>
      </c>
    </row>
    <row r="167" spans="1:7" x14ac:dyDescent="0.2">
      <c r="A167">
        <v>22</v>
      </c>
      <c r="B167">
        <v>23</v>
      </c>
      <c r="C167">
        <v>2501</v>
      </c>
      <c r="D167">
        <v>3.96755772436094E-2</v>
      </c>
      <c r="E167">
        <f>Overview!J$12</f>
        <v>2.9240412979351031E-2</v>
      </c>
      <c r="F167">
        <f t="shared" si="11"/>
        <v>1.5653109601945088</v>
      </c>
      <c r="G167">
        <f t="shared" si="9"/>
        <v>6.2104615911465634E-2</v>
      </c>
    </row>
    <row r="168" spans="1:7" x14ac:dyDescent="0.2">
      <c r="A168">
        <v>22</v>
      </c>
      <c r="B168">
        <v>23</v>
      </c>
      <c r="C168">
        <v>3001</v>
      </c>
      <c r="D168">
        <v>5.49334274553962E-2</v>
      </c>
      <c r="E168">
        <f>Overview!J$12</f>
        <v>2.9240412979351031E-2</v>
      </c>
      <c r="F168">
        <f t="shared" si="11"/>
        <v>1.5653109601945088</v>
      </c>
      <c r="G168">
        <f t="shared" si="9"/>
        <v>8.598789607698161E-2</v>
      </c>
    </row>
    <row r="169" spans="1:7" x14ac:dyDescent="0.2">
      <c r="A169">
        <v>22</v>
      </c>
      <c r="B169">
        <v>23</v>
      </c>
      <c r="C169">
        <v>3501</v>
      </c>
      <c r="D169">
        <v>7.7696700204957295E-2</v>
      </c>
      <c r="E169">
        <f>Overview!J$12</f>
        <v>2.9240412979351031E-2</v>
      </c>
      <c r="F169">
        <f t="shared" si="11"/>
        <v>1.5653109601945088</v>
      </c>
      <c r="G169">
        <f t="shared" si="9"/>
        <v>0.12161949640176659</v>
      </c>
    </row>
    <row r="170" spans="1:7" x14ac:dyDescent="0.2">
      <c r="A170">
        <v>22</v>
      </c>
      <c r="B170">
        <v>23</v>
      </c>
      <c r="C170">
        <v>4001</v>
      </c>
      <c r="D170">
        <v>0.112929265019136</v>
      </c>
      <c r="E170">
        <f>Overview!J$12</f>
        <v>2.9240412979351031E-2</v>
      </c>
      <c r="F170">
        <f t="shared" si="11"/>
        <v>1.5653109601945088</v>
      </c>
      <c r="G170">
        <f t="shared" si="9"/>
        <v>0.17676941626116391</v>
      </c>
    </row>
    <row r="171" spans="1:7" x14ac:dyDescent="0.2">
      <c r="A171">
        <v>22</v>
      </c>
      <c r="B171">
        <v>23</v>
      </c>
      <c r="C171">
        <v>4501</v>
      </c>
      <c r="D171">
        <v>0.15893258433308499</v>
      </c>
      <c r="E171">
        <f>Overview!J$12</f>
        <v>2.9240412979351031E-2</v>
      </c>
      <c r="F171">
        <f t="shared" si="11"/>
        <v>1.5653109601945088</v>
      </c>
      <c r="G171">
        <f t="shared" si="9"/>
        <v>0.248778916188616</v>
      </c>
    </row>
    <row r="172" spans="1:7" x14ac:dyDescent="0.2">
      <c r="A172">
        <v>22</v>
      </c>
      <c r="B172">
        <v>23</v>
      </c>
      <c r="C172">
        <v>5001</v>
      </c>
      <c r="D172">
        <v>0.222064041380622</v>
      </c>
      <c r="E172">
        <f>Overview!J$12</f>
        <v>2.9240412979351031E-2</v>
      </c>
      <c r="F172">
        <f t="shared" si="11"/>
        <v>1.5653109601945088</v>
      </c>
      <c r="G172">
        <f t="shared" si="9"/>
        <v>0.34759927783817457</v>
      </c>
    </row>
    <row r="173" spans="1:7" x14ac:dyDescent="0.2">
      <c r="A173">
        <v>22</v>
      </c>
      <c r="B173">
        <v>23</v>
      </c>
      <c r="C173">
        <v>5501</v>
      </c>
      <c r="D173">
        <v>0.30095461615691699</v>
      </c>
      <c r="E173">
        <f>Overview!J$12</f>
        <v>2.9240412979351031E-2</v>
      </c>
      <c r="F173">
        <f t="shared" si="11"/>
        <v>1.5653109601945088</v>
      </c>
      <c r="G173">
        <f t="shared" si="9"/>
        <v>0.47108755919155354</v>
      </c>
    </row>
    <row r="174" spans="1:7" x14ac:dyDescent="0.2">
      <c r="A174">
        <v>22</v>
      </c>
      <c r="B174">
        <v>23</v>
      </c>
      <c r="C174">
        <v>6001</v>
      </c>
      <c r="D174">
        <v>0.43139253695628099</v>
      </c>
      <c r="E174">
        <f>Overview!J$12</f>
        <v>2.9240412979351031E-2</v>
      </c>
      <c r="F174">
        <f t="shared" si="11"/>
        <v>1.5653109601945088</v>
      </c>
      <c r="G174">
        <f t="shared" si="9"/>
        <v>0.67526346624378131</v>
      </c>
    </row>
    <row r="175" spans="1:7" x14ac:dyDescent="0.2">
      <c r="A175">
        <v>22</v>
      </c>
      <c r="B175">
        <v>23</v>
      </c>
      <c r="C175">
        <v>6501</v>
      </c>
      <c r="D175">
        <v>0.56187204952812397</v>
      </c>
      <c r="E175">
        <f>Overview!J$12</f>
        <v>2.9240412979351031E-2</v>
      </c>
      <c r="F175">
        <f t="shared" si="11"/>
        <v>1.5653109601945088</v>
      </c>
      <c r="G175">
        <f t="shared" si="9"/>
        <v>0.87950447735332438</v>
      </c>
    </row>
    <row r="176" spans="1:7" x14ac:dyDescent="0.2">
      <c r="A176">
        <v>22</v>
      </c>
      <c r="B176">
        <v>23</v>
      </c>
      <c r="C176">
        <v>7001</v>
      </c>
      <c r="D176">
        <v>0.74979340932116001</v>
      </c>
      <c r="E176">
        <f>Overview!J$12</f>
        <v>2.9240412979351031E-2</v>
      </c>
      <c r="F176">
        <f t="shared" si="11"/>
        <v>1.5653109601945088</v>
      </c>
      <c r="G176">
        <f t="shared" si="9"/>
        <v>1.1736598414920194</v>
      </c>
    </row>
    <row r="177" spans="1:7" x14ac:dyDescent="0.2">
      <c r="A177">
        <v>22</v>
      </c>
      <c r="B177">
        <v>23</v>
      </c>
      <c r="C177">
        <v>7501</v>
      </c>
      <c r="D177">
        <v>0.97389770916443696</v>
      </c>
      <c r="E177">
        <f>Overview!J$12</f>
        <v>2.9240412979351031E-2</v>
      </c>
      <c r="F177">
        <f t="shared" si="11"/>
        <v>1.5653109601945088</v>
      </c>
      <c r="G177">
        <f t="shared" si="9"/>
        <v>1.5244527582634173</v>
      </c>
    </row>
    <row r="178" spans="1:7" x14ac:dyDescent="0.2">
      <c r="A178">
        <v>22</v>
      </c>
      <c r="B178">
        <v>23</v>
      </c>
      <c r="C178">
        <v>8001</v>
      </c>
      <c r="D178">
        <v>1.24935560572386</v>
      </c>
      <c r="E178">
        <f>Overview!J$12</f>
        <v>2.9240412979351031E-2</v>
      </c>
      <c r="F178">
        <f t="shared" si="11"/>
        <v>1.5653109601945088</v>
      </c>
      <c r="G178">
        <f t="shared" si="9"/>
        <v>1.9556300228200074</v>
      </c>
    </row>
    <row r="179" spans="1:7" x14ac:dyDescent="0.2">
      <c r="A179">
        <v>22</v>
      </c>
      <c r="B179">
        <v>23</v>
      </c>
      <c r="C179">
        <v>8501</v>
      </c>
      <c r="D179">
        <v>1.5621818978983399</v>
      </c>
      <c r="E179">
        <f>Overview!J$12</f>
        <v>2.9240412979351031E-2</v>
      </c>
      <c r="F179">
        <f t="shared" si="11"/>
        <v>1.5653109601945088</v>
      </c>
      <c r="G179">
        <f t="shared" si="9"/>
        <v>2.4453004465977304</v>
      </c>
    </row>
    <row r="180" spans="1:7" x14ac:dyDescent="0.2">
      <c r="A180">
        <v>22</v>
      </c>
      <c r="B180">
        <v>23</v>
      </c>
      <c r="C180">
        <v>9001</v>
      </c>
      <c r="D180">
        <v>1.9567588219815899</v>
      </c>
      <c r="E180">
        <f>Overview!J$12</f>
        <v>2.9240412979351031E-2</v>
      </c>
      <c r="F180">
        <f t="shared" si="11"/>
        <v>1.5653109601945088</v>
      </c>
      <c r="G180">
        <f t="shared" si="9"/>
        <v>3.0629360305050786</v>
      </c>
    </row>
    <row r="181" spans="1:7" x14ac:dyDescent="0.2">
      <c r="A181">
        <v>22</v>
      </c>
      <c r="B181">
        <v>23</v>
      </c>
      <c r="C181">
        <v>9501</v>
      </c>
      <c r="D181">
        <v>2.41795154930012</v>
      </c>
      <c r="E181">
        <f>Overview!J$12</f>
        <v>2.9240412979351031E-2</v>
      </c>
      <c r="F181">
        <f t="shared" si="11"/>
        <v>1.5653109601945088</v>
      </c>
      <c r="G181">
        <f t="shared" si="9"/>
        <v>3.7848460613387709</v>
      </c>
    </row>
    <row r="182" spans="1:7" x14ac:dyDescent="0.2">
      <c r="A182">
        <v>3</v>
      </c>
      <c r="B182">
        <v>23</v>
      </c>
      <c r="C182">
        <v>1</v>
      </c>
      <c r="D182">
        <v>2.2256039480577899E-2</v>
      </c>
      <c r="E182">
        <f>Overview!J$13</f>
        <v>2.2435897435897436E-2</v>
      </c>
      <c r="F182">
        <f>E$182/D$182</f>
        <v>1.0080813100406518</v>
      </c>
      <c r="G182">
        <f t="shared" si="9"/>
        <v>2.2435897435897436E-2</v>
      </c>
    </row>
    <row r="183" spans="1:7" x14ac:dyDescent="0.2">
      <c r="A183">
        <v>3</v>
      </c>
      <c r="B183">
        <v>23</v>
      </c>
      <c r="C183">
        <v>501</v>
      </c>
      <c r="D183">
        <v>2.2285289133929999E-2</v>
      </c>
      <c r="E183">
        <f>Overview!J$13</f>
        <v>2.2435897435897436E-2</v>
      </c>
      <c r="F183">
        <f t="shared" ref="F183:F201" si="12">E$182/D$182</f>
        <v>1.0080813100406518</v>
      </c>
      <c r="G183">
        <f t="shared" si="9"/>
        <v>2.2465383464766855E-2</v>
      </c>
    </row>
    <row r="184" spans="1:7" x14ac:dyDescent="0.2">
      <c r="A184">
        <v>3</v>
      </c>
      <c r="B184">
        <v>23</v>
      </c>
      <c r="C184">
        <v>1001</v>
      </c>
      <c r="D184">
        <v>2.2722168487791301E-2</v>
      </c>
      <c r="E184">
        <f>Overview!J$13</f>
        <v>2.2435897435897436E-2</v>
      </c>
      <c r="F184">
        <f t="shared" si="12"/>
        <v>1.0080813100406518</v>
      </c>
      <c r="G184">
        <f t="shared" si="9"/>
        <v>2.290579337613707E-2</v>
      </c>
    </row>
    <row r="185" spans="1:7" x14ac:dyDescent="0.2">
      <c r="A185">
        <v>3</v>
      </c>
      <c r="B185">
        <v>23</v>
      </c>
      <c r="C185">
        <v>1501</v>
      </c>
      <c r="D185">
        <v>2.4317284087130801E-2</v>
      </c>
      <c r="E185">
        <f>Overview!J$13</f>
        <v>2.2435897435897436E-2</v>
      </c>
      <c r="F185">
        <f t="shared" si="12"/>
        <v>1.0080813100406518</v>
      </c>
      <c r="G185">
        <f t="shared" si="9"/>
        <v>2.4513799599185513E-2</v>
      </c>
    </row>
    <row r="186" spans="1:7" x14ac:dyDescent="0.2">
      <c r="A186">
        <v>3</v>
      </c>
      <c r="B186">
        <v>23</v>
      </c>
      <c r="C186">
        <v>2001</v>
      </c>
      <c r="D186">
        <v>2.71710568715114E-2</v>
      </c>
      <c r="E186">
        <f>Overview!J$13</f>
        <v>2.2435897435897436E-2</v>
      </c>
      <c r="F186">
        <f t="shared" si="12"/>
        <v>1.0080813100406518</v>
      </c>
      <c r="G186">
        <f t="shared" si="9"/>
        <v>2.7390634606222267E-2</v>
      </c>
    </row>
    <row r="187" spans="1:7" x14ac:dyDescent="0.2">
      <c r="A187">
        <v>3</v>
      </c>
      <c r="B187">
        <v>23</v>
      </c>
      <c r="C187">
        <v>2501</v>
      </c>
      <c r="D187">
        <v>3.2844779223655203E-2</v>
      </c>
      <c r="E187">
        <f>Overview!J$13</f>
        <v>2.2435897435897436E-2</v>
      </c>
      <c r="F187">
        <f t="shared" si="12"/>
        <v>1.0080813100406518</v>
      </c>
      <c r="G187">
        <f t="shared" si="9"/>
        <v>3.311020806777832E-2</v>
      </c>
    </row>
    <row r="188" spans="1:7" x14ac:dyDescent="0.2">
      <c r="A188">
        <v>3</v>
      </c>
      <c r="B188">
        <v>23</v>
      </c>
      <c r="C188">
        <v>3001</v>
      </c>
      <c r="D188">
        <v>3.4535854660002099E-2</v>
      </c>
      <c r="E188">
        <f>Overview!J$13</f>
        <v>2.2435897435897436E-2</v>
      </c>
      <c r="F188">
        <f t="shared" si="12"/>
        <v>1.0080813100406518</v>
      </c>
      <c r="G188">
        <f t="shared" si="9"/>
        <v>3.4814949609028464E-2</v>
      </c>
    </row>
    <row r="189" spans="1:7" x14ac:dyDescent="0.2">
      <c r="A189">
        <v>3</v>
      </c>
      <c r="B189">
        <v>23</v>
      </c>
      <c r="C189">
        <v>3501</v>
      </c>
      <c r="D189">
        <v>4.1284000284649902E-2</v>
      </c>
      <c r="E189">
        <f>Overview!J$13</f>
        <v>2.2435897435897436E-2</v>
      </c>
      <c r="F189">
        <f t="shared" si="12"/>
        <v>1.0080813100406518</v>
      </c>
      <c r="G189">
        <f t="shared" si="9"/>
        <v>4.1617629090668518E-2</v>
      </c>
    </row>
    <row r="190" spans="1:7" x14ac:dyDescent="0.2">
      <c r="A190">
        <v>3</v>
      </c>
      <c r="B190">
        <v>23</v>
      </c>
      <c r="C190">
        <v>4001</v>
      </c>
      <c r="D190">
        <v>4.8073263083318503E-2</v>
      </c>
      <c r="E190">
        <f>Overview!J$13</f>
        <v>2.2435897435897436E-2</v>
      </c>
      <c r="F190">
        <f t="shared" si="12"/>
        <v>1.0080813100406518</v>
      </c>
      <c r="G190">
        <f t="shared" si="9"/>
        <v>4.8461758026960622E-2</v>
      </c>
    </row>
    <row r="191" spans="1:7" x14ac:dyDescent="0.2">
      <c r="A191">
        <v>3</v>
      </c>
      <c r="B191">
        <v>23</v>
      </c>
      <c r="C191">
        <v>4501</v>
      </c>
      <c r="D191">
        <v>5.8071856036201998E-2</v>
      </c>
      <c r="E191">
        <f>Overview!J$13</f>
        <v>2.2435897435897436E-2</v>
      </c>
      <c r="F191">
        <f t="shared" si="12"/>
        <v>1.0080813100406518</v>
      </c>
      <c r="G191">
        <f t="shared" si="9"/>
        <v>5.8541152709466644E-2</v>
      </c>
    </row>
    <row r="192" spans="1:7" x14ac:dyDescent="0.2">
      <c r="A192">
        <v>3</v>
      </c>
      <c r="B192">
        <v>23</v>
      </c>
      <c r="C192">
        <v>5001</v>
      </c>
      <c r="D192">
        <v>6.6501971148826805E-2</v>
      </c>
      <c r="E192">
        <f>Overview!J$13</f>
        <v>2.2435897435897436E-2</v>
      </c>
      <c r="F192">
        <f t="shared" si="12"/>
        <v>1.0080813100406518</v>
      </c>
      <c r="G192">
        <f t="shared" si="9"/>
        <v>6.7039394195994959E-2</v>
      </c>
    </row>
    <row r="193" spans="1:7" x14ac:dyDescent="0.2">
      <c r="A193">
        <v>3</v>
      </c>
      <c r="B193">
        <v>23</v>
      </c>
      <c r="C193">
        <v>5501</v>
      </c>
      <c r="D193">
        <v>8.6439089075268996E-2</v>
      </c>
      <c r="E193">
        <f>Overview!J$13</f>
        <v>2.2435897435897436E-2</v>
      </c>
      <c r="F193">
        <f t="shared" si="12"/>
        <v>1.0080813100406518</v>
      </c>
      <c r="G193">
        <f t="shared" si="9"/>
        <v>8.7137630153717768E-2</v>
      </c>
    </row>
    <row r="194" spans="1:7" x14ac:dyDescent="0.2">
      <c r="A194">
        <v>3</v>
      </c>
      <c r="B194">
        <v>23</v>
      </c>
      <c r="C194">
        <v>6001</v>
      </c>
      <c r="D194">
        <v>0.123455791868643</v>
      </c>
      <c r="E194">
        <f>Overview!J$13</f>
        <v>2.2435897435897436E-2</v>
      </c>
      <c r="F194">
        <f t="shared" si="12"/>
        <v>1.0080813100406518</v>
      </c>
      <c r="G194">
        <f t="shared" si="9"/>
        <v>0.12445347639904769</v>
      </c>
    </row>
    <row r="195" spans="1:7" x14ac:dyDescent="0.2">
      <c r="A195">
        <v>3</v>
      </c>
      <c r="B195">
        <v>23</v>
      </c>
      <c r="C195">
        <v>6501</v>
      </c>
      <c r="D195">
        <v>0.14473813441957101</v>
      </c>
      <c r="E195">
        <f>Overview!J$13</f>
        <v>2.2435897435897436E-2</v>
      </c>
      <c r="F195">
        <f t="shared" si="12"/>
        <v>1.0080813100406518</v>
      </c>
      <c r="G195">
        <f t="shared" ref="G195:G258" si="13">F195*D195</f>
        <v>0.14590780815852111</v>
      </c>
    </row>
    <row r="196" spans="1:7" x14ac:dyDescent="0.2">
      <c r="A196">
        <v>3</v>
      </c>
      <c r="B196">
        <v>23</v>
      </c>
      <c r="C196">
        <v>7001</v>
      </c>
      <c r="D196">
        <v>0.168880526699871</v>
      </c>
      <c r="E196">
        <f>Overview!J$13</f>
        <v>2.2435897435897436E-2</v>
      </c>
      <c r="F196">
        <f t="shared" si="12"/>
        <v>1.0080813100406518</v>
      </c>
      <c r="G196">
        <f t="shared" si="13"/>
        <v>0.17024530259596124</v>
      </c>
    </row>
    <row r="197" spans="1:7" x14ac:dyDescent="0.2">
      <c r="A197">
        <v>3</v>
      </c>
      <c r="B197">
        <v>23</v>
      </c>
      <c r="C197">
        <v>7501</v>
      </c>
      <c r="D197">
        <v>0.21687215719525399</v>
      </c>
      <c r="E197">
        <f>Overview!J$13</f>
        <v>2.2435897435897436E-2</v>
      </c>
      <c r="F197">
        <f t="shared" si="12"/>
        <v>1.0080813100406518</v>
      </c>
      <c r="G197">
        <f t="shared" si="13"/>
        <v>0.2186247683367338</v>
      </c>
    </row>
    <row r="198" spans="1:7" x14ac:dyDescent="0.2">
      <c r="A198">
        <v>3</v>
      </c>
      <c r="B198">
        <v>23</v>
      </c>
      <c r="C198">
        <v>8001</v>
      </c>
      <c r="D198">
        <v>0.27140370956243698</v>
      </c>
      <c r="E198">
        <f>Overview!J$13</f>
        <v>2.2435897435897436E-2</v>
      </c>
      <c r="F198">
        <f t="shared" si="12"/>
        <v>1.0080813100406518</v>
      </c>
      <c r="G198">
        <f t="shared" si="13"/>
        <v>0.27359700708559404</v>
      </c>
    </row>
    <row r="199" spans="1:7" x14ac:dyDescent="0.2">
      <c r="A199">
        <v>3</v>
      </c>
      <c r="B199">
        <v>23</v>
      </c>
      <c r="C199">
        <v>8501</v>
      </c>
      <c r="D199">
        <v>0.33630395329246099</v>
      </c>
      <c r="E199">
        <f>Overview!J$13</f>
        <v>2.2435897435897436E-2</v>
      </c>
      <c r="F199">
        <f t="shared" si="12"/>
        <v>1.0080813100406518</v>
      </c>
      <c r="G199">
        <f t="shared" si="13"/>
        <v>0.33902172980691425</v>
      </c>
    </row>
    <row r="200" spans="1:7" x14ac:dyDescent="0.2">
      <c r="A200">
        <v>3</v>
      </c>
      <c r="B200">
        <v>23</v>
      </c>
      <c r="C200">
        <v>9001</v>
      </c>
      <c r="D200">
        <v>0.41345553573935601</v>
      </c>
      <c r="E200">
        <f>Overview!J$13</f>
        <v>2.2435897435897436E-2</v>
      </c>
      <c r="F200">
        <f t="shared" si="12"/>
        <v>1.0080813100406518</v>
      </c>
      <c r="G200">
        <f t="shared" si="13"/>
        <v>0.41679679811168951</v>
      </c>
    </row>
    <row r="201" spans="1:7" x14ac:dyDescent="0.2">
      <c r="A201">
        <v>3</v>
      </c>
      <c r="B201">
        <v>23</v>
      </c>
      <c r="C201">
        <v>9501</v>
      </c>
      <c r="D201">
        <v>0.50283765427242899</v>
      </c>
      <c r="E201">
        <f>Overview!J$13</f>
        <v>2.2435897435897436E-2</v>
      </c>
      <c r="F201">
        <f t="shared" si="12"/>
        <v>1.0080813100406518</v>
      </c>
      <c r="G201">
        <f t="shared" si="13"/>
        <v>0.50690124125671854</v>
      </c>
    </row>
    <row r="202" spans="1:7" x14ac:dyDescent="0.2">
      <c r="A202">
        <v>1</v>
      </c>
      <c r="B202">
        <v>9</v>
      </c>
      <c r="C202">
        <v>1</v>
      </c>
      <c r="D202">
        <v>1.51920196878028E-2</v>
      </c>
      <c r="E202">
        <f>Overview!J$14</f>
        <v>4.0686274509803923E-2</v>
      </c>
      <c r="F202">
        <f>E$202/D$202</f>
        <v>2.6781346618757786</v>
      </c>
      <c r="G202">
        <f t="shared" si="13"/>
        <v>4.0686274509803923E-2</v>
      </c>
    </row>
    <row r="203" spans="1:7" x14ac:dyDescent="0.2">
      <c r="A203">
        <v>1</v>
      </c>
      <c r="B203">
        <v>9</v>
      </c>
      <c r="C203">
        <v>501</v>
      </c>
      <c r="D203">
        <v>1.34689114173632E-2</v>
      </c>
      <c r="E203">
        <f>Overview!J$14</f>
        <v>4.0686274509803923E-2</v>
      </c>
      <c r="F203">
        <f t="shared" ref="F203:F221" si="14">E$202/D$202</f>
        <v>2.6781346618757786</v>
      </c>
      <c r="G203">
        <f t="shared" si="13"/>
        <v>3.6071558524574804E-2</v>
      </c>
    </row>
    <row r="204" spans="1:7" x14ac:dyDescent="0.2">
      <c r="A204">
        <v>1</v>
      </c>
      <c r="B204">
        <v>9</v>
      </c>
      <c r="C204">
        <v>1001</v>
      </c>
      <c r="D204">
        <v>1.38339386413495E-2</v>
      </c>
      <c r="E204">
        <f>Overview!J$14</f>
        <v>4.0686274509803923E-2</v>
      </c>
      <c r="F204">
        <f t="shared" si="14"/>
        <v>2.6781346618757786</v>
      </c>
      <c r="G204">
        <f t="shared" si="13"/>
        <v>3.7049150585660814E-2</v>
      </c>
    </row>
    <row r="205" spans="1:7" x14ac:dyDescent="0.2">
      <c r="A205">
        <v>1</v>
      </c>
      <c r="B205">
        <v>9</v>
      </c>
      <c r="C205">
        <v>1501</v>
      </c>
      <c r="D205">
        <v>1.3963023197696999E-2</v>
      </c>
      <c r="E205">
        <f>Overview!J$14</f>
        <v>4.0686274509803923E-2</v>
      </c>
      <c r="F205">
        <f t="shared" si="14"/>
        <v>2.6781346618757786</v>
      </c>
      <c r="G205">
        <f t="shared" si="13"/>
        <v>3.7394856410327908E-2</v>
      </c>
    </row>
    <row r="206" spans="1:7" x14ac:dyDescent="0.2">
      <c r="A206">
        <v>1</v>
      </c>
      <c r="B206">
        <v>9</v>
      </c>
      <c r="C206">
        <v>2001</v>
      </c>
      <c r="D206">
        <v>1.43103332908133E-2</v>
      </c>
      <c r="E206">
        <f>Overview!J$14</f>
        <v>4.0686274509803923E-2</v>
      </c>
      <c r="F206">
        <f t="shared" si="14"/>
        <v>2.6781346618757786</v>
      </c>
      <c r="G206">
        <f t="shared" si="13"/>
        <v>3.8324999609121974E-2</v>
      </c>
    </row>
    <row r="207" spans="1:7" x14ac:dyDescent="0.2">
      <c r="A207">
        <v>1</v>
      </c>
      <c r="B207">
        <v>9</v>
      </c>
      <c r="C207">
        <v>2501</v>
      </c>
      <c r="D207">
        <v>1.50423914167795E-2</v>
      </c>
      <c r="E207">
        <f>Overview!J$14</f>
        <v>4.0686274509803923E-2</v>
      </c>
      <c r="F207">
        <f t="shared" si="14"/>
        <v>2.6781346618757786</v>
      </c>
      <c r="G207">
        <f t="shared" si="13"/>
        <v>4.0285549850779881E-2</v>
      </c>
    </row>
    <row r="208" spans="1:7" x14ac:dyDescent="0.2">
      <c r="A208">
        <v>1</v>
      </c>
      <c r="B208">
        <v>9</v>
      </c>
      <c r="C208">
        <v>3001</v>
      </c>
      <c r="D208">
        <v>1.6183333380881001E-2</v>
      </c>
      <c r="E208">
        <f>Overview!J$14</f>
        <v>4.0686274509803923E-2</v>
      </c>
      <c r="F208">
        <f t="shared" si="14"/>
        <v>2.6781346618757786</v>
      </c>
      <c r="G208">
        <f t="shared" si="13"/>
        <v>4.3341146072028741E-2</v>
      </c>
    </row>
    <row r="209" spans="1:7" x14ac:dyDescent="0.2">
      <c r="A209">
        <v>1</v>
      </c>
      <c r="B209">
        <v>9</v>
      </c>
      <c r="C209">
        <v>3501</v>
      </c>
      <c r="D209">
        <v>1.7703135378236399E-2</v>
      </c>
      <c r="E209">
        <f>Overview!J$14</f>
        <v>4.0686274509803923E-2</v>
      </c>
      <c r="F209">
        <f t="shared" si="14"/>
        <v>2.6781346618757786</v>
      </c>
      <c r="G209">
        <f t="shared" si="13"/>
        <v>4.7411380480334275E-2</v>
      </c>
    </row>
    <row r="210" spans="1:7" x14ac:dyDescent="0.2">
      <c r="A210">
        <v>1</v>
      </c>
      <c r="B210">
        <v>9</v>
      </c>
      <c r="C210">
        <v>4001</v>
      </c>
      <c r="D210">
        <v>1.87996530646415E-2</v>
      </c>
      <c r="E210">
        <f>Overview!J$14</f>
        <v>4.0686274509803923E-2</v>
      </c>
      <c r="F210">
        <f t="shared" si="14"/>
        <v>2.6781346618757786</v>
      </c>
      <c r="G210">
        <f t="shared" si="13"/>
        <v>5.0348002503655606E-2</v>
      </c>
    </row>
    <row r="211" spans="1:7" x14ac:dyDescent="0.2">
      <c r="A211">
        <v>1</v>
      </c>
      <c r="B211">
        <v>9</v>
      </c>
      <c r="C211">
        <v>4501</v>
      </c>
      <c r="D211">
        <v>2.1328252449650802E-2</v>
      </c>
      <c r="E211">
        <f>Overview!J$14</f>
        <v>4.0686274509803923E-2</v>
      </c>
      <c r="F211">
        <f t="shared" si="14"/>
        <v>2.6781346618757786</v>
      </c>
      <c r="G211">
        <f t="shared" si="13"/>
        <v>5.7119932162646797E-2</v>
      </c>
    </row>
    <row r="212" spans="1:7" x14ac:dyDescent="0.2">
      <c r="A212">
        <v>1</v>
      </c>
      <c r="B212">
        <v>9</v>
      </c>
      <c r="C212">
        <v>5001</v>
      </c>
      <c r="D212">
        <v>2.4855721545284801E-2</v>
      </c>
      <c r="E212">
        <f>Overview!J$14</f>
        <v>4.0686274509803923E-2</v>
      </c>
      <c r="F212">
        <f t="shared" si="14"/>
        <v>2.6781346618757786</v>
      </c>
      <c r="G212">
        <f t="shared" si="13"/>
        <v>6.6566969416359811E-2</v>
      </c>
    </row>
    <row r="213" spans="1:7" x14ac:dyDescent="0.2">
      <c r="A213">
        <v>1</v>
      </c>
      <c r="B213">
        <v>9</v>
      </c>
      <c r="C213">
        <v>5501</v>
      </c>
      <c r="D213">
        <v>3.09379760062456E-2</v>
      </c>
      <c r="E213">
        <f>Overview!J$14</f>
        <v>4.0686274509803923E-2</v>
      </c>
      <c r="F213">
        <f t="shared" si="14"/>
        <v>2.6781346618757786</v>
      </c>
      <c r="G213">
        <f t="shared" si="13"/>
        <v>8.2856065910607513E-2</v>
      </c>
    </row>
    <row r="214" spans="1:7" x14ac:dyDescent="0.2">
      <c r="A214">
        <v>1</v>
      </c>
      <c r="B214">
        <v>9</v>
      </c>
      <c r="C214">
        <v>6001</v>
      </c>
      <c r="D214">
        <v>3.7355960116184798E-2</v>
      </c>
      <c r="E214">
        <f>Overview!J$14</f>
        <v>4.0686274509803923E-2</v>
      </c>
      <c r="F214">
        <f t="shared" si="14"/>
        <v>2.6781346618757786</v>
      </c>
      <c r="G214">
        <f t="shared" si="13"/>
        <v>0.10004429161480365</v>
      </c>
    </row>
    <row r="215" spans="1:7" x14ac:dyDescent="0.2">
      <c r="A215">
        <v>1</v>
      </c>
      <c r="B215">
        <v>9</v>
      </c>
      <c r="C215">
        <v>6501</v>
      </c>
      <c r="D215">
        <v>4.2017181364915702E-2</v>
      </c>
      <c r="E215">
        <f>Overview!J$14</f>
        <v>4.0686274509803923E-2</v>
      </c>
      <c r="F215">
        <f t="shared" si="14"/>
        <v>2.6781346618757786</v>
      </c>
      <c r="G215">
        <f t="shared" si="13"/>
        <v>0.11252766980770178</v>
      </c>
    </row>
    <row r="216" spans="1:7" x14ac:dyDescent="0.2">
      <c r="A216">
        <v>1</v>
      </c>
      <c r="B216">
        <v>9</v>
      </c>
      <c r="C216">
        <v>7001</v>
      </c>
      <c r="D216">
        <v>4.2865019890542498E-2</v>
      </c>
      <c r="E216">
        <f>Overview!J$14</f>
        <v>4.0686274509803923E-2</v>
      </c>
      <c r="F216">
        <f t="shared" si="14"/>
        <v>2.6781346618757786</v>
      </c>
      <c r="G216">
        <f t="shared" si="13"/>
        <v>0.11479829555085656</v>
      </c>
    </row>
    <row r="217" spans="1:7" x14ac:dyDescent="0.2">
      <c r="A217">
        <v>1</v>
      </c>
      <c r="B217">
        <v>9</v>
      </c>
      <c r="C217">
        <v>7501</v>
      </c>
      <c r="D217">
        <v>5.1420026045860101E-2</v>
      </c>
      <c r="E217">
        <f>Overview!J$14</f>
        <v>4.0686274509803923E-2</v>
      </c>
      <c r="F217">
        <f t="shared" si="14"/>
        <v>2.6781346618757786</v>
      </c>
      <c r="G217">
        <f t="shared" si="13"/>
        <v>0.13770975406797328</v>
      </c>
    </row>
    <row r="218" spans="1:7" x14ac:dyDescent="0.2">
      <c r="A218">
        <v>1</v>
      </c>
      <c r="B218">
        <v>9</v>
      </c>
      <c r="C218">
        <v>8001</v>
      </c>
      <c r="D218">
        <v>6.0472884371402302E-2</v>
      </c>
      <c r="E218">
        <f>Overview!J$14</f>
        <v>4.0686274509803923E-2</v>
      </c>
      <c r="F218">
        <f t="shared" si="14"/>
        <v>2.6781346618757786</v>
      </c>
      <c r="G218">
        <f t="shared" si="13"/>
        <v>0.16195452773865857</v>
      </c>
    </row>
    <row r="219" spans="1:7" x14ac:dyDescent="0.2">
      <c r="A219">
        <v>1</v>
      </c>
      <c r="B219">
        <v>9</v>
      </c>
      <c r="C219">
        <v>8501</v>
      </c>
      <c r="D219">
        <v>6.4856287027752299E-2</v>
      </c>
      <c r="E219">
        <f>Overview!J$14</f>
        <v>4.0686274509803923E-2</v>
      </c>
      <c r="F219">
        <f t="shared" si="14"/>
        <v>2.6781346618757786</v>
      </c>
      <c r="G219">
        <f t="shared" si="13"/>
        <v>0.17369387032958786</v>
      </c>
    </row>
    <row r="220" spans="1:7" x14ac:dyDescent="0.2">
      <c r="A220">
        <v>1</v>
      </c>
      <c r="B220">
        <v>9</v>
      </c>
      <c r="C220">
        <v>9001</v>
      </c>
      <c r="D220">
        <v>7.6912315865289502E-2</v>
      </c>
      <c r="E220">
        <f>Overview!J$14</f>
        <v>4.0686274509803923E-2</v>
      </c>
      <c r="F220">
        <f t="shared" si="14"/>
        <v>2.6781346618757786</v>
      </c>
      <c r="G220">
        <f t="shared" si="13"/>
        <v>0.20598153904397018</v>
      </c>
    </row>
    <row r="221" spans="1:7" x14ac:dyDescent="0.2">
      <c r="A221">
        <v>1</v>
      </c>
      <c r="B221">
        <v>9</v>
      </c>
      <c r="C221">
        <v>9501</v>
      </c>
      <c r="D221">
        <v>9.1116256461838005E-2</v>
      </c>
      <c r="E221">
        <f>Overview!J$14</f>
        <v>4.0686274509803923E-2</v>
      </c>
      <c r="F221">
        <f t="shared" si="14"/>
        <v>2.6781346618757786</v>
      </c>
      <c r="G221">
        <f t="shared" si="13"/>
        <v>0.24402160469081124</v>
      </c>
    </row>
    <row r="222" spans="1:7" x14ac:dyDescent="0.2">
      <c r="A222">
        <v>7</v>
      </c>
      <c r="B222">
        <v>9</v>
      </c>
      <c r="C222">
        <v>1</v>
      </c>
      <c r="D222">
        <v>2.6451353428052E-2</v>
      </c>
      <c r="E222">
        <f>Overview!J$15</f>
        <v>2.1173800259403373E-2</v>
      </c>
      <c r="F222">
        <f>E$222/D$222</f>
        <v>0.8004807888940868</v>
      </c>
      <c r="G222">
        <f t="shared" si="13"/>
        <v>2.1173800259403373E-2</v>
      </c>
    </row>
    <row r="223" spans="1:7" x14ac:dyDescent="0.2">
      <c r="A223">
        <v>7</v>
      </c>
      <c r="B223">
        <v>9</v>
      </c>
      <c r="C223">
        <v>501</v>
      </c>
      <c r="D223">
        <v>2.6515837339857701E-2</v>
      </c>
      <c r="E223">
        <f>Overview!J$15</f>
        <v>2.1173800259403373E-2</v>
      </c>
      <c r="F223">
        <f t="shared" ref="F223:F241" si="15">E$222/D$222</f>
        <v>0.8004807888940868</v>
      </c>
      <c r="G223">
        <f t="shared" si="13"/>
        <v>2.1225418391996577E-2</v>
      </c>
    </row>
    <row r="224" spans="1:7" x14ac:dyDescent="0.2">
      <c r="A224">
        <v>7</v>
      </c>
      <c r="B224">
        <v>9</v>
      </c>
      <c r="C224">
        <v>1001</v>
      </c>
      <c r="D224">
        <v>2.7478983445734701E-2</v>
      </c>
      <c r="E224">
        <f>Overview!J$15</f>
        <v>2.1173800259403373E-2</v>
      </c>
      <c r="F224">
        <f t="shared" si="15"/>
        <v>0.8004807888940868</v>
      </c>
      <c r="G224">
        <f t="shared" si="13"/>
        <v>2.1996398346649265E-2</v>
      </c>
    </row>
    <row r="225" spans="1:7" x14ac:dyDescent="0.2">
      <c r="A225">
        <v>7</v>
      </c>
      <c r="B225">
        <v>9</v>
      </c>
      <c r="C225">
        <v>1501</v>
      </c>
      <c r="D225">
        <v>3.16468042800854E-2</v>
      </c>
      <c r="E225">
        <f>Overview!J$15</f>
        <v>2.1173800259403373E-2</v>
      </c>
      <c r="F225">
        <f t="shared" si="15"/>
        <v>0.8004807888940868</v>
      </c>
      <c r="G225">
        <f t="shared" si="13"/>
        <v>2.5332658856099522E-2</v>
      </c>
    </row>
    <row r="226" spans="1:7" x14ac:dyDescent="0.2">
      <c r="A226">
        <v>7</v>
      </c>
      <c r="B226">
        <v>9</v>
      </c>
      <c r="C226">
        <v>2001</v>
      </c>
      <c r="D226">
        <v>3.9054891086828698E-2</v>
      </c>
      <c r="E226">
        <f>Overview!J$15</f>
        <v>2.1173800259403373E-2</v>
      </c>
      <c r="F226">
        <f t="shared" si="15"/>
        <v>0.8004807888940868</v>
      </c>
      <c r="G226">
        <f t="shared" si="13"/>
        <v>3.1262690027357279E-2</v>
      </c>
    </row>
    <row r="227" spans="1:7" x14ac:dyDescent="0.2">
      <c r="A227">
        <v>7</v>
      </c>
      <c r="B227">
        <v>9</v>
      </c>
      <c r="C227">
        <v>2501</v>
      </c>
      <c r="D227">
        <v>4.4718957825382599E-2</v>
      </c>
      <c r="E227">
        <f>Overview!J$15</f>
        <v>2.1173800259403373E-2</v>
      </c>
      <c r="F227">
        <f t="shared" si="15"/>
        <v>0.8004807888940868</v>
      </c>
      <c r="G227">
        <f t="shared" si="13"/>
        <v>3.5796666638583663E-2</v>
      </c>
    </row>
    <row r="228" spans="1:7" x14ac:dyDescent="0.2">
      <c r="A228">
        <v>7</v>
      </c>
      <c r="B228">
        <v>9</v>
      </c>
      <c r="C228">
        <v>3001</v>
      </c>
      <c r="D228">
        <v>4.9160016636773399E-2</v>
      </c>
      <c r="E228">
        <f>Overview!J$15</f>
        <v>2.1173800259403373E-2</v>
      </c>
      <c r="F228">
        <f t="shared" si="15"/>
        <v>0.8004807888940868</v>
      </c>
      <c r="G228">
        <f t="shared" si="13"/>
        <v>3.9351648899450802E-2</v>
      </c>
    </row>
    <row r="229" spans="1:7" x14ac:dyDescent="0.2">
      <c r="A229">
        <v>7</v>
      </c>
      <c r="B229">
        <v>9</v>
      </c>
      <c r="C229">
        <v>3501</v>
      </c>
      <c r="D229">
        <v>5.8398017973833503E-2</v>
      </c>
      <c r="E229">
        <f>Overview!J$15</f>
        <v>2.1173800259403373E-2</v>
      </c>
      <c r="F229">
        <f t="shared" si="15"/>
        <v>0.8004807888940868</v>
      </c>
      <c r="G229">
        <f t="shared" si="13"/>
        <v>4.6746491497545305E-2</v>
      </c>
    </row>
    <row r="230" spans="1:7" x14ac:dyDescent="0.2">
      <c r="A230">
        <v>7</v>
      </c>
      <c r="B230">
        <v>9</v>
      </c>
      <c r="C230">
        <v>4001</v>
      </c>
      <c r="D230">
        <v>6.1303744598080703E-2</v>
      </c>
      <c r="E230">
        <f>Overview!J$15</f>
        <v>2.1173800259403373E-2</v>
      </c>
      <c r="F230">
        <f t="shared" si="15"/>
        <v>0.8004807888940868</v>
      </c>
      <c r="G230">
        <f t="shared" si="13"/>
        <v>4.9072469838033254E-2</v>
      </c>
    </row>
    <row r="231" spans="1:7" x14ac:dyDescent="0.2">
      <c r="A231">
        <v>7</v>
      </c>
      <c r="B231">
        <v>9</v>
      </c>
      <c r="C231">
        <v>4501</v>
      </c>
      <c r="D231">
        <v>7.5593559415795306E-2</v>
      </c>
      <c r="E231">
        <f>Overview!J$15</f>
        <v>2.1173800259403373E-2</v>
      </c>
      <c r="F231">
        <f t="shared" si="15"/>
        <v>0.8004807888940868</v>
      </c>
      <c r="G231">
        <f t="shared" si="13"/>
        <v>6.0511192076467851E-2</v>
      </c>
    </row>
    <row r="232" spans="1:7" x14ac:dyDescent="0.2">
      <c r="A232">
        <v>7</v>
      </c>
      <c r="B232">
        <v>9</v>
      </c>
      <c r="C232">
        <v>5001</v>
      </c>
      <c r="D232">
        <v>7.9184074819390604E-2</v>
      </c>
      <c r="E232">
        <f>Overview!J$15</f>
        <v>2.1173800259403373E-2</v>
      </c>
      <c r="F232">
        <f t="shared" si="15"/>
        <v>0.8004807888940868</v>
      </c>
      <c r="G232">
        <f t="shared" si="13"/>
        <v>6.3385330679274182E-2</v>
      </c>
    </row>
    <row r="233" spans="1:7" x14ac:dyDescent="0.2">
      <c r="A233">
        <v>7</v>
      </c>
      <c r="B233">
        <v>9</v>
      </c>
      <c r="C233">
        <v>5501</v>
      </c>
      <c r="D233">
        <v>9.1032496918664496E-2</v>
      </c>
      <c r="E233">
        <f>Overview!J$15</f>
        <v>2.1173800259403373E-2</v>
      </c>
      <c r="F233">
        <f t="shared" si="15"/>
        <v>0.8004807888940868</v>
      </c>
      <c r="G233">
        <f t="shared" si="13"/>
        <v>7.2869764948451085E-2</v>
      </c>
    </row>
    <row r="234" spans="1:7" x14ac:dyDescent="0.2">
      <c r="A234">
        <v>7</v>
      </c>
      <c r="B234">
        <v>9</v>
      </c>
      <c r="C234">
        <v>6001</v>
      </c>
      <c r="D234">
        <v>0.105342950869528</v>
      </c>
      <c r="E234">
        <f>Overview!J$15</f>
        <v>2.1173800259403373E-2</v>
      </c>
      <c r="F234">
        <f t="shared" si="15"/>
        <v>0.8004807888940868</v>
      </c>
      <c r="G234">
        <f t="shared" si="13"/>
        <v>8.4325008416470795E-2</v>
      </c>
    </row>
    <row r="235" spans="1:7" x14ac:dyDescent="0.2">
      <c r="A235">
        <v>7</v>
      </c>
      <c r="B235">
        <v>9</v>
      </c>
      <c r="C235">
        <v>6501</v>
      </c>
      <c r="D235">
        <v>0.127191970587169</v>
      </c>
      <c r="E235">
        <f>Overview!J$15</f>
        <v>2.1173800259403373E-2</v>
      </c>
      <c r="F235">
        <f t="shared" si="15"/>
        <v>0.8004807888940868</v>
      </c>
      <c r="G235">
        <f t="shared" si="13"/>
        <v>0.10181472895661052</v>
      </c>
    </row>
    <row r="236" spans="1:7" x14ac:dyDescent="0.2">
      <c r="A236">
        <v>7</v>
      </c>
      <c r="B236">
        <v>9</v>
      </c>
      <c r="C236">
        <v>7001</v>
      </c>
      <c r="D236">
        <v>0.15118478401634</v>
      </c>
      <c r="E236">
        <f>Overview!J$15</f>
        <v>2.1173800259403373E-2</v>
      </c>
      <c r="F236">
        <f t="shared" si="15"/>
        <v>0.8004807888940868</v>
      </c>
      <c r="G236">
        <f t="shared" si="13"/>
        <v>0.12102051517818196</v>
      </c>
    </row>
    <row r="237" spans="1:7" x14ac:dyDescent="0.2">
      <c r="A237">
        <v>7</v>
      </c>
      <c r="B237">
        <v>9</v>
      </c>
      <c r="C237">
        <v>7501</v>
      </c>
      <c r="D237">
        <v>0.176750269629003</v>
      </c>
      <c r="E237">
        <f>Overview!J$15</f>
        <v>2.1173800259403373E-2</v>
      </c>
      <c r="F237">
        <f t="shared" si="15"/>
        <v>0.8004807888940868</v>
      </c>
      <c r="G237">
        <f t="shared" si="13"/>
        <v>0.14148519526986689</v>
      </c>
    </row>
    <row r="238" spans="1:7" x14ac:dyDescent="0.2">
      <c r="A238">
        <v>7</v>
      </c>
      <c r="B238">
        <v>9</v>
      </c>
      <c r="C238">
        <v>8001</v>
      </c>
      <c r="D238">
        <v>0.22161701206282</v>
      </c>
      <c r="E238">
        <f>Overview!J$15</f>
        <v>2.1173800259403373E-2</v>
      </c>
      <c r="F238">
        <f t="shared" si="15"/>
        <v>0.8004807888940868</v>
      </c>
      <c r="G238">
        <f t="shared" si="13"/>
        <v>0.1774001606483965</v>
      </c>
    </row>
    <row r="239" spans="1:7" x14ac:dyDescent="0.2">
      <c r="A239">
        <v>7</v>
      </c>
      <c r="B239">
        <v>9</v>
      </c>
      <c r="C239">
        <v>8501</v>
      </c>
      <c r="D239">
        <v>0.276161136129775</v>
      </c>
      <c r="E239">
        <f>Overview!J$15</f>
        <v>2.1173800259403373E-2</v>
      </c>
      <c r="F239">
        <f t="shared" si="15"/>
        <v>0.8004807888940868</v>
      </c>
      <c r="G239">
        <f t="shared" si="13"/>
        <v>0.22106168411104959</v>
      </c>
    </row>
    <row r="240" spans="1:7" x14ac:dyDescent="0.2">
      <c r="A240">
        <v>7</v>
      </c>
      <c r="B240">
        <v>9</v>
      </c>
      <c r="C240">
        <v>9001</v>
      </c>
      <c r="D240">
        <v>0.317335027003121</v>
      </c>
      <c r="E240">
        <f>Overview!J$15</f>
        <v>2.1173800259403373E-2</v>
      </c>
      <c r="F240">
        <f t="shared" si="15"/>
        <v>0.8004807888940868</v>
      </c>
      <c r="G240">
        <f t="shared" si="13"/>
        <v>0.25402059275918465</v>
      </c>
    </row>
    <row r="241" spans="1:7" x14ac:dyDescent="0.2">
      <c r="A241">
        <v>7</v>
      </c>
      <c r="B241">
        <v>9</v>
      </c>
      <c r="C241">
        <v>9501</v>
      </c>
      <c r="D241">
        <v>0.397912566242418</v>
      </c>
      <c r="E241">
        <f>Overview!J$15</f>
        <v>2.1173800259403373E-2</v>
      </c>
      <c r="F241">
        <f t="shared" si="15"/>
        <v>0.8004807888940868</v>
      </c>
      <c r="G241">
        <f t="shared" si="13"/>
        <v>0.31852136493660133</v>
      </c>
    </row>
    <row r="242" spans="1:7" x14ac:dyDescent="0.2">
      <c r="A242">
        <v>7</v>
      </c>
      <c r="B242">
        <v>11</v>
      </c>
      <c r="C242">
        <v>1</v>
      </c>
      <c r="D242">
        <v>2.61281189666113E-2</v>
      </c>
      <c r="E242">
        <f>Overview!J$16</f>
        <v>2.1300623052959499E-2</v>
      </c>
      <c r="F242">
        <f>E$242/D$242</f>
        <v>0.81523752552486539</v>
      </c>
      <c r="G242">
        <f t="shared" si="13"/>
        <v>2.1300623052959499E-2</v>
      </c>
    </row>
    <row r="243" spans="1:7" x14ac:dyDescent="0.2">
      <c r="A243">
        <v>7</v>
      </c>
      <c r="B243">
        <v>11</v>
      </c>
      <c r="C243">
        <v>501</v>
      </c>
      <c r="D243">
        <v>2.63015765593313E-2</v>
      </c>
      <c r="E243">
        <f>Overview!J$16</f>
        <v>2.1300623052959499E-2</v>
      </c>
      <c r="F243">
        <f t="shared" ref="F243:F261" si="16">E$242/D$242</f>
        <v>0.81523752552486539</v>
      </c>
      <c r="G243">
        <f t="shared" si="13"/>
        <v>2.1442032191632054E-2</v>
      </c>
    </row>
    <row r="244" spans="1:7" x14ac:dyDescent="0.2">
      <c r="A244">
        <v>7</v>
      </c>
      <c r="B244">
        <v>11</v>
      </c>
      <c r="C244">
        <v>1001</v>
      </c>
      <c r="D244">
        <v>2.8892377896981701E-2</v>
      </c>
      <c r="E244">
        <f>Overview!J$16</f>
        <v>2.1300623052959499E-2</v>
      </c>
      <c r="F244">
        <f t="shared" si="16"/>
        <v>0.81523752552486539</v>
      </c>
      <c r="G244">
        <f t="shared" si="13"/>
        <v>2.3554150663264675E-2</v>
      </c>
    </row>
    <row r="245" spans="1:7" x14ac:dyDescent="0.2">
      <c r="A245">
        <v>7</v>
      </c>
      <c r="B245">
        <v>11</v>
      </c>
      <c r="C245">
        <v>1501</v>
      </c>
      <c r="D245">
        <v>3.37035130713466E-2</v>
      </c>
      <c r="E245">
        <f>Overview!J$16</f>
        <v>2.1300623052959499E-2</v>
      </c>
      <c r="F245">
        <f t="shared" si="16"/>
        <v>0.81523752552486539</v>
      </c>
      <c r="G245">
        <f t="shared" si="13"/>
        <v>2.747636859777956E-2</v>
      </c>
    </row>
    <row r="246" spans="1:7" x14ac:dyDescent="0.2">
      <c r="A246">
        <v>7</v>
      </c>
      <c r="B246">
        <v>11</v>
      </c>
      <c r="C246">
        <v>2001</v>
      </c>
      <c r="D246">
        <v>3.7001491581906201E-2</v>
      </c>
      <c r="E246">
        <f>Overview!J$16</f>
        <v>2.1300623052959499E-2</v>
      </c>
      <c r="F246">
        <f t="shared" si="16"/>
        <v>0.81523752552486539</v>
      </c>
      <c r="G246">
        <f t="shared" si="13"/>
        <v>3.0165004437962349E-2</v>
      </c>
    </row>
    <row r="247" spans="1:7" x14ac:dyDescent="0.2">
      <c r="A247">
        <v>7</v>
      </c>
      <c r="B247">
        <v>11</v>
      </c>
      <c r="C247">
        <v>2501</v>
      </c>
      <c r="D247">
        <v>4.2844852272154801E-2</v>
      </c>
      <c r="E247">
        <f>Overview!J$16</f>
        <v>2.1300623052959499E-2</v>
      </c>
      <c r="F247">
        <f t="shared" si="16"/>
        <v>0.81523752552486539</v>
      </c>
      <c r="G247">
        <f t="shared" si="13"/>
        <v>3.4928731347829887E-2</v>
      </c>
    </row>
    <row r="248" spans="1:7" x14ac:dyDescent="0.2">
      <c r="A248">
        <v>7</v>
      </c>
      <c r="B248">
        <v>11</v>
      </c>
      <c r="C248">
        <v>3001</v>
      </c>
      <c r="D248">
        <v>4.6120692664224298E-2</v>
      </c>
      <c r="E248">
        <f>Overview!J$16</f>
        <v>2.1300623052959499E-2</v>
      </c>
      <c r="F248">
        <f t="shared" si="16"/>
        <v>0.81523752552486539</v>
      </c>
      <c r="G248">
        <f t="shared" si="13"/>
        <v>3.7599319363075027E-2</v>
      </c>
    </row>
    <row r="249" spans="1:7" x14ac:dyDescent="0.2">
      <c r="A249">
        <v>7</v>
      </c>
      <c r="B249">
        <v>11</v>
      </c>
      <c r="C249">
        <v>3501</v>
      </c>
      <c r="D249">
        <v>5.5168009856084499E-2</v>
      </c>
      <c r="E249">
        <f>Overview!J$16</f>
        <v>2.1300623052959499E-2</v>
      </c>
      <c r="F249">
        <f t="shared" si="16"/>
        <v>0.81523752552486539</v>
      </c>
      <c r="G249">
        <f t="shared" si="13"/>
        <v>4.4975031843205712E-2</v>
      </c>
    </row>
    <row r="250" spans="1:7" x14ac:dyDescent="0.2">
      <c r="A250">
        <v>7</v>
      </c>
      <c r="B250">
        <v>11</v>
      </c>
      <c r="C250">
        <v>4001</v>
      </c>
      <c r="D250">
        <v>6.2593946185450097E-2</v>
      </c>
      <c r="E250">
        <f>Overview!J$16</f>
        <v>2.1300623052959499E-2</v>
      </c>
      <c r="F250">
        <f t="shared" si="16"/>
        <v>0.81523752552486539</v>
      </c>
      <c r="G250">
        <f t="shared" si="13"/>
        <v>5.1028933801062923E-2</v>
      </c>
    </row>
    <row r="251" spans="1:7" x14ac:dyDescent="0.2">
      <c r="A251">
        <v>7</v>
      </c>
      <c r="B251">
        <v>11</v>
      </c>
      <c r="C251">
        <v>4501</v>
      </c>
      <c r="D251">
        <v>7.3285811652775604E-2</v>
      </c>
      <c r="E251">
        <f>Overview!J$16</f>
        <v>2.1300623052959499E-2</v>
      </c>
      <c r="F251">
        <f t="shared" si="16"/>
        <v>0.81523752552486539</v>
      </c>
      <c r="G251">
        <f t="shared" si="13"/>
        <v>5.9745343747890131E-2</v>
      </c>
    </row>
    <row r="252" spans="1:7" x14ac:dyDescent="0.2">
      <c r="A252">
        <v>7</v>
      </c>
      <c r="B252">
        <v>11</v>
      </c>
      <c r="C252">
        <v>5001</v>
      </c>
      <c r="D252">
        <v>9.0745641451936296E-2</v>
      </c>
      <c r="E252">
        <f>Overview!J$16</f>
        <v>2.1300623052959499E-2</v>
      </c>
      <c r="F252">
        <f t="shared" si="16"/>
        <v>0.81523752552486539</v>
      </c>
      <c r="G252">
        <f t="shared" si="13"/>
        <v>7.3979252189443193E-2</v>
      </c>
    </row>
    <row r="253" spans="1:7" x14ac:dyDescent="0.2">
      <c r="A253">
        <v>7</v>
      </c>
      <c r="B253">
        <v>11</v>
      </c>
      <c r="C253">
        <v>5501</v>
      </c>
      <c r="D253">
        <v>0.117699478522189</v>
      </c>
      <c r="E253">
        <f>Overview!J$16</f>
        <v>2.1300623052959499E-2</v>
      </c>
      <c r="F253">
        <f t="shared" si="16"/>
        <v>0.81523752552486539</v>
      </c>
      <c r="G253">
        <f t="shared" si="13"/>
        <v>9.5953031625996402E-2</v>
      </c>
    </row>
    <row r="254" spans="1:7" x14ac:dyDescent="0.2">
      <c r="A254">
        <v>7</v>
      </c>
      <c r="B254">
        <v>11</v>
      </c>
      <c r="C254">
        <v>6001</v>
      </c>
      <c r="D254">
        <v>0.142467256511248</v>
      </c>
      <c r="E254">
        <f>Overview!J$16</f>
        <v>2.1300623052959499E-2</v>
      </c>
      <c r="F254">
        <f t="shared" si="16"/>
        <v>0.81523752552486539</v>
      </c>
      <c r="G254">
        <f t="shared" si="13"/>
        <v>0.11614465366654608</v>
      </c>
    </row>
    <row r="255" spans="1:7" x14ac:dyDescent="0.2">
      <c r="A255">
        <v>7</v>
      </c>
      <c r="B255">
        <v>11</v>
      </c>
      <c r="C255">
        <v>6501</v>
      </c>
      <c r="D255">
        <v>0.17561251347155399</v>
      </c>
      <c r="E255">
        <f>Overview!J$16</f>
        <v>2.1300623052959499E-2</v>
      </c>
      <c r="F255">
        <f t="shared" si="16"/>
        <v>0.81523752552486539</v>
      </c>
      <c r="G255">
        <f t="shared" si="13"/>
        <v>0.14316591093375175</v>
      </c>
    </row>
    <row r="256" spans="1:7" x14ac:dyDescent="0.2">
      <c r="A256">
        <v>7</v>
      </c>
      <c r="B256">
        <v>11</v>
      </c>
      <c r="C256">
        <v>7001</v>
      </c>
      <c r="D256">
        <v>0.217592424323829</v>
      </c>
      <c r="E256">
        <f>Overview!J$16</f>
        <v>2.1300623052959499E-2</v>
      </c>
      <c r="F256">
        <f t="shared" si="16"/>
        <v>0.81523752552486539</v>
      </c>
      <c r="G256">
        <f t="shared" si="13"/>
        <v>0.17738950957871488</v>
      </c>
    </row>
    <row r="257" spans="1:7" x14ac:dyDescent="0.2">
      <c r="A257">
        <v>7</v>
      </c>
      <c r="B257">
        <v>11</v>
      </c>
      <c r="C257">
        <v>7501</v>
      </c>
      <c r="D257">
        <v>0.27435542792767897</v>
      </c>
      <c r="E257">
        <f>Overview!J$16</f>
        <v>2.1300623052959499E-2</v>
      </c>
      <c r="F257">
        <f t="shared" si="16"/>
        <v>0.81523752552486539</v>
      </c>
      <c r="G257">
        <f t="shared" si="13"/>
        <v>0.22366484017807656</v>
      </c>
    </row>
    <row r="258" spans="1:7" x14ac:dyDescent="0.2">
      <c r="A258">
        <v>7</v>
      </c>
      <c r="B258">
        <v>11</v>
      </c>
      <c r="C258">
        <v>8001</v>
      </c>
      <c r="D258">
        <v>0.35502272368106202</v>
      </c>
      <c r="E258">
        <f>Overview!J$16</f>
        <v>2.1300623052959499E-2</v>
      </c>
      <c r="F258">
        <f t="shared" si="16"/>
        <v>0.81523752552486539</v>
      </c>
      <c r="G258">
        <f t="shared" si="13"/>
        <v>0.28942784675884703</v>
      </c>
    </row>
    <row r="259" spans="1:7" x14ac:dyDescent="0.2">
      <c r="A259">
        <v>7</v>
      </c>
      <c r="B259">
        <v>11</v>
      </c>
      <c r="C259">
        <v>8501</v>
      </c>
      <c r="D259">
        <v>0.43907878616851698</v>
      </c>
      <c r="E259">
        <f>Overview!J$16</f>
        <v>2.1300623052959499E-2</v>
      </c>
      <c r="F259">
        <f t="shared" si="16"/>
        <v>0.81523752552486539</v>
      </c>
      <c r="G259">
        <f t="shared" ref="G259:G322" si="17">F259*D259</f>
        <v>0.35795350314648328</v>
      </c>
    </row>
    <row r="260" spans="1:7" x14ac:dyDescent="0.2">
      <c r="A260">
        <v>7</v>
      </c>
      <c r="B260">
        <v>11</v>
      </c>
      <c r="C260">
        <v>9001</v>
      </c>
      <c r="D260">
        <v>0.54055347151715305</v>
      </c>
      <c r="E260">
        <f>Overview!J$16</f>
        <v>2.1300623052959499E-2</v>
      </c>
      <c r="F260">
        <f t="shared" si="16"/>
        <v>0.81523752552486539</v>
      </c>
      <c r="G260">
        <f t="shared" si="17"/>
        <v>0.44067947453351963</v>
      </c>
    </row>
    <row r="261" spans="1:7" x14ac:dyDescent="0.2">
      <c r="A261">
        <v>7</v>
      </c>
      <c r="B261">
        <v>11</v>
      </c>
      <c r="C261">
        <v>9501</v>
      </c>
      <c r="D261">
        <v>0.64290791998874397</v>
      </c>
      <c r="E261">
        <f>Overview!J$16</f>
        <v>2.1300623052959499E-2</v>
      </c>
      <c r="F261">
        <f t="shared" si="16"/>
        <v>0.81523752552486539</v>
      </c>
      <c r="G261">
        <f t="shared" si="17"/>
        <v>0.52412266183196177</v>
      </c>
    </row>
    <row r="262" spans="1:7" x14ac:dyDescent="0.2">
      <c r="A262">
        <v>9</v>
      </c>
      <c r="B262">
        <v>10</v>
      </c>
      <c r="C262">
        <v>1</v>
      </c>
      <c r="D262">
        <v>1.88553435841513E-2</v>
      </c>
      <c r="E262">
        <f>Overview!J$17</f>
        <v>2.7753934191702429E-2</v>
      </c>
      <c r="F262">
        <f>E$262/D$262</f>
        <v>1.4719399870830656</v>
      </c>
      <c r="G262">
        <f t="shared" si="17"/>
        <v>2.7753934191702429E-2</v>
      </c>
    </row>
    <row r="263" spans="1:7" x14ac:dyDescent="0.2">
      <c r="A263">
        <v>9</v>
      </c>
      <c r="B263">
        <v>10</v>
      </c>
      <c r="C263">
        <v>501</v>
      </c>
      <c r="D263">
        <v>1.8902904321159299E-2</v>
      </c>
      <c r="E263">
        <f>Overview!J$17</f>
        <v>2.7753934191702429E-2</v>
      </c>
      <c r="F263">
        <f t="shared" ref="F263:F281" si="18">E$262/D$262</f>
        <v>1.4719399870830656</v>
      </c>
      <c r="G263">
        <f t="shared" si="17"/>
        <v>2.7823940742319642E-2</v>
      </c>
    </row>
    <row r="264" spans="1:7" x14ac:dyDescent="0.2">
      <c r="A264">
        <v>9</v>
      </c>
      <c r="B264">
        <v>10</v>
      </c>
      <c r="C264">
        <v>1001</v>
      </c>
      <c r="D264">
        <v>1.9613282109342999E-2</v>
      </c>
      <c r="E264">
        <f>Overview!J$17</f>
        <v>2.7753934191702429E-2</v>
      </c>
      <c r="F264">
        <f t="shared" si="18"/>
        <v>1.4719399870830656</v>
      </c>
      <c r="G264">
        <f t="shared" si="17"/>
        <v>2.8869574214682857E-2</v>
      </c>
    </row>
    <row r="265" spans="1:7" x14ac:dyDescent="0.2">
      <c r="A265">
        <v>9</v>
      </c>
      <c r="B265">
        <v>10</v>
      </c>
      <c r="C265">
        <v>1501</v>
      </c>
      <c r="D265">
        <v>2.26872989462336E-2</v>
      </c>
      <c r="E265">
        <f>Overview!J$17</f>
        <v>2.7753934191702429E-2</v>
      </c>
      <c r="F265">
        <f t="shared" si="18"/>
        <v>1.4719399870830656</v>
      </c>
      <c r="G265">
        <f t="shared" si="17"/>
        <v>3.3394342517868734E-2</v>
      </c>
    </row>
    <row r="266" spans="1:7" x14ac:dyDescent="0.2">
      <c r="A266">
        <v>9</v>
      </c>
      <c r="B266">
        <v>10</v>
      </c>
      <c r="C266">
        <v>2001</v>
      </c>
      <c r="D266">
        <v>2.4703203903235101E-2</v>
      </c>
      <c r="E266">
        <f>Overview!J$17</f>
        <v>2.7753934191702429E-2</v>
      </c>
      <c r="F266">
        <f t="shared" si="18"/>
        <v>1.4719399870830656</v>
      </c>
      <c r="G266">
        <f t="shared" si="17"/>
        <v>3.6361633634238208E-2</v>
      </c>
    </row>
    <row r="267" spans="1:7" x14ac:dyDescent="0.2">
      <c r="A267">
        <v>9</v>
      </c>
      <c r="B267">
        <v>10</v>
      </c>
      <c r="C267">
        <v>2501</v>
      </c>
      <c r="D267">
        <v>2.4834908727600399E-2</v>
      </c>
      <c r="E267">
        <f>Overview!J$17</f>
        <v>2.7753934191702429E-2</v>
      </c>
      <c r="F267">
        <f t="shared" si="18"/>
        <v>1.4719399870830656</v>
      </c>
      <c r="G267">
        <f t="shared" si="17"/>
        <v>3.6555495231713246E-2</v>
      </c>
    </row>
    <row r="268" spans="1:7" x14ac:dyDescent="0.2">
      <c r="A268">
        <v>9</v>
      </c>
      <c r="B268">
        <v>10</v>
      </c>
      <c r="C268">
        <v>3001</v>
      </c>
      <c r="D268">
        <v>2.60674495133888E-2</v>
      </c>
      <c r="E268">
        <f>Overview!J$17</f>
        <v>2.7753934191702429E-2</v>
      </c>
      <c r="F268">
        <f t="shared" si="18"/>
        <v>1.4719399870830656</v>
      </c>
      <c r="G268">
        <f t="shared" si="17"/>
        <v>3.8369721300025972E-2</v>
      </c>
    </row>
    <row r="269" spans="1:7" x14ac:dyDescent="0.2">
      <c r="A269">
        <v>9</v>
      </c>
      <c r="B269">
        <v>10</v>
      </c>
      <c r="C269">
        <v>3501</v>
      </c>
      <c r="D269">
        <v>2.85714744703436E-2</v>
      </c>
      <c r="E269">
        <f>Overview!J$17</f>
        <v>2.7753934191702429E-2</v>
      </c>
      <c r="F269">
        <f t="shared" si="18"/>
        <v>1.4719399870830656</v>
      </c>
      <c r="G269">
        <f t="shared" si="17"/>
        <v>4.20554957628217E-2</v>
      </c>
    </row>
    <row r="270" spans="1:7" x14ac:dyDescent="0.2">
      <c r="A270">
        <v>9</v>
      </c>
      <c r="B270">
        <v>10</v>
      </c>
      <c r="C270">
        <v>4001</v>
      </c>
      <c r="D270">
        <v>3.1201416796080302E-2</v>
      </c>
      <c r="E270">
        <f>Overview!J$17</f>
        <v>2.7753934191702429E-2</v>
      </c>
      <c r="F270">
        <f t="shared" si="18"/>
        <v>1.4719399870830656</v>
      </c>
      <c r="G270">
        <f t="shared" si="17"/>
        <v>4.5926613035795788E-2</v>
      </c>
    </row>
    <row r="271" spans="1:7" x14ac:dyDescent="0.2">
      <c r="A271">
        <v>9</v>
      </c>
      <c r="B271">
        <v>10</v>
      </c>
      <c r="C271">
        <v>4501</v>
      </c>
      <c r="D271">
        <v>3.4965843773875099E-2</v>
      </c>
      <c r="E271">
        <f>Overview!J$17</f>
        <v>2.7753934191702429E-2</v>
      </c>
      <c r="F271">
        <f t="shared" si="18"/>
        <v>1.4719399870830656</v>
      </c>
      <c r="G271">
        <f t="shared" si="17"/>
        <v>5.1467623632866201E-2</v>
      </c>
    </row>
    <row r="272" spans="1:7" x14ac:dyDescent="0.2">
      <c r="A272">
        <v>9</v>
      </c>
      <c r="B272">
        <v>10</v>
      </c>
      <c r="C272">
        <v>5001</v>
      </c>
      <c r="D272">
        <v>3.8687413844539699E-2</v>
      </c>
      <c r="E272">
        <f>Overview!J$17</f>
        <v>2.7753934191702429E-2</v>
      </c>
      <c r="F272">
        <f t="shared" si="18"/>
        <v>1.4719399870830656</v>
      </c>
      <c r="G272">
        <f t="shared" si="17"/>
        <v>5.6945551434608978E-2</v>
      </c>
    </row>
    <row r="273" spans="1:7" x14ac:dyDescent="0.2">
      <c r="A273">
        <v>9</v>
      </c>
      <c r="B273">
        <v>10</v>
      </c>
      <c r="C273">
        <v>5501</v>
      </c>
      <c r="D273">
        <v>4.2347262034351497E-2</v>
      </c>
      <c r="E273">
        <f>Overview!J$17</f>
        <v>2.7753934191702429E-2</v>
      </c>
      <c r="F273">
        <f t="shared" si="18"/>
        <v>1.4719399870830656</v>
      </c>
      <c r="G273">
        <f t="shared" si="17"/>
        <v>6.2332628331846537E-2</v>
      </c>
    </row>
    <row r="274" spans="1:7" x14ac:dyDescent="0.2">
      <c r="A274">
        <v>9</v>
      </c>
      <c r="B274">
        <v>10</v>
      </c>
      <c r="C274">
        <v>6001</v>
      </c>
      <c r="D274">
        <v>5.02901508764474E-2</v>
      </c>
      <c r="E274">
        <f>Overview!J$17</f>
        <v>2.7753934191702429E-2</v>
      </c>
      <c r="F274">
        <f t="shared" si="18"/>
        <v>1.4719399870830656</v>
      </c>
      <c r="G274">
        <f t="shared" si="17"/>
        <v>7.4024084031483403E-2</v>
      </c>
    </row>
    <row r="275" spans="1:7" x14ac:dyDescent="0.2">
      <c r="A275">
        <v>9</v>
      </c>
      <c r="B275">
        <v>10</v>
      </c>
      <c r="C275">
        <v>6501</v>
      </c>
      <c r="D275">
        <v>5.3846163457564898E-2</v>
      </c>
      <c r="E275">
        <f>Overview!J$17</f>
        <v>2.7753934191702429E-2</v>
      </c>
      <c r="F275">
        <f t="shared" si="18"/>
        <v>1.4719399870830656</v>
      </c>
      <c r="G275">
        <f t="shared" si="17"/>
        <v>7.9258321144200714E-2</v>
      </c>
    </row>
    <row r="276" spans="1:7" x14ac:dyDescent="0.2">
      <c r="A276">
        <v>9</v>
      </c>
      <c r="B276">
        <v>10</v>
      </c>
      <c r="C276">
        <v>7001</v>
      </c>
      <c r="D276">
        <v>6.5141758608300696E-2</v>
      </c>
      <c r="E276">
        <f>Overview!J$17</f>
        <v>2.7753934191702429E-2</v>
      </c>
      <c r="F276">
        <f t="shared" si="18"/>
        <v>1.4719399870830656</v>
      </c>
      <c r="G276">
        <f t="shared" si="17"/>
        <v>9.5884759324470298E-2</v>
      </c>
    </row>
    <row r="277" spans="1:7" x14ac:dyDescent="0.2">
      <c r="A277">
        <v>9</v>
      </c>
      <c r="B277">
        <v>10</v>
      </c>
      <c r="C277">
        <v>7501</v>
      </c>
      <c r="D277">
        <v>7.6734910222670399E-2</v>
      </c>
      <c r="E277">
        <f>Overview!J$17</f>
        <v>2.7753934191702429E-2</v>
      </c>
      <c r="F277">
        <f t="shared" si="18"/>
        <v>1.4719399870830656</v>
      </c>
      <c r="G277">
        <f t="shared" si="17"/>
        <v>0.11294918276197767</v>
      </c>
    </row>
    <row r="278" spans="1:7" x14ac:dyDescent="0.2">
      <c r="A278">
        <v>9</v>
      </c>
      <c r="B278">
        <v>10</v>
      </c>
      <c r="C278">
        <v>8001</v>
      </c>
      <c r="D278">
        <v>9.3695058272114495E-2</v>
      </c>
      <c r="E278">
        <f>Overview!J$17</f>
        <v>2.7753934191702429E-2</v>
      </c>
      <c r="F278">
        <f t="shared" si="18"/>
        <v>1.4719399870830656</v>
      </c>
      <c r="G278">
        <f t="shared" si="17"/>
        <v>0.13791350286280329</v>
      </c>
    </row>
    <row r="279" spans="1:7" x14ac:dyDescent="0.2">
      <c r="A279">
        <v>9</v>
      </c>
      <c r="B279">
        <v>10</v>
      </c>
      <c r="C279">
        <v>8501</v>
      </c>
      <c r="D279">
        <v>0.10845701207450199</v>
      </c>
      <c r="E279">
        <f>Overview!J$17</f>
        <v>2.7753934191702429E-2</v>
      </c>
      <c r="F279">
        <f t="shared" si="18"/>
        <v>1.4719399870830656</v>
      </c>
      <c r="G279">
        <f t="shared" si="17"/>
        <v>0.15964221295201036</v>
      </c>
    </row>
    <row r="280" spans="1:7" x14ac:dyDescent="0.2">
      <c r="A280">
        <v>9</v>
      </c>
      <c r="B280">
        <v>10</v>
      </c>
      <c r="C280">
        <v>9001</v>
      </c>
      <c r="D280">
        <v>0.127882515742857</v>
      </c>
      <c r="E280">
        <f>Overview!J$17</f>
        <v>2.7753934191702429E-2</v>
      </c>
      <c r="F280">
        <f t="shared" si="18"/>
        <v>1.4719399870830656</v>
      </c>
      <c r="G280">
        <f t="shared" si="17"/>
        <v>0.18823538857069086</v>
      </c>
    </row>
    <row r="281" spans="1:7" x14ac:dyDescent="0.2">
      <c r="A281">
        <v>9</v>
      </c>
      <c r="B281">
        <v>10</v>
      </c>
      <c r="C281">
        <v>9501</v>
      </c>
      <c r="D281">
        <v>0.154186805537048</v>
      </c>
      <c r="E281">
        <f>Overview!J$17</f>
        <v>2.7753934191702429E-2</v>
      </c>
      <c r="F281">
        <f t="shared" si="18"/>
        <v>1.4719399870830656</v>
      </c>
      <c r="G281">
        <f t="shared" si="17"/>
        <v>0.22695372455058158</v>
      </c>
    </row>
    <row r="282" spans="1:7" x14ac:dyDescent="0.2">
      <c r="A282">
        <v>9</v>
      </c>
      <c r="B282">
        <v>11</v>
      </c>
      <c r="C282">
        <v>1</v>
      </c>
      <c r="D282">
        <v>2.0794750352808599E-2</v>
      </c>
      <c r="E282">
        <f>Overview!J$18</f>
        <v>2.8472222222222218E-2</v>
      </c>
      <c r="F282">
        <f>E$282/D$282</f>
        <v>1.3692024063360144</v>
      </c>
      <c r="G282">
        <f t="shared" si="17"/>
        <v>2.8472222222222218E-2</v>
      </c>
    </row>
    <row r="283" spans="1:7" x14ac:dyDescent="0.2">
      <c r="A283">
        <v>9</v>
      </c>
      <c r="B283">
        <v>11</v>
      </c>
      <c r="C283">
        <v>501</v>
      </c>
      <c r="D283">
        <v>2.0960790263147198E-2</v>
      </c>
      <c r="E283">
        <f>Overview!J$18</f>
        <v>2.8472222222222218E-2</v>
      </c>
      <c r="F283">
        <f t="shared" ref="F283:F301" si="19">E$282/D$282</f>
        <v>1.3692024063360144</v>
      </c>
      <c r="G283">
        <f t="shared" si="17"/>
        <v>2.8699564467005646E-2</v>
      </c>
    </row>
    <row r="284" spans="1:7" x14ac:dyDescent="0.2">
      <c r="A284">
        <v>9</v>
      </c>
      <c r="B284">
        <v>11</v>
      </c>
      <c r="C284">
        <v>1001</v>
      </c>
      <c r="D284">
        <v>2.34407994403927E-2</v>
      </c>
      <c r="E284">
        <f>Overview!J$18</f>
        <v>2.8472222222222218E-2</v>
      </c>
      <c r="F284">
        <f t="shared" si="19"/>
        <v>1.3692024063360144</v>
      </c>
      <c r="G284">
        <f t="shared" si="17"/>
        <v>3.2095199000225581E-2</v>
      </c>
    </row>
    <row r="285" spans="1:7" x14ac:dyDescent="0.2">
      <c r="A285">
        <v>9</v>
      </c>
      <c r="B285">
        <v>11</v>
      </c>
      <c r="C285">
        <v>1501</v>
      </c>
      <c r="D285">
        <v>2.6342460106601701E-2</v>
      </c>
      <c r="E285">
        <f>Overview!J$18</f>
        <v>2.8472222222222218E-2</v>
      </c>
      <c r="F285">
        <f t="shared" si="19"/>
        <v>1.3692024063360144</v>
      </c>
      <c r="G285">
        <f t="shared" si="17"/>
        <v>3.6068159766769511E-2</v>
      </c>
    </row>
    <row r="286" spans="1:7" x14ac:dyDescent="0.2">
      <c r="A286">
        <v>9</v>
      </c>
      <c r="B286">
        <v>11</v>
      </c>
      <c r="C286">
        <v>2001</v>
      </c>
      <c r="D286">
        <v>2.9687368647361101E-2</v>
      </c>
      <c r="E286">
        <f>Overview!J$18</f>
        <v>2.8472222222222218E-2</v>
      </c>
      <c r="F286">
        <f t="shared" si="19"/>
        <v>1.3692024063360144</v>
      </c>
      <c r="G286">
        <f t="shared" si="17"/>
        <v>4.0648016589751167E-2</v>
      </c>
    </row>
    <row r="287" spans="1:7" x14ac:dyDescent="0.2">
      <c r="A287">
        <v>9</v>
      </c>
      <c r="B287">
        <v>11</v>
      </c>
      <c r="C287">
        <v>2501</v>
      </c>
      <c r="D287">
        <v>3.3104073162665303E-2</v>
      </c>
      <c r="E287">
        <f>Overview!J$18</f>
        <v>2.8472222222222218E-2</v>
      </c>
      <c r="F287">
        <f t="shared" si="19"/>
        <v>1.3692024063360144</v>
      </c>
      <c r="G287">
        <f t="shared" si="17"/>
        <v>4.5326176633844806E-2</v>
      </c>
    </row>
    <row r="288" spans="1:7" x14ac:dyDescent="0.2">
      <c r="A288">
        <v>9</v>
      </c>
      <c r="B288">
        <v>11</v>
      </c>
      <c r="C288">
        <v>3001</v>
      </c>
      <c r="D288">
        <v>3.7875425445329999E-2</v>
      </c>
      <c r="E288">
        <f>Overview!J$18</f>
        <v>2.8472222222222218E-2</v>
      </c>
      <c r="F288">
        <f t="shared" si="19"/>
        <v>1.3692024063360144</v>
      </c>
      <c r="G288">
        <f t="shared" si="17"/>
        <v>5.1859123660746145E-2</v>
      </c>
    </row>
    <row r="289" spans="1:7" x14ac:dyDescent="0.2">
      <c r="A289">
        <v>9</v>
      </c>
      <c r="B289">
        <v>11</v>
      </c>
      <c r="C289">
        <v>3501</v>
      </c>
      <c r="D289">
        <v>4.2141483534447001E-2</v>
      </c>
      <c r="E289">
        <f>Overview!J$18</f>
        <v>2.8472222222222218E-2</v>
      </c>
      <c r="F289">
        <f t="shared" si="19"/>
        <v>1.3692024063360144</v>
      </c>
      <c r="G289">
        <f t="shared" si="17"/>
        <v>5.7700220661934365E-2</v>
      </c>
    </row>
    <row r="290" spans="1:7" x14ac:dyDescent="0.2">
      <c r="A290">
        <v>9</v>
      </c>
      <c r="B290">
        <v>11</v>
      </c>
      <c r="C290">
        <v>4001</v>
      </c>
      <c r="D290">
        <v>4.9743802816746403E-2</v>
      </c>
      <c r="E290">
        <f>Overview!J$18</f>
        <v>2.8472222222222218E-2</v>
      </c>
      <c r="F290">
        <f t="shared" si="19"/>
        <v>1.3692024063360144</v>
      </c>
      <c r="G290">
        <f t="shared" si="17"/>
        <v>6.8109334516993386E-2</v>
      </c>
    </row>
    <row r="291" spans="1:7" x14ac:dyDescent="0.2">
      <c r="A291">
        <v>9</v>
      </c>
      <c r="B291">
        <v>11</v>
      </c>
      <c r="C291">
        <v>4501</v>
      </c>
      <c r="D291">
        <v>6.1177861341057099E-2</v>
      </c>
      <c r="E291">
        <f>Overview!J$18</f>
        <v>2.8472222222222218E-2</v>
      </c>
      <c r="F291">
        <f t="shared" si="19"/>
        <v>1.3692024063360144</v>
      </c>
      <c r="G291">
        <f t="shared" si="17"/>
        <v>8.3764874962666408E-2</v>
      </c>
    </row>
    <row r="292" spans="1:7" x14ac:dyDescent="0.2">
      <c r="A292">
        <v>9</v>
      </c>
      <c r="B292">
        <v>11</v>
      </c>
      <c r="C292">
        <v>5001</v>
      </c>
      <c r="D292">
        <v>7.2672185151410496E-2</v>
      </c>
      <c r="E292">
        <f>Overview!J$18</f>
        <v>2.8472222222222218E-2</v>
      </c>
      <c r="F292">
        <f t="shared" si="19"/>
        <v>1.3692024063360144</v>
      </c>
      <c r="G292">
        <f t="shared" si="17"/>
        <v>9.950293078300762E-2</v>
      </c>
    </row>
    <row r="293" spans="1:7" x14ac:dyDescent="0.2">
      <c r="A293">
        <v>9</v>
      </c>
      <c r="B293">
        <v>11</v>
      </c>
      <c r="C293">
        <v>5501</v>
      </c>
      <c r="D293">
        <v>8.9389113764455005E-2</v>
      </c>
      <c r="E293">
        <f>Overview!J$18</f>
        <v>2.8472222222222218E-2</v>
      </c>
      <c r="F293">
        <f t="shared" si="19"/>
        <v>1.3692024063360144</v>
      </c>
      <c r="G293">
        <f t="shared" si="17"/>
        <v>0.12239178966653554</v>
      </c>
    </row>
    <row r="294" spans="1:7" x14ac:dyDescent="0.2">
      <c r="A294">
        <v>9</v>
      </c>
      <c r="B294">
        <v>11</v>
      </c>
      <c r="C294">
        <v>6001</v>
      </c>
      <c r="D294">
        <v>0.10423754505145599</v>
      </c>
      <c r="E294">
        <f>Overview!J$18</f>
        <v>2.8472222222222218E-2</v>
      </c>
      <c r="F294">
        <f t="shared" si="19"/>
        <v>1.3692024063360144</v>
      </c>
      <c r="G294">
        <f t="shared" si="17"/>
        <v>0.14272229751501225</v>
      </c>
    </row>
    <row r="295" spans="1:7" x14ac:dyDescent="0.2">
      <c r="A295">
        <v>9</v>
      </c>
      <c r="B295">
        <v>11</v>
      </c>
      <c r="C295">
        <v>6501</v>
      </c>
      <c r="D295">
        <v>0.13044804581316299</v>
      </c>
      <c r="E295">
        <f>Overview!J$18</f>
        <v>2.8472222222222218E-2</v>
      </c>
      <c r="F295">
        <f t="shared" si="19"/>
        <v>1.3692024063360144</v>
      </c>
      <c r="G295">
        <f t="shared" si="17"/>
        <v>0.17860977822921342</v>
      </c>
    </row>
    <row r="296" spans="1:7" x14ac:dyDescent="0.2">
      <c r="A296">
        <v>9</v>
      </c>
      <c r="B296">
        <v>11</v>
      </c>
      <c r="C296">
        <v>7001</v>
      </c>
      <c r="D296">
        <v>0.174255423521681</v>
      </c>
      <c r="E296">
        <f>Overview!J$18</f>
        <v>2.8472222222222218E-2</v>
      </c>
      <c r="F296">
        <f t="shared" si="19"/>
        <v>1.3692024063360144</v>
      </c>
      <c r="G296">
        <f t="shared" si="17"/>
        <v>0.23859094520298696</v>
      </c>
    </row>
    <row r="297" spans="1:7" x14ac:dyDescent="0.2">
      <c r="A297">
        <v>9</v>
      </c>
      <c r="B297">
        <v>11</v>
      </c>
      <c r="C297">
        <v>7501</v>
      </c>
      <c r="D297">
        <v>0.208160435038662</v>
      </c>
      <c r="E297">
        <f>Overview!J$18</f>
        <v>2.8472222222222218E-2</v>
      </c>
      <c r="F297">
        <f t="shared" si="19"/>
        <v>1.3692024063360144</v>
      </c>
      <c r="G297">
        <f t="shared" si="17"/>
        <v>0.2850137685588876</v>
      </c>
    </row>
    <row r="298" spans="1:7" x14ac:dyDescent="0.2">
      <c r="A298">
        <v>9</v>
      </c>
      <c r="B298">
        <v>11</v>
      </c>
      <c r="C298">
        <v>8001</v>
      </c>
      <c r="D298">
        <v>0.260174806310288</v>
      </c>
      <c r="E298">
        <f>Overview!J$18</f>
        <v>2.8472222222222218E-2</v>
      </c>
      <c r="F298">
        <f t="shared" si="19"/>
        <v>1.3692024063360144</v>
      </c>
      <c r="G298">
        <f t="shared" si="17"/>
        <v>0.35623197086805281</v>
      </c>
    </row>
    <row r="299" spans="1:7" x14ac:dyDescent="0.2">
      <c r="A299">
        <v>9</v>
      </c>
      <c r="B299">
        <v>11</v>
      </c>
      <c r="C299">
        <v>8501</v>
      </c>
      <c r="D299">
        <v>0.30145020078424201</v>
      </c>
      <c r="E299">
        <f>Overview!J$18</f>
        <v>2.8472222222222218E-2</v>
      </c>
      <c r="F299">
        <f t="shared" si="19"/>
        <v>1.3692024063360144</v>
      </c>
      <c r="G299">
        <f t="shared" si="17"/>
        <v>0.41274634030425883</v>
      </c>
    </row>
    <row r="300" spans="1:7" x14ac:dyDescent="0.2">
      <c r="A300">
        <v>9</v>
      </c>
      <c r="B300">
        <v>11</v>
      </c>
      <c r="C300">
        <v>9001</v>
      </c>
      <c r="D300">
        <v>0.36927638691764703</v>
      </c>
      <c r="E300">
        <f>Overview!J$18</f>
        <v>2.8472222222222218E-2</v>
      </c>
      <c r="F300">
        <f t="shared" si="19"/>
        <v>1.3692024063360144</v>
      </c>
      <c r="G300">
        <f t="shared" si="17"/>
        <v>0.5056141175707114</v>
      </c>
    </row>
    <row r="301" spans="1:7" x14ac:dyDescent="0.2">
      <c r="A301">
        <v>9</v>
      </c>
      <c r="B301">
        <v>11</v>
      </c>
      <c r="C301">
        <v>9501</v>
      </c>
      <c r="D301">
        <v>0.45165867836971302</v>
      </c>
      <c r="E301">
        <f>Overview!J$18</f>
        <v>2.8472222222222218E-2</v>
      </c>
      <c r="F301">
        <f t="shared" si="19"/>
        <v>1.3692024063360144</v>
      </c>
      <c r="G301">
        <f t="shared" si="17"/>
        <v>0.61841214926635502</v>
      </c>
    </row>
    <row r="302" spans="1:7" x14ac:dyDescent="0.2">
      <c r="A302">
        <v>10</v>
      </c>
      <c r="B302">
        <v>11</v>
      </c>
      <c r="C302">
        <v>1</v>
      </c>
      <c r="D302">
        <v>2.1602836506416801E-2</v>
      </c>
      <c r="E302">
        <f>Overview!J$19</f>
        <v>3.5171568627450973E-2</v>
      </c>
      <c r="F302">
        <f>E$302/D$302</f>
        <v>1.6280995607685029</v>
      </c>
      <c r="G302">
        <f t="shared" si="17"/>
        <v>3.5171568627450973E-2</v>
      </c>
    </row>
    <row r="303" spans="1:7" x14ac:dyDescent="0.2">
      <c r="A303">
        <v>10</v>
      </c>
      <c r="B303">
        <v>11</v>
      </c>
      <c r="C303">
        <v>501</v>
      </c>
      <c r="D303">
        <v>2.1882602843878E-2</v>
      </c>
      <c r="E303">
        <f>Overview!J$19</f>
        <v>3.5171568627450973E-2</v>
      </c>
      <c r="F303">
        <f t="shared" ref="F303:F321" si="20">E$302/D$302</f>
        <v>1.6280995607685029</v>
      </c>
      <c r="G303">
        <f t="shared" si="17"/>
        <v>3.5627056078589361E-2</v>
      </c>
    </row>
    <row r="304" spans="1:7" x14ac:dyDescent="0.2">
      <c r="A304">
        <v>10</v>
      </c>
      <c r="B304">
        <v>11</v>
      </c>
      <c r="C304">
        <v>1001</v>
      </c>
      <c r="D304">
        <v>2.4633544280645101E-2</v>
      </c>
      <c r="E304">
        <f>Overview!J$19</f>
        <v>3.5171568627450973E-2</v>
      </c>
      <c r="F304">
        <f t="shared" si="20"/>
        <v>1.6280995607685029</v>
      </c>
      <c r="G304">
        <f t="shared" si="17"/>
        <v>4.0105862623489759E-2</v>
      </c>
    </row>
    <row r="305" spans="1:7" x14ac:dyDescent="0.2">
      <c r="A305">
        <v>10</v>
      </c>
      <c r="B305">
        <v>11</v>
      </c>
      <c r="C305">
        <v>1501</v>
      </c>
      <c r="D305">
        <v>3.2286317230486097E-2</v>
      </c>
      <c r="E305">
        <f>Overview!J$19</f>
        <v>3.5171568627450973E-2</v>
      </c>
      <c r="F305">
        <f t="shared" si="20"/>
        <v>1.6280995607685029</v>
      </c>
      <c r="G305">
        <f t="shared" si="17"/>
        <v>5.2565338901786961E-2</v>
      </c>
    </row>
    <row r="306" spans="1:7" x14ac:dyDescent="0.2">
      <c r="A306">
        <v>10</v>
      </c>
      <c r="B306">
        <v>11</v>
      </c>
      <c r="C306">
        <v>2001</v>
      </c>
      <c r="D306">
        <v>3.2136873408127799E-2</v>
      </c>
      <c r="E306">
        <f>Overview!J$19</f>
        <v>3.5171568627450973E-2</v>
      </c>
      <c r="F306">
        <f t="shared" si="20"/>
        <v>1.6280995607685029</v>
      </c>
      <c r="G306">
        <f t="shared" si="17"/>
        <v>5.2322029480245849E-2</v>
      </c>
    </row>
    <row r="307" spans="1:7" x14ac:dyDescent="0.2">
      <c r="A307">
        <v>10</v>
      </c>
      <c r="B307">
        <v>11</v>
      </c>
      <c r="C307">
        <v>2501</v>
      </c>
      <c r="D307">
        <v>3.5156567739108399E-2</v>
      </c>
      <c r="E307">
        <f>Overview!J$19</f>
        <v>3.5171568627450973E-2</v>
      </c>
      <c r="F307">
        <f t="shared" si="20"/>
        <v>1.6280995607685029</v>
      </c>
      <c r="G307">
        <f t="shared" si="17"/>
        <v>5.7238392494170502E-2</v>
      </c>
    </row>
    <row r="308" spans="1:7" x14ac:dyDescent="0.2">
      <c r="A308">
        <v>10</v>
      </c>
      <c r="B308">
        <v>11</v>
      </c>
      <c r="C308">
        <v>3001</v>
      </c>
      <c r="D308">
        <v>3.9977925710061098E-2</v>
      </c>
      <c r="E308">
        <f>Overview!J$19</f>
        <v>3.5171568627450973E-2</v>
      </c>
      <c r="F308">
        <f t="shared" si="20"/>
        <v>1.6280995607685029</v>
      </c>
      <c r="G308">
        <f t="shared" si="17"/>
        <v>6.5088043288986319E-2</v>
      </c>
    </row>
    <row r="309" spans="1:7" x14ac:dyDescent="0.2">
      <c r="A309">
        <v>10</v>
      </c>
      <c r="B309">
        <v>11</v>
      </c>
      <c r="C309">
        <v>3501</v>
      </c>
      <c r="D309">
        <v>4.1980419961951301E-2</v>
      </c>
      <c r="E309">
        <f>Overview!J$19</f>
        <v>3.5171568627450973E-2</v>
      </c>
      <c r="F309">
        <f t="shared" si="20"/>
        <v>1.6280995607685029</v>
      </c>
      <c r="G309">
        <f t="shared" si="17"/>
        <v>6.834830330093021E-2</v>
      </c>
    </row>
    <row r="310" spans="1:7" x14ac:dyDescent="0.2">
      <c r="A310">
        <v>10</v>
      </c>
      <c r="B310">
        <v>11</v>
      </c>
      <c r="C310">
        <v>4001</v>
      </c>
      <c r="D310">
        <v>5.6266360862186601E-2</v>
      </c>
      <c r="E310">
        <f>Overview!J$19</f>
        <v>3.5171568627450973E-2</v>
      </c>
      <c r="F310">
        <f t="shared" si="20"/>
        <v>1.6280995607685029</v>
      </c>
      <c r="G310">
        <f t="shared" si="17"/>
        <v>9.1607237405768094E-2</v>
      </c>
    </row>
    <row r="311" spans="1:7" x14ac:dyDescent="0.2">
      <c r="A311">
        <v>10</v>
      </c>
      <c r="B311">
        <v>11</v>
      </c>
      <c r="C311">
        <v>4501</v>
      </c>
      <c r="D311">
        <v>5.4983599915207501E-2</v>
      </c>
      <c r="E311">
        <f>Overview!J$19</f>
        <v>3.5171568627450973E-2</v>
      </c>
      <c r="F311">
        <f t="shared" si="20"/>
        <v>1.6280995607685029</v>
      </c>
      <c r="G311">
        <f t="shared" si="17"/>
        <v>8.9518774871420431E-2</v>
      </c>
    </row>
    <row r="312" spans="1:7" x14ac:dyDescent="0.2">
      <c r="A312">
        <v>10</v>
      </c>
      <c r="B312">
        <v>11</v>
      </c>
      <c r="C312">
        <v>5001</v>
      </c>
      <c r="D312">
        <v>7.0841162183360007E-2</v>
      </c>
      <c r="E312">
        <f>Overview!J$19</f>
        <v>3.5171568627450973E-2</v>
      </c>
      <c r="F312">
        <f t="shared" si="20"/>
        <v>1.6280995607685029</v>
      </c>
      <c r="G312">
        <f t="shared" si="17"/>
        <v>0.11533646503505871</v>
      </c>
    </row>
    <row r="313" spans="1:7" x14ac:dyDescent="0.2">
      <c r="A313">
        <v>10</v>
      </c>
      <c r="B313">
        <v>11</v>
      </c>
      <c r="C313">
        <v>5501</v>
      </c>
      <c r="D313">
        <v>9.0330598683359103E-2</v>
      </c>
      <c r="E313">
        <f>Overview!J$19</f>
        <v>3.5171568627450973E-2</v>
      </c>
      <c r="F313">
        <f t="shared" si="20"/>
        <v>1.6280995607685029</v>
      </c>
      <c r="G313">
        <f t="shared" si="17"/>
        <v>0.14706720804033285</v>
      </c>
    </row>
    <row r="314" spans="1:7" x14ac:dyDescent="0.2">
      <c r="A314">
        <v>10</v>
      </c>
      <c r="B314">
        <v>11</v>
      </c>
      <c r="C314">
        <v>6001</v>
      </c>
      <c r="D314">
        <v>0.12111121298199699</v>
      </c>
      <c r="E314">
        <f>Overview!J$19</f>
        <v>3.5171568627450973E-2</v>
      </c>
      <c r="F314">
        <f t="shared" si="20"/>
        <v>1.6280995607685029</v>
      </c>
      <c r="G314">
        <f t="shared" si="17"/>
        <v>0.19718111266012991</v>
      </c>
    </row>
    <row r="315" spans="1:7" x14ac:dyDescent="0.2">
      <c r="A315">
        <v>10</v>
      </c>
      <c r="B315">
        <v>11</v>
      </c>
      <c r="C315">
        <v>6501</v>
      </c>
      <c r="D315">
        <v>0.13198903850195901</v>
      </c>
      <c r="E315">
        <f>Overview!J$19</f>
        <v>3.5171568627450973E-2</v>
      </c>
      <c r="F315">
        <f t="shared" si="20"/>
        <v>1.6280995607685029</v>
      </c>
      <c r="G315">
        <f t="shared" si="17"/>
        <v>0.21489129561129647</v>
      </c>
    </row>
    <row r="316" spans="1:7" x14ac:dyDescent="0.2">
      <c r="A316">
        <v>10</v>
      </c>
      <c r="B316">
        <v>11</v>
      </c>
      <c r="C316">
        <v>7001</v>
      </c>
      <c r="D316">
        <v>0.167708689635443</v>
      </c>
      <c r="E316">
        <f>Overview!J$19</f>
        <v>3.5171568627450973E-2</v>
      </c>
      <c r="F316">
        <f t="shared" si="20"/>
        <v>1.6280995607685029</v>
      </c>
      <c r="G316">
        <f t="shared" si="17"/>
        <v>0.27304644393252592</v>
      </c>
    </row>
    <row r="317" spans="1:7" x14ac:dyDescent="0.2">
      <c r="A317">
        <v>10</v>
      </c>
      <c r="B317">
        <v>11</v>
      </c>
      <c r="C317">
        <v>7501</v>
      </c>
      <c r="D317">
        <v>0.20679277212244801</v>
      </c>
      <c r="E317">
        <f>Overview!J$19</f>
        <v>3.5171568627450973E-2</v>
      </c>
      <c r="F317">
        <f t="shared" si="20"/>
        <v>1.6280995607685029</v>
      </c>
      <c r="G317">
        <f t="shared" si="17"/>
        <v>0.33667922146265872</v>
      </c>
    </row>
    <row r="318" spans="1:7" x14ac:dyDescent="0.2">
      <c r="A318">
        <v>10</v>
      </c>
      <c r="B318">
        <v>11</v>
      </c>
      <c r="C318">
        <v>8001</v>
      </c>
      <c r="D318">
        <v>0.26352935897607199</v>
      </c>
      <c r="E318">
        <f>Overview!J$19</f>
        <v>3.5171568627450973E-2</v>
      </c>
      <c r="F318">
        <f t="shared" si="20"/>
        <v>1.6280995607685029</v>
      </c>
      <c r="G318">
        <f t="shared" si="17"/>
        <v>0.42905203359854793</v>
      </c>
    </row>
    <row r="319" spans="1:7" x14ac:dyDescent="0.2">
      <c r="A319">
        <v>10</v>
      </c>
      <c r="B319">
        <v>11</v>
      </c>
      <c r="C319">
        <v>8501</v>
      </c>
      <c r="D319">
        <v>0.299789867525103</v>
      </c>
      <c r="E319">
        <f>Overview!J$19</f>
        <v>3.5171568627450973E-2</v>
      </c>
      <c r="F319">
        <f t="shared" si="20"/>
        <v>1.6280995607685029</v>
      </c>
      <c r="G319">
        <f t="shared" si="17"/>
        <v>0.48808775164046786</v>
      </c>
    </row>
    <row r="320" spans="1:7" x14ac:dyDescent="0.2">
      <c r="A320">
        <v>10</v>
      </c>
      <c r="B320">
        <v>11</v>
      </c>
      <c r="C320">
        <v>9001</v>
      </c>
      <c r="D320">
        <v>0.365802128083553</v>
      </c>
      <c r="E320">
        <f>Overview!J$19</f>
        <v>3.5171568627450973E-2</v>
      </c>
      <c r="F320">
        <f t="shared" si="20"/>
        <v>1.6280995607685029</v>
      </c>
      <c r="G320">
        <f t="shared" si="17"/>
        <v>0.5955622840610163</v>
      </c>
    </row>
    <row r="321" spans="1:7" x14ac:dyDescent="0.2">
      <c r="A321">
        <v>10</v>
      </c>
      <c r="B321">
        <v>11</v>
      </c>
      <c r="C321">
        <v>9501</v>
      </c>
      <c r="D321">
        <v>0.43730339864984902</v>
      </c>
      <c r="E321">
        <f>Overview!J$19</f>
        <v>3.5171568627450973E-2</v>
      </c>
      <c r="F321">
        <f t="shared" si="20"/>
        <v>1.6280995607685029</v>
      </c>
      <c r="G321">
        <f t="shared" si="17"/>
        <v>0.7119734712643927</v>
      </c>
    </row>
    <row r="322" spans="1:7" x14ac:dyDescent="0.2">
      <c r="A322">
        <v>10</v>
      </c>
      <c r="B322">
        <v>15</v>
      </c>
      <c r="C322">
        <v>1</v>
      </c>
      <c r="D322">
        <v>2.5643267274445599E-2</v>
      </c>
      <c r="E322">
        <f>Overview!J$20</f>
        <v>3.3727034120734904E-2</v>
      </c>
      <c r="F322">
        <f>E$322/D$322</f>
        <v>1.3152393476140638</v>
      </c>
      <c r="G322">
        <f t="shared" si="17"/>
        <v>3.3727034120734904E-2</v>
      </c>
    </row>
    <row r="323" spans="1:7" x14ac:dyDescent="0.2">
      <c r="A323">
        <v>10</v>
      </c>
      <c r="B323">
        <v>15</v>
      </c>
      <c r="C323">
        <v>501</v>
      </c>
      <c r="D323">
        <v>2.5719344488702001E-2</v>
      </c>
      <c r="E323">
        <f>Overview!J$20</f>
        <v>3.3727034120734904E-2</v>
      </c>
      <c r="F323">
        <f t="shared" ref="F323:F341" si="21">E$322/D$322</f>
        <v>1.3152393476140638</v>
      </c>
      <c r="G323">
        <f t="shared" ref="G323:G386" si="22">F323*D323</f>
        <v>3.3827093866381788E-2</v>
      </c>
    </row>
    <row r="324" spans="1:7" x14ac:dyDescent="0.2">
      <c r="A324">
        <v>10</v>
      </c>
      <c r="B324">
        <v>15</v>
      </c>
      <c r="C324">
        <v>1001</v>
      </c>
      <c r="D324">
        <v>2.6855650748751798E-2</v>
      </c>
      <c r="E324">
        <f>Overview!J$20</f>
        <v>3.3727034120734904E-2</v>
      </c>
      <c r="F324">
        <f t="shared" si="21"/>
        <v>1.3152393476140638</v>
      </c>
      <c r="G324">
        <f t="shared" si="22"/>
        <v>3.532160857053946E-2</v>
      </c>
    </row>
    <row r="325" spans="1:7" x14ac:dyDescent="0.2">
      <c r="A325">
        <v>10</v>
      </c>
      <c r="B325">
        <v>15</v>
      </c>
      <c r="C325">
        <v>1501</v>
      </c>
      <c r="D325">
        <v>2.88319624860486E-2</v>
      </c>
      <c r="E325">
        <f>Overview!J$20</f>
        <v>3.3727034120734904E-2</v>
      </c>
      <c r="F325">
        <f t="shared" si="21"/>
        <v>1.3152393476140638</v>
      </c>
      <c r="G325">
        <f t="shared" si="22"/>
        <v>3.7920931530583721E-2</v>
      </c>
    </row>
    <row r="326" spans="1:7" x14ac:dyDescent="0.2">
      <c r="A326">
        <v>10</v>
      </c>
      <c r="B326">
        <v>15</v>
      </c>
      <c r="C326">
        <v>2001</v>
      </c>
      <c r="D326">
        <v>3.2383148545190303E-2</v>
      </c>
      <c r="E326">
        <f>Overview!J$20</f>
        <v>3.3727034120734904E-2</v>
      </c>
      <c r="F326">
        <f t="shared" si="21"/>
        <v>1.3152393476140638</v>
      </c>
      <c r="G326">
        <f t="shared" si="22"/>
        <v>4.2591591166265416E-2</v>
      </c>
    </row>
    <row r="327" spans="1:7" x14ac:dyDescent="0.2">
      <c r="A327">
        <v>10</v>
      </c>
      <c r="B327">
        <v>15</v>
      </c>
      <c r="C327">
        <v>2501</v>
      </c>
      <c r="D327">
        <v>3.6009698134013099E-2</v>
      </c>
      <c r="E327">
        <f>Overview!J$20</f>
        <v>3.3727034120734904E-2</v>
      </c>
      <c r="F327">
        <f t="shared" si="21"/>
        <v>1.3152393476140638</v>
      </c>
      <c r="G327">
        <f t="shared" si="22"/>
        <v>4.7361371881558756E-2</v>
      </c>
    </row>
    <row r="328" spans="1:7" x14ac:dyDescent="0.2">
      <c r="A328">
        <v>10</v>
      </c>
      <c r="B328">
        <v>15</v>
      </c>
      <c r="C328">
        <v>3001</v>
      </c>
      <c r="D328">
        <v>4.1112001635193497E-2</v>
      </c>
      <c r="E328">
        <f>Overview!J$20</f>
        <v>3.3727034120734904E-2</v>
      </c>
      <c r="F328">
        <f t="shared" si="21"/>
        <v>1.3152393476140638</v>
      </c>
      <c r="G328">
        <f t="shared" si="22"/>
        <v>5.4072122209780221E-2</v>
      </c>
    </row>
    <row r="329" spans="1:7" x14ac:dyDescent="0.2">
      <c r="A329">
        <v>10</v>
      </c>
      <c r="B329">
        <v>15</v>
      </c>
      <c r="C329">
        <v>3501</v>
      </c>
      <c r="D329">
        <v>4.2701460905751998E-2</v>
      </c>
      <c r="E329">
        <f>Overview!J$20</f>
        <v>3.3727034120734904E-2</v>
      </c>
      <c r="F329">
        <f t="shared" si="21"/>
        <v>1.3152393476140638</v>
      </c>
      <c r="G329">
        <f t="shared" si="22"/>
        <v>5.6162641583848705E-2</v>
      </c>
    </row>
    <row r="330" spans="1:7" x14ac:dyDescent="0.2">
      <c r="A330">
        <v>10</v>
      </c>
      <c r="B330">
        <v>15</v>
      </c>
      <c r="C330">
        <v>4001</v>
      </c>
      <c r="D330">
        <v>4.2377948894295102E-2</v>
      </c>
      <c r="E330">
        <f>Overview!J$20</f>
        <v>3.3727034120734904E-2</v>
      </c>
      <c r="F330">
        <f t="shared" si="21"/>
        <v>1.3152393476140638</v>
      </c>
      <c r="G330">
        <f t="shared" si="22"/>
        <v>5.5737145856954828E-2</v>
      </c>
    </row>
    <row r="331" spans="1:7" x14ac:dyDescent="0.2">
      <c r="A331">
        <v>10</v>
      </c>
      <c r="B331">
        <v>15</v>
      </c>
      <c r="C331">
        <v>4501</v>
      </c>
      <c r="D331">
        <v>4.3863131412941202E-2</v>
      </c>
      <c r="E331">
        <f>Overview!J$20</f>
        <v>3.3727034120734904E-2</v>
      </c>
      <c r="F331">
        <f t="shared" si="21"/>
        <v>1.3152393476140638</v>
      </c>
      <c r="G331">
        <f t="shared" si="22"/>
        <v>5.7690516343866738E-2</v>
      </c>
    </row>
    <row r="332" spans="1:7" x14ac:dyDescent="0.2">
      <c r="A332">
        <v>10</v>
      </c>
      <c r="B332">
        <v>15</v>
      </c>
      <c r="C332">
        <v>5001</v>
      </c>
      <c r="D332">
        <v>4.7462925434100599E-2</v>
      </c>
      <c r="E332">
        <f>Overview!J$20</f>
        <v>3.3727034120734904E-2</v>
      </c>
      <c r="F332">
        <f t="shared" si="21"/>
        <v>1.3152393476140638</v>
      </c>
      <c r="G332">
        <f t="shared" si="22"/>
        <v>6.2425107083801425E-2</v>
      </c>
    </row>
    <row r="333" spans="1:7" x14ac:dyDescent="0.2">
      <c r="A333">
        <v>10</v>
      </c>
      <c r="B333">
        <v>15</v>
      </c>
      <c r="C333">
        <v>5501</v>
      </c>
      <c r="D333">
        <v>4.8454699903036101E-2</v>
      </c>
      <c r="E333">
        <f>Overview!J$20</f>
        <v>3.3727034120734904E-2</v>
      </c>
      <c r="F333">
        <f t="shared" si="21"/>
        <v>1.3152393476140638</v>
      </c>
      <c r="G333">
        <f t="shared" si="22"/>
        <v>6.3729527889304444E-2</v>
      </c>
    </row>
    <row r="334" spans="1:7" x14ac:dyDescent="0.2">
      <c r="A334">
        <v>10</v>
      </c>
      <c r="B334">
        <v>15</v>
      </c>
      <c r="C334">
        <v>6001</v>
      </c>
      <c r="D334">
        <v>5.6174045643479401E-2</v>
      </c>
      <c r="E334">
        <f>Overview!J$20</f>
        <v>3.3727034120734904E-2</v>
      </c>
      <c r="F334">
        <f t="shared" si="21"/>
        <v>1.3152393476140638</v>
      </c>
      <c r="G334">
        <f t="shared" si="22"/>
        <v>7.3882315144972496E-2</v>
      </c>
    </row>
    <row r="335" spans="1:7" x14ac:dyDescent="0.2">
      <c r="A335">
        <v>10</v>
      </c>
      <c r="B335">
        <v>15</v>
      </c>
      <c r="C335">
        <v>6501</v>
      </c>
      <c r="D335">
        <v>5.3635420220220602E-2</v>
      </c>
      <c r="E335">
        <f>Overview!J$20</f>
        <v>3.3727034120734904E-2</v>
      </c>
      <c r="F335">
        <f t="shared" si="21"/>
        <v>1.3152393476140638</v>
      </c>
      <c r="G335">
        <f t="shared" si="22"/>
        <v>7.0543415099449114E-2</v>
      </c>
    </row>
    <row r="336" spans="1:7" x14ac:dyDescent="0.2">
      <c r="A336">
        <v>10</v>
      </c>
      <c r="B336">
        <v>15</v>
      </c>
      <c r="C336">
        <v>7001</v>
      </c>
      <c r="D336">
        <v>6.0689156162127798E-2</v>
      </c>
      <c r="E336">
        <f>Overview!J$20</f>
        <v>3.3727034120734904E-2</v>
      </c>
      <c r="F336">
        <f t="shared" si="21"/>
        <v>1.3152393476140638</v>
      </c>
      <c r="G336">
        <f t="shared" si="22"/>
        <v>7.9820766157925008E-2</v>
      </c>
    </row>
    <row r="337" spans="1:7" x14ac:dyDescent="0.2">
      <c r="A337">
        <v>10</v>
      </c>
      <c r="B337">
        <v>15</v>
      </c>
      <c r="C337">
        <v>7501</v>
      </c>
      <c r="D337">
        <v>7.1909184992866096E-2</v>
      </c>
      <c r="E337">
        <f>Overview!J$20</f>
        <v>3.3727034120734904E-2</v>
      </c>
      <c r="F337">
        <f t="shared" si="21"/>
        <v>1.3152393476140638</v>
      </c>
      <c r="G337">
        <f t="shared" si="22"/>
        <v>9.4577789557476227E-2</v>
      </c>
    </row>
    <row r="338" spans="1:7" x14ac:dyDescent="0.2">
      <c r="A338">
        <v>10</v>
      </c>
      <c r="B338">
        <v>15</v>
      </c>
      <c r="C338">
        <v>8001</v>
      </c>
      <c r="D338">
        <v>6.3968641068742005E-2</v>
      </c>
      <c r="E338">
        <f>Overview!J$20</f>
        <v>3.3727034120734904E-2</v>
      </c>
      <c r="F338">
        <f t="shared" si="21"/>
        <v>1.3152393476140638</v>
      </c>
      <c r="G338">
        <f t="shared" si="22"/>
        <v>8.4134073747010443E-2</v>
      </c>
    </row>
    <row r="339" spans="1:7" x14ac:dyDescent="0.2">
      <c r="A339">
        <v>10</v>
      </c>
      <c r="B339">
        <v>15</v>
      </c>
      <c r="C339">
        <v>8501</v>
      </c>
      <c r="D339">
        <v>7.7181152172054901E-2</v>
      </c>
      <c r="E339">
        <f>Overview!J$20</f>
        <v>3.3727034120734904E-2</v>
      </c>
      <c r="F339">
        <f t="shared" si="21"/>
        <v>1.3152393476140638</v>
      </c>
      <c r="G339">
        <f t="shared" si="22"/>
        <v>0.10151168823087527</v>
      </c>
    </row>
    <row r="340" spans="1:7" x14ac:dyDescent="0.2">
      <c r="A340">
        <v>10</v>
      </c>
      <c r="B340">
        <v>15</v>
      </c>
      <c r="C340">
        <v>9001</v>
      </c>
      <c r="D340">
        <v>9.2789530606446596E-2</v>
      </c>
      <c r="E340">
        <f>Overview!J$20</f>
        <v>3.3727034120734904E-2</v>
      </c>
      <c r="F340">
        <f t="shared" si="21"/>
        <v>1.3152393476140638</v>
      </c>
      <c r="G340">
        <f t="shared" si="22"/>
        <v>0.12204044170023803</v>
      </c>
    </row>
    <row r="341" spans="1:7" x14ac:dyDescent="0.2">
      <c r="A341">
        <v>10</v>
      </c>
      <c r="B341">
        <v>15</v>
      </c>
      <c r="C341">
        <v>9501</v>
      </c>
      <c r="D341">
        <v>0.10824172623739101</v>
      </c>
      <c r="E341">
        <f>Overview!J$20</f>
        <v>3.3727034120734904E-2</v>
      </c>
      <c r="F341">
        <f t="shared" si="21"/>
        <v>1.3152393476140638</v>
      </c>
      <c r="G341">
        <f t="shared" si="22"/>
        <v>0.14236377740108624</v>
      </c>
    </row>
    <row r="342" spans="1:7" x14ac:dyDescent="0.2">
      <c r="A342">
        <v>11</v>
      </c>
      <c r="B342">
        <v>12</v>
      </c>
      <c r="C342">
        <v>1</v>
      </c>
      <c r="D342">
        <v>1.7239171276940999E-2</v>
      </c>
      <c r="E342">
        <f>Overview!J$21</f>
        <v>3.9068100358422939E-2</v>
      </c>
      <c r="F342">
        <f>E$342/D$342</f>
        <v>2.2662400489448218</v>
      </c>
      <c r="G342">
        <f t="shared" si="22"/>
        <v>3.9068100358422939E-2</v>
      </c>
    </row>
    <row r="343" spans="1:7" x14ac:dyDescent="0.2">
      <c r="A343">
        <v>11</v>
      </c>
      <c r="B343">
        <v>12</v>
      </c>
      <c r="C343">
        <v>501</v>
      </c>
      <c r="D343">
        <v>1.74454397891123E-2</v>
      </c>
      <c r="E343">
        <f>Overview!J$21</f>
        <v>3.9068100358422939E-2</v>
      </c>
      <c r="F343">
        <f t="shared" ref="F343:F361" si="23">E$342/D$342</f>
        <v>2.2662400489448218</v>
      </c>
      <c r="G343">
        <f t="shared" si="22"/>
        <v>3.9535554321541801E-2</v>
      </c>
    </row>
    <row r="344" spans="1:7" x14ac:dyDescent="0.2">
      <c r="A344">
        <v>11</v>
      </c>
      <c r="B344">
        <v>12</v>
      </c>
      <c r="C344">
        <v>1001</v>
      </c>
      <c r="D344">
        <v>1.7994299986941398E-2</v>
      </c>
      <c r="E344">
        <f>Overview!J$21</f>
        <v>3.9068100358422939E-2</v>
      </c>
      <c r="F344">
        <f t="shared" si="23"/>
        <v>2.2662400489448218</v>
      </c>
      <c r="G344">
        <f t="shared" si="22"/>
        <v>4.0779403283133883E-2</v>
      </c>
    </row>
    <row r="345" spans="1:7" x14ac:dyDescent="0.2">
      <c r="A345">
        <v>11</v>
      </c>
      <c r="B345">
        <v>12</v>
      </c>
      <c r="C345">
        <v>1501</v>
      </c>
      <c r="D345">
        <v>1.8029260523516201E-2</v>
      </c>
      <c r="E345">
        <f>Overview!J$21</f>
        <v>3.9068100358422939E-2</v>
      </c>
      <c r="F345">
        <f t="shared" si="23"/>
        <v>2.2662400489448218</v>
      </c>
      <c r="G345">
        <f t="shared" si="22"/>
        <v>4.0858632251252296E-2</v>
      </c>
    </row>
    <row r="346" spans="1:7" x14ac:dyDescent="0.2">
      <c r="A346">
        <v>11</v>
      </c>
      <c r="B346">
        <v>12</v>
      </c>
      <c r="C346">
        <v>2001</v>
      </c>
      <c r="D346">
        <v>1.9240603509764299E-2</v>
      </c>
      <c r="E346">
        <f>Overview!J$21</f>
        <v>3.9068100358422939E-2</v>
      </c>
      <c r="F346">
        <f t="shared" si="23"/>
        <v>2.2662400489448218</v>
      </c>
      <c r="G346">
        <f t="shared" si="22"/>
        <v>4.3603826239696157E-2</v>
      </c>
    </row>
    <row r="347" spans="1:7" x14ac:dyDescent="0.2">
      <c r="A347">
        <v>11</v>
      </c>
      <c r="B347">
        <v>12</v>
      </c>
      <c r="C347">
        <v>2501</v>
      </c>
      <c r="D347">
        <v>2.30547205321338E-2</v>
      </c>
      <c r="E347">
        <f>Overview!J$21</f>
        <v>3.9068100358422939E-2</v>
      </c>
      <c r="F347">
        <f t="shared" si="23"/>
        <v>2.2662400489448218</v>
      </c>
      <c r="G347">
        <f t="shared" si="22"/>
        <v>5.224753098715209E-2</v>
      </c>
    </row>
    <row r="348" spans="1:7" x14ac:dyDescent="0.2">
      <c r="A348">
        <v>11</v>
      </c>
      <c r="B348">
        <v>12</v>
      </c>
      <c r="C348">
        <v>3001</v>
      </c>
      <c r="D348">
        <v>2.95003393211405E-2</v>
      </c>
      <c r="E348">
        <f>Overview!J$21</f>
        <v>3.9068100358422939E-2</v>
      </c>
      <c r="F348">
        <f t="shared" si="23"/>
        <v>2.2662400489448218</v>
      </c>
      <c r="G348">
        <f t="shared" si="22"/>
        <v>6.6854850427030293E-2</v>
      </c>
    </row>
    <row r="349" spans="1:7" x14ac:dyDescent="0.2">
      <c r="A349">
        <v>11</v>
      </c>
      <c r="B349">
        <v>12</v>
      </c>
      <c r="C349">
        <v>3501</v>
      </c>
      <c r="D349">
        <v>3.6390313215334501E-2</v>
      </c>
      <c r="E349">
        <f>Overview!J$21</f>
        <v>3.9068100358422939E-2</v>
      </c>
      <c r="F349">
        <f t="shared" si="23"/>
        <v>2.2662400489448218</v>
      </c>
      <c r="G349">
        <f t="shared" si="22"/>
        <v>8.2469185202237061E-2</v>
      </c>
    </row>
    <row r="350" spans="1:7" x14ac:dyDescent="0.2">
      <c r="A350">
        <v>11</v>
      </c>
      <c r="B350">
        <v>12</v>
      </c>
      <c r="C350">
        <v>4001</v>
      </c>
      <c r="D350">
        <v>3.80191486265355E-2</v>
      </c>
      <c r="E350">
        <f>Overview!J$21</f>
        <v>3.9068100358422939E-2</v>
      </c>
      <c r="F350">
        <f t="shared" si="23"/>
        <v>2.2662400489448218</v>
      </c>
      <c r="G350">
        <f t="shared" si="22"/>
        <v>8.6160517244240259E-2</v>
      </c>
    </row>
    <row r="351" spans="1:7" x14ac:dyDescent="0.2">
      <c r="A351">
        <v>11</v>
      </c>
      <c r="B351">
        <v>12</v>
      </c>
      <c r="C351">
        <v>4501</v>
      </c>
      <c r="D351">
        <v>5.0140441455204098E-2</v>
      </c>
      <c r="E351">
        <f>Overview!J$21</f>
        <v>3.9068100358422939E-2</v>
      </c>
      <c r="F351">
        <f t="shared" si="23"/>
        <v>2.2662400489448218</v>
      </c>
      <c r="G351">
        <f t="shared" si="22"/>
        <v>0.11363027649755671</v>
      </c>
    </row>
    <row r="352" spans="1:7" x14ac:dyDescent="0.2">
      <c r="A352">
        <v>11</v>
      </c>
      <c r="B352">
        <v>12</v>
      </c>
      <c r="C352">
        <v>5001</v>
      </c>
      <c r="D352">
        <v>5.03492025233757E-2</v>
      </c>
      <c r="E352">
        <f>Overview!J$21</f>
        <v>3.9068100358422939E-2</v>
      </c>
      <c r="F352">
        <f t="shared" si="23"/>
        <v>2.2662400489448218</v>
      </c>
      <c r="G352">
        <f t="shared" si="22"/>
        <v>0.11410337919090768</v>
      </c>
    </row>
    <row r="353" spans="1:7" x14ac:dyDescent="0.2">
      <c r="A353">
        <v>11</v>
      </c>
      <c r="B353">
        <v>12</v>
      </c>
      <c r="C353">
        <v>5501</v>
      </c>
      <c r="D353">
        <v>6.4332238252235399E-2</v>
      </c>
      <c r="E353">
        <f>Overview!J$21</f>
        <v>3.9068100358422939E-2</v>
      </c>
      <c r="F353">
        <f t="shared" si="23"/>
        <v>2.2662400489448218</v>
      </c>
      <c r="G353">
        <f t="shared" si="22"/>
        <v>0.14579229476547589</v>
      </c>
    </row>
    <row r="354" spans="1:7" x14ac:dyDescent="0.2">
      <c r="A354">
        <v>11</v>
      </c>
      <c r="B354">
        <v>12</v>
      </c>
      <c r="C354">
        <v>6001</v>
      </c>
      <c r="D354">
        <v>8.0687287581943004E-2</v>
      </c>
      <c r="E354">
        <f>Overview!J$21</f>
        <v>3.9068100358422939E-2</v>
      </c>
      <c r="F354">
        <f t="shared" si="23"/>
        <v>2.2662400489448218</v>
      </c>
      <c r="G354">
        <f t="shared" si="22"/>
        <v>0.18285676255892744</v>
      </c>
    </row>
    <row r="355" spans="1:7" x14ac:dyDescent="0.2">
      <c r="A355">
        <v>11</v>
      </c>
      <c r="B355">
        <v>12</v>
      </c>
      <c r="C355">
        <v>6501</v>
      </c>
      <c r="D355">
        <v>0.102427334785106</v>
      </c>
      <c r="E355">
        <f>Overview!J$21</f>
        <v>3.9068100358422939E-2</v>
      </c>
      <c r="F355">
        <f t="shared" si="23"/>
        <v>2.2662400489448218</v>
      </c>
      <c r="G355">
        <f t="shared" si="22"/>
        <v>0.23212492819668629</v>
      </c>
    </row>
    <row r="356" spans="1:7" x14ac:dyDescent="0.2">
      <c r="A356">
        <v>11</v>
      </c>
      <c r="B356">
        <v>12</v>
      </c>
      <c r="C356">
        <v>7001</v>
      </c>
      <c r="D356">
        <v>0.13075717939482101</v>
      </c>
      <c r="E356">
        <f>Overview!J$21</f>
        <v>3.9068100358422939E-2</v>
      </c>
      <c r="F356">
        <f t="shared" si="23"/>
        <v>2.2662400489448218</v>
      </c>
      <c r="G356">
        <f t="shared" si="22"/>
        <v>0.29632715663160603</v>
      </c>
    </row>
    <row r="357" spans="1:7" x14ac:dyDescent="0.2">
      <c r="A357">
        <v>11</v>
      </c>
      <c r="B357">
        <v>12</v>
      </c>
      <c r="C357">
        <v>7501</v>
      </c>
      <c r="D357">
        <v>0.16585291758336401</v>
      </c>
      <c r="E357">
        <f>Overview!J$21</f>
        <v>3.9068100358422939E-2</v>
      </c>
      <c r="F357">
        <f t="shared" si="23"/>
        <v>2.2662400489448218</v>
      </c>
      <c r="G357">
        <f t="shared" si="22"/>
        <v>0.37586252406176435</v>
      </c>
    </row>
    <row r="358" spans="1:7" x14ac:dyDescent="0.2">
      <c r="A358">
        <v>11</v>
      </c>
      <c r="B358">
        <v>12</v>
      </c>
      <c r="C358">
        <v>8001</v>
      </c>
      <c r="D358">
        <v>0.20170435559118199</v>
      </c>
      <c r="E358">
        <f>Overview!J$21</f>
        <v>3.9068100358422939E-2</v>
      </c>
      <c r="F358">
        <f t="shared" si="23"/>
        <v>2.2662400489448218</v>
      </c>
      <c r="G358">
        <f t="shared" si="22"/>
        <v>0.457110488687344</v>
      </c>
    </row>
    <row r="359" spans="1:7" x14ac:dyDescent="0.2">
      <c r="A359">
        <v>11</v>
      </c>
      <c r="B359">
        <v>12</v>
      </c>
      <c r="C359">
        <v>8501</v>
      </c>
      <c r="D359">
        <v>0.24529288256697601</v>
      </c>
      <c r="E359">
        <f>Overview!J$21</f>
        <v>3.9068100358422939E-2</v>
      </c>
      <c r="F359">
        <f t="shared" si="23"/>
        <v>2.2662400489448218</v>
      </c>
      <c r="G359">
        <f t="shared" si="22"/>
        <v>0.55589255419440009</v>
      </c>
    </row>
    <row r="360" spans="1:7" x14ac:dyDescent="0.2">
      <c r="A360">
        <v>11</v>
      </c>
      <c r="B360">
        <v>12</v>
      </c>
      <c r="C360">
        <v>9001</v>
      </c>
      <c r="D360">
        <v>0.30266434604553899</v>
      </c>
      <c r="E360">
        <f>Overview!J$21</f>
        <v>3.9068100358422939E-2</v>
      </c>
      <c r="F360">
        <f t="shared" si="23"/>
        <v>2.2662400489448218</v>
      </c>
      <c r="G360">
        <f t="shared" si="22"/>
        <v>0.68591006239609476</v>
      </c>
    </row>
    <row r="361" spans="1:7" x14ac:dyDescent="0.2">
      <c r="A361">
        <v>11</v>
      </c>
      <c r="B361">
        <v>12</v>
      </c>
      <c r="C361">
        <v>9501</v>
      </c>
      <c r="D361">
        <v>0.35771958718802399</v>
      </c>
      <c r="E361">
        <f>Overview!J$21</f>
        <v>3.9068100358422939E-2</v>
      </c>
      <c r="F361">
        <f t="shared" si="23"/>
        <v>2.2662400489448218</v>
      </c>
      <c r="G361">
        <f t="shared" si="22"/>
        <v>0.81067845477750888</v>
      </c>
    </row>
    <row r="362" spans="1:7" x14ac:dyDescent="0.2">
      <c r="A362">
        <v>11</v>
      </c>
      <c r="B362">
        <v>13</v>
      </c>
      <c r="C362">
        <v>1</v>
      </c>
      <c r="D362">
        <v>2.3703860505794799E-2</v>
      </c>
      <c r="E362">
        <f>Overview!J$22</f>
        <v>3.273809523809524E-2</v>
      </c>
      <c r="F362">
        <f>E$362/D$362</f>
        <v>1.3811292565652702</v>
      </c>
      <c r="G362">
        <f t="shared" si="22"/>
        <v>3.273809523809524E-2</v>
      </c>
    </row>
    <row r="363" spans="1:7" x14ac:dyDescent="0.2">
      <c r="A363">
        <v>11</v>
      </c>
      <c r="B363">
        <v>13</v>
      </c>
      <c r="C363">
        <v>501</v>
      </c>
      <c r="D363">
        <v>2.3743151664292399E-2</v>
      </c>
      <c r="E363">
        <f>Overview!J$22</f>
        <v>3.273809523809524E-2</v>
      </c>
      <c r="F363">
        <f t="shared" ref="F363:F381" si="24">E$362/D$362</f>
        <v>1.3811292565652702</v>
      </c>
      <c r="G363">
        <f t="shared" si="22"/>
        <v>3.2792361406620618E-2</v>
      </c>
    </row>
    <row r="364" spans="1:7" x14ac:dyDescent="0.2">
      <c r="A364">
        <v>11</v>
      </c>
      <c r="B364">
        <v>13</v>
      </c>
      <c r="C364">
        <v>1001</v>
      </c>
      <c r="D364">
        <v>2.3597702915102499E-2</v>
      </c>
      <c r="E364">
        <f>Overview!J$22</f>
        <v>3.273809523809524E-2</v>
      </c>
      <c r="F364">
        <f t="shared" si="24"/>
        <v>1.3811292565652702</v>
      </c>
      <c r="G364">
        <f t="shared" si="22"/>
        <v>3.2591477883783623E-2</v>
      </c>
    </row>
    <row r="365" spans="1:7" x14ac:dyDescent="0.2">
      <c r="A365">
        <v>11</v>
      </c>
      <c r="B365">
        <v>13</v>
      </c>
      <c r="C365">
        <v>1501</v>
      </c>
      <c r="D365">
        <v>2.56829750696103E-2</v>
      </c>
      <c r="E365">
        <f>Overview!J$22</f>
        <v>3.273809523809524E-2</v>
      </c>
      <c r="F365">
        <f t="shared" si="24"/>
        <v>1.3811292565652702</v>
      </c>
      <c r="G365">
        <f t="shared" si="22"/>
        <v>3.5471508264275239E-2</v>
      </c>
    </row>
    <row r="366" spans="1:7" x14ac:dyDescent="0.2">
      <c r="A366">
        <v>11</v>
      </c>
      <c r="B366">
        <v>13</v>
      </c>
      <c r="C366">
        <v>2001</v>
      </c>
      <c r="D366">
        <v>2.72051967513008E-2</v>
      </c>
      <c r="E366">
        <f>Overview!J$22</f>
        <v>3.273809523809524E-2</v>
      </c>
      <c r="F366">
        <f t="shared" si="24"/>
        <v>1.3811292565652702</v>
      </c>
      <c r="G366">
        <f t="shared" si="22"/>
        <v>3.7573893163835977E-2</v>
      </c>
    </row>
    <row r="367" spans="1:7" x14ac:dyDescent="0.2">
      <c r="A367">
        <v>11</v>
      </c>
      <c r="B367">
        <v>13</v>
      </c>
      <c r="C367">
        <v>2501</v>
      </c>
      <c r="D367">
        <v>3.0861580425413E-2</v>
      </c>
      <c r="E367">
        <f>Overview!J$22</f>
        <v>3.273809523809524E-2</v>
      </c>
      <c r="F367">
        <f t="shared" si="24"/>
        <v>1.3811292565652702</v>
      </c>
      <c r="G367">
        <f t="shared" si="22"/>
        <v>4.2623831629379952E-2</v>
      </c>
    </row>
    <row r="368" spans="1:7" x14ac:dyDescent="0.2">
      <c r="A368">
        <v>11</v>
      </c>
      <c r="B368">
        <v>13</v>
      </c>
      <c r="C368">
        <v>3001</v>
      </c>
      <c r="D368">
        <v>3.5380578169871599E-2</v>
      </c>
      <c r="E368">
        <f>Overview!J$22</f>
        <v>3.273809523809524E-2</v>
      </c>
      <c r="F368">
        <f t="shared" si="24"/>
        <v>1.3811292565652702</v>
      </c>
      <c r="G368">
        <f t="shared" si="22"/>
        <v>4.886515162460419E-2</v>
      </c>
    </row>
    <row r="369" spans="1:7" x14ac:dyDescent="0.2">
      <c r="A369">
        <v>11</v>
      </c>
      <c r="B369">
        <v>13</v>
      </c>
      <c r="C369">
        <v>3501</v>
      </c>
      <c r="D369">
        <v>4.0365819276506697E-2</v>
      </c>
      <c r="E369">
        <f>Overview!J$22</f>
        <v>3.273809523809524E-2</v>
      </c>
      <c r="F369">
        <f t="shared" si="24"/>
        <v>1.3811292565652702</v>
      </c>
      <c r="G369">
        <f t="shared" si="22"/>
        <v>5.5750413968009747E-2</v>
      </c>
    </row>
    <row r="370" spans="1:7" x14ac:dyDescent="0.2">
      <c r="A370">
        <v>11</v>
      </c>
      <c r="B370">
        <v>13</v>
      </c>
      <c r="C370">
        <v>4001</v>
      </c>
      <c r="D370">
        <v>4.2750020261524302E-2</v>
      </c>
      <c r="E370">
        <f>Overview!J$22</f>
        <v>3.273809523809524E-2</v>
      </c>
      <c r="F370">
        <f t="shared" si="24"/>
        <v>1.3811292565652702</v>
      </c>
      <c r="G370">
        <f t="shared" si="22"/>
        <v>5.9043303701949296E-2</v>
      </c>
    </row>
    <row r="371" spans="1:7" x14ac:dyDescent="0.2">
      <c r="A371">
        <v>11</v>
      </c>
      <c r="B371">
        <v>13</v>
      </c>
      <c r="C371">
        <v>4501</v>
      </c>
      <c r="D371">
        <v>5.2626229909964697E-2</v>
      </c>
      <c r="E371">
        <f>Overview!J$22</f>
        <v>3.273809523809524E-2</v>
      </c>
      <c r="F371">
        <f t="shared" si="24"/>
        <v>1.3811292565652702</v>
      </c>
      <c r="G371">
        <f t="shared" si="22"/>
        <v>7.2683625791382531E-2</v>
      </c>
    </row>
    <row r="372" spans="1:7" x14ac:dyDescent="0.2">
      <c r="A372">
        <v>11</v>
      </c>
      <c r="B372">
        <v>13</v>
      </c>
      <c r="C372">
        <v>5001</v>
      </c>
      <c r="D372">
        <v>6.7237737497738204E-2</v>
      </c>
      <c r="E372">
        <f>Overview!J$22</f>
        <v>3.273809523809524E-2</v>
      </c>
      <c r="F372">
        <f t="shared" si="24"/>
        <v>1.3811292565652702</v>
      </c>
      <c r="G372">
        <f t="shared" si="22"/>
        <v>9.2864006403381952E-2</v>
      </c>
    </row>
    <row r="373" spans="1:7" x14ac:dyDescent="0.2">
      <c r="A373">
        <v>11</v>
      </c>
      <c r="B373">
        <v>13</v>
      </c>
      <c r="C373">
        <v>5501</v>
      </c>
      <c r="D373">
        <v>8.5022293964679599E-2</v>
      </c>
      <c r="E373">
        <f>Overview!J$22</f>
        <v>3.273809523809524E-2</v>
      </c>
      <c r="F373">
        <f t="shared" si="24"/>
        <v>1.3811292565652702</v>
      </c>
      <c r="G373">
        <f t="shared" si="22"/>
        <v>0.11742677765491179</v>
      </c>
    </row>
    <row r="374" spans="1:7" x14ac:dyDescent="0.2">
      <c r="A374">
        <v>11</v>
      </c>
      <c r="B374">
        <v>13</v>
      </c>
      <c r="C374">
        <v>6001</v>
      </c>
      <c r="D374">
        <v>9.9342729096527901E-2</v>
      </c>
      <c r="E374">
        <f>Overview!J$22</f>
        <v>3.273809523809524E-2</v>
      </c>
      <c r="F374">
        <f t="shared" si="24"/>
        <v>1.3811292565652702</v>
      </c>
      <c r="G374">
        <f t="shared" si="22"/>
        <v>0.13720514958225261</v>
      </c>
    </row>
    <row r="375" spans="1:7" x14ac:dyDescent="0.2">
      <c r="A375">
        <v>11</v>
      </c>
      <c r="B375">
        <v>13</v>
      </c>
      <c r="C375">
        <v>6501</v>
      </c>
      <c r="D375">
        <v>0.129427786951714</v>
      </c>
      <c r="E375">
        <f>Overview!J$22</f>
        <v>3.273809523809524E-2</v>
      </c>
      <c r="F375">
        <f t="shared" si="24"/>
        <v>1.3811292565652702</v>
      </c>
      <c r="G375">
        <f t="shared" si="22"/>
        <v>0.17875650317150893</v>
      </c>
    </row>
    <row r="376" spans="1:7" x14ac:dyDescent="0.2">
      <c r="A376">
        <v>11</v>
      </c>
      <c r="B376">
        <v>13</v>
      </c>
      <c r="C376">
        <v>7001</v>
      </c>
      <c r="D376">
        <v>0.14865439014940901</v>
      </c>
      <c r="E376">
        <f>Overview!J$22</f>
        <v>3.273809523809524E-2</v>
      </c>
      <c r="F376">
        <f t="shared" si="24"/>
        <v>1.3811292565652702</v>
      </c>
      <c r="G376">
        <f t="shared" si="22"/>
        <v>0.2053109273522169</v>
      </c>
    </row>
    <row r="377" spans="1:7" x14ac:dyDescent="0.2">
      <c r="A377">
        <v>11</v>
      </c>
      <c r="B377">
        <v>13</v>
      </c>
      <c r="C377">
        <v>7501</v>
      </c>
      <c r="D377">
        <v>0.19067365980127801</v>
      </c>
      <c r="E377">
        <f>Overview!J$22</f>
        <v>3.273809523809524E-2</v>
      </c>
      <c r="F377">
        <f t="shared" si="24"/>
        <v>1.3811292565652702</v>
      </c>
      <c r="G377">
        <f t="shared" si="22"/>
        <v>0.26334497000791834</v>
      </c>
    </row>
    <row r="378" spans="1:7" x14ac:dyDescent="0.2">
      <c r="A378">
        <v>11</v>
      </c>
      <c r="B378">
        <v>13</v>
      </c>
      <c r="C378">
        <v>8001</v>
      </c>
      <c r="D378">
        <v>0.225074140615072</v>
      </c>
      <c r="E378">
        <f>Overview!J$22</f>
        <v>3.273809523809524E-2</v>
      </c>
      <c r="F378">
        <f t="shared" si="24"/>
        <v>1.3811292565652702</v>
      </c>
      <c r="G378">
        <f t="shared" si="22"/>
        <v>0.3108564804997615</v>
      </c>
    </row>
    <row r="379" spans="1:7" x14ac:dyDescent="0.2">
      <c r="A379">
        <v>11</v>
      </c>
      <c r="B379">
        <v>13</v>
      </c>
      <c r="C379">
        <v>8501</v>
      </c>
      <c r="D379">
        <v>0.29114487548636703</v>
      </c>
      <c r="E379">
        <f>Overview!J$22</f>
        <v>3.273809523809524E-2</v>
      </c>
      <c r="F379">
        <f t="shared" si="24"/>
        <v>1.3811292565652702</v>
      </c>
      <c r="G379">
        <f t="shared" si="22"/>
        <v>0.40210870543327426</v>
      </c>
    </row>
    <row r="380" spans="1:7" x14ac:dyDescent="0.2">
      <c r="A380">
        <v>11</v>
      </c>
      <c r="B380">
        <v>13</v>
      </c>
      <c r="C380">
        <v>9001</v>
      </c>
      <c r="D380">
        <v>0.340906209610782</v>
      </c>
      <c r="E380">
        <f>Overview!J$22</f>
        <v>3.273809523809524E-2</v>
      </c>
      <c r="F380">
        <f t="shared" si="24"/>
        <v>1.3811292565652702</v>
      </c>
      <c r="G380">
        <f t="shared" si="22"/>
        <v>0.47083553983822352</v>
      </c>
    </row>
    <row r="381" spans="1:7" x14ac:dyDescent="0.2">
      <c r="A381">
        <v>11</v>
      </c>
      <c r="B381">
        <v>13</v>
      </c>
      <c r="C381">
        <v>9501</v>
      </c>
      <c r="D381">
        <v>0.41926030703295802</v>
      </c>
      <c r="E381">
        <f>Overview!J$22</f>
        <v>3.273809523809524E-2</v>
      </c>
      <c r="F381">
        <f t="shared" si="24"/>
        <v>1.3811292565652702</v>
      </c>
      <c r="G381">
        <f t="shared" si="22"/>
        <v>0.5790526761597562</v>
      </c>
    </row>
    <row r="382" spans="1:7" x14ac:dyDescent="0.2">
      <c r="A382">
        <v>12</v>
      </c>
      <c r="B382">
        <v>10</v>
      </c>
      <c r="C382">
        <v>1</v>
      </c>
      <c r="D382">
        <v>1.9986664199203499E-2</v>
      </c>
      <c r="E382">
        <f>Overview!J$23</f>
        <v>3.8841807909604516E-2</v>
      </c>
      <c r="F382">
        <f>E$382/D$382</f>
        <v>1.9433862260592953</v>
      </c>
      <c r="G382">
        <f t="shared" si="22"/>
        <v>3.8841807909604516E-2</v>
      </c>
    </row>
    <row r="383" spans="1:7" x14ac:dyDescent="0.2">
      <c r="A383">
        <v>12</v>
      </c>
      <c r="B383">
        <v>10</v>
      </c>
      <c r="C383">
        <v>501</v>
      </c>
      <c r="D383">
        <v>2.0232057997123701E-2</v>
      </c>
      <c r="E383">
        <f>Overview!J$23</f>
        <v>3.8841807909604516E-2</v>
      </c>
      <c r="F383">
        <f t="shared" ref="F383:F401" si="25">E$382/D$382</f>
        <v>1.9433862260592953</v>
      </c>
      <c r="G383">
        <f t="shared" si="22"/>
        <v>3.9318702836443016E-2</v>
      </c>
    </row>
    <row r="384" spans="1:7" x14ac:dyDescent="0.2">
      <c r="A384">
        <v>12</v>
      </c>
      <c r="B384">
        <v>10</v>
      </c>
      <c r="C384">
        <v>1001</v>
      </c>
      <c r="D384">
        <v>2.38973145588771E-2</v>
      </c>
      <c r="E384">
        <f>Overview!J$23</f>
        <v>3.8841807909604516E-2</v>
      </c>
      <c r="F384">
        <f t="shared" si="25"/>
        <v>1.9433862260592953</v>
      </c>
      <c r="G384">
        <f t="shared" si="22"/>
        <v>4.6441711953528024E-2</v>
      </c>
    </row>
    <row r="385" spans="1:7" x14ac:dyDescent="0.2">
      <c r="A385">
        <v>12</v>
      </c>
      <c r="B385">
        <v>10</v>
      </c>
      <c r="C385">
        <v>1501</v>
      </c>
      <c r="D385">
        <v>3.2775360435196098E-2</v>
      </c>
      <c r="E385">
        <f>Overview!J$23</f>
        <v>3.8841807909604516E-2</v>
      </c>
      <c r="F385">
        <f t="shared" si="25"/>
        <v>1.9433862260592953</v>
      </c>
      <c r="G385">
        <f t="shared" si="22"/>
        <v>6.3695184023888893E-2</v>
      </c>
    </row>
    <row r="386" spans="1:7" x14ac:dyDescent="0.2">
      <c r="A386">
        <v>12</v>
      </c>
      <c r="B386">
        <v>10</v>
      </c>
      <c r="C386">
        <v>2001</v>
      </c>
      <c r="D386">
        <v>3.4542357743401503E-2</v>
      </c>
      <c r="E386">
        <f>Overview!J$23</f>
        <v>3.8841807909604516E-2</v>
      </c>
      <c r="F386">
        <f t="shared" si="25"/>
        <v>1.9433862260592953</v>
      </c>
      <c r="G386">
        <f t="shared" si="22"/>
        <v>6.7129142254139129E-2</v>
      </c>
    </row>
    <row r="387" spans="1:7" x14ac:dyDescent="0.2">
      <c r="A387">
        <v>12</v>
      </c>
      <c r="B387">
        <v>10</v>
      </c>
      <c r="C387">
        <v>2501</v>
      </c>
      <c r="D387">
        <v>4.1876766585975701E-2</v>
      </c>
      <c r="E387">
        <f>Overview!J$23</f>
        <v>3.8841807909604516E-2</v>
      </c>
      <c r="F387">
        <f t="shared" si="25"/>
        <v>1.9433862260592953</v>
      </c>
      <c r="G387">
        <f t="shared" ref="G387:G450" si="26">F387*D387</f>
        <v>8.1382731375085324E-2</v>
      </c>
    </row>
    <row r="388" spans="1:7" x14ac:dyDescent="0.2">
      <c r="A388">
        <v>12</v>
      </c>
      <c r="B388">
        <v>10</v>
      </c>
      <c r="C388">
        <v>3001</v>
      </c>
      <c r="D388">
        <v>3.9318288485430203E-2</v>
      </c>
      <c r="E388">
        <f>Overview!J$23</f>
        <v>3.8841807909604516E-2</v>
      </c>
      <c r="F388">
        <f t="shared" si="25"/>
        <v>1.9433862260592953</v>
      </c>
      <c r="G388">
        <f t="shared" si="26"/>
        <v>7.6410620274810853E-2</v>
      </c>
    </row>
    <row r="389" spans="1:7" x14ac:dyDescent="0.2">
      <c r="A389">
        <v>12</v>
      </c>
      <c r="B389">
        <v>10</v>
      </c>
      <c r="C389">
        <v>3501</v>
      </c>
      <c r="D389">
        <v>3.9952733076680597E-2</v>
      </c>
      <c r="E389">
        <f>Overview!J$23</f>
        <v>3.8841807909604516E-2</v>
      </c>
      <c r="F389">
        <f t="shared" si="25"/>
        <v>1.9433862260592953</v>
      </c>
      <c r="G389">
        <f t="shared" si="26"/>
        <v>7.7643591154644684E-2</v>
      </c>
    </row>
    <row r="390" spans="1:7" x14ac:dyDescent="0.2">
      <c r="A390">
        <v>12</v>
      </c>
      <c r="B390">
        <v>10</v>
      </c>
      <c r="C390">
        <v>4001</v>
      </c>
      <c r="D390">
        <v>4.3942554619997097E-2</v>
      </c>
      <c r="E390">
        <f>Overview!J$23</f>
        <v>3.8841807909604516E-2</v>
      </c>
      <c r="F390">
        <f t="shared" si="25"/>
        <v>1.9433862260592953</v>
      </c>
      <c r="G390">
        <f t="shared" si="26"/>
        <v>8.5397355386360604E-2</v>
      </c>
    </row>
    <row r="391" spans="1:7" x14ac:dyDescent="0.2">
      <c r="A391">
        <v>12</v>
      </c>
      <c r="B391">
        <v>10</v>
      </c>
      <c r="C391">
        <v>4501</v>
      </c>
      <c r="D391">
        <v>4.9415791667616497E-2</v>
      </c>
      <c r="E391">
        <f>Overview!J$23</f>
        <v>3.8841807909604516E-2</v>
      </c>
      <c r="F391">
        <f t="shared" si="25"/>
        <v>1.9433862260592953</v>
      </c>
      <c r="G391">
        <f t="shared" si="26"/>
        <v>9.6033968876661602E-2</v>
      </c>
    </row>
    <row r="392" spans="1:7" x14ac:dyDescent="0.2">
      <c r="A392">
        <v>12</v>
      </c>
      <c r="B392">
        <v>10</v>
      </c>
      <c r="C392">
        <v>5001</v>
      </c>
      <c r="D392">
        <v>4.6887286005716303E-2</v>
      </c>
      <c r="E392">
        <f>Overview!J$23</f>
        <v>3.8841807909604516E-2</v>
      </c>
      <c r="F392">
        <f t="shared" si="25"/>
        <v>1.9433862260592953</v>
      </c>
      <c r="G392">
        <f t="shared" si="26"/>
        <v>9.1120105800811813E-2</v>
      </c>
    </row>
    <row r="393" spans="1:7" x14ac:dyDescent="0.2">
      <c r="A393">
        <v>12</v>
      </c>
      <c r="B393">
        <v>10</v>
      </c>
      <c r="C393">
        <v>5501</v>
      </c>
      <c r="D393">
        <v>6.5788576553864803E-2</v>
      </c>
      <c r="E393">
        <f>Overview!J$23</f>
        <v>3.8841807909604516E-2</v>
      </c>
      <c r="F393">
        <f t="shared" si="25"/>
        <v>1.9433862260592953</v>
      </c>
      <c r="G393">
        <f t="shared" si="26"/>
        <v>0.12785261350682836</v>
      </c>
    </row>
    <row r="394" spans="1:7" x14ac:dyDescent="0.2">
      <c r="A394">
        <v>12</v>
      </c>
      <c r="B394">
        <v>10</v>
      </c>
      <c r="C394">
        <v>6001</v>
      </c>
      <c r="D394">
        <v>5.9172435857180898E-2</v>
      </c>
      <c r="E394">
        <f>Overview!J$23</f>
        <v>3.8841807909604516E-2</v>
      </c>
      <c r="F394">
        <f t="shared" si="25"/>
        <v>1.9433862260592953</v>
      </c>
      <c r="G394">
        <f t="shared" si="26"/>
        <v>0.11499489680722251</v>
      </c>
    </row>
    <row r="395" spans="1:7" x14ac:dyDescent="0.2">
      <c r="A395">
        <v>12</v>
      </c>
      <c r="B395">
        <v>10</v>
      </c>
      <c r="C395">
        <v>6501</v>
      </c>
      <c r="D395">
        <v>6.7416571271966194E-2</v>
      </c>
      <c r="E395">
        <f>Overview!J$23</f>
        <v>3.8841807909604516E-2</v>
      </c>
      <c r="F395">
        <f t="shared" si="25"/>
        <v>1.9433862260592953</v>
      </c>
      <c r="G395">
        <f t="shared" si="26"/>
        <v>0.13101643601808388</v>
      </c>
    </row>
    <row r="396" spans="1:7" x14ac:dyDescent="0.2">
      <c r="A396">
        <v>12</v>
      </c>
      <c r="B396">
        <v>10</v>
      </c>
      <c r="C396">
        <v>7001</v>
      </c>
      <c r="D396">
        <v>8.1002822010792994E-2</v>
      </c>
      <c r="E396">
        <f>Overview!J$23</f>
        <v>3.8841807909604516E-2</v>
      </c>
      <c r="F396">
        <f t="shared" si="25"/>
        <v>1.9433862260592953</v>
      </c>
      <c r="G396">
        <f t="shared" si="26"/>
        <v>0.15741976856770781</v>
      </c>
    </row>
    <row r="397" spans="1:7" x14ac:dyDescent="0.2">
      <c r="A397">
        <v>12</v>
      </c>
      <c r="B397">
        <v>10</v>
      </c>
      <c r="C397">
        <v>7501</v>
      </c>
      <c r="D397">
        <v>8.1834227660081596E-2</v>
      </c>
      <c r="E397">
        <f>Overview!J$23</f>
        <v>3.8841807909604516E-2</v>
      </c>
      <c r="F397">
        <f t="shared" si="25"/>
        <v>1.9433862260592953</v>
      </c>
      <c r="G397">
        <f t="shared" si="26"/>
        <v>0.15903551085480316</v>
      </c>
    </row>
    <row r="398" spans="1:7" x14ac:dyDescent="0.2">
      <c r="A398">
        <v>12</v>
      </c>
      <c r="B398">
        <v>10</v>
      </c>
      <c r="C398">
        <v>8001</v>
      </c>
      <c r="D398">
        <v>9.7160628869921994E-2</v>
      </c>
      <c r="E398">
        <f>Overview!J$23</f>
        <v>3.8841807909604516E-2</v>
      </c>
      <c r="F398">
        <f t="shared" si="25"/>
        <v>1.9433862260592953</v>
      </c>
      <c r="G398">
        <f t="shared" si="26"/>
        <v>0.18882062786106552</v>
      </c>
    </row>
    <row r="399" spans="1:7" x14ac:dyDescent="0.2">
      <c r="A399">
        <v>12</v>
      </c>
      <c r="B399">
        <v>10</v>
      </c>
      <c r="C399">
        <v>8501</v>
      </c>
      <c r="D399">
        <v>0.12204743080368401</v>
      </c>
      <c r="E399">
        <f>Overview!J$23</f>
        <v>3.8841807909604516E-2</v>
      </c>
      <c r="F399">
        <f t="shared" si="25"/>
        <v>1.9433862260592953</v>
      </c>
      <c r="G399">
        <f t="shared" si="26"/>
        <v>0.23718529594980445</v>
      </c>
    </row>
    <row r="400" spans="1:7" x14ac:dyDescent="0.2">
      <c r="A400">
        <v>12</v>
      </c>
      <c r="B400">
        <v>10</v>
      </c>
      <c r="C400">
        <v>9001</v>
      </c>
      <c r="D400">
        <v>0.14539421688166199</v>
      </c>
      <c r="E400">
        <f>Overview!J$23</f>
        <v>3.8841807909604516E-2</v>
      </c>
      <c r="F400">
        <f t="shared" si="25"/>
        <v>1.9433862260592953</v>
      </c>
      <c r="G400">
        <f t="shared" si="26"/>
        <v>0.28255711843649978</v>
      </c>
    </row>
    <row r="401" spans="1:7" x14ac:dyDescent="0.2">
      <c r="A401">
        <v>12</v>
      </c>
      <c r="B401">
        <v>10</v>
      </c>
      <c r="C401">
        <v>9501</v>
      </c>
      <c r="D401">
        <v>0.181749704981049</v>
      </c>
      <c r="E401">
        <f>Overview!J$23</f>
        <v>3.8841807909604516E-2</v>
      </c>
      <c r="F401">
        <f t="shared" si="25"/>
        <v>1.9433862260592953</v>
      </c>
      <c r="G401">
        <f t="shared" si="26"/>
        <v>0.35320987325051112</v>
      </c>
    </row>
    <row r="402" spans="1:7" x14ac:dyDescent="0.2">
      <c r="A402">
        <v>12</v>
      </c>
      <c r="B402">
        <v>13</v>
      </c>
      <c r="C402">
        <v>1</v>
      </c>
      <c r="D402">
        <v>2.5320032813008202E-2</v>
      </c>
      <c r="E402">
        <f>Overview!J$24</f>
        <v>3.5416666666666666E-2</v>
      </c>
      <c r="F402">
        <f>E$402/D$402</f>
        <v>1.3987606938831179</v>
      </c>
      <c r="G402">
        <f t="shared" si="26"/>
        <v>3.5416666666666666E-2</v>
      </c>
    </row>
    <row r="403" spans="1:7" x14ac:dyDescent="0.2">
      <c r="A403">
        <v>12</v>
      </c>
      <c r="B403">
        <v>13</v>
      </c>
      <c r="C403">
        <v>501</v>
      </c>
      <c r="D403">
        <v>2.5698164022883399E-2</v>
      </c>
      <c r="E403">
        <f>Overview!J$24</f>
        <v>3.5416666666666666E-2</v>
      </c>
      <c r="F403">
        <f t="shared" ref="F403:F421" si="27">E$402/D$402</f>
        <v>1.3987606938831179</v>
      </c>
      <c r="G403">
        <f t="shared" si="26"/>
        <v>3.5945581740170561E-2</v>
      </c>
    </row>
    <row r="404" spans="1:7" x14ac:dyDescent="0.2">
      <c r="A404">
        <v>12</v>
      </c>
      <c r="B404">
        <v>13</v>
      </c>
      <c r="C404">
        <v>1001</v>
      </c>
      <c r="D404">
        <v>3.1346016209631601E-2</v>
      </c>
      <c r="E404">
        <f>Overview!J$24</f>
        <v>3.5416666666666666E-2</v>
      </c>
      <c r="F404">
        <f t="shared" si="27"/>
        <v>1.3987606938831179</v>
      </c>
      <c r="G404">
        <f t="shared" si="26"/>
        <v>4.3845575383855757E-2</v>
      </c>
    </row>
    <row r="405" spans="1:7" x14ac:dyDescent="0.2">
      <c r="A405">
        <v>12</v>
      </c>
      <c r="B405">
        <v>13</v>
      </c>
      <c r="C405">
        <v>1501</v>
      </c>
      <c r="D405">
        <v>3.1248648688638601E-2</v>
      </c>
      <c r="E405">
        <f>Overview!J$24</f>
        <v>3.5416666666666666E-2</v>
      </c>
      <c r="F405">
        <f t="shared" si="27"/>
        <v>1.3987606938831179</v>
      </c>
      <c r="G405">
        <f t="shared" si="26"/>
        <v>4.370938152262991E-2</v>
      </c>
    </row>
    <row r="406" spans="1:7" x14ac:dyDescent="0.2">
      <c r="A406">
        <v>12</v>
      </c>
      <c r="B406">
        <v>13</v>
      </c>
      <c r="C406">
        <v>2001</v>
      </c>
      <c r="D406">
        <v>3.2917919686465701E-2</v>
      </c>
      <c r="E406">
        <f>Overview!J$24</f>
        <v>3.5416666666666666E-2</v>
      </c>
      <c r="F406">
        <f t="shared" si="27"/>
        <v>1.3987606938831179</v>
      </c>
      <c r="G406">
        <f t="shared" si="26"/>
        <v>4.604429218182951E-2</v>
      </c>
    </row>
    <row r="407" spans="1:7" x14ac:dyDescent="0.2">
      <c r="A407">
        <v>12</v>
      </c>
      <c r="B407">
        <v>13</v>
      </c>
      <c r="C407">
        <v>2501</v>
      </c>
      <c r="D407">
        <v>3.46263451915425E-2</v>
      </c>
      <c r="E407">
        <f>Overview!J$24</f>
        <v>3.5416666666666666E-2</v>
      </c>
      <c r="F407">
        <f t="shared" si="27"/>
        <v>1.3987606938831179</v>
      </c>
      <c r="G407">
        <f t="shared" si="26"/>
        <v>4.8433970626758346E-2</v>
      </c>
    </row>
    <row r="408" spans="1:7" x14ac:dyDescent="0.2">
      <c r="A408">
        <v>12</v>
      </c>
      <c r="B408">
        <v>13</v>
      </c>
      <c r="C408">
        <v>3001</v>
      </c>
      <c r="D408">
        <v>3.2864338723452603E-2</v>
      </c>
      <c r="E408">
        <f>Overview!J$24</f>
        <v>3.5416666666666666E-2</v>
      </c>
      <c r="F408">
        <f t="shared" si="27"/>
        <v>1.3987606938831179</v>
      </c>
      <c r="G408">
        <f t="shared" si="26"/>
        <v>4.596934523682638E-2</v>
      </c>
    </row>
    <row r="409" spans="1:7" x14ac:dyDescent="0.2">
      <c r="A409">
        <v>12</v>
      </c>
      <c r="B409">
        <v>13</v>
      </c>
      <c r="C409">
        <v>3501</v>
      </c>
      <c r="D409">
        <v>3.5962295861961098E-2</v>
      </c>
      <c r="E409">
        <f>Overview!J$24</f>
        <v>3.5416666666666666E-2</v>
      </c>
      <c r="F409">
        <f t="shared" si="27"/>
        <v>1.3987606938831179</v>
      </c>
      <c r="G409">
        <f t="shared" si="26"/>
        <v>5.030264591350668E-2</v>
      </c>
    </row>
    <row r="410" spans="1:7" x14ac:dyDescent="0.2">
      <c r="A410">
        <v>12</v>
      </c>
      <c r="B410">
        <v>13</v>
      </c>
      <c r="C410">
        <v>4001</v>
      </c>
      <c r="D410">
        <v>3.5954742061470701E-2</v>
      </c>
      <c r="E410">
        <f>Overview!J$24</f>
        <v>3.5416666666666666E-2</v>
      </c>
      <c r="F410">
        <f t="shared" si="27"/>
        <v>1.3987606938831179</v>
      </c>
      <c r="G410">
        <f t="shared" si="26"/>
        <v>5.0292079954291281E-2</v>
      </c>
    </row>
    <row r="411" spans="1:7" x14ac:dyDescent="0.2">
      <c r="A411">
        <v>12</v>
      </c>
      <c r="B411">
        <v>13</v>
      </c>
      <c r="C411">
        <v>4501</v>
      </c>
      <c r="D411">
        <v>3.8718689832787298E-2</v>
      </c>
      <c r="E411">
        <f>Overview!J$24</f>
        <v>3.5416666666666666E-2</v>
      </c>
      <c r="F411">
        <f t="shared" si="27"/>
        <v>1.3987606938831179</v>
      </c>
      <c r="G411">
        <f t="shared" si="26"/>
        <v>5.415818145675478E-2</v>
      </c>
    </row>
    <row r="412" spans="1:7" x14ac:dyDescent="0.2">
      <c r="A412">
        <v>12</v>
      </c>
      <c r="B412">
        <v>13</v>
      </c>
      <c r="C412">
        <v>5001</v>
      </c>
      <c r="D412">
        <v>4.3353955041592701E-2</v>
      </c>
      <c r="E412">
        <f>Overview!J$24</f>
        <v>3.5416666666666666E-2</v>
      </c>
      <c r="F412">
        <f t="shared" si="27"/>
        <v>1.3987606938831179</v>
      </c>
      <c r="G412">
        <f t="shared" si="26"/>
        <v>6.0641808236555704E-2</v>
      </c>
    </row>
    <row r="413" spans="1:7" x14ac:dyDescent="0.2">
      <c r="A413">
        <v>12</v>
      </c>
      <c r="B413">
        <v>13</v>
      </c>
      <c r="C413">
        <v>5501</v>
      </c>
      <c r="D413">
        <v>4.3321693995489199E-2</v>
      </c>
      <c r="E413">
        <f>Overview!J$24</f>
        <v>3.5416666666666666E-2</v>
      </c>
      <c r="F413">
        <f t="shared" si="27"/>
        <v>1.3987606938831179</v>
      </c>
      <c r="G413">
        <f t="shared" si="26"/>
        <v>6.059668275332257E-2</v>
      </c>
    </row>
    <row r="414" spans="1:7" x14ac:dyDescent="0.2">
      <c r="A414">
        <v>12</v>
      </c>
      <c r="B414">
        <v>13</v>
      </c>
      <c r="C414">
        <v>6001</v>
      </c>
      <c r="D414">
        <v>5.0260133930921498E-2</v>
      </c>
      <c r="E414">
        <f>Overview!J$24</f>
        <v>3.5416666666666666E-2</v>
      </c>
      <c r="F414">
        <f t="shared" si="27"/>
        <v>1.3987606938831179</v>
      </c>
      <c r="G414">
        <f t="shared" si="26"/>
        <v>7.0301899811874194E-2</v>
      </c>
    </row>
    <row r="415" spans="1:7" x14ac:dyDescent="0.2">
      <c r="A415">
        <v>12</v>
      </c>
      <c r="B415">
        <v>13</v>
      </c>
      <c r="C415">
        <v>6501</v>
      </c>
      <c r="D415">
        <v>5.5695344942632903E-2</v>
      </c>
      <c r="E415">
        <f>Overview!J$24</f>
        <v>3.5416666666666666E-2</v>
      </c>
      <c r="F415">
        <f t="shared" si="27"/>
        <v>1.3987606938831179</v>
      </c>
      <c r="G415">
        <f t="shared" si="26"/>
        <v>7.7904459338016804E-2</v>
      </c>
    </row>
    <row r="416" spans="1:7" x14ac:dyDescent="0.2">
      <c r="A416">
        <v>12</v>
      </c>
      <c r="B416">
        <v>13</v>
      </c>
      <c r="C416">
        <v>7001</v>
      </c>
      <c r="D416">
        <v>6.0876029520451999E-2</v>
      </c>
      <c r="E416">
        <f>Overview!J$24</f>
        <v>3.5416666666666666E-2</v>
      </c>
      <c r="F416">
        <f t="shared" si="27"/>
        <v>1.3987606938831179</v>
      </c>
      <c r="G416">
        <f t="shared" si="26"/>
        <v>8.5150997292876604E-2</v>
      </c>
    </row>
    <row r="417" spans="1:7" x14ac:dyDescent="0.2">
      <c r="A417">
        <v>12</v>
      </c>
      <c r="B417">
        <v>13</v>
      </c>
      <c r="C417">
        <v>7501</v>
      </c>
      <c r="D417">
        <v>6.8012422766911204E-2</v>
      </c>
      <c r="E417">
        <f>Overview!J$24</f>
        <v>3.5416666666666666E-2</v>
      </c>
      <c r="F417">
        <f t="shared" si="27"/>
        <v>1.3987606938831179</v>
      </c>
      <c r="G417">
        <f t="shared" si="26"/>
        <v>9.5133103662116678E-2</v>
      </c>
    </row>
    <row r="418" spans="1:7" x14ac:dyDescent="0.2">
      <c r="A418">
        <v>12</v>
      </c>
      <c r="B418">
        <v>13</v>
      </c>
      <c r="C418">
        <v>8001</v>
      </c>
      <c r="D418">
        <v>7.9973448655829699E-2</v>
      </c>
      <c r="E418">
        <f>Overview!J$24</f>
        <v>3.5416666666666666E-2</v>
      </c>
      <c r="F418">
        <f t="shared" si="27"/>
        <v>1.3987606938831179</v>
      </c>
      <c r="G418">
        <f t="shared" si="26"/>
        <v>0.11186371653405425</v>
      </c>
    </row>
    <row r="419" spans="1:7" x14ac:dyDescent="0.2">
      <c r="A419">
        <v>12</v>
      </c>
      <c r="B419">
        <v>13</v>
      </c>
      <c r="C419">
        <v>8501</v>
      </c>
      <c r="D419">
        <v>9.4578510187011203E-2</v>
      </c>
      <c r="E419">
        <f>Overview!J$24</f>
        <v>3.5416666666666666E-2</v>
      </c>
      <c r="F419">
        <f t="shared" si="27"/>
        <v>1.3987606938831179</v>
      </c>
      <c r="G419">
        <f t="shared" si="26"/>
        <v>0.13229270253561531</v>
      </c>
    </row>
    <row r="420" spans="1:7" x14ac:dyDescent="0.2">
      <c r="A420">
        <v>12</v>
      </c>
      <c r="B420">
        <v>13</v>
      </c>
      <c r="C420">
        <v>9001</v>
      </c>
      <c r="D420">
        <v>0.111258129619121</v>
      </c>
      <c r="E420">
        <f>Overview!J$24</f>
        <v>3.5416666666666666E-2</v>
      </c>
      <c r="F420">
        <f t="shared" si="27"/>
        <v>1.3987606938831179</v>
      </c>
      <c r="G420">
        <f t="shared" si="26"/>
        <v>0.15562349858617955</v>
      </c>
    </row>
    <row r="421" spans="1:7" x14ac:dyDescent="0.2">
      <c r="A421">
        <v>12</v>
      </c>
      <c r="B421">
        <v>13</v>
      </c>
      <c r="C421">
        <v>9501</v>
      </c>
      <c r="D421">
        <v>0.124209639623396</v>
      </c>
      <c r="E421">
        <f>Overview!J$24</f>
        <v>3.5416666666666666E-2</v>
      </c>
      <c r="F421">
        <f t="shared" si="27"/>
        <v>1.3987606938831179</v>
      </c>
      <c r="G421">
        <f t="shared" si="26"/>
        <v>0.17373956170659341</v>
      </c>
    </row>
    <row r="422" spans="1:7" x14ac:dyDescent="0.2">
      <c r="A422">
        <v>13</v>
      </c>
      <c r="B422">
        <v>14</v>
      </c>
      <c r="C422">
        <v>1</v>
      </c>
      <c r="D422">
        <v>1.7037149738538999E-2</v>
      </c>
      <c r="E422">
        <f>Overview!J$25</f>
        <v>3.8043478260869568E-2</v>
      </c>
      <c r="F422">
        <f>E$422/D$422</f>
        <v>2.232971996179212</v>
      </c>
      <c r="G422">
        <f t="shared" si="26"/>
        <v>3.8043478260869568E-2</v>
      </c>
    </row>
    <row r="423" spans="1:7" x14ac:dyDescent="0.2">
      <c r="A423">
        <v>13</v>
      </c>
      <c r="B423">
        <v>14</v>
      </c>
      <c r="C423">
        <v>501</v>
      </c>
      <c r="D423">
        <v>1.7221364829341099E-2</v>
      </c>
      <c r="E423">
        <f>Overview!J$25</f>
        <v>3.8043478260869568E-2</v>
      </c>
      <c r="F423">
        <f t="shared" ref="F423:F441" si="28">E$422/D$422</f>
        <v>2.232971996179212</v>
      </c>
      <c r="G423">
        <f t="shared" si="26"/>
        <v>3.8454825399904267E-2</v>
      </c>
    </row>
    <row r="424" spans="1:7" x14ac:dyDescent="0.2">
      <c r="A424">
        <v>13</v>
      </c>
      <c r="B424">
        <v>14</v>
      </c>
      <c r="C424">
        <v>1001</v>
      </c>
      <c r="D424">
        <v>1.8321634715283801E-2</v>
      </c>
      <c r="E424">
        <f>Overview!J$25</f>
        <v>3.8043478260869568E-2</v>
      </c>
      <c r="F424">
        <f t="shared" si="28"/>
        <v>2.232971996179212</v>
      </c>
      <c r="G424">
        <f t="shared" si="26"/>
        <v>4.0911697243453615E-2</v>
      </c>
    </row>
    <row r="425" spans="1:7" x14ac:dyDescent="0.2">
      <c r="A425">
        <v>13</v>
      </c>
      <c r="B425">
        <v>14</v>
      </c>
      <c r="C425">
        <v>1501</v>
      </c>
      <c r="D425">
        <v>2.14069022735946E-2</v>
      </c>
      <c r="E425">
        <f>Overview!J$25</f>
        <v>3.8043478260869568E-2</v>
      </c>
      <c r="F425">
        <f t="shared" si="28"/>
        <v>2.232971996179212</v>
      </c>
      <c r="G425">
        <f t="shared" si="26"/>
        <v>4.7801013301881849E-2</v>
      </c>
    </row>
    <row r="426" spans="1:7" x14ac:dyDescent="0.2">
      <c r="A426">
        <v>13</v>
      </c>
      <c r="B426">
        <v>14</v>
      </c>
      <c r="C426">
        <v>2001</v>
      </c>
      <c r="D426">
        <v>2.3338864484827498E-2</v>
      </c>
      <c r="E426">
        <f>Overview!J$25</f>
        <v>3.8043478260869568E-2</v>
      </c>
      <c r="F426">
        <f t="shared" si="28"/>
        <v>2.232971996179212</v>
      </c>
      <c r="G426">
        <f t="shared" si="26"/>
        <v>5.2115030817241378E-2</v>
      </c>
    </row>
    <row r="427" spans="1:7" x14ac:dyDescent="0.2">
      <c r="A427">
        <v>13</v>
      </c>
      <c r="B427">
        <v>14</v>
      </c>
      <c r="C427">
        <v>2501</v>
      </c>
      <c r="D427">
        <v>2.6226553317120399E-2</v>
      </c>
      <c r="E427">
        <f>Overview!J$25</f>
        <v>3.8043478260869568E-2</v>
      </c>
      <c r="F427">
        <f t="shared" si="28"/>
        <v>2.232971996179212</v>
      </c>
      <c r="G427">
        <f t="shared" si="26"/>
        <v>5.8563159113430872E-2</v>
      </c>
    </row>
    <row r="428" spans="1:7" x14ac:dyDescent="0.2">
      <c r="A428">
        <v>13</v>
      </c>
      <c r="B428">
        <v>14</v>
      </c>
      <c r="C428">
        <v>3001</v>
      </c>
      <c r="D428">
        <v>3.2613593398628397E-2</v>
      </c>
      <c r="E428">
        <f>Overview!J$25</f>
        <v>3.8043478260869568E-2</v>
      </c>
      <c r="F428">
        <f t="shared" si="28"/>
        <v>2.232971996179212</v>
      </c>
      <c r="G428">
        <f t="shared" si="26"/>
        <v>7.2825240753912432E-2</v>
      </c>
    </row>
    <row r="429" spans="1:7" x14ac:dyDescent="0.2">
      <c r="A429">
        <v>13</v>
      </c>
      <c r="B429">
        <v>14</v>
      </c>
      <c r="C429">
        <v>3501</v>
      </c>
      <c r="D429">
        <v>3.3645633036751603E-2</v>
      </c>
      <c r="E429">
        <f>Overview!J$25</f>
        <v>3.8043478260869568E-2</v>
      </c>
      <c r="F429">
        <f t="shared" si="28"/>
        <v>2.232971996179212</v>
      </c>
      <c r="G429">
        <f t="shared" si="26"/>
        <v>7.5129756364788469E-2</v>
      </c>
    </row>
    <row r="430" spans="1:7" x14ac:dyDescent="0.2">
      <c r="A430">
        <v>13</v>
      </c>
      <c r="B430">
        <v>14</v>
      </c>
      <c r="C430">
        <v>4001</v>
      </c>
      <c r="D430">
        <v>4.0114543702092602E-2</v>
      </c>
      <c r="E430">
        <f>Overview!J$25</f>
        <v>3.8043478260869568E-2</v>
      </c>
      <c r="F430">
        <f t="shared" si="28"/>
        <v>2.232971996179212</v>
      </c>
      <c r="G430">
        <f t="shared" si="26"/>
        <v>8.9574652726279957E-2</v>
      </c>
    </row>
    <row r="431" spans="1:7" x14ac:dyDescent="0.2">
      <c r="A431">
        <v>13</v>
      </c>
      <c r="B431">
        <v>14</v>
      </c>
      <c r="C431">
        <v>4501</v>
      </c>
      <c r="D431">
        <v>4.63978953300999E-2</v>
      </c>
      <c r="E431">
        <f>Overview!J$25</f>
        <v>3.8043478260869568E-2</v>
      </c>
      <c r="F431">
        <f t="shared" si="28"/>
        <v>2.232971996179212</v>
      </c>
      <c r="G431">
        <f t="shared" si="26"/>
        <v>0.10360520095376731</v>
      </c>
    </row>
    <row r="432" spans="1:7" x14ac:dyDescent="0.2">
      <c r="A432">
        <v>13</v>
      </c>
      <c r="B432">
        <v>14</v>
      </c>
      <c r="C432">
        <v>5001</v>
      </c>
      <c r="D432">
        <v>5.9306371670141897E-2</v>
      </c>
      <c r="E432">
        <f>Overview!J$25</f>
        <v>3.8043478260869568E-2</v>
      </c>
      <c r="F432">
        <f t="shared" si="28"/>
        <v>2.232971996179212</v>
      </c>
      <c r="G432">
        <f t="shared" si="26"/>
        <v>0.13242946713442302</v>
      </c>
    </row>
    <row r="433" spans="1:7" x14ac:dyDescent="0.2">
      <c r="A433">
        <v>13</v>
      </c>
      <c r="B433">
        <v>14</v>
      </c>
      <c r="C433">
        <v>5501</v>
      </c>
      <c r="D433">
        <v>7.6009632905796501E-2</v>
      </c>
      <c r="E433">
        <f>Overview!J$25</f>
        <v>3.8043478260869568E-2</v>
      </c>
      <c r="F433">
        <f t="shared" si="28"/>
        <v>2.232971996179212</v>
      </c>
      <c r="G433">
        <f t="shared" si="26"/>
        <v>0.16972738171850554</v>
      </c>
    </row>
    <row r="434" spans="1:7" x14ac:dyDescent="0.2">
      <c r="A434">
        <v>13</v>
      </c>
      <c r="B434">
        <v>14</v>
      </c>
      <c r="C434">
        <v>6001</v>
      </c>
      <c r="D434">
        <v>8.0293140742891095E-2</v>
      </c>
      <c r="E434">
        <f>Overview!J$25</f>
        <v>3.8043478260869568E-2</v>
      </c>
      <c r="F434">
        <f t="shared" si="28"/>
        <v>2.232971996179212</v>
      </c>
      <c r="G434">
        <f t="shared" si="26"/>
        <v>0.17929233476415196</v>
      </c>
    </row>
    <row r="435" spans="1:7" x14ac:dyDescent="0.2">
      <c r="A435">
        <v>13</v>
      </c>
      <c r="B435">
        <v>14</v>
      </c>
      <c r="C435">
        <v>6501</v>
      </c>
      <c r="D435">
        <v>5.8781279311744698E-2</v>
      </c>
      <c r="E435">
        <f>Overview!J$25</f>
        <v>3.8043478260869568E-2</v>
      </c>
      <c r="F435">
        <f t="shared" si="28"/>
        <v>2.232971996179212</v>
      </c>
      <c r="G435">
        <f t="shared" si="26"/>
        <v>0.13125695060271439</v>
      </c>
    </row>
    <row r="436" spans="1:7" x14ac:dyDescent="0.2">
      <c r="A436">
        <v>13</v>
      </c>
      <c r="B436">
        <v>14</v>
      </c>
      <c r="C436">
        <v>7001</v>
      </c>
      <c r="D436">
        <v>7.1148816424438002E-2</v>
      </c>
      <c r="E436">
        <f>Overview!J$25</f>
        <v>3.8043478260869568E-2</v>
      </c>
      <c r="F436">
        <f t="shared" si="28"/>
        <v>2.232971996179212</v>
      </c>
      <c r="G436">
        <f t="shared" si="26"/>
        <v>0.15887331463706564</v>
      </c>
    </row>
    <row r="437" spans="1:7" x14ac:dyDescent="0.2">
      <c r="A437">
        <v>13</v>
      </c>
      <c r="B437">
        <v>14</v>
      </c>
      <c r="C437">
        <v>7501</v>
      </c>
      <c r="D437">
        <v>0.102206938221404</v>
      </c>
      <c r="E437">
        <f>Overview!J$25</f>
        <v>3.8043478260869568E-2</v>
      </c>
      <c r="F437">
        <f t="shared" si="28"/>
        <v>2.232971996179212</v>
      </c>
      <c r="G437">
        <f t="shared" si="26"/>
        <v>0.2282252308636139</v>
      </c>
    </row>
    <row r="438" spans="1:7" x14ac:dyDescent="0.2">
      <c r="A438">
        <v>13</v>
      </c>
      <c r="B438">
        <v>14</v>
      </c>
      <c r="C438">
        <v>8001</v>
      </c>
      <c r="D438">
        <v>0.10884638195789099</v>
      </c>
      <c r="E438">
        <f>Overview!J$25</f>
        <v>3.8043478260869568E-2</v>
      </c>
      <c r="F438">
        <f t="shared" si="28"/>
        <v>2.232971996179212</v>
      </c>
      <c r="G438">
        <f t="shared" si="26"/>
        <v>0.24305092279739682</v>
      </c>
    </row>
    <row r="439" spans="1:7" x14ac:dyDescent="0.2">
      <c r="A439">
        <v>13</v>
      </c>
      <c r="B439">
        <v>14</v>
      </c>
      <c r="C439">
        <v>8501</v>
      </c>
      <c r="D439">
        <v>0.127307829496141</v>
      </c>
      <c r="E439">
        <f>Overview!J$25</f>
        <v>3.8043478260869568E-2</v>
      </c>
      <c r="F439">
        <f t="shared" si="28"/>
        <v>2.232971996179212</v>
      </c>
      <c r="G439">
        <f t="shared" si="26"/>
        <v>0.28427481815924072</v>
      </c>
    </row>
    <row r="440" spans="1:7" x14ac:dyDescent="0.2">
      <c r="A440">
        <v>13</v>
      </c>
      <c r="B440">
        <v>14</v>
      </c>
      <c r="C440">
        <v>9001</v>
      </c>
      <c r="D440">
        <v>0.153912142360321</v>
      </c>
      <c r="E440">
        <f>Overview!J$25</f>
        <v>3.8043478260869568E-2</v>
      </c>
      <c r="F440">
        <f t="shared" si="28"/>
        <v>2.232971996179212</v>
      </c>
      <c r="G440">
        <f t="shared" si="26"/>
        <v>0.34368150376254503</v>
      </c>
    </row>
    <row r="441" spans="1:7" x14ac:dyDescent="0.2">
      <c r="A441">
        <v>13</v>
      </c>
      <c r="B441">
        <v>14</v>
      </c>
      <c r="C441">
        <v>9501</v>
      </c>
      <c r="D441">
        <v>0.196516320949046</v>
      </c>
      <c r="E441">
        <f>Overview!J$25</f>
        <v>3.8043478260869568E-2</v>
      </c>
      <c r="F441">
        <f t="shared" si="28"/>
        <v>2.232971996179212</v>
      </c>
      <c r="G441">
        <f t="shared" si="26"/>
        <v>0.43881544147138596</v>
      </c>
    </row>
    <row r="442" spans="1:7" x14ac:dyDescent="0.2">
      <c r="A442">
        <v>13</v>
      </c>
      <c r="B442">
        <v>7</v>
      </c>
      <c r="C442">
        <v>1</v>
      </c>
      <c r="D442">
        <v>2.62493318896533E-2</v>
      </c>
      <c r="E442">
        <f>Overview!J$26</f>
        <v>2.2206959706959704E-2</v>
      </c>
      <c r="F442">
        <f>E$442/D$442</f>
        <v>0.84600094967419048</v>
      </c>
      <c r="G442">
        <f t="shared" si="26"/>
        <v>2.2206959706959704E-2</v>
      </c>
    </row>
    <row r="443" spans="1:7" x14ac:dyDescent="0.2">
      <c r="A443">
        <v>13</v>
      </c>
      <c r="B443">
        <v>7</v>
      </c>
      <c r="C443">
        <v>501</v>
      </c>
      <c r="D443">
        <v>2.64848426947938E-2</v>
      </c>
      <c r="E443">
        <f>Overview!J$26</f>
        <v>2.2206959706959704E-2</v>
      </c>
      <c r="F443">
        <f t="shared" ref="F443:F461" si="29">E$442/D$442</f>
        <v>0.84600094967419048</v>
      </c>
      <c r="G443">
        <f t="shared" si="26"/>
        <v>2.2406202071767103E-2</v>
      </c>
    </row>
    <row r="444" spans="1:7" x14ac:dyDescent="0.2">
      <c r="A444">
        <v>13</v>
      </c>
      <c r="B444">
        <v>7</v>
      </c>
      <c r="C444">
        <v>1001</v>
      </c>
      <c r="D444">
        <v>2.5900122776417199E-2</v>
      </c>
      <c r="E444">
        <f>Overview!J$26</f>
        <v>2.2206959706959704E-2</v>
      </c>
      <c r="F444">
        <f t="shared" si="29"/>
        <v>0.84600094967419048</v>
      </c>
      <c r="G444">
        <f t="shared" si="26"/>
        <v>2.1911528465527082E-2</v>
      </c>
    </row>
    <row r="445" spans="1:7" x14ac:dyDescent="0.2">
      <c r="A445">
        <v>13</v>
      </c>
      <c r="B445">
        <v>7</v>
      </c>
      <c r="C445">
        <v>1501</v>
      </c>
      <c r="D445">
        <v>2.9329190939032398E-2</v>
      </c>
      <c r="E445">
        <f>Overview!J$26</f>
        <v>2.2206959706959704E-2</v>
      </c>
      <c r="F445">
        <f t="shared" si="29"/>
        <v>0.84600094967419048</v>
      </c>
      <c r="G445">
        <f t="shared" si="26"/>
        <v>2.4812523387597072E-2</v>
      </c>
    </row>
    <row r="446" spans="1:7" x14ac:dyDescent="0.2">
      <c r="A446">
        <v>13</v>
      </c>
      <c r="B446">
        <v>7</v>
      </c>
      <c r="C446">
        <v>2001</v>
      </c>
      <c r="D446">
        <v>3.5769477166604301E-2</v>
      </c>
      <c r="E446">
        <f>Overview!J$26</f>
        <v>2.2206959706959704E-2</v>
      </c>
      <c r="F446">
        <f t="shared" si="29"/>
        <v>0.84600094967419048</v>
      </c>
      <c r="G446">
        <f t="shared" si="26"/>
        <v>3.0261011652296509E-2</v>
      </c>
    </row>
    <row r="447" spans="1:7" x14ac:dyDescent="0.2">
      <c r="A447">
        <v>13</v>
      </c>
      <c r="B447">
        <v>7</v>
      </c>
      <c r="C447">
        <v>2501</v>
      </c>
      <c r="D447">
        <v>3.7613853050387898E-2</v>
      </c>
      <c r="E447">
        <f>Overview!J$26</f>
        <v>2.2206959706959704E-2</v>
      </c>
      <c r="F447">
        <f t="shared" si="29"/>
        <v>0.84600094967419048</v>
      </c>
      <c r="G447">
        <f t="shared" si="26"/>
        <v>3.1821355401533608E-2</v>
      </c>
    </row>
    <row r="448" spans="1:7" x14ac:dyDescent="0.2">
      <c r="A448">
        <v>13</v>
      </c>
      <c r="B448">
        <v>7</v>
      </c>
      <c r="C448">
        <v>3001</v>
      </c>
      <c r="D448">
        <v>4.0835646761163802E-2</v>
      </c>
      <c r="E448">
        <f>Overview!J$26</f>
        <v>2.2206959706959704E-2</v>
      </c>
      <c r="F448">
        <f t="shared" si="29"/>
        <v>0.84600094967419048</v>
      </c>
      <c r="G448">
        <f t="shared" si="26"/>
        <v>3.4546995940504359E-2</v>
      </c>
    </row>
    <row r="449" spans="1:7" x14ac:dyDescent="0.2">
      <c r="A449">
        <v>13</v>
      </c>
      <c r="B449">
        <v>7</v>
      </c>
      <c r="C449">
        <v>3501</v>
      </c>
      <c r="D449">
        <v>4.4492695232792402E-2</v>
      </c>
      <c r="E449">
        <f>Overview!J$26</f>
        <v>2.2206959706959704E-2</v>
      </c>
      <c r="F449">
        <f t="shared" si="29"/>
        <v>0.84600094967419048</v>
      </c>
      <c r="G449">
        <f t="shared" si="26"/>
        <v>3.7640862420506703E-2</v>
      </c>
    </row>
    <row r="450" spans="1:7" x14ac:dyDescent="0.2">
      <c r="A450">
        <v>13</v>
      </c>
      <c r="B450">
        <v>7</v>
      </c>
      <c r="C450">
        <v>4001</v>
      </c>
      <c r="D450">
        <v>4.9709197925033997E-2</v>
      </c>
      <c r="E450">
        <f>Overview!J$26</f>
        <v>2.2206959706959704E-2</v>
      </c>
      <c r="F450">
        <f t="shared" si="29"/>
        <v>0.84600094967419048</v>
      </c>
      <c r="G450">
        <f t="shared" si="26"/>
        <v>4.2054028652121059E-2</v>
      </c>
    </row>
    <row r="451" spans="1:7" x14ac:dyDescent="0.2">
      <c r="A451">
        <v>13</v>
      </c>
      <c r="B451">
        <v>7</v>
      </c>
      <c r="C451">
        <v>4501</v>
      </c>
      <c r="D451">
        <v>6.1411296210624897E-2</v>
      </c>
      <c r="E451">
        <f>Overview!J$26</f>
        <v>2.2206959706959704E-2</v>
      </c>
      <c r="F451">
        <f t="shared" si="29"/>
        <v>0.84600094967419048</v>
      </c>
      <c r="G451">
        <f t="shared" ref="G451:G514" si="30">F451*D451</f>
        <v>5.1954014914911681E-2</v>
      </c>
    </row>
    <row r="452" spans="1:7" x14ac:dyDescent="0.2">
      <c r="A452">
        <v>13</v>
      </c>
      <c r="B452">
        <v>7</v>
      </c>
      <c r="C452">
        <v>5001</v>
      </c>
      <c r="D452">
        <v>7.8433200599088898E-2</v>
      </c>
      <c r="E452">
        <f>Overview!J$26</f>
        <v>2.2206959706959704E-2</v>
      </c>
      <c r="F452">
        <f t="shared" si="29"/>
        <v>0.84600094967419048</v>
      </c>
      <c r="G452">
        <f t="shared" si="30"/>
        <v>6.6354562192815492E-2</v>
      </c>
    </row>
    <row r="453" spans="1:7" x14ac:dyDescent="0.2">
      <c r="A453">
        <v>13</v>
      </c>
      <c r="B453">
        <v>7</v>
      </c>
      <c r="C453">
        <v>5501</v>
      </c>
      <c r="D453">
        <v>9.7913037588948995E-2</v>
      </c>
      <c r="E453">
        <f>Overview!J$26</f>
        <v>2.2206959706959704E-2</v>
      </c>
      <c r="F453">
        <f t="shared" si="29"/>
        <v>0.84600094967419048</v>
      </c>
      <c r="G453">
        <f t="shared" si="30"/>
        <v>8.2834522785735554E-2</v>
      </c>
    </row>
    <row r="454" spans="1:7" x14ac:dyDescent="0.2">
      <c r="A454">
        <v>13</v>
      </c>
      <c r="B454">
        <v>7</v>
      </c>
      <c r="C454">
        <v>6001</v>
      </c>
      <c r="D454">
        <v>0.11067762409548999</v>
      </c>
      <c r="E454">
        <f>Overview!J$26</f>
        <v>2.2206959706959704E-2</v>
      </c>
      <c r="F454">
        <f t="shared" si="29"/>
        <v>0.84600094967419048</v>
      </c>
      <c r="G454">
        <f t="shared" si="30"/>
        <v>9.3633375092467608E-2</v>
      </c>
    </row>
    <row r="455" spans="1:7" x14ac:dyDescent="0.2">
      <c r="A455">
        <v>13</v>
      </c>
      <c r="B455">
        <v>7</v>
      </c>
      <c r="C455">
        <v>6501</v>
      </c>
      <c r="D455">
        <v>0.14126518452779099</v>
      </c>
      <c r="E455">
        <f>Overview!J$26</f>
        <v>2.2206959706959704E-2</v>
      </c>
      <c r="F455">
        <f t="shared" si="29"/>
        <v>0.84600094967419048</v>
      </c>
      <c r="G455">
        <f t="shared" si="30"/>
        <v>0.11951048026641094</v>
      </c>
    </row>
    <row r="456" spans="1:7" x14ac:dyDescent="0.2">
      <c r="A456">
        <v>13</v>
      </c>
      <c r="B456">
        <v>7</v>
      </c>
      <c r="C456">
        <v>7001</v>
      </c>
      <c r="D456">
        <v>0.17523661656316</v>
      </c>
      <c r="E456">
        <f>Overview!J$26</f>
        <v>2.2206959706959704E-2</v>
      </c>
      <c r="F456">
        <f t="shared" si="29"/>
        <v>0.84600094967419048</v>
      </c>
      <c r="G456">
        <f t="shared" si="30"/>
        <v>0.14825034403012535</v>
      </c>
    </row>
    <row r="457" spans="1:7" x14ac:dyDescent="0.2">
      <c r="A457">
        <v>13</v>
      </c>
      <c r="B457">
        <v>7</v>
      </c>
      <c r="C457">
        <v>7501</v>
      </c>
      <c r="D457">
        <v>0.219232995275673</v>
      </c>
      <c r="E457">
        <f>Overview!J$26</f>
        <v>2.2206959706959704E-2</v>
      </c>
      <c r="F457">
        <f t="shared" si="29"/>
        <v>0.84600094967419048</v>
      </c>
      <c r="G457">
        <f t="shared" si="30"/>
        <v>0.18547132220313667</v>
      </c>
    </row>
    <row r="458" spans="1:7" x14ac:dyDescent="0.2">
      <c r="A458">
        <v>13</v>
      </c>
      <c r="B458">
        <v>7</v>
      </c>
      <c r="C458">
        <v>8001</v>
      </c>
      <c r="D458">
        <v>0.27535933305514898</v>
      </c>
      <c r="E458">
        <f>Overview!J$26</f>
        <v>2.2206959706959704E-2</v>
      </c>
      <c r="F458">
        <f t="shared" si="29"/>
        <v>0.84600094967419048</v>
      </c>
      <c r="G458">
        <f t="shared" si="30"/>
        <v>0.23295425726630775</v>
      </c>
    </row>
    <row r="459" spans="1:7" x14ac:dyDescent="0.2">
      <c r="A459">
        <v>13</v>
      </c>
      <c r="B459">
        <v>7</v>
      </c>
      <c r="C459">
        <v>8501</v>
      </c>
      <c r="D459">
        <v>0.33872249372076202</v>
      </c>
      <c r="E459">
        <f>Overview!J$26</f>
        <v>2.2206959706959704E-2</v>
      </c>
      <c r="F459">
        <f t="shared" si="29"/>
        <v>0.84600094967419048</v>
      </c>
      <c r="G459">
        <f t="shared" si="30"/>
        <v>0.2865595513637747</v>
      </c>
    </row>
    <row r="460" spans="1:7" x14ac:dyDescent="0.2">
      <c r="A460">
        <v>13</v>
      </c>
      <c r="B460">
        <v>7</v>
      </c>
      <c r="C460">
        <v>9001</v>
      </c>
      <c r="D460">
        <v>0.422868250233773</v>
      </c>
      <c r="E460">
        <f>Overview!J$26</f>
        <v>2.2206959706959704E-2</v>
      </c>
      <c r="F460">
        <f t="shared" si="29"/>
        <v>0.84600094967419048</v>
      </c>
      <c r="G460">
        <f t="shared" si="30"/>
        <v>0.3577469412848352</v>
      </c>
    </row>
    <row r="461" spans="1:7" x14ac:dyDescent="0.2">
      <c r="A461">
        <v>13</v>
      </c>
      <c r="B461">
        <v>7</v>
      </c>
      <c r="C461">
        <v>9501</v>
      </c>
      <c r="D461">
        <v>0.49838333253834299</v>
      </c>
      <c r="E461">
        <f>Overview!J$26</f>
        <v>2.2206959706959704E-2</v>
      </c>
      <c r="F461">
        <f t="shared" si="29"/>
        <v>0.84600094967419048</v>
      </c>
      <c r="G461">
        <f t="shared" si="30"/>
        <v>0.42163277262922605</v>
      </c>
    </row>
    <row r="462" spans="1:7" x14ac:dyDescent="0.2">
      <c r="A462">
        <v>14</v>
      </c>
      <c r="B462">
        <v>16</v>
      </c>
      <c r="C462">
        <v>1</v>
      </c>
      <c r="D462">
        <v>2.2734157121465998E-2</v>
      </c>
      <c r="E462">
        <f>Overview!J$27</f>
        <v>3.5492577597840747E-2</v>
      </c>
      <c r="F462">
        <f>E$462/D$462</f>
        <v>1.561200505838328</v>
      </c>
      <c r="G462">
        <f t="shared" si="30"/>
        <v>3.5492577597840747E-2</v>
      </c>
    </row>
    <row r="463" spans="1:7" x14ac:dyDescent="0.2">
      <c r="A463">
        <v>14</v>
      </c>
      <c r="B463">
        <v>16</v>
      </c>
      <c r="C463">
        <v>501</v>
      </c>
      <c r="D463">
        <v>2.3018676205135199E-2</v>
      </c>
      <c r="E463">
        <f>Overview!J$27</f>
        <v>3.5492577597840747E-2</v>
      </c>
      <c r="F463">
        <f t="shared" ref="F463:F481" si="31">E$462/D$462</f>
        <v>1.561200505838328</v>
      </c>
      <c r="G463">
        <f t="shared" si="30"/>
        <v>3.5936768935185756E-2</v>
      </c>
    </row>
    <row r="464" spans="1:7" x14ac:dyDescent="0.2">
      <c r="A464">
        <v>14</v>
      </c>
      <c r="B464">
        <v>16</v>
      </c>
      <c r="C464">
        <v>1001</v>
      </c>
      <c r="D464">
        <v>2.5446693997772999E-2</v>
      </c>
      <c r="E464">
        <f>Overview!J$27</f>
        <v>3.5492577597840747E-2</v>
      </c>
      <c r="F464">
        <f t="shared" si="31"/>
        <v>1.561200505838328</v>
      </c>
      <c r="G464">
        <f t="shared" si="30"/>
        <v>3.9727391541236355E-2</v>
      </c>
    </row>
    <row r="465" spans="1:7" x14ac:dyDescent="0.2">
      <c r="A465">
        <v>14</v>
      </c>
      <c r="B465">
        <v>16</v>
      </c>
      <c r="C465">
        <v>1501</v>
      </c>
      <c r="D465">
        <v>3.4676271879063997E-2</v>
      </c>
      <c r="E465">
        <f>Overview!J$27</f>
        <v>3.5492577597840747E-2</v>
      </c>
      <c r="F465">
        <f t="shared" si="31"/>
        <v>1.561200505838328</v>
      </c>
      <c r="G465">
        <f t="shared" si="30"/>
        <v>5.4136613198182103E-2</v>
      </c>
    </row>
    <row r="466" spans="1:7" x14ac:dyDescent="0.2">
      <c r="A466">
        <v>14</v>
      </c>
      <c r="B466">
        <v>16</v>
      </c>
      <c r="C466">
        <v>2001</v>
      </c>
      <c r="D466">
        <v>3.69861102665116E-2</v>
      </c>
      <c r="E466">
        <f>Overview!J$27</f>
        <v>3.5492577597840747E-2</v>
      </c>
      <c r="F466">
        <f t="shared" si="31"/>
        <v>1.561200505838328</v>
      </c>
      <c r="G466">
        <f t="shared" si="30"/>
        <v>5.7742734057070089E-2</v>
      </c>
    </row>
    <row r="467" spans="1:7" x14ac:dyDescent="0.2">
      <c r="A467">
        <v>14</v>
      </c>
      <c r="B467">
        <v>16</v>
      </c>
      <c r="C467">
        <v>2501</v>
      </c>
      <c r="D467">
        <v>4.21164996840915E-2</v>
      </c>
      <c r="E467">
        <f>Overview!J$27</f>
        <v>3.5492577597840747E-2</v>
      </c>
      <c r="F467">
        <f t="shared" si="31"/>
        <v>1.561200505838328</v>
      </c>
      <c r="G467">
        <f t="shared" si="30"/>
        <v>6.5752300610943434E-2</v>
      </c>
    </row>
    <row r="468" spans="1:7" x14ac:dyDescent="0.2">
      <c r="A468">
        <v>14</v>
      </c>
      <c r="B468">
        <v>16</v>
      </c>
      <c r="C468">
        <v>3001</v>
      </c>
      <c r="D468">
        <v>4.00898910373143E-2</v>
      </c>
      <c r="E468">
        <f>Overview!J$27</f>
        <v>3.5492577597840747E-2</v>
      </c>
      <c r="F468">
        <f t="shared" si="31"/>
        <v>1.561200505838328</v>
      </c>
      <c r="G468">
        <f t="shared" si="30"/>
        <v>6.2588358166458538E-2</v>
      </c>
    </row>
    <row r="469" spans="1:7" x14ac:dyDescent="0.2">
      <c r="A469">
        <v>14</v>
      </c>
      <c r="B469">
        <v>16</v>
      </c>
      <c r="C469">
        <v>3501</v>
      </c>
      <c r="D469">
        <v>4.6921230640583303E-2</v>
      </c>
      <c r="E469">
        <f>Overview!J$27</f>
        <v>3.5492577597840747E-2</v>
      </c>
      <c r="F469">
        <f t="shared" si="31"/>
        <v>1.561200505838328</v>
      </c>
      <c r="G469">
        <f t="shared" si="30"/>
        <v>7.3253449010635505E-2</v>
      </c>
    </row>
    <row r="470" spans="1:7" x14ac:dyDescent="0.2">
      <c r="A470">
        <v>14</v>
      </c>
      <c r="B470">
        <v>16</v>
      </c>
      <c r="C470">
        <v>4001</v>
      </c>
      <c r="D470">
        <v>4.7523066687246297E-2</v>
      </c>
      <c r="E470">
        <f>Overview!J$27</f>
        <v>3.5492577597840747E-2</v>
      </c>
      <c r="F470">
        <f t="shared" si="31"/>
        <v>1.561200505838328</v>
      </c>
      <c r="G470">
        <f t="shared" si="30"/>
        <v>7.419303575111752E-2</v>
      </c>
    </row>
    <row r="471" spans="1:7" x14ac:dyDescent="0.2">
      <c r="A471">
        <v>14</v>
      </c>
      <c r="B471">
        <v>16</v>
      </c>
      <c r="C471">
        <v>4501</v>
      </c>
      <c r="D471">
        <v>5.81805377716356E-2</v>
      </c>
      <c r="E471">
        <f>Overview!J$27</f>
        <v>3.5492577597840747E-2</v>
      </c>
      <c r="F471">
        <f t="shared" si="31"/>
        <v>1.561200505838328</v>
      </c>
      <c r="G471">
        <f t="shared" si="30"/>
        <v>9.0831484999023451E-2</v>
      </c>
    </row>
    <row r="472" spans="1:7" x14ac:dyDescent="0.2">
      <c r="A472">
        <v>14</v>
      </c>
      <c r="B472">
        <v>16</v>
      </c>
      <c r="C472">
        <v>5001</v>
      </c>
      <c r="D472">
        <v>6.45479630380415E-2</v>
      </c>
      <c r="E472">
        <f>Overview!J$27</f>
        <v>3.5492577597840747E-2</v>
      </c>
      <c r="F472">
        <f t="shared" si="31"/>
        <v>1.561200505838328</v>
      </c>
      <c r="G472">
        <f t="shared" si="30"/>
        <v>0.1007723125458241</v>
      </c>
    </row>
    <row r="473" spans="1:7" x14ac:dyDescent="0.2">
      <c r="A473">
        <v>14</v>
      </c>
      <c r="B473">
        <v>16</v>
      </c>
      <c r="C473">
        <v>5501</v>
      </c>
      <c r="D473">
        <v>6.4828711091754601E-2</v>
      </c>
      <c r="E473">
        <f>Overview!J$27</f>
        <v>3.5492577597840747E-2</v>
      </c>
      <c r="F473">
        <f t="shared" si="31"/>
        <v>1.561200505838328</v>
      </c>
      <c r="G473">
        <f t="shared" si="30"/>
        <v>0.10121061654929411</v>
      </c>
    </row>
    <row r="474" spans="1:7" x14ac:dyDescent="0.2">
      <c r="A474">
        <v>14</v>
      </c>
      <c r="B474">
        <v>16</v>
      </c>
      <c r="C474">
        <v>6001</v>
      </c>
      <c r="D474">
        <v>7.2457774874285896E-2</v>
      </c>
      <c r="E474">
        <f>Overview!J$27</f>
        <v>3.5492577597840747E-2</v>
      </c>
      <c r="F474">
        <f t="shared" si="31"/>
        <v>1.561200505838328</v>
      </c>
      <c r="G474">
        <f t="shared" si="30"/>
        <v>0.11312111478565484</v>
      </c>
    </row>
    <row r="475" spans="1:7" x14ac:dyDescent="0.2">
      <c r="A475">
        <v>14</v>
      </c>
      <c r="B475">
        <v>16</v>
      </c>
      <c r="C475">
        <v>6501</v>
      </c>
      <c r="D475">
        <v>8.3104065470810007E-2</v>
      </c>
      <c r="E475">
        <f>Overview!J$27</f>
        <v>3.5492577597840747E-2</v>
      </c>
      <c r="F475">
        <f t="shared" si="31"/>
        <v>1.561200505838328</v>
      </c>
      <c r="G475">
        <f t="shared" si="30"/>
        <v>0.1297421090502501</v>
      </c>
    </row>
    <row r="476" spans="1:7" x14ac:dyDescent="0.2">
      <c r="A476">
        <v>14</v>
      </c>
      <c r="B476">
        <v>16</v>
      </c>
      <c r="C476">
        <v>7001</v>
      </c>
      <c r="D476">
        <v>0.101187964985561</v>
      </c>
      <c r="E476">
        <f>Overview!J$27</f>
        <v>3.5492577597840747E-2</v>
      </c>
      <c r="F476">
        <f t="shared" si="31"/>
        <v>1.561200505838328</v>
      </c>
      <c r="G476">
        <f t="shared" si="30"/>
        <v>0.15797470212020887</v>
      </c>
    </row>
    <row r="477" spans="1:7" x14ac:dyDescent="0.2">
      <c r="A477">
        <v>14</v>
      </c>
      <c r="B477">
        <v>16</v>
      </c>
      <c r="C477">
        <v>7501</v>
      </c>
      <c r="D477">
        <v>0.123590763575309</v>
      </c>
      <c r="E477">
        <f>Overview!J$27</f>
        <v>3.5492577597840747E-2</v>
      </c>
      <c r="F477">
        <f t="shared" si="31"/>
        <v>1.561200505838328</v>
      </c>
      <c r="G477">
        <f t="shared" si="30"/>
        <v>0.19294996261071762</v>
      </c>
    </row>
    <row r="478" spans="1:7" x14ac:dyDescent="0.2">
      <c r="A478">
        <v>14</v>
      </c>
      <c r="B478">
        <v>16</v>
      </c>
      <c r="C478">
        <v>8001</v>
      </c>
      <c r="D478">
        <v>0.145798174977252</v>
      </c>
      <c r="E478">
        <f>Overview!J$27</f>
        <v>3.5492577597840747E-2</v>
      </c>
      <c r="F478">
        <f t="shared" si="31"/>
        <v>1.561200505838328</v>
      </c>
      <c r="G478">
        <f t="shared" si="30"/>
        <v>0.22762018452479088</v>
      </c>
    </row>
    <row r="479" spans="1:7" x14ac:dyDescent="0.2">
      <c r="A479">
        <v>14</v>
      </c>
      <c r="B479">
        <v>16</v>
      </c>
      <c r="C479">
        <v>8501</v>
      </c>
      <c r="D479">
        <v>0.165123561930311</v>
      </c>
      <c r="E479">
        <f>Overview!J$27</f>
        <v>3.5492577597840747E-2</v>
      </c>
      <c r="F479">
        <f t="shared" si="31"/>
        <v>1.561200505838328</v>
      </c>
      <c r="G479">
        <f t="shared" si="30"/>
        <v>0.257790988411428</v>
      </c>
    </row>
    <row r="480" spans="1:7" x14ac:dyDescent="0.2">
      <c r="A480">
        <v>14</v>
      </c>
      <c r="B480">
        <v>16</v>
      </c>
      <c r="C480">
        <v>9001</v>
      </c>
      <c r="D480">
        <v>0.19261841888790401</v>
      </c>
      <c r="E480">
        <f>Overview!J$27</f>
        <v>3.5492577597840747E-2</v>
      </c>
      <c r="F480">
        <f t="shared" si="31"/>
        <v>1.561200505838328</v>
      </c>
      <c r="G480">
        <f t="shared" si="30"/>
        <v>0.30071597300157471</v>
      </c>
    </row>
    <row r="481" spans="1:7" x14ac:dyDescent="0.2">
      <c r="A481">
        <v>14</v>
      </c>
      <c r="B481">
        <v>16</v>
      </c>
      <c r="C481">
        <v>9501</v>
      </c>
      <c r="D481">
        <v>0.22904233848522901</v>
      </c>
      <c r="E481">
        <f>Overview!J$27</f>
        <v>3.5492577597840747E-2</v>
      </c>
      <c r="F481">
        <f t="shared" si="31"/>
        <v>1.561200505838328</v>
      </c>
      <c r="G481">
        <f t="shared" si="30"/>
        <v>0.35758101470153308</v>
      </c>
    </row>
    <row r="482" spans="1:7" x14ac:dyDescent="0.2">
      <c r="A482">
        <v>14</v>
      </c>
      <c r="B482">
        <v>5</v>
      </c>
      <c r="C482">
        <v>1</v>
      </c>
      <c r="D482">
        <v>2.4835181120840901E-2</v>
      </c>
      <c r="E482">
        <f>Overview!J$28</f>
        <v>3.2370953630796152E-2</v>
      </c>
      <c r="F482">
        <f>E$482/D$482</f>
        <v>1.3034313489919134</v>
      </c>
      <c r="G482">
        <f t="shared" si="30"/>
        <v>3.2370953630796152E-2</v>
      </c>
    </row>
    <row r="483" spans="1:7" x14ac:dyDescent="0.2">
      <c r="A483">
        <v>14</v>
      </c>
      <c r="B483">
        <v>5</v>
      </c>
      <c r="C483">
        <v>501</v>
      </c>
      <c r="D483">
        <v>2.5008827549047999E-2</v>
      </c>
      <c r="E483">
        <f>Overview!J$28</f>
        <v>3.2370953630796152E-2</v>
      </c>
      <c r="F483">
        <f t="shared" ref="F483:F501" si="32">E$482/D$482</f>
        <v>1.3034313489919134</v>
      </c>
      <c r="G483">
        <f t="shared" si="30"/>
        <v>3.2597289828961762E-2</v>
      </c>
    </row>
    <row r="484" spans="1:7" x14ac:dyDescent="0.2">
      <c r="A484">
        <v>14</v>
      </c>
      <c r="B484">
        <v>5</v>
      </c>
      <c r="C484">
        <v>1001</v>
      </c>
      <c r="D484">
        <v>2.4794968913135498E-2</v>
      </c>
      <c r="E484">
        <f>Overview!J$28</f>
        <v>3.2370953630796152E-2</v>
      </c>
      <c r="F484">
        <f t="shared" si="32"/>
        <v>1.3034313489919134</v>
      </c>
      <c r="G484">
        <f t="shared" si="30"/>
        <v>3.2318539778660761E-2</v>
      </c>
    </row>
    <row r="485" spans="1:7" x14ac:dyDescent="0.2">
      <c r="A485">
        <v>14</v>
      </c>
      <c r="B485">
        <v>5</v>
      </c>
      <c r="C485">
        <v>1501</v>
      </c>
      <c r="D485">
        <v>2.43357939764875E-2</v>
      </c>
      <c r="E485">
        <f>Overview!J$28</f>
        <v>3.2370953630796152E-2</v>
      </c>
      <c r="F485">
        <f t="shared" si="32"/>
        <v>1.3034313489919134</v>
      </c>
      <c r="G485">
        <f t="shared" si="30"/>
        <v>3.1720036771562383E-2</v>
      </c>
    </row>
    <row r="486" spans="1:7" x14ac:dyDescent="0.2">
      <c r="A486">
        <v>14</v>
      </c>
      <c r="B486">
        <v>5</v>
      </c>
      <c r="C486">
        <v>2001</v>
      </c>
      <c r="D486">
        <v>2.4559433815142601E-2</v>
      </c>
      <c r="E486">
        <f>Overview!J$28</f>
        <v>3.2370953630796152E-2</v>
      </c>
      <c r="F486">
        <f t="shared" si="32"/>
        <v>1.3034313489919134</v>
      </c>
      <c r="G486">
        <f t="shared" si="30"/>
        <v>3.2011535948148935E-2</v>
      </c>
    </row>
    <row r="487" spans="1:7" x14ac:dyDescent="0.2">
      <c r="A487">
        <v>14</v>
      </c>
      <c r="B487">
        <v>5</v>
      </c>
      <c r="C487">
        <v>2501</v>
      </c>
      <c r="D487">
        <v>2.68433061533567E-2</v>
      </c>
      <c r="E487">
        <f>Overview!J$28</f>
        <v>3.2370953630796152E-2</v>
      </c>
      <c r="F487">
        <f t="shared" si="32"/>
        <v>1.3034313489919134</v>
      </c>
      <c r="G487">
        <f t="shared" si="30"/>
        <v>3.4988406750872655E-2</v>
      </c>
    </row>
    <row r="488" spans="1:7" x14ac:dyDescent="0.2">
      <c r="A488">
        <v>14</v>
      </c>
      <c r="B488">
        <v>5</v>
      </c>
      <c r="C488">
        <v>3001</v>
      </c>
      <c r="D488">
        <v>3.3299008265784899E-2</v>
      </c>
      <c r="E488">
        <f>Overview!J$28</f>
        <v>3.2370953630796152E-2</v>
      </c>
      <c r="F488">
        <f t="shared" si="32"/>
        <v>1.3034313489919134</v>
      </c>
      <c r="G488">
        <f t="shared" si="30"/>
        <v>4.3402971263964883E-2</v>
      </c>
    </row>
    <row r="489" spans="1:7" x14ac:dyDescent="0.2">
      <c r="A489">
        <v>14</v>
      </c>
      <c r="B489">
        <v>5</v>
      </c>
      <c r="C489">
        <v>3501</v>
      </c>
      <c r="D489">
        <v>3.4216156934163501E-2</v>
      </c>
      <c r="E489">
        <f>Overview!J$28</f>
        <v>3.2370953630796152E-2</v>
      </c>
      <c r="F489">
        <f t="shared" si="32"/>
        <v>1.3034313489919134</v>
      </c>
      <c r="G489">
        <f t="shared" si="30"/>
        <v>4.4598411590015742E-2</v>
      </c>
    </row>
    <row r="490" spans="1:7" x14ac:dyDescent="0.2">
      <c r="A490">
        <v>14</v>
      </c>
      <c r="B490">
        <v>5</v>
      </c>
      <c r="C490">
        <v>4001</v>
      </c>
      <c r="D490">
        <v>4.3140046664901399E-2</v>
      </c>
      <c r="E490">
        <f>Overview!J$28</f>
        <v>3.2370953630796152E-2</v>
      </c>
      <c r="F490">
        <f t="shared" si="32"/>
        <v>1.3034313489919134</v>
      </c>
      <c r="G490">
        <f t="shared" si="30"/>
        <v>5.6230089220006524E-2</v>
      </c>
    </row>
    <row r="491" spans="1:7" x14ac:dyDescent="0.2">
      <c r="A491">
        <v>14</v>
      </c>
      <c r="B491">
        <v>5</v>
      </c>
      <c r="C491">
        <v>4501</v>
      </c>
      <c r="D491">
        <v>3.7489334561006997E-2</v>
      </c>
      <c r="E491">
        <f>Overview!J$28</f>
        <v>3.2370953630796152E-2</v>
      </c>
      <c r="F491">
        <f t="shared" si="32"/>
        <v>1.3034313489919134</v>
      </c>
      <c r="G491">
        <f t="shared" si="30"/>
        <v>4.8864773919662513E-2</v>
      </c>
    </row>
    <row r="492" spans="1:7" x14ac:dyDescent="0.2">
      <c r="A492">
        <v>14</v>
      </c>
      <c r="B492">
        <v>5</v>
      </c>
      <c r="C492">
        <v>5001</v>
      </c>
      <c r="D492">
        <v>4.10715186973033E-2</v>
      </c>
      <c r="E492">
        <f>Overview!J$28</f>
        <v>3.2370953630796152E-2</v>
      </c>
      <c r="F492">
        <f t="shared" si="32"/>
        <v>1.3034313489919134</v>
      </c>
      <c r="G492">
        <f t="shared" si="30"/>
        <v>5.3533905020772633E-2</v>
      </c>
    </row>
    <row r="493" spans="1:7" x14ac:dyDescent="0.2">
      <c r="A493">
        <v>14</v>
      </c>
      <c r="B493">
        <v>5</v>
      </c>
      <c r="C493">
        <v>5501</v>
      </c>
      <c r="D493">
        <v>4.8511812050711402E-2</v>
      </c>
      <c r="E493">
        <f>Overview!J$28</f>
        <v>3.2370953630796152E-2</v>
      </c>
      <c r="F493">
        <f t="shared" si="32"/>
        <v>1.3034313489919134</v>
      </c>
      <c r="G493">
        <f t="shared" si="30"/>
        <v>6.3231816623300921E-2</v>
      </c>
    </row>
    <row r="494" spans="1:7" x14ac:dyDescent="0.2">
      <c r="A494">
        <v>14</v>
      </c>
      <c r="B494">
        <v>5</v>
      </c>
      <c r="C494">
        <v>6001</v>
      </c>
      <c r="D494">
        <v>5.3076809080515902E-2</v>
      </c>
      <c r="E494">
        <f>Overview!J$28</f>
        <v>3.2370953630796152E-2</v>
      </c>
      <c r="F494">
        <f t="shared" si="32"/>
        <v>1.3034313489919134</v>
      </c>
      <c r="G494">
        <f t="shared" si="30"/>
        <v>6.9181976860003075E-2</v>
      </c>
    </row>
    <row r="495" spans="1:7" x14ac:dyDescent="0.2">
      <c r="A495">
        <v>14</v>
      </c>
      <c r="B495">
        <v>5</v>
      </c>
      <c r="C495">
        <v>6501</v>
      </c>
      <c r="D495">
        <v>6.3575145616635506E-2</v>
      </c>
      <c r="E495">
        <f>Overview!J$28</f>
        <v>3.2370953630796152E-2</v>
      </c>
      <c r="F495">
        <f t="shared" si="32"/>
        <v>1.3034313489919134</v>
      </c>
      <c r="G495">
        <f t="shared" si="30"/>
        <v>8.2865837813448542E-2</v>
      </c>
    </row>
    <row r="496" spans="1:7" x14ac:dyDescent="0.2">
      <c r="A496">
        <v>14</v>
      </c>
      <c r="B496">
        <v>5</v>
      </c>
      <c r="C496">
        <v>7001</v>
      </c>
      <c r="D496">
        <v>7.8989418469479003E-2</v>
      </c>
      <c r="E496">
        <f>Overview!J$28</f>
        <v>3.2370953630796152E-2</v>
      </c>
      <c r="F496">
        <f t="shared" si="32"/>
        <v>1.3034313489919134</v>
      </c>
      <c r="G496">
        <f t="shared" si="30"/>
        <v>0.10295728427175978</v>
      </c>
    </row>
    <row r="497" spans="1:7" x14ac:dyDescent="0.2">
      <c r="A497">
        <v>14</v>
      </c>
      <c r="B497">
        <v>5</v>
      </c>
      <c r="C497">
        <v>7501</v>
      </c>
      <c r="D497">
        <v>9.0210820131112701E-2</v>
      </c>
      <c r="E497">
        <f>Overview!J$28</f>
        <v>3.2370953630796152E-2</v>
      </c>
      <c r="F497">
        <f t="shared" si="32"/>
        <v>1.3034313489919134</v>
      </c>
      <c r="G497">
        <f t="shared" si="30"/>
        <v>0.11758361097716308</v>
      </c>
    </row>
    <row r="498" spans="1:7" x14ac:dyDescent="0.2">
      <c r="A498">
        <v>14</v>
      </c>
      <c r="B498">
        <v>5</v>
      </c>
      <c r="C498">
        <v>8001</v>
      </c>
      <c r="D498">
        <v>9.9663982823986294E-2</v>
      </c>
      <c r="E498">
        <f>Overview!J$28</f>
        <v>3.2370953630796152E-2</v>
      </c>
      <c r="F498">
        <f t="shared" si="32"/>
        <v>1.3034313489919134</v>
      </c>
      <c r="G498">
        <f t="shared" si="30"/>
        <v>0.12990515957817533</v>
      </c>
    </row>
    <row r="499" spans="1:7" x14ac:dyDescent="0.2">
      <c r="A499">
        <v>14</v>
      </c>
      <c r="B499">
        <v>5</v>
      </c>
      <c r="C499">
        <v>8501</v>
      </c>
      <c r="D499">
        <v>0.11921119048535</v>
      </c>
      <c r="E499">
        <f>Overview!J$28</f>
        <v>3.2370953630796152E-2</v>
      </c>
      <c r="F499">
        <f t="shared" si="32"/>
        <v>1.3034313489919134</v>
      </c>
      <c r="G499">
        <f t="shared" si="30"/>
        <v>0.1553836028292517</v>
      </c>
    </row>
    <row r="500" spans="1:7" x14ac:dyDescent="0.2">
      <c r="A500">
        <v>14</v>
      </c>
      <c r="B500">
        <v>5</v>
      </c>
      <c r="C500">
        <v>9001</v>
      </c>
      <c r="D500">
        <v>0.142472915199814</v>
      </c>
      <c r="E500">
        <f>Overview!J$28</f>
        <v>3.2370953630796152E-2</v>
      </c>
      <c r="F500">
        <f t="shared" si="32"/>
        <v>1.3034313489919134</v>
      </c>
      <c r="G500">
        <f t="shared" si="30"/>
        <v>0.18570366405370406</v>
      </c>
    </row>
    <row r="501" spans="1:7" x14ac:dyDescent="0.2">
      <c r="A501">
        <v>14</v>
      </c>
      <c r="B501">
        <v>5</v>
      </c>
      <c r="C501">
        <v>9501</v>
      </c>
      <c r="D501">
        <v>0.206063241065056</v>
      </c>
      <c r="E501">
        <f>Overview!J$28</f>
        <v>3.2370953630796152E-2</v>
      </c>
      <c r="F501">
        <f t="shared" si="32"/>
        <v>1.3034313489919134</v>
      </c>
      <c r="G501">
        <f t="shared" si="30"/>
        <v>0.2685892882790718</v>
      </c>
    </row>
    <row r="502" spans="1:7" x14ac:dyDescent="0.2">
      <c r="A502">
        <v>14</v>
      </c>
      <c r="B502">
        <v>6</v>
      </c>
      <c r="C502">
        <v>1</v>
      </c>
      <c r="D502">
        <v>2.7582674043103501E-2</v>
      </c>
      <c r="E502">
        <f>Overview!J$29</f>
        <v>2.0788206979542721E-2</v>
      </c>
      <c r="F502">
        <f>E$502/D$502</f>
        <v>0.75366902233833266</v>
      </c>
      <c r="G502">
        <f t="shared" si="30"/>
        <v>2.0788206979542721E-2</v>
      </c>
    </row>
    <row r="503" spans="1:7" x14ac:dyDescent="0.2">
      <c r="A503">
        <v>14</v>
      </c>
      <c r="B503">
        <v>6</v>
      </c>
      <c r="C503">
        <v>501</v>
      </c>
      <c r="D503">
        <v>2.76145016290971E-2</v>
      </c>
      <c r="E503">
        <f>Overview!J$29</f>
        <v>2.0788206979542721E-2</v>
      </c>
      <c r="F503">
        <f t="shared" ref="F503:F521" si="33">E$502/D$502</f>
        <v>0.75366902233833266</v>
      </c>
      <c r="G503">
        <f t="shared" si="30"/>
        <v>2.0812194445161906E-2</v>
      </c>
    </row>
    <row r="504" spans="1:7" x14ac:dyDescent="0.2">
      <c r="A504">
        <v>14</v>
      </c>
      <c r="B504">
        <v>6</v>
      </c>
      <c r="C504">
        <v>1001</v>
      </c>
      <c r="D504">
        <v>2.85547898618542E-2</v>
      </c>
      <c r="E504">
        <f>Overview!J$29</f>
        <v>2.0788206979542721E-2</v>
      </c>
      <c r="F504">
        <f t="shared" si="33"/>
        <v>0.75366902233833266</v>
      </c>
      <c r="G504">
        <f t="shared" si="30"/>
        <v>2.1520860558260187E-2</v>
      </c>
    </row>
    <row r="505" spans="1:7" x14ac:dyDescent="0.2">
      <c r="A505">
        <v>14</v>
      </c>
      <c r="B505">
        <v>6</v>
      </c>
      <c r="C505">
        <v>1501</v>
      </c>
      <c r="D505">
        <v>2.9635055312137601E-2</v>
      </c>
      <c r="E505">
        <f>Overview!J$29</f>
        <v>2.0788206979542721E-2</v>
      </c>
      <c r="F505">
        <f t="shared" si="33"/>
        <v>0.75366902233833266</v>
      </c>
      <c r="G505">
        <f t="shared" si="30"/>
        <v>2.2335023164041158E-2</v>
      </c>
    </row>
    <row r="506" spans="1:7" x14ac:dyDescent="0.2">
      <c r="A506">
        <v>14</v>
      </c>
      <c r="B506">
        <v>6</v>
      </c>
      <c r="C506">
        <v>2001</v>
      </c>
      <c r="D506">
        <v>3.0801472896409401E-2</v>
      </c>
      <c r="E506">
        <f>Overview!J$29</f>
        <v>2.0788206979542721E-2</v>
      </c>
      <c r="F506">
        <f t="shared" si="33"/>
        <v>0.75366902233833266</v>
      </c>
      <c r="G506">
        <f t="shared" si="30"/>
        <v>2.3214115964417525E-2</v>
      </c>
    </row>
    <row r="507" spans="1:7" x14ac:dyDescent="0.2">
      <c r="A507">
        <v>14</v>
      </c>
      <c r="B507">
        <v>6</v>
      </c>
      <c r="C507">
        <v>2501</v>
      </c>
      <c r="D507">
        <v>3.1162852984566301E-2</v>
      </c>
      <c r="E507">
        <f>Overview!J$29</f>
        <v>2.0788206979542721E-2</v>
      </c>
      <c r="F507">
        <f t="shared" si="33"/>
        <v>0.75366902233833266</v>
      </c>
      <c r="G507">
        <f t="shared" si="30"/>
        <v>2.3486476942151276E-2</v>
      </c>
    </row>
    <row r="508" spans="1:7" x14ac:dyDescent="0.2">
      <c r="A508">
        <v>14</v>
      </c>
      <c r="B508">
        <v>6</v>
      </c>
      <c r="C508">
        <v>3001</v>
      </c>
      <c r="D508">
        <v>3.3339131883132901E-2</v>
      </c>
      <c r="E508">
        <f>Overview!J$29</f>
        <v>2.0788206979542721E-2</v>
      </c>
      <c r="F508">
        <f t="shared" si="33"/>
        <v>0.75366902233833266</v>
      </c>
      <c r="G508">
        <f t="shared" si="30"/>
        <v>2.5126670931969509E-2</v>
      </c>
    </row>
    <row r="509" spans="1:7" x14ac:dyDescent="0.2">
      <c r="A509">
        <v>14</v>
      </c>
      <c r="B509">
        <v>6</v>
      </c>
      <c r="C509">
        <v>3501</v>
      </c>
      <c r="D509">
        <v>3.8920126899385801E-2</v>
      </c>
      <c r="E509">
        <f>Overview!J$29</f>
        <v>2.0788206979542721E-2</v>
      </c>
      <c r="F509">
        <f t="shared" si="33"/>
        <v>0.75366902233833266</v>
      </c>
      <c r="G509">
        <f t="shared" si="30"/>
        <v>2.9332893989543939E-2</v>
      </c>
    </row>
    <row r="510" spans="1:7" x14ac:dyDescent="0.2">
      <c r="A510">
        <v>14</v>
      </c>
      <c r="B510">
        <v>6</v>
      </c>
      <c r="C510">
        <v>4001</v>
      </c>
      <c r="D510">
        <v>4.7479976480730303E-2</v>
      </c>
      <c r="E510">
        <f>Overview!J$29</f>
        <v>2.0788206979542721E-2</v>
      </c>
      <c r="F510">
        <f t="shared" si="33"/>
        <v>0.75366902233833266</v>
      </c>
      <c r="G510">
        <f t="shared" si="30"/>
        <v>3.5784187454879039E-2</v>
      </c>
    </row>
    <row r="511" spans="1:7" x14ac:dyDescent="0.2">
      <c r="A511">
        <v>14</v>
      </c>
      <c r="B511">
        <v>6</v>
      </c>
      <c r="C511">
        <v>4501</v>
      </c>
      <c r="D511">
        <v>5.9927209226274203E-2</v>
      </c>
      <c r="E511">
        <f>Overview!J$29</f>
        <v>2.0788206979542721E-2</v>
      </c>
      <c r="F511">
        <f t="shared" si="33"/>
        <v>0.75366902233833266</v>
      </c>
      <c r="G511">
        <f t="shared" si="30"/>
        <v>4.5165281189030786E-2</v>
      </c>
    </row>
    <row r="512" spans="1:7" x14ac:dyDescent="0.2">
      <c r="A512">
        <v>14</v>
      </c>
      <c r="B512">
        <v>6</v>
      </c>
      <c r="C512">
        <v>5001</v>
      </c>
      <c r="D512">
        <v>6.8856681438375505E-2</v>
      </c>
      <c r="E512">
        <f>Overview!J$29</f>
        <v>2.0788206979542721E-2</v>
      </c>
      <c r="F512">
        <f t="shared" si="33"/>
        <v>0.75366902233833266</v>
      </c>
      <c r="G512">
        <f t="shared" si="30"/>
        <v>5.1895147781122482E-2</v>
      </c>
    </row>
    <row r="513" spans="1:7" x14ac:dyDescent="0.2">
      <c r="A513">
        <v>14</v>
      </c>
      <c r="B513">
        <v>6</v>
      </c>
      <c r="C513">
        <v>5501</v>
      </c>
      <c r="D513">
        <v>8.8300012083934995E-2</v>
      </c>
      <c r="E513">
        <f>Overview!J$29</f>
        <v>2.0788206979542721E-2</v>
      </c>
      <c r="F513">
        <f t="shared" si="33"/>
        <v>0.75366902233833266</v>
      </c>
      <c r="G513">
        <f t="shared" si="30"/>
        <v>6.6548983779762247E-2</v>
      </c>
    </row>
    <row r="514" spans="1:7" x14ac:dyDescent="0.2">
      <c r="A514">
        <v>14</v>
      </c>
      <c r="B514">
        <v>6</v>
      </c>
      <c r="C514">
        <v>6001</v>
      </c>
      <c r="D514">
        <v>0.113833569862117</v>
      </c>
      <c r="E514">
        <f>Overview!J$29</f>
        <v>2.0788206979542721E-2</v>
      </c>
      <c r="F514">
        <f t="shared" si="33"/>
        <v>0.75366902233833266</v>
      </c>
      <c r="G514">
        <f t="shared" si="30"/>
        <v>8.5792835307264004E-2</v>
      </c>
    </row>
    <row r="515" spans="1:7" x14ac:dyDescent="0.2">
      <c r="A515">
        <v>14</v>
      </c>
      <c r="B515">
        <v>6</v>
      </c>
      <c r="C515">
        <v>6501</v>
      </c>
      <c r="D515">
        <v>0.140247333279647</v>
      </c>
      <c r="E515">
        <f>Overview!J$29</f>
        <v>2.0788206979542721E-2</v>
      </c>
      <c r="F515">
        <f t="shared" si="33"/>
        <v>0.75366902233833266</v>
      </c>
      <c r="G515">
        <f t="shared" ref="G515:G578" si="34">F515*D515</f>
        <v>0.10570007055842986</v>
      </c>
    </row>
    <row r="516" spans="1:7" x14ac:dyDescent="0.2">
      <c r="A516">
        <v>14</v>
      </c>
      <c r="B516">
        <v>6</v>
      </c>
      <c r="C516">
        <v>7001</v>
      </c>
      <c r="D516">
        <v>0.176391650089085</v>
      </c>
      <c r="E516">
        <f>Overview!J$29</f>
        <v>2.0788206979542721E-2</v>
      </c>
      <c r="F516">
        <f t="shared" si="33"/>
        <v>0.75366902233833266</v>
      </c>
      <c r="G516">
        <f t="shared" si="34"/>
        <v>0.13294092247128597</v>
      </c>
    </row>
    <row r="517" spans="1:7" x14ac:dyDescent="0.2">
      <c r="A517">
        <v>14</v>
      </c>
      <c r="B517">
        <v>6</v>
      </c>
      <c r="C517">
        <v>7501</v>
      </c>
      <c r="D517">
        <v>0.17105577703587399</v>
      </c>
      <c r="E517">
        <f>Overview!J$29</f>
        <v>2.0788206979542721E-2</v>
      </c>
      <c r="F517">
        <f t="shared" si="33"/>
        <v>0.75366902233833266</v>
      </c>
      <c r="G517">
        <f t="shared" si="34"/>
        <v>0.12891944024395097</v>
      </c>
    </row>
    <row r="518" spans="1:7" x14ac:dyDescent="0.2">
      <c r="A518">
        <v>14</v>
      </c>
      <c r="B518">
        <v>6</v>
      </c>
      <c r="C518">
        <v>8001</v>
      </c>
      <c r="D518">
        <v>0.21236982537342</v>
      </c>
      <c r="E518">
        <f>Overview!J$29</f>
        <v>2.0788206979542721E-2</v>
      </c>
      <c r="F518">
        <f t="shared" si="33"/>
        <v>0.75366902233833266</v>
      </c>
      <c r="G518">
        <f t="shared" si="34"/>
        <v>0.16005655866334789</v>
      </c>
    </row>
    <row r="519" spans="1:7" x14ac:dyDescent="0.2">
      <c r="A519">
        <v>14</v>
      </c>
      <c r="B519">
        <v>6</v>
      </c>
      <c r="C519">
        <v>8501</v>
      </c>
      <c r="D519">
        <v>0.26348089641299699</v>
      </c>
      <c r="E519">
        <f>Overview!J$29</f>
        <v>2.0788206979542721E-2</v>
      </c>
      <c r="F519">
        <f t="shared" si="33"/>
        <v>0.75366902233833266</v>
      </c>
      <c r="G519">
        <f t="shared" si="34"/>
        <v>0.19857738960441093</v>
      </c>
    </row>
    <row r="520" spans="1:7" x14ac:dyDescent="0.2">
      <c r="A520">
        <v>14</v>
      </c>
      <c r="B520">
        <v>6</v>
      </c>
      <c r="C520">
        <v>9001</v>
      </c>
      <c r="D520">
        <v>0.31486495840170298</v>
      </c>
      <c r="E520">
        <f>Overview!J$29</f>
        <v>2.0788206979542721E-2</v>
      </c>
      <c r="F520">
        <f t="shared" si="33"/>
        <v>0.75366902233833266</v>
      </c>
      <c r="G520">
        <f t="shared" si="34"/>
        <v>0.23730396536721127</v>
      </c>
    </row>
    <row r="521" spans="1:7" x14ac:dyDescent="0.2">
      <c r="A521">
        <v>14</v>
      </c>
      <c r="B521">
        <v>6</v>
      </c>
      <c r="C521">
        <v>9501</v>
      </c>
      <c r="D521">
        <v>0.38334592014366597</v>
      </c>
      <c r="E521">
        <f>Overview!J$29</f>
        <v>2.0788206979542721E-2</v>
      </c>
      <c r="F521">
        <f t="shared" si="33"/>
        <v>0.75366902233833266</v>
      </c>
      <c r="G521">
        <f t="shared" si="34"/>
        <v>0.28891594485206529</v>
      </c>
    </row>
    <row r="522" spans="1:7" x14ac:dyDescent="0.2">
      <c r="A522">
        <v>16</v>
      </c>
      <c r="B522">
        <v>5</v>
      </c>
      <c r="C522">
        <v>1</v>
      </c>
      <c r="D522">
        <v>2.7097822350939001E-2</v>
      </c>
      <c r="E522">
        <f>Overview!J$30</f>
        <v>2.8800856531049253E-2</v>
      </c>
      <c r="F522">
        <f>E$522/D$522</f>
        <v>1.062847639860302</v>
      </c>
      <c r="G522">
        <f t="shared" si="34"/>
        <v>2.8800856531049256E-2</v>
      </c>
    </row>
    <row r="523" spans="1:7" x14ac:dyDescent="0.2">
      <c r="A523">
        <v>16</v>
      </c>
      <c r="B523">
        <v>5</v>
      </c>
      <c r="C523">
        <v>501</v>
      </c>
      <c r="D523">
        <v>2.7280974271562199E-2</v>
      </c>
      <c r="E523">
        <f>Overview!J$30</f>
        <v>2.8800856531049253E-2</v>
      </c>
      <c r="F523">
        <f t="shared" ref="F523:F541" si="35">E$522/D$522</f>
        <v>1.062847639860302</v>
      </c>
      <c r="G523">
        <f t="shared" si="34"/>
        <v>2.8995519117619505E-2</v>
      </c>
    </row>
    <row r="524" spans="1:7" x14ac:dyDescent="0.2">
      <c r="A524">
        <v>16</v>
      </c>
      <c r="B524">
        <v>5</v>
      </c>
      <c r="C524">
        <v>1001</v>
      </c>
      <c r="D524">
        <v>2.77593165670613E-2</v>
      </c>
      <c r="E524">
        <f>Overview!J$30</f>
        <v>2.8800856531049253E-2</v>
      </c>
      <c r="F524">
        <f t="shared" si="35"/>
        <v>1.062847639860302</v>
      </c>
      <c r="G524">
        <f t="shared" si="34"/>
        <v>2.9503924097436081E-2</v>
      </c>
    </row>
    <row r="525" spans="1:7" x14ac:dyDescent="0.2">
      <c r="A525">
        <v>16</v>
      </c>
      <c r="B525">
        <v>5</v>
      </c>
      <c r="C525">
        <v>1501</v>
      </c>
      <c r="D525">
        <v>2.77353686396416E-2</v>
      </c>
      <c r="E525">
        <f>Overview!J$30</f>
        <v>2.8800856531049253E-2</v>
      </c>
      <c r="F525">
        <f t="shared" si="35"/>
        <v>1.062847639860302</v>
      </c>
      <c r="G525">
        <f t="shared" si="34"/>
        <v>2.947847109929851E-2</v>
      </c>
    </row>
    <row r="526" spans="1:7" x14ac:dyDescent="0.2">
      <c r="A526">
        <v>16</v>
      </c>
      <c r="B526">
        <v>5</v>
      </c>
      <c r="C526">
        <v>2001</v>
      </c>
      <c r="D526">
        <v>2.8256346737370101E-2</v>
      </c>
      <c r="E526">
        <f>Overview!J$30</f>
        <v>2.8800856531049253E-2</v>
      </c>
      <c r="F526">
        <f t="shared" si="35"/>
        <v>1.062847639860302</v>
      </c>
      <c r="G526">
        <f t="shared" si="34"/>
        <v>3.0032191440888156E-2</v>
      </c>
    </row>
    <row r="527" spans="1:7" x14ac:dyDescent="0.2">
      <c r="A527">
        <v>16</v>
      </c>
      <c r="B527">
        <v>5</v>
      </c>
      <c r="C527">
        <v>2501</v>
      </c>
      <c r="D527">
        <v>3.0261800992825001E-2</v>
      </c>
      <c r="E527">
        <f>Overview!J$30</f>
        <v>2.8800856531049253E-2</v>
      </c>
      <c r="F527">
        <f t="shared" si="35"/>
        <v>1.062847639860302</v>
      </c>
      <c r="G527">
        <f t="shared" si="34"/>
        <v>3.2163683763146197E-2</v>
      </c>
    </row>
    <row r="528" spans="1:7" x14ac:dyDescent="0.2">
      <c r="A528">
        <v>16</v>
      </c>
      <c r="B528">
        <v>5</v>
      </c>
      <c r="C528">
        <v>3001</v>
      </c>
      <c r="D528">
        <v>3.2898976432032399E-2</v>
      </c>
      <c r="E528">
        <f>Overview!J$30</f>
        <v>2.8800856531049253E-2</v>
      </c>
      <c r="F528">
        <f t="shared" si="35"/>
        <v>1.062847639860302</v>
      </c>
      <c r="G528">
        <f t="shared" si="34"/>
        <v>3.4966599454605334E-2</v>
      </c>
    </row>
    <row r="529" spans="1:7" x14ac:dyDescent="0.2">
      <c r="A529">
        <v>16</v>
      </c>
      <c r="B529">
        <v>5</v>
      </c>
      <c r="C529">
        <v>3501</v>
      </c>
      <c r="D529">
        <v>3.95793112928872E-2</v>
      </c>
      <c r="E529">
        <f>Overview!J$30</f>
        <v>2.8800856531049253E-2</v>
      </c>
      <c r="F529">
        <f t="shared" si="35"/>
        <v>1.062847639860302</v>
      </c>
      <c r="G529">
        <f t="shared" si="34"/>
        <v>4.206677759494136E-2</v>
      </c>
    </row>
    <row r="530" spans="1:7" x14ac:dyDescent="0.2">
      <c r="A530">
        <v>16</v>
      </c>
      <c r="B530">
        <v>5</v>
      </c>
      <c r="C530">
        <v>4001</v>
      </c>
      <c r="D530">
        <v>4.3792834475864198E-2</v>
      </c>
      <c r="E530">
        <f>Overview!J$30</f>
        <v>2.8800856531049253E-2</v>
      </c>
      <c r="F530">
        <f t="shared" si="35"/>
        <v>1.062847639860302</v>
      </c>
      <c r="G530">
        <f t="shared" si="34"/>
        <v>4.6545110765465129E-2</v>
      </c>
    </row>
    <row r="531" spans="1:7" x14ac:dyDescent="0.2">
      <c r="A531">
        <v>16</v>
      </c>
      <c r="B531">
        <v>5</v>
      </c>
      <c r="C531">
        <v>4501</v>
      </c>
      <c r="D531">
        <v>5.3849446130456398E-2</v>
      </c>
      <c r="E531">
        <f>Overview!J$30</f>
        <v>2.8800856531049253E-2</v>
      </c>
      <c r="F531">
        <f t="shared" si="35"/>
        <v>1.062847639860302</v>
      </c>
      <c r="G531">
        <f t="shared" si="34"/>
        <v>5.7233756727540053E-2</v>
      </c>
    </row>
    <row r="532" spans="1:7" x14ac:dyDescent="0.2">
      <c r="A532">
        <v>16</v>
      </c>
      <c r="B532">
        <v>5</v>
      </c>
      <c r="C532">
        <v>5001</v>
      </c>
      <c r="D532">
        <v>5.8729954907587999E-2</v>
      </c>
      <c r="E532">
        <f>Overview!J$30</f>
        <v>2.8800856531049253E-2</v>
      </c>
      <c r="F532">
        <f t="shared" si="35"/>
        <v>1.062847639860302</v>
      </c>
      <c r="G532">
        <f t="shared" si="34"/>
        <v>6.2420993962631864E-2</v>
      </c>
    </row>
    <row r="533" spans="1:7" x14ac:dyDescent="0.2">
      <c r="A533">
        <v>16</v>
      </c>
      <c r="B533">
        <v>5</v>
      </c>
      <c r="C533">
        <v>5501</v>
      </c>
      <c r="D533">
        <v>6.0539874060904802E-2</v>
      </c>
      <c r="E533">
        <f>Overview!J$30</f>
        <v>2.8800856531049253E-2</v>
      </c>
      <c r="F533">
        <f t="shared" si="35"/>
        <v>1.062847639860302</v>
      </c>
      <c r="G533">
        <f t="shared" si="34"/>
        <v>6.4344662263072588E-2</v>
      </c>
    </row>
    <row r="534" spans="1:7" x14ac:dyDescent="0.2">
      <c r="A534">
        <v>16</v>
      </c>
      <c r="B534">
        <v>5</v>
      </c>
      <c r="C534">
        <v>6001</v>
      </c>
      <c r="D534">
        <v>6.6865229008559401E-2</v>
      </c>
      <c r="E534">
        <f>Overview!J$30</f>
        <v>2.8800856531049253E-2</v>
      </c>
      <c r="F534">
        <f t="shared" si="35"/>
        <v>1.062847639860302</v>
      </c>
      <c r="G534">
        <f t="shared" si="34"/>
        <v>7.1067550840465954E-2</v>
      </c>
    </row>
    <row r="535" spans="1:7" x14ac:dyDescent="0.2">
      <c r="A535">
        <v>16</v>
      </c>
      <c r="B535">
        <v>5</v>
      </c>
      <c r="C535">
        <v>6501</v>
      </c>
      <c r="D535">
        <v>8.1775234365506905E-2</v>
      </c>
      <c r="E535">
        <f>Overview!J$30</f>
        <v>2.8800856531049253E-2</v>
      </c>
      <c r="F535">
        <f t="shared" si="35"/>
        <v>1.062847639860302</v>
      </c>
      <c r="G535">
        <f t="shared" si="34"/>
        <v>8.6914614844402077E-2</v>
      </c>
    </row>
    <row r="536" spans="1:7" x14ac:dyDescent="0.2">
      <c r="A536">
        <v>16</v>
      </c>
      <c r="B536">
        <v>5</v>
      </c>
      <c r="C536">
        <v>7001</v>
      </c>
      <c r="D536">
        <v>8.0320239047009995E-2</v>
      </c>
      <c r="E536">
        <f>Overview!J$30</f>
        <v>2.8800856531049253E-2</v>
      </c>
      <c r="F536">
        <f t="shared" si="35"/>
        <v>1.062847639860302</v>
      </c>
      <c r="G536">
        <f t="shared" si="34"/>
        <v>8.5368176504129839E-2</v>
      </c>
    </row>
    <row r="537" spans="1:7" x14ac:dyDescent="0.2">
      <c r="A537">
        <v>16</v>
      </c>
      <c r="B537">
        <v>5</v>
      </c>
      <c r="C537">
        <v>7501</v>
      </c>
      <c r="D537">
        <v>8.9845162462428102E-2</v>
      </c>
      <c r="E537">
        <f>Overview!J$30</f>
        <v>2.8800856531049253E-2</v>
      </c>
      <c r="F537">
        <f t="shared" si="35"/>
        <v>1.062847639860302</v>
      </c>
      <c r="G537">
        <f t="shared" si="34"/>
        <v>9.5491718876057105E-2</v>
      </c>
    </row>
    <row r="538" spans="1:7" x14ac:dyDescent="0.2">
      <c r="A538">
        <v>16</v>
      </c>
      <c r="B538">
        <v>5</v>
      </c>
      <c r="C538">
        <v>8001</v>
      </c>
      <c r="D538">
        <v>9.9989103186432102E-2</v>
      </c>
      <c r="E538">
        <f>Overview!J$30</f>
        <v>2.8800856531049253E-2</v>
      </c>
      <c r="F538">
        <f t="shared" si="35"/>
        <v>1.062847639860302</v>
      </c>
      <c r="G538">
        <f t="shared" si="34"/>
        <v>0.10627318233344756</v>
      </c>
    </row>
    <row r="539" spans="1:7" x14ac:dyDescent="0.2">
      <c r="A539">
        <v>16</v>
      </c>
      <c r="B539">
        <v>5</v>
      </c>
      <c r="C539">
        <v>8501</v>
      </c>
      <c r="D539">
        <v>0.120678305058343</v>
      </c>
      <c r="E539">
        <f>Overview!J$30</f>
        <v>2.8800856531049253E-2</v>
      </c>
      <c r="F539">
        <f t="shared" si="35"/>
        <v>1.062847639860302</v>
      </c>
      <c r="G539">
        <f t="shared" si="34"/>
        <v>0.12826265171360141</v>
      </c>
    </row>
    <row r="540" spans="1:7" x14ac:dyDescent="0.2">
      <c r="A540">
        <v>16</v>
      </c>
      <c r="B540">
        <v>5</v>
      </c>
      <c r="C540">
        <v>9001</v>
      </c>
      <c r="D540">
        <v>0.13310643763947</v>
      </c>
      <c r="E540">
        <f>Overview!J$30</f>
        <v>2.8800856531049253E-2</v>
      </c>
      <c r="F540">
        <f t="shared" si="35"/>
        <v>1.062847639860302</v>
      </c>
      <c r="G540">
        <f t="shared" si="34"/>
        <v>0.14147186309532314</v>
      </c>
    </row>
    <row r="541" spans="1:7" x14ac:dyDescent="0.2">
      <c r="A541">
        <v>16</v>
      </c>
      <c r="B541">
        <v>5</v>
      </c>
      <c r="C541">
        <v>9501</v>
      </c>
      <c r="D541">
        <v>0.159758847604067</v>
      </c>
      <c r="E541">
        <f>Overview!J$30</f>
        <v>2.8800856531049253E-2</v>
      </c>
      <c r="F541">
        <f t="shared" si="35"/>
        <v>1.062847639860302</v>
      </c>
      <c r="G541">
        <f t="shared" si="34"/>
        <v>0.16979931412278426</v>
      </c>
    </row>
    <row r="542" spans="1:7" x14ac:dyDescent="0.2">
      <c r="A542">
        <v>16</v>
      </c>
      <c r="B542">
        <v>20</v>
      </c>
      <c r="C542">
        <v>1</v>
      </c>
      <c r="D542">
        <v>1.9865451276161902E-2</v>
      </c>
      <c r="E542">
        <f>Overview!J$31</f>
        <v>3.3473980309423342E-2</v>
      </c>
      <c r="F542">
        <f>E$542/D$542</f>
        <v>1.6850349807855294</v>
      </c>
      <c r="G542">
        <f t="shared" si="34"/>
        <v>3.3473980309423342E-2</v>
      </c>
    </row>
    <row r="543" spans="1:7" x14ac:dyDescent="0.2">
      <c r="A543">
        <v>16</v>
      </c>
      <c r="B543">
        <v>20</v>
      </c>
      <c r="C543">
        <v>501</v>
      </c>
      <c r="D543">
        <v>2.0074304603306801E-2</v>
      </c>
      <c r="E543">
        <f>Overview!J$31</f>
        <v>3.3473980309423342E-2</v>
      </c>
      <c r="F543">
        <f t="shared" ref="F543:F561" si="36">E$542/D$542</f>
        <v>1.6850349807855294</v>
      </c>
      <c r="G543">
        <f t="shared" si="34"/>
        <v>3.3825905471515941E-2</v>
      </c>
    </row>
    <row r="544" spans="1:7" x14ac:dyDescent="0.2">
      <c r="A544">
        <v>16</v>
      </c>
      <c r="B544">
        <v>20</v>
      </c>
      <c r="C544">
        <v>1001</v>
      </c>
      <c r="D544">
        <v>2.2762325368876901E-2</v>
      </c>
      <c r="E544">
        <f>Overview!J$31</f>
        <v>3.3473980309423342E-2</v>
      </c>
      <c r="F544">
        <f t="shared" si="36"/>
        <v>1.6850349807855294</v>
      </c>
      <c r="G544">
        <f t="shared" si="34"/>
        <v>3.835531449057946E-2</v>
      </c>
    </row>
    <row r="545" spans="1:7" x14ac:dyDescent="0.2">
      <c r="A545">
        <v>16</v>
      </c>
      <c r="B545">
        <v>20</v>
      </c>
      <c r="C545">
        <v>1501</v>
      </c>
      <c r="D545">
        <v>2.7006714763336499E-2</v>
      </c>
      <c r="E545">
        <f>Overview!J$31</f>
        <v>3.3473980309423342E-2</v>
      </c>
      <c r="F545">
        <f t="shared" si="36"/>
        <v>1.6850349807855294</v>
      </c>
      <c r="G545">
        <f t="shared" si="34"/>
        <v>4.5507259092318994E-2</v>
      </c>
    </row>
    <row r="546" spans="1:7" x14ac:dyDescent="0.2">
      <c r="A546">
        <v>16</v>
      </c>
      <c r="B546">
        <v>20</v>
      </c>
      <c r="C546">
        <v>2001</v>
      </c>
      <c r="D546">
        <v>3.3755073069180602E-2</v>
      </c>
      <c r="E546">
        <f>Overview!J$31</f>
        <v>3.3473980309423342E-2</v>
      </c>
      <c r="F546">
        <f t="shared" si="36"/>
        <v>1.6850349807855294</v>
      </c>
      <c r="G546">
        <f t="shared" si="34"/>
        <v>5.6878478900540874E-2</v>
      </c>
    </row>
    <row r="547" spans="1:7" x14ac:dyDescent="0.2">
      <c r="A547">
        <v>16</v>
      </c>
      <c r="B547">
        <v>20</v>
      </c>
      <c r="C547">
        <v>2501</v>
      </c>
      <c r="D547">
        <v>3.01024855806948E-2</v>
      </c>
      <c r="E547">
        <f>Overview!J$31</f>
        <v>3.3473980309423342E-2</v>
      </c>
      <c r="F547">
        <f t="shared" si="36"/>
        <v>1.6850349807855294</v>
      </c>
      <c r="G547">
        <f t="shared" si="34"/>
        <v>5.0723741212062738E-2</v>
      </c>
    </row>
    <row r="548" spans="1:7" x14ac:dyDescent="0.2">
      <c r="A548">
        <v>16</v>
      </c>
      <c r="B548">
        <v>20</v>
      </c>
      <c r="C548">
        <v>3001</v>
      </c>
      <c r="D548">
        <v>3.5118362397354497E-2</v>
      </c>
      <c r="E548">
        <f>Overview!J$31</f>
        <v>3.3473980309423342E-2</v>
      </c>
      <c r="F548">
        <f t="shared" si="36"/>
        <v>1.6850349807855294</v>
      </c>
      <c r="G548">
        <f t="shared" si="34"/>
        <v>5.917566910744549E-2</v>
      </c>
    </row>
    <row r="549" spans="1:7" x14ac:dyDescent="0.2">
      <c r="A549">
        <v>16</v>
      </c>
      <c r="B549">
        <v>20</v>
      </c>
      <c r="C549">
        <v>3501</v>
      </c>
      <c r="D549">
        <v>3.6416973740947003E-2</v>
      </c>
      <c r="E549">
        <f>Overview!J$31</f>
        <v>3.3473980309423342E-2</v>
      </c>
      <c r="F549">
        <f t="shared" si="36"/>
        <v>1.6850349807855294</v>
      </c>
      <c r="G549">
        <f t="shared" si="34"/>
        <v>6.1363874647843764E-2</v>
      </c>
    </row>
    <row r="550" spans="1:7" x14ac:dyDescent="0.2">
      <c r="A550">
        <v>16</v>
      </c>
      <c r="B550">
        <v>20</v>
      </c>
      <c r="C550">
        <v>4001</v>
      </c>
      <c r="D550">
        <v>4.3580997669264501E-2</v>
      </c>
      <c r="E550">
        <f>Overview!J$31</f>
        <v>3.3473980309423342E-2</v>
      </c>
      <c r="F550">
        <f t="shared" si="36"/>
        <v>1.6850349807855294</v>
      </c>
      <c r="G550">
        <f t="shared" si="34"/>
        <v>7.3435505570243309E-2</v>
      </c>
    </row>
    <row r="551" spans="1:7" x14ac:dyDescent="0.2">
      <c r="A551">
        <v>16</v>
      </c>
      <c r="B551">
        <v>20</v>
      </c>
      <c r="C551">
        <v>4501</v>
      </c>
      <c r="D551">
        <v>5.5342755908781301E-2</v>
      </c>
      <c r="E551">
        <f>Overview!J$31</f>
        <v>3.3473980309423342E-2</v>
      </c>
      <c r="F551">
        <f t="shared" si="36"/>
        <v>1.6850349807855294</v>
      </c>
      <c r="G551">
        <f t="shared" si="34"/>
        <v>9.3254479639371543E-2</v>
      </c>
    </row>
    <row r="552" spans="1:7" x14ac:dyDescent="0.2">
      <c r="A552">
        <v>16</v>
      </c>
      <c r="B552">
        <v>20</v>
      </c>
      <c r="C552">
        <v>5001</v>
      </c>
      <c r="D552">
        <v>5.5002236166576603E-2</v>
      </c>
      <c r="E552">
        <f>Overview!J$31</f>
        <v>3.3473980309423342E-2</v>
      </c>
      <c r="F552">
        <f t="shared" si="36"/>
        <v>1.6850349807855294</v>
      </c>
      <c r="G552">
        <f t="shared" si="34"/>
        <v>9.2680691962108555E-2</v>
      </c>
    </row>
    <row r="553" spans="1:7" x14ac:dyDescent="0.2">
      <c r="A553">
        <v>16</v>
      </c>
      <c r="B553">
        <v>20</v>
      </c>
      <c r="C553">
        <v>5501</v>
      </c>
      <c r="D553">
        <v>6.2361704922211603E-2</v>
      </c>
      <c r="E553">
        <f>Overview!J$31</f>
        <v>3.3473980309423342E-2</v>
      </c>
      <c r="F553">
        <f t="shared" si="36"/>
        <v>1.6850349807855294</v>
      </c>
      <c r="G553">
        <f t="shared" si="34"/>
        <v>0.10508165425535168</v>
      </c>
    </row>
    <row r="554" spans="1:7" x14ac:dyDescent="0.2">
      <c r="A554">
        <v>16</v>
      </c>
      <c r="B554">
        <v>20</v>
      </c>
      <c r="C554">
        <v>6001</v>
      </c>
      <c r="D554">
        <v>6.8605508792437306E-2</v>
      </c>
      <c r="E554">
        <f>Overview!J$31</f>
        <v>3.3473980309423342E-2</v>
      </c>
      <c r="F554">
        <f t="shared" si="36"/>
        <v>1.6850349807855294</v>
      </c>
      <c r="G554">
        <f t="shared" si="34"/>
        <v>0.11560268218984607</v>
      </c>
    </row>
    <row r="555" spans="1:7" x14ac:dyDescent="0.2">
      <c r="A555">
        <v>16</v>
      </c>
      <c r="B555">
        <v>20</v>
      </c>
      <c r="C555">
        <v>6501</v>
      </c>
      <c r="D555">
        <v>9.0668335300922998E-2</v>
      </c>
      <c r="E555">
        <f>Overview!J$31</f>
        <v>3.3473980309423342E-2</v>
      </c>
      <c r="F555">
        <f t="shared" si="36"/>
        <v>1.6850349807855294</v>
      </c>
      <c r="G555">
        <f t="shared" si="34"/>
        <v>0.15277931663164671</v>
      </c>
    </row>
    <row r="556" spans="1:7" x14ac:dyDescent="0.2">
      <c r="A556">
        <v>16</v>
      </c>
      <c r="B556">
        <v>20</v>
      </c>
      <c r="C556">
        <v>7001</v>
      </c>
      <c r="D556">
        <v>9.2717655542483998E-2</v>
      </c>
      <c r="E556">
        <f>Overview!J$31</f>
        <v>3.3473980309423342E-2</v>
      </c>
      <c r="F556">
        <f t="shared" si="36"/>
        <v>1.6850349807855294</v>
      </c>
      <c r="G556">
        <f t="shared" si="34"/>
        <v>0.15623249292550886</v>
      </c>
    </row>
    <row r="557" spans="1:7" x14ac:dyDescent="0.2">
      <c r="A557">
        <v>16</v>
      </c>
      <c r="B557">
        <v>20</v>
      </c>
      <c r="C557">
        <v>7501</v>
      </c>
      <c r="D557">
        <v>0.122946821448236</v>
      </c>
      <c r="E557">
        <f>Overview!J$31</f>
        <v>3.3473980309423342E-2</v>
      </c>
      <c r="F557">
        <f t="shared" si="36"/>
        <v>1.6850349807855294</v>
      </c>
      <c r="G557">
        <f t="shared" si="34"/>
        <v>0.20716969491667026</v>
      </c>
    </row>
    <row r="558" spans="1:7" x14ac:dyDescent="0.2">
      <c r="A558">
        <v>16</v>
      </c>
      <c r="B558">
        <v>20</v>
      </c>
      <c r="C558">
        <v>8001</v>
      </c>
      <c r="D558">
        <v>0.13741400821670899</v>
      </c>
      <c r="E558">
        <f>Overview!J$31</f>
        <v>3.3473980309423342E-2</v>
      </c>
      <c r="F558">
        <f t="shared" si="36"/>
        <v>1.6850349807855294</v>
      </c>
      <c r="G558">
        <f t="shared" si="34"/>
        <v>0.23154741069510482</v>
      </c>
    </row>
    <row r="559" spans="1:7" x14ac:dyDescent="0.2">
      <c r="A559">
        <v>16</v>
      </c>
      <c r="B559">
        <v>20</v>
      </c>
      <c r="C559">
        <v>8501</v>
      </c>
      <c r="D559">
        <v>0.16658518662899699</v>
      </c>
      <c r="E559">
        <f>Overview!J$31</f>
        <v>3.3473980309423342E-2</v>
      </c>
      <c r="F559">
        <f t="shared" si="36"/>
        <v>1.6850349807855294</v>
      </c>
      <c r="G559">
        <f t="shared" si="34"/>
        <v>0.28070186675054576</v>
      </c>
    </row>
    <row r="560" spans="1:7" x14ac:dyDescent="0.2">
      <c r="A560">
        <v>16</v>
      </c>
      <c r="B560">
        <v>20</v>
      </c>
      <c r="C560">
        <v>9001</v>
      </c>
      <c r="D560">
        <v>0.202853094152185</v>
      </c>
      <c r="E560">
        <f>Overview!J$31</f>
        <v>3.3473980309423342E-2</v>
      </c>
      <c r="F560">
        <f t="shared" si="36"/>
        <v>1.6850349807855294</v>
      </c>
      <c r="G560">
        <f t="shared" si="34"/>
        <v>0.34181455960701224</v>
      </c>
    </row>
    <row r="561" spans="1:7" x14ac:dyDescent="0.2">
      <c r="A561">
        <v>16</v>
      </c>
      <c r="B561">
        <v>20</v>
      </c>
      <c r="C561">
        <v>9501</v>
      </c>
      <c r="D561">
        <v>0.242474046813734</v>
      </c>
      <c r="E561">
        <f>Overview!J$31</f>
        <v>3.3473980309423342E-2</v>
      </c>
      <c r="F561">
        <f t="shared" si="36"/>
        <v>1.6850349807855294</v>
      </c>
      <c r="G561">
        <f t="shared" si="34"/>
        <v>0.40857725081376983</v>
      </c>
    </row>
    <row r="562" spans="1:7" x14ac:dyDescent="0.2">
      <c r="A562">
        <v>16</v>
      </c>
      <c r="B562">
        <v>17</v>
      </c>
      <c r="C562">
        <v>1</v>
      </c>
      <c r="D562">
        <v>2.2087688198581201E-2</v>
      </c>
      <c r="E562">
        <f>Overview!J$32</f>
        <v>3.4322678843226789E-2</v>
      </c>
      <c r="F562">
        <f>E$562/D$562</f>
        <v>1.5539280767930932</v>
      </c>
      <c r="G562">
        <f t="shared" si="34"/>
        <v>3.4322678843226789E-2</v>
      </c>
    </row>
    <row r="563" spans="1:7" x14ac:dyDescent="0.2">
      <c r="A563">
        <v>16</v>
      </c>
      <c r="B563">
        <v>17</v>
      </c>
      <c r="C563">
        <v>501</v>
      </c>
      <c r="D563">
        <v>2.1175318470164E-2</v>
      </c>
      <c r="E563">
        <f>Overview!J$32</f>
        <v>3.4322678843226789E-2</v>
      </c>
      <c r="F563">
        <f t="shared" ref="F563:F581" si="37">E$562/D$562</f>
        <v>1.5539280767930932</v>
      </c>
      <c r="G563">
        <f t="shared" si="34"/>
        <v>3.2904921905823212E-2</v>
      </c>
    </row>
    <row r="564" spans="1:7" x14ac:dyDescent="0.2">
      <c r="A564">
        <v>16</v>
      </c>
      <c r="B564">
        <v>17</v>
      </c>
      <c r="C564">
        <v>1001</v>
      </c>
      <c r="D564">
        <v>2.16364445803486E-2</v>
      </c>
      <c r="E564">
        <f>Overview!J$32</f>
        <v>3.4322678843226789E-2</v>
      </c>
      <c r="F564">
        <f t="shared" si="37"/>
        <v>1.5539280767930932</v>
      </c>
      <c r="G564">
        <f t="shared" si="34"/>
        <v>3.3621478715381445E-2</v>
      </c>
    </row>
    <row r="565" spans="1:7" x14ac:dyDescent="0.2">
      <c r="A565">
        <v>16</v>
      </c>
      <c r="B565">
        <v>17</v>
      </c>
      <c r="C565">
        <v>1501</v>
      </c>
      <c r="D565">
        <v>2.2904714404984799E-2</v>
      </c>
      <c r="E565">
        <f>Overview!J$32</f>
        <v>3.4322678843226789E-2</v>
      </c>
      <c r="F565">
        <f t="shared" si="37"/>
        <v>1.5539280767930932</v>
      </c>
      <c r="G565">
        <f t="shared" si="34"/>
        <v>3.5592278804833087E-2</v>
      </c>
    </row>
    <row r="566" spans="1:7" x14ac:dyDescent="0.2">
      <c r="A566">
        <v>16</v>
      </c>
      <c r="B566">
        <v>17</v>
      </c>
      <c r="C566">
        <v>2001</v>
      </c>
      <c r="D566">
        <v>2.4940350284126601E-2</v>
      </c>
      <c r="E566">
        <f>Overview!J$32</f>
        <v>3.4322678843226789E-2</v>
      </c>
      <c r="F566">
        <f t="shared" si="37"/>
        <v>1.5539280767930932</v>
      </c>
      <c r="G566">
        <f t="shared" si="34"/>
        <v>3.8755510551558923E-2</v>
      </c>
    </row>
    <row r="567" spans="1:7" x14ac:dyDescent="0.2">
      <c r="A567">
        <v>16</v>
      </c>
      <c r="B567">
        <v>17</v>
      </c>
      <c r="C567">
        <v>2501</v>
      </c>
      <c r="D567">
        <v>2.8912207425806299E-2</v>
      </c>
      <c r="E567">
        <f>Overview!J$32</f>
        <v>3.4322678843226789E-2</v>
      </c>
      <c r="F567">
        <f t="shared" si="37"/>
        <v>1.5539280767930932</v>
      </c>
      <c r="G567">
        <f t="shared" si="34"/>
        <v>4.4927490881026169E-2</v>
      </c>
    </row>
    <row r="568" spans="1:7" x14ac:dyDescent="0.2">
      <c r="A568">
        <v>16</v>
      </c>
      <c r="B568">
        <v>17</v>
      </c>
      <c r="C568">
        <v>3001</v>
      </c>
      <c r="D568">
        <v>2.90802643874833E-2</v>
      </c>
      <c r="E568">
        <f>Overview!J$32</f>
        <v>3.4322678843226789E-2</v>
      </c>
      <c r="F568">
        <f t="shared" si="37"/>
        <v>1.5539280767930932</v>
      </c>
      <c r="G568">
        <f t="shared" si="34"/>
        <v>4.5188639312276603E-2</v>
      </c>
    </row>
    <row r="569" spans="1:7" x14ac:dyDescent="0.2">
      <c r="A569">
        <v>16</v>
      </c>
      <c r="B569">
        <v>17</v>
      </c>
      <c r="C569">
        <v>3501</v>
      </c>
      <c r="D569">
        <v>3.2443610173215197E-2</v>
      </c>
      <c r="E569">
        <f>Overview!J$32</f>
        <v>3.4322678843226789E-2</v>
      </c>
      <c r="F569">
        <f t="shared" si="37"/>
        <v>1.5539280767930932</v>
      </c>
      <c r="G569">
        <f t="shared" si="34"/>
        <v>5.0415036760689126E-2</v>
      </c>
    </row>
    <row r="570" spans="1:7" x14ac:dyDescent="0.2">
      <c r="A570">
        <v>16</v>
      </c>
      <c r="B570">
        <v>17</v>
      </c>
      <c r="C570">
        <v>4001</v>
      </c>
      <c r="D570">
        <v>3.2329329281790498E-2</v>
      </c>
      <c r="E570">
        <f>Overview!J$32</f>
        <v>3.4322678843226789E-2</v>
      </c>
      <c r="F570">
        <f t="shared" si="37"/>
        <v>1.5539280767930932</v>
      </c>
      <c r="G570">
        <f t="shared" si="34"/>
        <v>5.0237452474863338E-2</v>
      </c>
    </row>
    <row r="571" spans="1:7" x14ac:dyDescent="0.2">
      <c r="A571">
        <v>16</v>
      </c>
      <c r="B571">
        <v>17</v>
      </c>
      <c r="C571">
        <v>4501</v>
      </c>
      <c r="D571">
        <v>3.6906769260651701E-2</v>
      </c>
      <c r="E571">
        <f>Overview!J$32</f>
        <v>3.4322678843226789E-2</v>
      </c>
      <c r="F571">
        <f t="shared" si="37"/>
        <v>1.5539280767930932</v>
      </c>
      <c r="G571">
        <f t="shared" si="34"/>
        <v>5.735046497785095E-2</v>
      </c>
    </row>
    <row r="572" spans="1:7" x14ac:dyDescent="0.2">
      <c r="A572">
        <v>16</v>
      </c>
      <c r="B572">
        <v>17</v>
      </c>
      <c r="C572">
        <v>5001</v>
      </c>
      <c r="D572">
        <v>4.0807513447208503E-2</v>
      </c>
      <c r="E572">
        <f>Overview!J$32</f>
        <v>3.4322678843226789E-2</v>
      </c>
      <c r="F572">
        <f t="shared" si="37"/>
        <v>1.5539280767930932</v>
      </c>
      <c r="G572">
        <f t="shared" si="34"/>
        <v>6.3411940889728999E-2</v>
      </c>
    </row>
    <row r="573" spans="1:7" x14ac:dyDescent="0.2">
      <c r="A573">
        <v>16</v>
      </c>
      <c r="B573">
        <v>17</v>
      </c>
      <c r="C573">
        <v>5501</v>
      </c>
      <c r="D573">
        <v>4.6525004802284602E-2</v>
      </c>
      <c r="E573">
        <f>Overview!J$32</f>
        <v>3.4322678843226789E-2</v>
      </c>
      <c r="F573">
        <f t="shared" si="37"/>
        <v>1.5539280767930932</v>
      </c>
      <c r="G573">
        <f t="shared" si="34"/>
        <v>7.2296511235203531E-2</v>
      </c>
    </row>
    <row r="574" spans="1:7" x14ac:dyDescent="0.2">
      <c r="A574">
        <v>16</v>
      </c>
      <c r="B574">
        <v>17</v>
      </c>
      <c r="C574">
        <v>6001</v>
      </c>
      <c r="D574">
        <v>5.5922577990331901E-2</v>
      </c>
      <c r="E574">
        <f>Overview!J$32</f>
        <v>3.4322678843226789E-2</v>
      </c>
      <c r="F574">
        <f t="shared" si="37"/>
        <v>1.5539280767930932</v>
      </c>
      <c r="G574">
        <f t="shared" si="34"/>
        <v>8.6899664065828219E-2</v>
      </c>
    </row>
    <row r="575" spans="1:7" x14ac:dyDescent="0.2">
      <c r="A575">
        <v>16</v>
      </c>
      <c r="B575">
        <v>17</v>
      </c>
      <c r="C575">
        <v>6501</v>
      </c>
      <c r="D575">
        <v>6.7701923394862404E-2</v>
      </c>
      <c r="E575">
        <f>Overview!J$32</f>
        <v>3.4322678843226789E-2</v>
      </c>
      <c r="F575">
        <f t="shared" si="37"/>
        <v>1.5539280767930932</v>
      </c>
      <c r="G575">
        <f t="shared" si="34"/>
        <v>0.10520391961617186</v>
      </c>
    </row>
    <row r="576" spans="1:7" x14ac:dyDescent="0.2">
      <c r="A576">
        <v>16</v>
      </c>
      <c r="B576">
        <v>17</v>
      </c>
      <c r="C576">
        <v>7001</v>
      </c>
      <c r="D576">
        <v>6.8442473545779994E-2</v>
      </c>
      <c r="E576">
        <f>Overview!J$32</f>
        <v>3.4322678843226789E-2</v>
      </c>
      <c r="F576">
        <f t="shared" si="37"/>
        <v>1.5539280767930932</v>
      </c>
      <c r="G576">
        <f t="shared" si="34"/>
        <v>0.10635468128795607</v>
      </c>
    </row>
    <row r="577" spans="1:7" x14ac:dyDescent="0.2">
      <c r="A577">
        <v>16</v>
      </c>
      <c r="B577">
        <v>17</v>
      </c>
      <c r="C577">
        <v>7501</v>
      </c>
      <c r="D577">
        <v>8.2734689319197405E-2</v>
      </c>
      <c r="E577">
        <f>Overview!J$32</f>
        <v>3.4322678843226789E-2</v>
      </c>
      <c r="F577">
        <f t="shared" si="37"/>
        <v>1.5539280767930932</v>
      </c>
      <c r="G577">
        <f t="shared" si="34"/>
        <v>0.12856375665785449</v>
      </c>
    </row>
    <row r="578" spans="1:7" x14ac:dyDescent="0.2">
      <c r="A578">
        <v>16</v>
      </c>
      <c r="B578">
        <v>17</v>
      </c>
      <c r="C578">
        <v>8001</v>
      </c>
      <c r="D578">
        <v>8.4581033824922103E-2</v>
      </c>
      <c r="E578">
        <f>Overview!J$32</f>
        <v>3.4322678843226789E-2</v>
      </c>
      <c r="F578">
        <f t="shared" si="37"/>
        <v>1.5539280767930932</v>
      </c>
      <c r="G578">
        <f t="shared" si="34"/>
        <v>0.13143284322473275</v>
      </c>
    </row>
    <row r="579" spans="1:7" x14ac:dyDescent="0.2">
      <c r="A579">
        <v>16</v>
      </c>
      <c r="B579">
        <v>17</v>
      </c>
      <c r="C579">
        <v>8501</v>
      </c>
      <c r="D579">
        <v>0.10018758771106399</v>
      </c>
      <c r="E579">
        <f>Overview!J$32</f>
        <v>3.4322678843226789E-2</v>
      </c>
      <c r="F579">
        <f t="shared" si="37"/>
        <v>1.5539280767930932</v>
      </c>
      <c r="G579">
        <f t="shared" ref="G579:G642" si="38">F579*D579</f>
        <v>0.155684305490393</v>
      </c>
    </row>
    <row r="580" spans="1:7" x14ac:dyDescent="0.2">
      <c r="A580">
        <v>16</v>
      </c>
      <c r="B580">
        <v>17</v>
      </c>
      <c r="C580">
        <v>9001</v>
      </c>
      <c r="D580">
        <v>0.119065410832928</v>
      </c>
      <c r="E580">
        <f>Overview!J$32</f>
        <v>3.4322678843226789E-2</v>
      </c>
      <c r="F580">
        <f t="shared" si="37"/>
        <v>1.5539280767930932</v>
      </c>
      <c r="G580">
        <f t="shared" si="38"/>
        <v>0.18501908486819132</v>
      </c>
    </row>
    <row r="581" spans="1:7" x14ac:dyDescent="0.2">
      <c r="A581">
        <v>16</v>
      </c>
      <c r="B581">
        <v>17</v>
      </c>
      <c r="C581">
        <v>9501</v>
      </c>
      <c r="D581">
        <v>0.14354991850920901</v>
      </c>
      <c r="E581">
        <f>Overview!J$32</f>
        <v>3.4322678843226789E-2</v>
      </c>
      <c r="F581">
        <f t="shared" si="37"/>
        <v>1.5539280767930932</v>
      </c>
      <c r="G581">
        <f t="shared" si="38"/>
        <v>0.22306624879282042</v>
      </c>
    </row>
    <row r="582" spans="1:7" x14ac:dyDescent="0.2">
      <c r="A582">
        <v>17</v>
      </c>
      <c r="B582">
        <v>21</v>
      </c>
      <c r="C582">
        <v>1</v>
      </c>
      <c r="D582">
        <v>2.3501838967390502E-2</v>
      </c>
      <c r="E582">
        <f>Overview!J$33</f>
        <v>3.0535714285714284E-2</v>
      </c>
      <c r="F582">
        <f>E$582/D$582</f>
        <v>1.2992904226806887</v>
      </c>
      <c r="G582">
        <f t="shared" si="38"/>
        <v>3.0535714285714288E-2</v>
      </c>
    </row>
    <row r="583" spans="1:7" x14ac:dyDescent="0.2">
      <c r="A583">
        <v>17</v>
      </c>
      <c r="B583">
        <v>21</v>
      </c>
      <c r="C583">
        <v>501</v>
      </c>
      <c r="D583">
        <v>2.3681489384941599E-2</v>
      </c>
      <c r="E583">
        <f>Overview!J$33</f>
        <v>3.0535714285714284E-2</v>
      </c>
      <c r="F583">
        <f t="shared" ref="F583:F601" si="39">E$582/D$582</f>
        <v>1.2992904226806887</v>
      </c>
      <c r="G583">
        <f t="shared" si="38"/>
        <v>3.0769132352669013E-2</v>
      </c>
    </row>
    <row r="584" spans="1:7" x14ac:dyDescent="0.2">
      <c r="A584">
        <v>17</v>
      </c>
      <c r="B584">
        <v>21</v>
      </c>
      <c r="C584">
        <v>1001</v>
      </c>
      <c r="D584">
        <v>2.5490457081448301E-2</v>
      </c>
      <c r="E584">
        <f>Overview!J$33</f>
        <v>3.0535714285714284E-2</v>
      </c>
      <c r="F584">
        <f t="shared" si="39"/>
        <v>1.2992904226806887</v>
      </c>
      <c r="G584">
        <f t="shared" si="38"/>
        <v>3.3119506755678915E-2</v>
      </c>
    </row>
    <row r="585" spans="1:7" x14ac:dyDescent="0.2">
      <c r="A585">
        <v>17</v>
      </c>
      <c r="B585">
        <v>21</v>
      </c>
      <c r="C585">
        <v>1501</v>
      </c>
      <c r="D585">
        <v>3.0044068869320002E-2</v>
      </c>
      <c r="E585">
        <f>Overview!J$33</f>
        <v>3.0535714285714284E-2</v>
      </c>
      <c r="F585">
        <f t="shared" si="39"/>
        <v>1.2992904226806887</v>
      </c>
      <c r="G585">
        <f t="shared" si="38"/>
        <v>3.9035970940266507E-2</v>
      </c>
    </row>
    <row r="586" spans="1:7" x14ac:dyDescent="0.2">
      <c r="A586">
        <v>17</v>
      </c>
      <c r="B586">
        <v>21</v>
      </c>
      <c r="C586">
        <v>2001</v>
      </c>
      <c r="D586">
        <v>3.5416738895199598E-2</v>
      </c>
      <c r="E586">
        <f>Overview!J$33</f>
        <v>3.0535714285714284E-2</v>
      </c>
      <c r="F586">
        <f t="shared" si="39"/>
        <v>1.2992904226806887</v>
      </c>
      <c r="G586">
        <f t="shared" si="38"/>
        <v>4.6016629649115473E-2</v>
      </c>
    </row>
    <row r="587" spans="1:7" x14ac:dyDescent="0.2">
      <c r="A587">
        <v>17</v>
      </c>
      <c r="B587">
        <v>21</v>
      </c>
      <c r="C587">
        <v>2501</v>
      </c>
      <c r="D587">
        <v>4.2205503842953698E-2</v>
      </c>
      <c r="E587">
        <f>Overview!J$33</f>
        <v>3.0535714285714284E-2</v>
      </c>
      <c r="F587">
        <f t="shared" si="39"/>
        <v>1.2992904226806887</v>
      </c>
      <c r="G587">
        <f t="shared" si="38"/>
        <v>5.4837206927562741E-2</v>
      </c>
    </row>
    <row r="588" spans="1:7" x14ac:dyDescent="0.2">
      <c r="A588">
        <v>17</v>
      </c>
      <c r="B588">
        <v>21</v>
      </c>
      <c r="C588">
        <v>3001</v>
      </c>
      <c r="D588">
        <v>4.8112267585940699E-2</v>
      </c>
      <c r="E588">
        <f>Overview!J$33</f>
        <v>3.0535714285714284E-2</v>
      </c>
      <c r="F588">
        <f t="shared" si="39"/>
        <v>1.2992904226806887</v>
      </c>
      <c r="G588">
        <f t="shared" si="38"/>
        <v>6.2511808487863293E-2</v>
      </c>
    </row>
    <row r="589" spans="1:7" x14ac:dyDescent="0.2">
      <c r="A589">
        <v>17</v>
      </c>
      <c r="B589">
        <v>21</v>
      </c>
      <c r="C589">
        <v>3501</v>
      </c>
      <c r="D589">
        <v>6.3716579013187502E-2</v>
      </c>
      <c r="E589">
        <f>Overview!J$33</f>
        <v>3.0535714285714284E-2</v>
      </c>
      <c r="F589">
        <f t="shared" si="39"/>
        <v>1.2992904226806887</v>
      </c>
      <c r="G589">
        <f t="shared" si="38"/>
        <v>8.2786340877811893E-2</v>
      </c>
    </row>
    <row r="590" spans="1:7" x14ac:dyDescent="0.2">
      <c r="A590">
        <v>17</v>
      </c>
      <c r="B590">
        <v>21</v>
      </c>
      <c r="C590">
        <v>4001</v>
      </c>
      <c r="D590">
        <v>7.3354609553461597E-2</v>
      </c>
      <c r="E590">
        <f>Overview!J$33</f>
        <v>3.0535714285714284E-2</v>
      </c>
      <c r="F590">
        <f t="shared" si="39"/>
        <v>1.2992904226806887</v>
      </c>
      <c r="G590">
        <f t="shared" si="38"/>
        <v>9.5308941652294005E-2</v>
      </c>
    </row>
    <row r="591" spans="1:7" x14ac:dyDescent="0.2">
      <c r="A591">
        <v>17</v>
      </c>
      <c r="B591">
        <v>21</v>
      </c>
      <c r="C591">
        <v>4501</v>
      </c>
      <c r="D591">
        <v>9.7732234385646002E-2</v>
      </c>
      <c r="E591">
        <f>Overview!J$33</f>
        <v>3.0535714285714284E-2</v>
      </c>
      <c r="F591">
        <f t="shared" si="39"/>
        <v>1.2992904226806887</v>
      </c>
      <c r="G591">
        <f t="shared" si="38"/>
        <v>0.12698255612445414</v>
      </c>
    </row>
    <row r="592" spans="1:7" x14ac:dyDescent="0.2">
      <c r="A592">
        <v>17</v>
      </c>
      <c r="B592">
        <v>21</v>
      </c>
      <c r="C592">
        <v>5001</v>
      </c>
      <c r="D592">
        <v>0.118489775566334</v>
      </c>
      <c r="E592">
        <f>Overview!J$33</f>
        <v>3.0535714285714284E-2</v>
      </c>
      <c r="F592">
        <f t="shared" si="39"/>
        <v>1.2992904226806887</v>
      </c>
      <c r="G592">
        <f t="shared" si="38"/>
        <v>0.15395263057892206</v>
      </c>
    </row>
    <row r="593" spans="1:7" x14ac:dyDescent="0.2">
      <c r="A593">
        <v>17</v>
      </c>
      <c r="B593">
        <v>21</v>
      </c>
      <c r="C593">
        <v>5501</v>
      </c>
      <c r="D593">
        <v>0.154477188113396</v>
      </c>
      <c r="E593">
        <f>Overview!J$33</f>
        <v>3.0535714285714284E-2</v>
      </c>
      <c r="F593">
        <f t="shared" si="39"/>
        <v>1.2992904226806887</v>
      </c>
      <c r="G593">
        <f t="shared" si="38"/>
        <v>0.20071073103837855</v>
      </c>
    </row>
    <row r="594" spans="1:7" x14ac:dyDescent="0.2">
      <c r="A594">
        <v>17</v>
      </c>
      <c r="B594">
        <v>21</v>
      </c>
      <c r="C594">
        <v>6001</v>
      </c>
      <c r="D594">
        <v>0.19167303360487301</v>
      </c>
      <c r="E594">
        <f>Overview!J$33</f>
        <v>3.0535714285714284E-2</v>
      </c>
      <c r="F594">
        <f t="shared" si="39"/>
        <v>1.2992904226806887</v>
      </c>
      <c r="G594">
        <f t="shared" si="38"/>
        <v>0.2490389368489653</v>
      </c>
    </row>
    <row r="595" spans="1:7" x14ac:dyDescent="0.2">
      <c r="A595">
        <v>17</v>
      </c>
      <c r="B595">
        <v>21</v>
      </c>
      <c r="C595">
        <v>6501</v>
      </c>
      <c r="D595">
        <v>0.237292320458379</v>
      </c>
      <c r="E595">
        <f>Overview!J$33</f>
        <v>3.0535714285714284E-2</v>
      </c>
      <c r="F595">
        <f t="shared" si="39"/>
        <v>1.2992904226806887</v>
      </c>
      <c r="G595">
        <f t="shared" si="38"/>
        <v>0.3083116393472487</v>
      </c>
    </row>
    <row r="596" spans="1:7" x14ac:dyDescent="0.2">
      <c r="A596">
        <v>17</v>
      </c>
      <c r="B596">
        <v>21</v>
      </c>
      <c r="C596">
        <v>7001</v>
      </c>
      <c r="D596">
        <v>0.300160757277944</v>
      </c>
      <c r="E596">
        <f>Overview!J$33</f>
        <v>3.0535714285714284E-2</v>
      </c>
      <c r="F596">
        <f t="shared" si="39"/>
        <v>1.2992904226806887</v>
      </c>
      <c r="G596">
        <f t="shared" si="38"/>
        <v>0.38999599719581546</v>
      </c>
    </row>
    <row r="597" spans="1:7" x14ac:dyDescent="0.2">
      <c r="A597">
        <v>17</v>
      </c>
      <c r="B597">
        <v>21</v>
      </c>
      <c r="C597">
        <v>7501</v>
      </c>
      <c r="D597">
        <v>0.38133309266514998</v>
      </c>
      <c r="E597">
        <f>Overview!J$33</f>
        <v>3.0535714285714284E-2</v>
      </c>
      <c r="F597">
        <f t="shared" si="39"/>
        <v>1.2992904226806887</v>
      </c>
      <c r="G597">
        <f t="shared" si="38"/>
        <v>0.49546243515103694</v>
      </c>
    </row>
    <row r="598" spans="1:7" x14ac:dyDescent="0.2">
      <c r="A598">
        <v>17</v>
      </c>
      <c r="B598">
        <v>21</v>
      </c>
      <c r="C598">
        <v>8001</v>
      </c>
      <c r="D598">
        <v>0.48801465351944001</v>
      </c>
      <c r="E598">
        <f>Overview!J$33</f>
        <v>3.0535714285714284E-2</v>
      </c>
      <c r="F598">
        <f t="shared" si="39"/>
        <v>1.2992904226806887</v>
      </c>
      <c r="G598">
        <f t="shared" si="38"/>
        <v>0.63407276544564306</v>
      </c>
    </row>
    <row r="599" spans="1:7" x14ac:dyDescent="0.2">
      <c r="A599">
        <v>17</v>
      </c>
      <c r="B599">
        <v>21</v>
      </c>
      <c r="C599">
        <v>8501</v>
      </c>
      <c r="D599">
        <v>0.61236006016773104</v>
      </c>
      <c r="E599">
        <f>Overview!J$33</f>
        <v>3.0535714285714284E-2</v>
      </c>
      <c r="F599">
        <f t="shared" si="39"/>
        <v>1.2992904226806887</v>
      </c>
      <c r="G599">
        <f t="shared" si="38"/>
        <v>0.79563356140810326</v>
      </c>
    </row>
    <row r="600" spans="1:7" x14ac:dyDescent="0.2">
      <c r="A600">
        <v>17</v>
      </c>
      <c r="B600">
        <v>21</v>
      </c>
      <c r="C600">
        <v>9001</v>
      </c>
      <c r="D600">
        <v>0.75981649467051804</v>
      </c>
      <c r="E600">
        <f>Overview!J$33</f>
        <v>3.0535714285714284E-2</v>
      </c>
      <c r="F600">
        <f t="shared" si="39"/>
        <v>1.2992904226806887</v>
      </c>
      <c r="G600">
        <f t="shared" si="38"/>
        <v>0.9872222945202167</v>
      </c>
    </row>
    <row r="601" spans="1:7" x14ac:dyDescent="0.2">
      <c r="A601">
        <v>17</v>
      </c>
      <c r="B601">
        <v>21</v>
      </c>
      <c r="C601">
        <v>9501</v>
      </c>
      <c r="D601">
        <v>0.90213437996358703</v>
      </c>
      <c r="E601">
        <f>Overview!J$33</f>
        <v>3.0535714285714284E-2</v>
      </c>
      <c r="F601">
        <f t="shared" si="39"/>
        <v>1.2992904226806887</v>
      </c>
      <c r="G601">
        <f t="shared" si="38"/>
        <v>1.17213455985767</v>
      </c>
    </row>
    <row r="602" spans="1:7" x14ac:dyDescent="0.2">
      <c r="A602">
        <v>17</v>
      </c>
      <c r="B602">
        <v>18</v>
      </c>
      <c r="C602">
        <v>1</v>
      </c>
      <c r="D602">
        <v>2.4532148813238199E-2</v>
      </c>
      <c r="E602">
        <f>Overview!J$34</f>
        <v>3.2954545454545452E-2</v>
      </c>
      <c r="F602">
        <f>E$602/D$602</f>
        <v>1.3433207871608175</v>
      </c>
      <c r="G602">
        <f t="shared" si="38"/>
        <v>3.2954545454545452E-2</v>
      </c>
    </row>
    <row r="603" spans="1:7" x14ac:dyDescent="0.2">
      <c r="A603">
        <v>17</v>
      </c>
      <c r="B603">
        <v>18</v>
      </c>
      <c r="C603">
        <v>501</v>
      </c>
      <c r="D603">
        <v>2.4679443154933901E-2</v>
      </c>
      <c r="E603">
        <f>Overview!J$34</f>
        <v>3.2954545454545452E-2</v>
      </c>
      <c r="F603">
        <f t="shared" ref="F603:F621" si="40">E$602/D$602</f>
        <v>1.3433207871608175</v>
      </c>
      <c r="G603">
        <f t="shared" si="38"/>
        <v>3.3152409005576457E-2</v>
      </c>
    </row>
    <row r="604" spans="1:7" x14ac:dyDescent="0.2">
      <c r="A604">
        <v>17</v>
      </c>
      <c r="B604">
        <v>18</v>
      </c>
      <c r="C604">
        <v>1001</v>
      </c>
      <c r="D604">
        <v>2.60051332774104E-2</v>
      </c>
      <c r="E604">
        <f>Overview!J$34</f>
        <v>3.2954545454545452E-2</v>
      </c>
      <c r="F604">
        <f t="shared" si="40"/>
        <v>1.3433207871608175</v>
      </c>
      <c r="G604">
        <f t="shared" si="38"/>
        <v>3.4933236104432906E-2</v>
      </c>
    </row>
    <row r="605" spans="1:7" x14ac:dyDescent="0.2">
      <c r="A605">
        <v>17</v>
      </c>
      <c r="B605">
        <v>18</v>
      </c>
      <c r="C605">
        <v>1501</v>
      </c>
      <c r="D605">
        <v>2.4596739015735E-2</v>
      </c>
      <c r="E605">
        <f>Overview!J$34</f>
        <v>3.2954545454545452E-2</v>
      </c>
      <c r="F605">
        <f t="shared" si="40"/>
        <v>1.3433207871608175</v>
      </c>
      <c r="G605">
        <f t="shared" si="38"/>
        <v>3.3041310816206329E-2</v>
      </c>
    </row>
    <row r="606" spans="1:7" x14ac:dyDescent="0.2">
      <c r="A606">
        <v>17</v>
      </c>
      <c r="B606">
        <v>18</v>
      </c>
      <c r="C606">
        <v>2001</v>
      </c>
      <c r="D606">
        <v>2.4835692277558701E-2</v>
      </c>
      <c r="E606">
        <f>Overview!J$34</f>
        <v>3.2954545454545452E-2</v>
      </c>
      <c r="F606">
        <f t="shared" si="40"/>
        <v>1.3433207871608175</v>
      </c>
      <c r="G606">
        <f t="shared" si="38"/>
        <v>3.3362301699973992E-2</v>
      </c>
    </row>
    <row r="607" spans="1:7" x14ac:dyDescent="0.2">
      <c r="A607">
        <v>17</v>
      </c>
      <c r="B607">
        <v>18</v>
      </c>
      <c r="C607">
        <v>2501</v>
      </c>
      <c r="D607">
        <v>2.7381724460415501E-2</v>
      </c>
      <c r="E607">
        <f>Overview!J$34</f>
        <v>3.2954545454545452E-2</v>
      </c>
      <c r="F607">
        <f t="shared" si="40"/>
        <v>1.3433207871608175</v>
      </c>
      <c r="G607">
        <f t="shared" si="38"/>
        <v>3.678243965598596E-2</v>
      </c>
    </row>
    <row r="608" spans="1:7" x14ac:dyDescent="0.2">
      <c r="A608">
        <v>17</v>
      </c>
      <c r="B608">
        <v>18</v>
      </c>
      <c r="C608">
        <v>3001</v>
      </c>
      <c r="D608">
        <v>2.98459302194569E-2</v>
      </c>
      <c r="E608">
        <f>Overview!J$34</f>
        <v>3.2954545454545452E-2</v>
      </c>
      <c r="F608">
        <f t="shared" si="40"/>
        <v>1.3433207871608175</v>
      </c>
      <c r="G608">
        <f t="shared" si="38"/>
        <v>4.0092658475947673E-2</v>
      </c>
    </row>
    <row r="609" spans="1:7" x14ac:dyDescent="0.2">
      <c r="A609">
        <v>17</v>
      </c>
      <c r="B609">
        <v>18</v>
      </c>
      <c r="C609">
        <v>3501</v>
      </c>
      <c r="D609">
        <v>3.6248683202124203E-2</v>
      </c>
      <c r="E609">
        <f>Overview!J$34</f>
        <v>3.2954545454545452E-2</v>
      </c>
      <c r="F609">
        <f t="shared" si="40"/>
        <v>1.3433207871608175</v>
      </c>
      <c r="G609">
        <f t="shared" si="38"/>
        <v>4.8693609652620588E-2</v>
      </c>
    </row>
    <row r="610" spans="1:7" x14ac:dyDescent="0.2">
      <c r="A610">
        <v>17</v>
      </c>
      <c r="B610">
        <v>18</v>
      </c>
      <c r="C610">
        <v>4001</v>
      </c>
      <c r="D610">
        <v>4.5995625847183197E-2</v>
      </c>
      <c r="E610">
        <f>Overview!J$34</f>
        <v>3.2954545454545452E-2</v>
      </c>
      <c r="F610">
        <f t="shared" si="40"/>
        <v>1.3433207871608175</v>
      </c>
      <c r="G610">
        <f t="shared" si="38"/>
        <v>6.1786880318992578E-2</v>
      </c>
    </row>
    <row r="611" spans="1:7" x14ac:dyDescent="0.2">
      <c r="A611">
        <v>17</v>
      </c>
      <c r="B611">
        <v>18</v>
      </c>
      <c r="C611">
        <v>4501</v>
      </c>
      <c r="D611">
        <v>6.0169059903399998E-2</v>
      </c>
      <c r="E611">
        <f>Overview!J$34</f>
        <v>3.2954545454545452E-2</v>
      </c>
      <c r="F611">
        <f t="shared" si="40"/>
        <v>1.3433207871608175</v>
      </c>
      <c r="G611">
        <f t="shared" si="38"/>
        <v>8.0826348912161672E-2</v>
      </c>
    </row>
    <row r="612" spans="1:7" x14ac:dyDescent="0.2">
      <c r="A612">
        <v>17</v>
      </c>
      <c r="B612">
        <v>18</v>
      </c>
      <c r="C612">
        <v>5001</v>
      </c>
      <c r="D612">
        <v>7.9941409330797603E-2</v>
      </c>
      <c r="E612">
        <f>Overview!J$34</f>
        <v>3.2954545454545452E-2</v>
      </c>
      <c r="F612">
        <f t="shared" si="40"/>
        <v>1.3433207871608175</v>
      </c>
      <c r="G612">
        <f t="shared" si="38"/>
        <v>0.10738695690899215</v>
      </c>
    </row>
    <row r="613" spans="1:7" x14ac:dyDescent="0.2">
      <c r="A613">
        <v>17</v>
      </c>
      <c r="B613">
        <v>18</v>
      </c>
      <c r="C613">
        <v>5501</v>
      </c>
      <c r="D613">
        <v>9.7902532663733E-2</v>
      </c>
      <c r="E613">
        <f>Overview!J$34</f>
        <v>3.2954545454545452E-2</v>
      </c>
      <c r="F613">
        <f t="shared" si="40"/>
        <v>1.3433207871608175</v>
      </c>
      <c r="G613">
        <f t="shared" si="38"/>
        <v>0.13151450724288347</v>
      </c>
    </row>
    <row r="614" spans="1:7" x14ac:dyDescent="0.2">
      <c r="A614">
        <v>17</v>
      </c>
      <c r="B614">
        <v>18</v>
      </c>
      <c r="C614">
        <v>6001</v>
      </c>
      <c r="D614">
        <v>0.124845064686237</v>
      </c>
      <c r="E614">
        <f>Overview!J$34</f>
        <v>3.2954545454545452E-2</v>
      </c>
      <c r="F614">
        <f t="shared" si="40"/>
        <v>1.3433207871608175</v>
      </c>
      <c r="G614">
        <f t="shared" si="38"/>
        <v>0.16770697056745906</v>
      </c>
    </row>
    <row r="615" spans="1:7" x14ac:dyDescent="0.2">
      <c r="A615">
        <v>17</v>
      </c>
      <c r="B615">
        <v>18</v>
      </c>
      <c r="C615">
        <v>6501</v>
      </c>
      <c r="D615">
        <v>0.15800709569339599</v>
      </c>
      <c r="E615">
        <f>Overview!J$34</f>
        <v>3.2954545454545452E-2</v>
      </c>
      <c r="F615">
        <f t="shared" si="40"/>
        <v>1.3433207871608175</v>
      </c>
      <c r="G615">
        <f t="shared" si="38"/>
        <v>0.21225421616384732</v>
      </c>
    </row>
    <row r="616" spans="1:7" x14ac:dyDescent="0.2">
      <c r="A616">
        <v>17</v>
      </c>
      <c r="B616">
        <v>18</v>
      </c>
      <c r="C616">
        <v>7001</v>
      </c>
      <c r="D616">
        <v>0.19354314344739601</v>
      </c>
      <c r="E616">
        <f>Overview!J$34</f>
        <v>3.2954545454545452E-2</v>
      </c>
      <c r="F616">
        <f t="shared" si="40"/>
        <v>1.3433207871608175</v>
      </c>
      <c r="G616">
        <f t="shared" si="38"/>
        <v>0.25999052780533505</v>
      </c>
    </row>
    <row r="617" spans="1:7" x14ac:dyDescent="0.2">
      <c r="A617">
        <v>17</v>
      </c>
      <c r="B617">
        <v>18</v>
      </c>
      <c r="C617">
        <v>7501</v>
      </c>
      <c r="D617">
        <v>0.243995480416797</v>
      </c>
      <c r="E617">
        <f>Overview!J$34</f>
        <v>3.2954545454545452E-2</v>
      </c>
      <c r="F617">
        <f t="shared" si="40"/>
        <v>1.3433207871608175</v>
      </c>
      <c r="G617">
        <f t="shared" si="38"/>
        <v>0.32776420081717356</v>
      </c>
    </row>
    <row r="618" spans="1:7" x14ac:dyDescent="0.2">
      <c r="A618">
        <v>17</v>
      </c>
      <c r="B618">
        <v>18</v>
      </c>
      <c r="C618">
        <v>8001</v>
      </c>
      <c r="D618">
        <v>0.26558835775966999</v>
      </c>
      <c r="E618">
        <f>Overview!J$34</f>
        <v>3.2954545454545452E-2</v>
      </c>
      <c r="F618">
        <f t="shared" si="40"/>
        <v>1.3433207871608175</v>
      </c>
      <c r="G618">
        <f t="shared" si="38"/>
        <v>0.35677036180646871</v>
      </c>
    </row>
    <row r="619" spans="1:7" x14ac:dyDescent="0.2">
      <c r="A619">
        <v>17</v>
      </c>
      <c r="B619">
        <v>18</v>
      </c>
      <c r="C619">
        <v>8501</v>
      </c>
      <c r="D619">
        <v>0.33230562315064199</v>
      </c>
      <c r="E619">
        <f>Overview!J$34</f>
        <v>3.2954545454545452E-2</v>
      </c>
      <c r="F619">
        <f t="shared" si="40"/>
        <v>1.3433207871608175</v>
      </c>
      <c r="G619">
        <f t="shared" si="38"/>
        <v>0.44639305126868639</v>
      </c>
    </row>
    <row r="620" spans="1:7" x14ac:dyDescent="0.2">
      <c r="A620">
        <v>17</v>
      </c>
      <c r="B620">
        <v>18</v>
      </c>
      <c r="C620">
        <v>9001</v>
      </c>
      <c r="D620">
        <v>0.41056598138232597</v>
      </c>
      <c r="E620">
        <f>Overview!J$34</f>
        <v>3.2954545454545452E-2</v>
      </c>
      <c r="F620">
        <f t="shared" si="40"/>
        <v>1.3433207871608175</v>
      </c>
      <c r="G620">
        <f t="shared" si="38"/>
        <v>0.5515218172919597</v>
      </c>
    </row>
    <row r="621" spans="1:7" x14ac:dyDescent="0.2">
      <c r="A621">
        <v>17</v>
      </c>
      <c r="B621">
        <v>18</v>
      </c>
      <c r="C621">
        <v>9501</v>
      </c>
      <c r="D621">
        <v>0.48649577777375003</v>
      </c>
      <c r="E621">
        <f>Overview!J$34</f>
        <v>3.2954545454545452E-2</v>
      </c>
      <c r="F621">
        <f t="shared" si="40"/>
        <v>1.3433207871608175</v>
      </c>
      <c r="G621">
        <f t="shared" si="38"/>
        <v>0.65351989114944797</v>
      </c>
    </row>
    <row r="622" spans="1:7" x14ac:dyDescent="0.2">
      <c r="A622">
        <v>18</v>
      </c>
      <c r="B622">
        <v>22</v>
      </c>
      <c r="C622">
        <v>1</v>
      </c>
      <c r="D622">
        <v>1.6027042046529098E-2</v>
      </c>
      <c r="E622">
        <f>Overview!J$35</f>
        <v>3.2259887005649718E-2</v>
      </c>
      <c r="F622">
        <f>E$622/D$622</f>
        <v>2.0128409791397592</v>
      </c>
      <c r="G622">
        <f t="shared" si="38"/>
        <v>3.2259887005649718E-2</v>
      </c>
    </row>
    <row r="623" spans="1:7" x14ac:dyDescent="0.2">
      <c r="A623">
        <v>18</v>
      </c>
      <c r="B623">
        <v>22</v>
      </c>
      <c r="C623">
        <v>501</v>
      </c>
      <c r="D623">
        <v>1.61009900304846E-2</v>
      </c>
      <c r="E623">
        <f>Overview!J$35</f>
        <v>3.2259887005649718E-2</v>
      </c>
      <c r="F623">
        <f t="shared" ref="F623:F641" si="41">E$622/D$622</f>
        <v>2.0128409791397592</v>
      </c>
      <c r="G623">
        <f t="shared" si="38"/>
        <v>3.2408732538080125E-2</v>
      </c>
    </row>
    <row r="624" spans="1:7" x14ac:dyDescent="0.2">
      <c r="A624">
        <v>18</v>
      </c>
      <c r="B624">
        <v>22</v>
      </c>
      <c r="C624">
        <v>1001</v>
      </c>
      <c r="D624">
        <v>1.7205493631301499E-2</v>
      </c>
      <c r="E624">
        <f>Overview!J$35</f>
        <v>3.2259887005649718E-2</v>
      </c>
      <c r="F624">
        <f t="shared" si="41"/>
        <v>2.0128409791397592</v>
      </c>
      <c r="G624">
        <f t="shared" si="38"/>
        <v>3.46319226474118E-2</v>
      </c>
    </row>
    <row r="625" spans="1:7" x14ac:dyDescent="0.2">
      <c r="A625">
        <v>18</v>
      </c>
      <c r="B625">
        <v>22</v>
      </c>
      <c r="C625">
        <v>1501</v>
      </c>
      <c r="D625">
        <v>2.1191687640526299E-2</v>
      </c>
      <c r="E625">
        <f>Overview!J$35</f>
        <v>3.2259887005649718E-2</v>
      </c>
      <c r="F625">
        <f t="shared" si="41"/>
        <v>2.0128409791397592</v>
      </c>
      <c r="G625">
        <f t="shared" si="38"/>
        <v>4.2655497299980888E-2</v>
      </c>
    </row>
    <row r="626" spans="1:7" x14ac:dyDescent="0.2">
      <c r="A626">
        <v>18</v>
      </c>
      <c r="B626">
        <v>22</v>
      </c>
      <c r="C626">
        <v>2001</v>
      </c>
      <c r="D626">
        <v>3.03221748133027E-2</v>
      </c>
      <c r="E626">
        <f>Overview!J$35</f>
        <v>3.2259887005649718E-2</v>
      </c>
      <c r="F626">
        <f t="shared" si="41"/>
        <v>2.0128409791397592</v>
      </c>
      <c r="G626">
        <f t="shared" si="38"/>
        <v>6.1033716040855154E-2</v>
      </c>
    </row>
    <row r="627" spans="1:7" x14ac:dyDescent="0.2">
      <c r="A627">
        <v>18</v>
      </c>
      <c r="B627">
        <v>22</v>
      </c>
      <c r="C627">
        <v>2501</v>
      </c>
      <c r="D627">
        <v>3.7096662662856002E-2</v>
      </c>
      <c r="E627">
        <f>Overview!J$35</f>
        <v>3.2259887005649718E-2</v>
      </c>
      <c r="F627">
        <f t="shared" si="41"/>
        <v>2.0128409791397592</v>
      </c>
      <c r="G627">
        <f t="shared" si="38"/>
        <v>7.4669682797120426E-2</v>
      </c>
    </row>
    <row r="628" spans="1:7" x14ac:dyDescent="0.2">
      <c r="A628">
        <v>18</v>
      </c>
      <c r="B628">
        <v>22</v>
      </c>
      <c r="C628">
        <v>3001</v>
      </c>
      <c r="D628">
        <v>4.9609982501095003E-2</v>
      </c>
      <c r="E628">
        <f>Overview!J$35</f>
        <v>3.2259887005649718E-2</v>
      </c>
      <c r="F628">
        <f t="shared" si="41"/>
        <v>2.0128409791397592</v>
      </c>
      <c r="G628">
        <f t="shared" si="38"/>
        <v>9.9857005752610389E-2</v>
      </c>
    </row>
    <row r="629" spans="1:7" x14ac:dyDescent="0.2">
      <c r="A629">
        <v>18</v>
      </c>
      <c r="B629">
        <v>22</v>
      </c>
      <c r="C629">
        <v>3501</v>
      </c>
      <c r="D629">
        <v>6.7638502583893007E-2</v>
      </c>
      <c r="E629">
        <f>Overview!J$35</f>
        <v>3.2259887005649718E-2</v>
      </c>
      <c r="F629">
        <f t="shared" si="41"/>
        <v>2.0128409791397592</v>
      </c>
      <c r="G629">
        <f t="shared" si="38"/>
        <v>0.13614554976851034</v>
      </c>
    </row>
    <row r="630" spans="1:7" x14ac:dyDescent="0.2">
      <c r="A630">
        <v>18</v>
      </c>
      <c r="B630">
        <v>22</v>
      </c>
      <c r="C630">
        <v>4001</v>
      </c>
      <c r="D630">
        <v>9.8814799258130095E-2</v>
      </c>
      <c r="E630">
        <f>Overview!J$35</f>
        <v>3.2259887005649718E-2</v>
      </c>
      <c r="F630">
        <f t="shared" si="41"/>
        <v>2.0128409791397592</v>
      </c>
      <c r="G630">
        <f t="shared" si="38"/>
        <v>0.19889847729223334</v>
      </c>
    </row>
    <row r="631" spans="1:7" x14ac:dyDescent="0.2">
      <c r="A631">
        <v>18</v>
      </c>
      <c r="B631">
        <v>22</v>
      </c>
      <c r="C631">
        <v>4501</v>
      </c>
      <c r="D631">
        <v>0.14395602033739099</v>
      </c>
      <c r="E631">
        <f>Overview!J$35</f>
        <v>3.2259887005649718E-2</v>
      </c>
      <c r="F631">
        <f t="shared" si="41"/>
        <v>2.0128409791397592</v>
      </c>
      <c r="G631">
        <f t="shared" si="38"/>
        <v>0.28976057692897716</v>
      </c>
    </row>
    <row r="632" spans="1:7" x14ac:dyDescent="0.2">
      <c r="A632">
        <v>18</v>
      </c>
      <c r="B632">
        <v>22</v>
      </c>
      <c r="C632">
        <v>5001</v>
      </c>
      <c r="D632">
        <v>0.20706189519561199</v>
      </c>
      <c r="E632">
        <f>Overview!J$35</f>
        <v>3.2259887005649718E-2</v>
      </c>
      <c r="F632">
        <f t="shared" si="41"/>
        <v>2.0128409791397592</v>
      </c>
      <c r="G632">
        <f t="shared" si="38"/>
        <v>0.41678266786806983</v>
      </c>
    </row>
    <row r="633" spans="1:7" x14ac:dyDescent="0.2">
      <c r="A633">
        <v>18</v>
      </c>
      <c r="B633">
        <v>22</v>
      </c>
      <c r="C633">
        <v>5501</v>
      </c>
      <c r="D633">
        <v>0.29221945170972002</v>
      </c>
      <c r="E633">
        <f>Overview!J$35</f>
        <v>3.2259887005649718E-2</v>
      </c>
      <c r="F633">
        <f t="shared" si="41"/>
        <v>2.0128409791397592</v>
      </c>
      <c r="G633">
        <f t="shared" si="38"/>
        <v>0.58819128730307646</v>
      </c>
    </row>
    <row r="634" spans="1:7" x14ac:dyDescent="0.2">
      <c r="A634">
        <v>18</v>
      </c>
      <c r="B634">
        <v>22</v>
      </c>
      <c r="C634">
        <v>6001</v>
      </c>
      <c r="D634">
        <v>0.39455748531388202</v>
      </c>
      <c r="E634">
        <f>Overview!J$35</f>
        <v>3.2259887005649718E-2</v>
      </c>
      <c r="F634">
        <f t="shared" si="41"/>
        <v>2.0128409791397592</v>
      </c>
      <c r="G634">
        <f t="shared" si="38"/>
        <v>0.79418147506611547</v>
      </c>
    </row>
    <row r="635" spans="1:7" x14ac:dyDescent="0.2">
      <c r="A635">
        <v>18</v>
      </c>
      <c r="B635">
        <v>22</v>
      </c>
      <c r="C635">
        <v>6501</v>
      </c>
      <c r="D635">
        <v>0.53423688768738598</v>
      </c>
      <c r="E635">
        <f>Overview!J$35</f>
        <v>3.2259887005649718E-2</v>
      </c>
      <c r="F635">
        <f t="shared" si="41"/>
        <v>2.0128409791397592</v>
      </c>
      <c r="G635">
        <f t="shared" si="38"/>
        <v>1.0753339001052555</v>
      </c>
    </row>
    <row r="636" spans="1:7" x14ac:dyDescent="0.2">
      <c r="A636">
        <v>18</v>
      </c>
      <c r="B636">
        <v>22</v>
      </c>
      <c r="C636">
        <v>7001</v>
      </c>
      <c r="D636">
        <v>0.70999414556352103</v>
      </c>
      <c r="E636">
        <f>Overview!J$35</f>
        <v>3.2259887005649718E-2</v>
      </c>
      <c r="F636">
        <f t="shared" si="41"/>
        <v>2.0128409791397592</v>
      </c>
      <c r="G636">
        <f t="shared" si="38"/>
        <v>1.4291053111395744</v>
      </c>
    </row>
    <row r="637" spans="1:7" x14ac:dyDescent="0.2">
      <c r="A637">
        <v>18</v>
      </c>
      <c r="B637">
        <v>22</v>
      </c>
      <c r="C637">
        <v>7501</v>
      </c>
      <c r="D637">
        <v>0.92535078224606704</v>
      </c>
      <c r="E637">
        <f>Overview!J$35</f>
        <v>3.2259887005649718E-2</v>
      </c>
      <c r="F637">
        <f t="shared" si="41"/>
        <v>2.0128409791397592</v>
      </c>
      <c r="G637">
        <f t="shared" si="38"/>
        <v>1.8625839745839157</v>
      </c>
    </row>
    <row r="638" spans="1:7" x14ac:dyDescent="0.2">
      <c r="A638">
        <v>18</v>
      </c>
      <c r="B638">
        <v>22</v>
      </c>
      <c r="C638">
        <v>8001</v>
      </c>
      <c r="D638">
        <v>1.19030966585764</v>
      </c>
      <c r="E638">
        <f>Overview!J$35</f>
        <v>3.2259887005649718E-2</v>
      </c>
      <c r="F638">
        <f t="shared" si="41"/>
        <v>2.0128409791397592</v>
      </c>
      <c r="G638">
        <f t="shared" si="38"/>
        <v>2.3959040733044117</v>
      </c>
    </row>
    <row r="639" spans="1:7" x14ac:dyDescent="0.2">
      <c r="A639">
        <v>18</v>
      </c>
      <c r="B639">
        <v>22</v>
      </c>
      <c r="C639">
        <v>8501</v>
      </c>
      <c r="D639">
        <v>1.51295856357313</v>
      </c>
      <c r="E639">
        <f>Overview!J$35</f>
        <v>3.2259887005649718E-2</v>
      </c>
      <c r="F639">
        <f t="shared" si="41"/>
        <v>2.0128409791397592</v>
      </c>
      <c r="G639">
        <f t="shared" si="38"/>
        <v>3.0453449965004227</v>
      </c>
    </row>
    <row r="640" spans="1:7" x14ac:dyDescent="0.2">
      <c r="A640">
        <v>18</v>
      </c>
      <c r="B640">
        <v>22</v>
      </c>
      <c r="C640">
        <v>9001</v>
      </c>
      <c r="D640">
        <v>1.8944307271636001</v>
      </c>
      <c r="E640">
        <f>Overview!J$35</f>
        <v>3.2259887005649718E-2</v>
      </c>
      <c r="F640">
        <f t="shared" si="41"/>
        <v>2.0128409791397592</v>
      </c>
      <c r="G640">
        <f t="shared" si="38"/>
        <v>3.813187799776427</v>
      </c>
    </row>
    <row r="641" spans="1:7" x14ac:dyDescent="0.2">
      <c r="A641">
        <v>18</v>
      </c>
      <c r="B641">
        <v>22</v>
      </c>
      <c r="C641">
        <v>9501</v>
      </c>
      <c r="D641">
        <v>2.34224206550306</v>
      </c>
      <c r="E641">
        <f>Overview!J$35</f>
        <v>3.2259887005649718E-2</v>
      </c>
      <c r="F641">
        <f t="shared" si="41"/>
        <v>2.0128409791397592</v>
      </c>
      <c r="G641">
        <f t="shared" si="38"/>
        <v>4.7145608125095118</v>
      </c>
    </row>
    <row r="642" spans="1:7" x14ac:dyDescent="0.2">
      <c r="A642">
        <v>23</v>
      </c>
      <c r="B642">
        <v>19</v>
      </c>
      <c r="C642">
        <v>1</v>
      </c>
      <c r="D642">
        <v>1.3791337021551499E-2</v>
      </c>
      <c r="E642">
        <f>Overview!J$36</f>
        <v>3.7102177554438863E-2</v>
      </c>
      <c r="F642">
        <f>E$642/D$642</f>
        <v>2.6902524023928853</v>
      </c>
      <c r="G642">
        <f t="shared" si="38"/>
        <v>3.7102177554438863E-2</v>
      </c>
    </row>
    <row r="643" spans="1:7" x14ac:dyDescent="0.2">
      <c r="A643">
        <v>23</v>
      </c>
      <c r="B643">
        <v>19</v>
      </c>
      <c r="C643">
        <v>501</v>
      </c>
      <c r="D643">
        <v>1.39824287344542E-2</v>
      </c>
      <c r="E643">
        <f>Overview!J$36</f>
        <v>3.7102177554438863E-2</v>
      </c>
      <c r="F643">
        <f t="shared" ref="F643:F661" si="42">E$642/D$642</f>
        <v>2.6902524023928853</v>
      </c>
      <c r="G643">
        <f t="shared" ref="G643:G706" si="43">F643*D643</f>
        <v>3.7616262494152723E-2</v>
      </c>
    </row>
    <row r="644" spans="1:7" x14ac:dyDescent="0.2">
      <c r="A644">
        <v>23</v>
      </c>
      <c r="B644">
        <v>19</v>
      </c>
      <c r="C644">
        <v>1001</v>
      </c>
      <c r="D644">
        <v>1.48127489956634E-2</v>
      </c>
      <c r="E644">
        <f>Overview!J$36</f>
        <v>3.7102177554438863E-2</v>
      </c>
      <c r="F644">
        <f t="shared" si="42"/>
        <v>2.6902524023928853</v>
      </c>
      <c r="G644">
        <f t="shared" si="43"/>
        <v>3.985003357162626E-2</v>
      </c>
    </row>
    <row r="645" spans="1:7" x14ac:dyDescent="0.2">
      <c r="A645">
        <v>23</v>
      </c>
      <c r="B645">
        <v>19</v>
      </c>
      <c r="C645">
        <v>1501</v>
      </c>
      <c r="D645">
        <v>1.4976403752596399E-2</v>
      </c>
      <c r="E645">
        <f>Overview!J$36</f>
        <v>3.7102177554438863E-2</v>
      </c>
      <c r="F645">
        <f t="shared" si="42"/>
        <v>2.6902524023928853</v>
      </c>
      <c r="G645">
        <f t="shared" si="43"/>
        <v>4.0290306174628289E-2</v>
      </c>
    </row>
    <row r="646" spans="1:7" x14ac:dyDescent="0.2">
      <c r="A646">
        <v>23</v>
      </c>
      <c r="B646">
        <v>19</v>
      </c>
      <c r="C646">
        <v>2001</v>
      </c>
      <c r="D646">
        <v>1.5422853787190501E-2</v>
      </c>
      <c r="E646">
        <f>Overview!J$36</f>
        <v>3.7102177554438863E-2</v>
      </c>
      <c r="F646">
        <f t="shared" si="42"/>
        <v>2.6902524023928853</v>
      </c>
      <c r="G646">
        <f t="shared" si="43"/>
        <v>4.1491369452743454E-2</v>
      </c>
    </row>
    <row r="647" spans="1:7" x14ac:dyDescent="0.2">
      <c r="A647">
        <v>23</v>
      </c>
      <c r="B647">
        <v>19</v>
      </c>
      <c r="C647">
        <v>2501</v>
      </c>
      <c r="D647">
        <v>1.6642740732950599E-2</v>
      </c>
      <c r="E647">
        <f>Overview!J$36</f>
        <v>3.7102177554438863E-2</v>
      </c>
      <c r="F647">
        <f t="shared" si="42"/>
        <v>2.6902524023928853</v>
      </c>
      <c r="G647">
        <f t="shared" si="43"/>
        <v>4.477317323922228E-2</v>
      </c>
    </row>
    <row r="648" spans="1:7" x14ac:dyDescent="0.2">
      <c r="A648">
        <v>23</v>
      </c>
      <c r="B648">
        <v>19</v>
      </c>
      <c r="C648">
        <v>3001</v>
      </c>
      <c r="D648">
        <v>1.8760167212933099E-2</v>
      </c>
      <c r="E648">
        <f>Overview!J$36</f>
        <v>3.7102177554438863E-2</v>
      </c>
      <c r="F648">
        <f t="shared" si="42"/>
        <v>2.6902524023928853</v>
      </c>
      <c r="G648">
        <f t="shared" si="43"/>
        <v>5.0469584913885514E-2</v>
      </c>
    </row>
    <row r="649" spans="1:7" x14ac:dyDescent="0.2">
      <c r="A649">
        <v>23</v>
      </c>
      <c r="B649">
        <v>19</v>
      </c>
      <c r="C649">
        <v>3501</v>
      </c>
      <c r="D649">
        <v>2.2246560151278801E-2</v>
      </c>
      <c r="E649">
        <f>Overview!J$36</f>
        <v>3.7102177554438863E-2</v>
      </c>
      <c r="F649">
        <f t="shared" si="42"/>
        <v>2.6902524023928853</v>
      </c>
      <c r="G649">
        <f t="shared" si="43"/>
        <v>5.9848861891955624E-2</v>
      </c>
    </row>
    <row r="650" spans="1:7" x14ac:dyDescent="0.2">
      <c r="A650">
        <v>23</v>
      </c>
      <c r="B650">
        <v>19</v>
      </c>
      <c r="C650">
        <v>4001</v>
      </c>
      <c r="D650">
        <v>2.7593813860174399E-2</v>
      </c>
      <c r="E650">
        <f>Overview!J$36</f>
        <v>3.7102177554438863E-2</v>
      </c>
      <c r="F650">
        <f t="shared" si="42"/>
        <v>2.6902524023928853</v>
      </c>
      <c r="G650">
        <f t="shared" si="43"/>
        <v>7.4234324028516277E-2</v>
      </c>
    </row>
    <row r="651" spans="1:7" x14ac:dyDescent="0.2">
      <c r="A651">
        <v>23</v>
      </c>
      <c r="B651">
        <v>19</v>
      </c>
      <c r="C651">
        <v>4501</v>
      </c>
      <c r="D651">
        <v>4.0164833721345203E-2</v>
      </c>
      <c r="E651">
        <f>Overview!J$36</f>
        <v>3.7102177554438863E-2</v>
      </c>
      <c r="F651">
        <f t="shared" si="42"/>
        <v>2.6902524023928853</v>
      </c>
      <c r="G651">
        <f t="shared" si="43"/>
        <v>0.1080535404105597</v>
      </c>
    </row>
    <row r="652" spans="1:7" x14ac:dyDescent="0.2">
      <c r="A652">
        <v>23</v>
      </c>
      <c r="B652">
        <v>19</v>
      </c>
      <c r="C652">
        <v>5001</v>
      </c>
      <c r="D652">
        <v>5.3369716444086002E-2</v>
      </c>
      <c r="E652">
        <f>Overview!J$36</f>
        <v>3.7102177554438863E-2</v>
      </c>
      <c r="F652">
        <f t="shared" si="42"/>
        <v>2.6902524023928853</v>
      </c>
      <c r="G652">
        <f t="shared" si="43"/>
        <v>0.14357800787872943</v>
      </c>
    </row>
    <row r="653" spans="1:7" x14ac:dyDescent="0.2">
      <c r="A653">
        <v>23</v>
      </c>
      <c r="B653">
        <v>19</v>
      </c>
      <c r="C653">
        <v>5501</v>
      </c>
      <c r="D653">
        <v>6.0621655894698402E-2</v>
      </c>
      <c r="E653">
        <f>Overview!J$36</f>
        <v>3.7102177554438863E-2</v>
      </c>
      <c r="F653">
        <f t="shared" si="42"/>
        <v>2.6902524023928853</v>
      </c>
      <c r="G653">
        <f t="shared" si="43"/>
        <v>0.16308755540774719</v>
      </c>
    </row>
    <row r="654" spans="1:7" x14ac:dyDescent="0.2">
      <c r="A654">
        <v>23</v>
      </c>
      <c r="B654">
        <v>19</v>
      </c>
      <c r="C654">
        <v>6001</v>
      </c>
      <c r="D654">
        <v>7.9478394682849798E-2</v>
      </c>
      <c r="E654">
        <f>Overview!J$36</f>
        <v>3.7102177554438863E-2</v>
      </c>
      <c r="F654">
        <f t="shared" si="42"/>
        <v>2.6902524023928853</v>
      </c>
      <c r="G654">
        <f t="shared" si="43"/>
        <v>0.2138169422338666</v>
      </c>
    </row>
    <row r="655" spans="1:7" x14ac:dyDescent="0.2">
      <c r="A655">
        <v>23</v>
      </c>
      <c r="B655">
        <v>19</v>
      </c>
      <c r="C655">
        <v>6501</v>
      </c>
      <c r="D655">
        <v>0.103686407560988</v>
      </c>
      <c r="E655">
        <f>Overview!J$36</f>
        <v>3.7102177554438863E-2</v>
      </c>
      <c r="F655">
        <f t="shared" si="42"/>
        <v>2.6902524023928853</v>
      </c>
      <c r="G655">
        <f t="shared" si="43"/>
        <v>0.27894260703643581</v>
      </c>
    </row>
    <row r="656" spans="1:7" x14ac:dyDescent="0.2">
      <c r="A656">
        <v>23</v>
      </c>
      <c r="B656">
        <v>19</v>
      </c>
      <c r="C656">
        <v>7001</v>
      </c>
      <c r="D656">
        <v>0.13417350159151001</v>
      </c>
      <c r="E656">
        <f>Overview!J$36</f>
        <v>3.7102177554438863E-2</v>
      </c>
      <c r="F656">
        <f t="shared" si="42"/>
        <v>2.6902524023928853</v>
      </c>
      <c r="G656">
        <f t="shared" si="43"/>
        <v>0.36096058499402545</v>
      </c>
    </row>
    <row r="657" spans="1:7" x14ac:dyDescent="0.2">
      <c r="A657">
        <v>23</v>
      </c>
      <c r="B657">
        <v>19</v>
      </c>
      <c r="C657">
        <v>7501</v>
      </c>
      <c r="D657">
        <v>0.171941695678197</v>
      </c>
      <c r="E657">
        <f>Overview!J$36</f>
        <v>3.7102177554438863E-2</v>
      </c>
      <c r="F657">
        <f t="shared" si="42"/>
        <v>2.6902524023928853</v>
      </c>
      <c r="G657">
        <f t="shared" si="43"/>
        <v>0.46256655986977585</v>
      </c>
    </row>
    <row r="658" spans="1:7" x14ac:dyDescent="0.2">
      <c r="A658">
        <v>23</v>
      </c>
      <c r="B658">
        <v>19</v>
      </c>
      <c r="C658">
        <v>8001</v>
      </c>
      <c r="D658">
        <v>0.218067221352582</v>
      </c>
      <c r="E658">
        <f>Overview!J$36</f>
        <v>3.7102177554438863E-2</v>
      </c>
      <c r="F658">
        <f t="shared" si="42"/>
        <v>2.6902524023928853</v>
      </c>
      <c r="G658">
        <f t="shared" si="43"/>
        <v>0.58665586612692477</v>
      </c>
    </row>
    <row r="659" spans="1:7" x14ac:dyDescent="0.2">
      <c r="A659">
        <v>23</v>
      </c>
      <c r="B659">
        <v>19</v>
      </c>
      <c r="C659">
        <v>8501</v>
      </c>
      <c r="D659">
        <v>0.27370052277394402</v>
      </c>
      <c r="E659">
        <f>Overview!J$36</f>
        <v>3.7102177554438863E-2</v>
      </c>
      <c r="F659">
        <f t="shared" si="42"/>
        <v>2.6902524023928853</v>
      </c>
      <c r="G659">
        <f t="shared" si="43"/>
        <v>0.73632348892879151</v>
      </c>
    </row>
    <row r="660" spans="1:7" x14ac:dyDescent="0.2">
      <c r="A660">
        <v>23</v>
      </c>
      <c r="B660">
        <v>19</v>
      </c>
      <c r="C660">
        <v>9001</v>
      </c>
      <c r="D660">
        <v>0.34006625672932</v>
      </c>
      <c r="E660">
        <f>Overview!J$36</f>
        <v>3.7102177554438863E-2</v>
      </c>
      <c r="F660">
        <f t="shared" si="42"/>
        <v>2.6902524023928853</v>
      </c>
      <c r="G660">
        <f t="shared" si="43"/>
        <v>0.91486406413880883</v>
      </c>
    </row>
    <row r="661" spans="1:7" x14ac:dyDescent="0.2">
      <c r="A661">
        <v>23</v>
      </c>
      <c r="B661">
        <v>19</v>
      </c>
      <c r="C661">
        <v>9501</v>
      </c>
      <c r="D661">
        <v>0.41846329263352</v>
      </c>
      <c r="E661">
        <f>Overview!J$36</f>
        <v>3.7102177554438863E-2</v>
      </c>
      <c r="F661">
        <f t="shared" si="42"/>
        <v>2.6902524023928853</v>
      </c>
      <c r="G661">
        <f t="shared" si="43"/>
        <v>1.1257718783205641</v>
      </c>
    </row>
    <row r="662" spans="1:7" x14ac:dyDescent="0.2">
      <c r="A662">
        <v>19</v>
      </c>
      <c r="B662">
        <v>15</v>
      </c>
      <c r="C662">
        <v>1</v>
      </c>
      <c r="D662">
        <v>7.54213743366025E-3</v>
      </c>
      <c r="E662" t="e">
        <f>Overview!#REF!</f>
        <v>#REF!</v>
      </c>
      <c r="F662" t="e">
        <f>E$662/D$662</f>
        <v>#REF!</v>
      </c>
      <c r="G662" t="e">
        <f t="shared" si="43"/>
        <v>#REF!</v>
      </c>
    </row>
    <row r="663" spans="1:7" x14ac:dyDescent="0.2">
      <c r="A663">
        <v>19</v>
      </c>
      <c r="B663">
        <v>15</v>
      </c>
      <c r="C663">
        <v>501</v>
      </c>
      <c r="D663">
        <v>7.5421707085872704E-3</v>
      </c>
      <c r="E663" t="e">
        <f>Overview!#REF!</f>
        <v>#REF!</v>
      </c>
      <c r="F663" t="e">
        <f t="shared" ref="F663:F681" si="44">E$662/D$662</f>
        <v>#REF!</v>
      </c>
      <c r="G663" t="e">
        <f t="shared" si="43"/>
        <v>#REF!</v>
      </c>
    </row>
    <row r="664" spans="1:7" x14ac:dyDescent="0.2">
      <c r="A664">
        <v>19</v>
      </c>
      <c r="B664">
        <v>15</v>
      </c>
      <c r="C664">
        <v>1001</v>
      </c>
      <c r="D664">
        <v>7.5426677103277197E-3</v>
      </c>
      <c r="E664" t="e">
        <f>Overview!#REF!</f>
        <v>#REF!</v>
      </c>
      <c r="F664" t="e">
        <f t="shared" si="44"/>
        <v>#REF!</v>
      </c>
      <c r="G664" t="e">
        <f t="shared" si="43"/>
        <v>#REF!</v>
      </c>
    </row>
    <row r="665" spans="1:7" x14ac:dyDescent="0.2">
      <c r="A665">
        <v>19</v>
      </c>
      <c r="B665">
        <v>15</v>
      </c>
      <c r="C665">
        <v>1501</v>
      </c>
      <c r="D665">
        <v>7.5448183852834397E-3</v>
      </c>
      <c r="E665" t="e">
        <f>Overview!#REF!</f>
        <v>#REF!</v>
      </c>
      <c r="F665" t="e">
        <f t="shared" si="44"/>
        <v>#REF!</v>
      </c>
      <c r="G665" t="e">
        <f t="shared" si="43"/>
        <v>#REF!</v>
      </c>
    </row>
    <row r="666" spans="1:7" x14ac:dyDescent="0.2">
      <c r="A666">
        <v>19</v>
      </c>
      <c r="B666">
        <v>15</v>
      </c>
      <c r="C666">
        <v>2001</v>
      </c>
      <c r="D666">
        <v>7.5506049211357803E-3</v>
      </c>
      <c r="E666" t="e">
        <f>Overview!#REF!</f>
        <v>#REF!</v>
      </c>
      <c r="F666" t="e">
        <f t="shared" si="44"/>
        <v>#REF!</v>
      </c>
      <c r="G666" t="e">
        <f t="shared" si="43"/>
        <v>#REF!</v>
      </c>
    </row>
    <row r="667" spans="1:7" x14ac:dyDescent="0.2">
      <c r="A667">
        <v>19</v>
      </c>
      <c r="B667">
        <v>15</v>
      </c>
      <c r="C667">
        <v>2501</v>
      </c>
      <c r="D667">
        <v>7.5628017468455603E-3</v>
      </c>
      <c r="E667" t="e">
        <f>Overview!#REF!</f>
        <v>#REF!</v>
      </c>
      <c r="F667" t="e">
        <f t="shared" si="44"/>
        <v>#REF!</v>
      </c>
      <c r="G667" t="e">
        <f t="shared" si="43"/>
        <v>#REF!</v>
      </c>
    </row>
    <row r="668" spans="1:7" x14ac:dyDescent="0.2">
      <c r="A668">
        <v>19</v>
      </c>
      <c r="B668">
        <v>15</v>
      </c>
      <c r="C668">
        <v>3001</v>
      </c>
      <c r="D668">
        <v>7.5849755326532096E-3</v>
      </c>
      <c r="E668" t="e">
        <f>Overview!#REF!</f>
        <v>#REF!</v>
      </c>
      <c r="F668" t="e">
        <f t="shared" si="44"/>
        <v>#REF!</v>
      </c>
      <c r="G668" t="e">
        <f t="shared" si="43"/>
        <v>#REF!</v>
      </c>
    </row>
    <row r="669" spans="1:7" x14ac:dyDescent="0.2">
      <c r="A669">
        <v>19</v>
      </c>
      <c r="B669">
        <v>15</v>
      </c>
      <c r="C669">
        <v>3501</v>
      </c>
      <c r="D669">
        <v>7.6214851900785604E-3</v>
      </c>
      <c r="E669" t="e">
        <f>Overview!#REF!</f>
        <v>#REF!</v>
      </c>
      <c r="F669" t="e">
        <f t="shared" si="44"/>
        <v>#REF!</v>
      </c>
      <c r="G669" t="e">
        <f t="shared" si="43"/>
        <v>#REF!</v>
      </c>
    </row>
    <row r="670" spans="1:7" x14ac:dyDescent="0.2">
      <c r="A670">
        <v>19</v>
      </c>
      <c r="B670">
        <v>15</v>
      </c>
      <c r="C670">
        <v>4001</v>
      </c>
      <c r="D670">
        <v>7.6774818719210301E-3</v>
      </c>
      <c r="E670" t="e">
        <f>Overview!#REF!</f>
        <v>#REF!</v>
      </c>
      <c r="F670" t="e">
        <f t="shared" si="44"/>
        <v>#REF!</v>
      </c>
      <c r="G670" t="e">
        <f t="shared" si="43"/>
        <v>#REF!</v>
      </c>
    </row>
    <row r="671" spans="1:7" x14ac:dyDescent="0.2">
      <c r="A671">
        <v>19</v>
      </c>
      <c r="B671">
        <v>15</v>
      </c>
      <c r="C671">
        <v>4501</v>
      </c>
      <c r="D671">
        <v>7.7589089722596002E-3</v>
      </c>
      <c r="E671" t="e">
        <f>Overview!#REF!</f>
        <v>#REF!</v>
      </c>
      <c r="F671" t="e">
        <f t="shared" si="44"/>
        <v>#REF!</v>
      </c>
      <c r="G671" t="e">
        <f t="shared" si="43"/>
        <v>#REF!</v>
      </c>
    </row>
    <row r="672" spans="1:7" x14ac:dyDescent="0.2">
      <c r="A672">
        <v>19</v>
      </c>
      <c r="B672">
        <v>15</v>
      </c>
      <c r="C672">
        <v>5001</v>
      </c>
      <c r="D672">
        <v>7.8725021264526105E-3</v>
      </c>
      <c r="E672" t="e">
        <f>Overview!#REF!</f>
        <v>#REF!</v>
      </c>
      <c r="F672" t="e">
        <f t="shared" si="44"/>
        <v>#REF!</v>
      </c>
      <c r="G672" t="e">
        <f t="shared" si="43"/>
        <v>#REF!</v>
      </c>
    </row>
    <row r="673" spans="1:7" x14ac:dyDescent="0.2">
      <c r="A673">
        <v>19</v>
      </c>
      <c r="B673">
        <v>15</v>
      </c>
      <c r="C673">
        <v>5501</v>
      </c>
      <c r="D673">
        <v>8.0257892111381002E-3</v>
      </c>
      <c r="E673" t="e">
        <f>Overview!#REF!</f>
        <v>#REF!</v>
      </c>
      <c r="F673" t="e">
        <f t="shared" si="44"/>
        <v>#REF!</v>
      </c>
      <c r="G673" t="e">
        <f t="shared" si="43"/>
        <v>#REF!</v>
      </c>
    </row>
    <row r="674" spans="1:7" x14ac:dyDescent="0.2">
      <c r="A674">
        <v>19</v>
      </c>
      <c r="B674">
        <v>15</v>
      </c>
      <c r="C674">
        <v>6001</v>
      </c>
      <c r="D674">
        <v>8.2270903442334693E-3</v>
      </c>
      <c r="E674" t="e">
        <f>Overview!#REF!</f>
        <v>#REF!</v>
      </c>
      <c r="F674" t="e">
        <f t="shared" si="44"/>
        <v>#REF!</v>
      </c>
      <c r="G674" t="e">
        <f t="shared" si="43"/>
        <v>#REF!</v>
      </c>
    </row>
    <row r="675" spans="1:7" x14ac:dyDescent="0.2">
      <c r="A675">
        <v>19</v>
      </c>
      <c r="B675">
        <v>15</v>
      </c>
      <c r="C675">
        <v>6501</v>
      </c>
      <c r="D675">
        <v>8.4855178849357303E-3</v>
      </c>
      <c r="E675" t="e">
        <f>Overview!#REF!</f>
        <v>#REF!</v>
      </c>
      <c r="F675" t="e">
        <f t="shared" si="44"/>
        <v>#REF!</v>
      </c>
      <c r="G675" t="e">
        <f t="shared" si="43"/>
        <v>#REF!</v>
      </c>
    </row>
    <row r="676" spans="1:7" x14ac:dyDescent="0.2">
      <c r="A676">
        <v>19</v>
      </c>
      <c r="B676">
        <v>15</v>
      </c>
      <c r="C676">
        <v>7001</v>
      </c>
      <c r="D676">
        <v>8.8109764337213799E-3</v>
      </c>
      <c r="E676" t="e">
        <f>Overview!#REF!</f>
        <v>#REF!</v>
      </c>
      <c r="F676" t="e">
        <f t="shared" si="44"/>
        <v>#REF!</v>
      </c>
      <c r="G676" t="e">
        <f t="shared" si="43"/>
        <v>#REF!</v>
      </c>
    </row>
    <row r="677" spans="1:7" x14ac:dyDescent="0.2">
      <c r="A677">
        <v>19</v>
      </c>
      <c r="B677">
        <v>15</v>
      </c>
      <c r="C677">
        <v>7501</v>
      </c>
      <c r="D677">
        <v>9.2141628323464207E-3</v>
      </c>
      <c r="E677" t="e">
        <f>Overview!#REF!</f>
        <v>#REF!</v>
      </c>
      <c r="F677" t="e">
        <f t="shared" si="44"/>
        <v>#REF!</v>
      </c>
      <c r="G677" t="e">
        <f t="shared" si="43"/>
        <v>#REF!</v>
      </c>
    </row>
    <row r="678" spans="1:7" x14ac:dyDescent="0.2">
      <c r="A678">
        <v>19</v>
      </c>
      <c r="B678">
        <v>15</v>
      </c>
      <c r="C678">
        <v>8001</v>
      </c>
      <c r="D678">
        <v>9.7065661638463408E-3</v>
      </c>
      <c r="E678" t="e">
        <f>Overview!#REF!</f>
        <v>#REF!</v>
      </c>
      <c r="F678" t="e">
        <f t="shared" si="44"/>
        <v>#REF!</v>
      </c>
      <c r="G678" t="e">
        <f t="shared" si="43"/>
        <v>#REF!</v>
      </c>
    </row>
    <row r="679" spans="1:7" x14ac:dyDescent="0.2">
      <c r="A679">
        <v>19</v>
      </c>
      <c r="B679">
        <v>15</v>
      </c>
      <c r="C679">
        <v>8501</v>
      </c>
      <c r="D679">
        <v>1.0300467752536201E-2</v>
      </c>
      <c r="E679" t="e">
        <f>Overview!#REF!</f>
        <v>#REF!</v>
      </c>
      <c r="F679" t="e">
        <f t="shared" si="44"/>
        <v>#REF!</v>
      </c>
      <c r="G679" t="e">
        <f t="shared" si="43"/>
        <v>#REF!</v>
      </c>
    </row>
    <row r="680" spans="1:7" x14ac:dyDescent="0.2">
      <c r="A680">
        <v>19</v>
      </c>
      <c r="B680">
        <v>15</v>
      </c>
      <c r="C680">
        <v>9001</v>
      </c>
      <c r="D680">
        <v>1.10089411640106E-2</v>
      </c>
      <c r="E680" t="e">
        <f>Overview!#REF!</f>
        <v>#REF!</v>
      </c>
      <c r="F680" t="e">
        <f t="shared" si="44"/>
        <v>#REF!</v>
      </c>
      <c r="G680" t="e">
        <f t="shared" si="43"/>
        <v>#REF!</v>
      </c>
    </row>
    <row r="681" spans="1:7" x14ac:dyDescent="0.2">
      <c r="A681">
        <v>19</v>
      </c>
      <c r="B681">
        <v>15</v>
      </c>
      <c r="C681">
        <v>9501</v>
      </c>
      <c r="D681">
        <v>1.18458522051436E-2</v>
      </c>
      <c r="E681" t="e">
        <f>Overview!#REF!</f>
        <v>#REF!</v>
      </c>
      <c r="F681" t="e">
        <f t="shared" si="44"/>
        <v>#REF!</v>
      </c>
      <c r="G681" t="e">
        <f t="shared" si="43"/>
        <v>#REF!</v>
      </c>
    </row>
    <row r="682" spans="1:7" x14ac:dyDescent="0.2">
      <c r="A682">
        <v>2</v>
      </c>
      <c r="B682">
        <v>10</v>
      </c>
      <c r="C682">
        <v>1</v>
      </c>
      <c r="D682">
        <v>2.1764453737134402E-2</v>
      </c>
      <c r="E682">
        <f>Overview!J$37</f>
        <v>3.1625115420129274E-2</v>
      </c>
      <c r="F682">
        <f>E$682/D$682</f>
        <v>1.4530626774321775</v>
      </c>
      <c r="G682">
        <f t="shared" si="43"/>
        <v>3.1625115420129274E-2</v>
      </c>
    </row>
    <row r="683" spans="1:7" x14ac:dyDescent="0.2">
      <c r="A683">
        <v>2</v>
      </c>
      <c r="B683">
        <v>10</v>
      </c>
      <c r="C683">
        <v>501</v>
      </c>
      <c r="D683">
        <v>2.18148682458029E-2</v>
      </c>
      <c r="E683">
        <f>Overview!J$37</f>
        <v>3.1625115420129274E-2</v>
      </c>
      <c r="F683">
        <f t="shared" ref="F683:F701" si="45">E$682/D$682</f>
        <v>1.4530626774321775</v>
      </c>
      <c r="G683">
        <f t="shared" si="43"/>
        <v>3.1698370861076554E-2</v>
      </c>
    </row>
    <row r="684" spans="1:7" x14ac:dyDescent="0.2">
      <c r="A684">
        <v>2</v>
      </c>
      <c r="B684">
        <v>10</v>
      </c>
      <c r="C684">
        <v>1001</v>
      </c>
      <c r="D684">
        <v>2.2567870604747801E-2</v>
      </c>
      <c r="E684">
        <f>Overview!J$37</f>
        <v>3.1625115420129274E-2</v>
      </c>
      <c r="F684">
        <f t="shared" si="45"/>
        <v>1.4530626774321775</v>
      </c>
      <c r="G684">
        <f t="shared" si="43"/>
        <v>3.2792530484877777E-2</v>
      </c>
    </row>
    <row r="685" spans="1:7" x14ac:dyDescent="0.2">
      <c r="A685">
        <v>2</v>
      </c>
      <c r="B685">
        <v>10</v>
      </c>
      <c r="C685">
        <v>1501</v>
      </c>
      <c r="D685">
        <v>2.58263366887364E-2</v>
      </c>
      <c r="E685">
        <f>Overview!J$37</f>
        <v>3.1625115420129274E-2</v>
      </c>
      <c r="F685">
        <f t="shared" si="45"/>
        <v>1.4530626774321775</v>
      </c>
      <c r="G685">
        <f t="shared" si="43"/>
        <v>3.7527285937200193E-2</v>
      </c>
    </row>
    <row r="686" spans="1:7" x14ac:dyDescent="0.2">
      <c r="A686">
        <v>2</v>
      </c>
      <c r="B686">
        <v>10</v>
      </c>
      <c r="C686">
        <v>2001</v>
      </c>
      <c r="D686">
        <v>3.2665140749325999E-2</v>
      </c>
      <c r="E686">
        <f>Overview!J$37</f>
        <v>3.1625115420129274E-2</v>
      </c>
      <c r="F686">
        <f t="shared" si="45"/>
        <v>1.4530626774321775</v>
      </c>
      <c r="G686">
        <f t="shared" si="43"/>
        <v>4.7464496875914565E-2</v>
      </c>
    </row>
    <row r="687" spans="1:7" x14ac:dyDescent="0.2">
      <c r="A687">
        <v>2</v>
      </c>
      <c r="B687">
        <v>10</v>
      </c>
      <c r="C687">
        <v>2501</v>
      </c>
      <c r="D687">
        <v>3.6702199669599103E-2</v>
      </c>
      <c r="E687">
        <f>Overview!J$37</f>
        <v>3.1625115420129274E-2</v>
      </c>
      <c r="F687">
        <f t="shared" si="45"/>
        <v>1.4530626774321775</v>
      </c>
      <c r="G687">
        <f t="shared" si="43"/>
        <v>5.3330596519558057E-2</v>
      </c>
    </row>
    <row r="688" spans="1:7" x14ac:dyDescent="0.2">
      <c r="A688">
        <v>2</v>
      </c>
      <c r="B688">
        <v>10</v>
      </c>
      <c r="C688">
        <v>3001</v>
      </c>
      <c r="D688">
        <v>4.92992355203783E-2</v>
      </c>
      <c r="E688">
        <f>Overview!J$37</f>
        <v>3.1625115420129274E-2</v>
      </c>
      <c r="F688">
        <f t="shared" si="45"/>
        <v>1.4530626774321775</v>
      </c>
      <c r="G688">
        <f t="shared" si="43"/>
        <v>7.1634879160600407E-2</v>
      </c>
    </row>
    <row r="689" spans="1:7" x14ac:dyDescent="0.2">
      <c r="A689">
        <v>2</v>
      </c>
      <c r="B689">
        <v>10</v>
      </c>
      <c r="C689">
        <v>3501</v>
      </c>
      <c r="D689">
        <v>5.5882110613689799E-2</v>
      </c>
      <c r="E689">
        <f>Overview!J$37</f>
        <v>3.1625115420129274E-2</v>
      </c>
      <c r="F689">
        <f t="shared" si="45"/>
        <v>1.4530626774321775</v>
      </c>
      <c r="G689">
        <f t="shared" si="43"/>
        <v>8.1200209268889212E-2</v>
      </c>
    </row>
    <row r="690" spans="1:7" x14ac:dyDescent="0.2">
      <c r="A690">
        <v>2</v>
      </c>
      <c r="B690">
        <v>10</v>
      </c>
      <c r="C690">
        <v>4001</v>
      </c>
      <c r="D690">
        <v>6.1476454436457897E-2</v>
      </c>
      <c r="E690">
        <f>Overview!J$37</f>
        <v>3.1625115420129274E-2</v>
      </c>
      <c r="F690">
        <f t="shared" si="45"/>
        <v>1.4530626774321775</v>
      </c>
      <c r="G690">
        <f t="shared" si="43"/>
        <v>8.9329141482476782E-2</v>
      </c>
    </row>
    <row r="691" spans="1:7" x14ac:dyDescent="0.2">
      <c r="A691">
        <v>2</v>
      </c>
      <c r="B691">
        <v>10</v>
      </c>
      <c r="C691">
        <v>4501</v>
      </c>
      <c r="D691">
        <v>8.0407864400646706E-2</v>
      </c>
      <c r="E691">
        <f>Overview!J$37</f>
        <v>3.1625115420129274E-2</v>
      </c>
      <c r="F691">
        <f t="shared" si="45"/>
        <v>1.4530626774321775</v>
      </c>
      <c r="G691">
        <f t="shared" si="43"/>
        <v>0.11683766673260718</v>
      </c>
    </row>
    <row r="692" spans="1:7" x14ac:dyDescent="0.2">
      <c r="A692">
        <v>2</v>
      </c>
      <c r="B692">
        <v>10</v>
      </c>
      <c r="C692">
        <v>5001</v>
      </c>
      <c r="D692">
        <v>0.109615544891218</v>
      </c>
      <c r="E692">
        <f>Overview!J$37</f>
        <v>3.1625115420129274E-2</v>
      </c>
      <c r="F692">
        <f t="shared" si="45"/>
        <v>1.4530626774321775</v>
      </c>
      <c r="G692">
        <f t="shared" si="43"/>
        <v>0.15927825714782026</v>
      </c>
    </row>
    <row r="693" spans="1:7" x14ac:dyDescent="0.2">
      <c r="A693">
        <v>2</v>
      </c>
      <c r="B693">
        <v>10</v>
      </c>
      <c r="C693">
        <v>5501</v>
      </c>
      <c r="D693">
        <v>0.14125516607004401</v>
      </c>
      <c r="E693">
        <f>Overview!J$37</f>
        <v>3.1625115420129274E-2</v>
      </c>
      <c r="F693">
        <f t="shared" si="45"/>
        <v>1.4530626774321775</v>
      </c>
      <c r="G693">
        <f t="shared" si="43"/>
        <v>0.20525260981086504</v>
      </c>
    </row>
    <row r="694" spans="1:7" x14ac:dyDescent="0.2">
      <c r="A694">
        <v>2</v>
      </c>
      <c r="B694">
        <v>10</v>
      </c>
      <c r="C694">
        <v>6001</v>
      </c>
      <c r="D694">
        <v>0.18873531147345299</v>
      </c>
      <c r="E694">
        <f>Overview!J$37</f>
        <v>3.1625115420129274E-2</v>
      </c>
      <c r="F694">
        <f t="shared" si="45"/>
        <v>1.4530626774321775</v>
      </c>
      <c r="G694">
        <f t="shared" si="43"/>
        <v>0.27424423701561157</v>
      </c>
    </row>
    <row r="695" spans="1:7" x14ac:dyDescent="0.2">
      <c r="A695">
        <v>2</v>
      </c>
      <c r="B695">
        <v>10</v>
      </c>
      <c r="C695">
        <v>6501</v>
      </c>
      <c r="D695">
        <v>0.24655598353076699</v>
      </c>
      <c r="E695">
        <f>Overview!J$37</f>
        <v>3.1625115420129274E-2</v>
      </c>
      <c r="F695">
        <f t="shared" si="45"/>
        <v>1.4530626774321775</v>
      </c>
      <c r="G695">
        <f t="shared" si="43"/>
        <v>0.35826129756614017</v>
      </c>
    </row>
    <row r="696" spans="1:7" x14ac:dyDescent="0.2">
      <c r="A696">
        <v>2</v>
      </c>
      <c r="B696">
        <v>10</v>
      </c>
      <c r="C696">
        <v>7001</v>
      </c>
      <c r="D696">
        <v>0.322402269395417</v>
      </c>
      <c r="E696">
        <f>Overview!J$37</f>
        <v>3.1625115420129274E-2</v>
      </c>
      <c r="F696">
        <f t="shared" si="45"/>
        <v>1.4530626774321775</v>
      </c>
      <c r="G696">
        <f t="shared" si="43"/>
        <v>0.4684707047779148</v>
      </c>
    </row>
    <row r="697" spans="1:7" x14ac:dyDescent="0.2">
      <c r="A697">
        <v>2</v>
      </c>
      <c r="B697">
        <v>10</v>
      </c>
      <c r="C697">
        <v>7501</v>
      </c>
      <c r="D697">
        <v>0.417239518429048</v>
      </c>
      <c r="E697">
        <f>Overview!J$37</f>
        <v>3.1625115420129274E-2</v>
      </c>
      <c r="F697">
        <f t="shared" si="45"/>
        <v>1.4530626774321775</v>
      </c>
      <c r="G697">
        <f t="shared" si="43"/>
        <v>0.6062751717790249</v>
      </c>
    </row>
    <row r="698" spans="1:7" x14ac:dyDescent="0.2">
      <c r="A698">
        <v>2</v>
      </c>
      <c r="B698">
        <v>10</v>
      </c>
      <c r="C698">
        <v>8001</v>
      </c>
      <c r="D698">
        <v>0.51184243448608302</v>
      </c>
      <c r="E698">
        <f>Overview!J$37</f>
        <v>3.1625115420129274E-2</v>
      </c>
      <c r="F698">
        <f t="shared" si="45"/>
        <v>1.4530626774321775</v>
      </c>
      <c r="G698">
        <f t="shared" si="43"/>
        <v>0.74373913827775173</v>
      </c>
    </row>
    <row r="699" spans="1:7" x14ac:dyDescent="0.2">
      <c r="A699">
        <v>2</v>
      </c>
      <c r="B699">
        <v>10</v>
      </c>
      <c r="C699">
        <v>8501</v>
      </c>
      <c r="D699">
        <v>0.64542203731255299</v>
      </c>
      <c r="E699">
        <f>Overview!J$37</f>
        <v>3.1625115420129274E-2</v>
      </c>
      <c r="F699">
        <f t="shared" si="45"/>
        <v>1.4530626774321775</v>
      </c>
      <c r="G699">
        <f t="shared" si="43"/>
        <v>0.93783867361110906</v>
      </c>
    </row>
    <row r="700" spans="1:7" x14ac:dyDescent="0.2">
      <c r="A700">
        <v>2</v>
      </c>
      <c r="B700">
        <v>10</v>
      </c>
      <c r="C700">
        <v>9001</v>
      </c>
      <c r="D700">
        <v>0.80438306467644605</v>
      </c>
      <c r="E700">
        <f>Overview!J$37</f>
        <v>3.1625115420129274E-2</v>
      </c>
      <c r="F700">
        <f t="shared" si="45"/>
        <v>1.4530626774321775</v>
      </c>
      <c r="G700">
        <f t="shared" si="43"/>
        <v>1.1688190096398572</v>
      </c>
    </row>
    <row r="701" spans="1:7" x14ac:dyDescent="0.2">
      <c r="A701">
        <v>2</v>
      </c>
      <c r="B701">
        <v>10</v>
      </c>
      <c r="C701">
        <v>9501</v>
      </c>
      <c r="D701">
        <v>0.99670319003457897</v>
      </c>
      <c r="E701">
        <f>Overview!J$37</f>
        <v>3.1625115420129274E-2</v>
      </c>
      <c r="F701">
        <f t="shared" si="45"/>
        <v>1.4530626774321775</v>
      </c>
      <c r="G701">
        <f t="shared" si="43"/>
        <v>1.4482722059168378</v>
      </c>
    </row>
    <row r="702" spans="1:7" x14ac:dyDescent="0.2">
      <c r="A702">
        <v>4</v>
      </c>
      <c r="B702">
        <v>20</v>
      </c>
      <c r="C702">
        <v>1</v>
      </c>
      <c r="D702">
        <v>1.50169343545206E-2</v>
      </c>
      <c r="E702">
        <f>Overview!J$38</f>
        <v>2.7619047619047619E-2</v>
      </c>
      <c r="F702">
        <f>E$702/D$702</f>
        <v>1.8391934709851989</v>
      </c>
      <c r="G702">
        <f t="shared" si="43"/>
        <v>2.7619047619047619E-2</v>
      </c>
    </row>
    <row r="703" spans="1:7" x14ac:dyDescent="0.2">
      <c r="A703">
        <v>4</v>
      </c>
      <c r="B703">
        <v>20</v>
      </c>
      <c r="C703">
        <v>501</v>
      </c>
      <c r="D703">
        <v>1.50671796240716E-2</v>
      </c>
      <c r="E703">
        <f>Overview!J$38</f>
        <v>2.7619047619047619E-2</v>
      </c>
      <c r="F703">
        <f t="shared" ref="F703:F721" si="46">E$702/D$702</f>
        <v>1.8391934709851989</v>
      </c>
      <c r="G703">
        <f t="shared" si="43"/>
        <v>2.7711458390753712E-2</v>
      </c>
    </row>
    <row r="704" spans="1:7" x14ac:dyDescent="0.2">
      <c r="A704">
        <v>4</v>
      </c>
      <c r="B704">
        <v>20</v>
      </c>
      <c r="C704">
        <v>1001</v>
      </c>
      <c r="D704">
        <v>1.58176541897679E-2</v>
      </c>
      <c r="E704">
        <f>Overview!J$38</f>
        <v>2.7619047619047619E-2</v>
      </c>
      <c r="F704">
        <f t="shared" si="46"/>
        <v>1.8391934709851989</v>
      </c>
      <c r="G704">
        <f t="shared" si="43"/>
        <v>2.9091726312122798E-2</v>
      </c>
    </row>
    <row r="705" spans="1:7" x14ac:dyDescent="0.2">
      <c r="A705">
        <v>4</v>
      </c>
      <c r="B705">
        <v>20</v>
      </c>
      <c r="C705">
        <v>1501</v>
      </c>
      <c r="D705">
        <v>1.9065181757468502E-2</v>
      </c>
      <c r="E705">
        <f>Overview!J$38</f>
        <v>2.7619047619047619E-2</v>
      </c>
      <c r="F705">
        <f t="shared" si="46"/>
        <v>1.8391934709851989</v>
      </c>
      <c r="G705">
        <f t="shared" si="43"/>
        <v>3.506455781148219E-2</v>
      </c>
    </row>
    <row r="706" spans="1:7" x14ac:dyDescent="0.2">
      <c r="A706">
        <v>4</v>
      </c>
      <c r="B706">
        <v>20</v>
      </c>
      <c r="C706">
        <v>2001</v>
      </c>
      <c r="D706">
        <v>2.1349838925405599E-2</v>
      </c>
      <c r="E706">
        <f>Overview!J$38</f>
        <v>2.7619047619047619E-2</v>
      </c>
      <c r="F706">
        <f t="shared" si="46"/>
        <v>1.8391934709851989</v>
      </c>
      <c r="G706">
        <f t="shared" si="43"/>
        <v>3.9266484358191633E-2</v>
      </c>
    </row>
    <row r="707" spans="1:7" x14ac:dyDescent="0.2">
      <c r="A707">
        <v>4</v>
      </c>
      <c r="B707">
        <v>20</v>
      </c>
      <c r="C707">
        <v>2501</v>
      </c>
      <c r="D707">
        <v>2.19375043271152E-2</v>
      </c>
      <c r="E707">
        <f>Overview!J$38</f>
        <v>2.7619047619047619E-2</v>
      </c>
      <c r="F707">
        <f t="shared" si="46"/>
        <v>1.8391934709851989</v>
      </c>
      <c r="G707">
        <f t="shared" ref="G707:G741" si="47">F707*D707</f>
        <v>4.0347314728139821E-2</v>
      </c>
    </row>
    <row r="708" spans="1:7" x14ac:dyDescent="0.2">
      <c r="A708">
        <v>4</v>
      </c>
      <c r="B708">
        <v>20</v>
      </c>
      <c r="C708">
        <v>3001</v>
      </c>
      <c r="D708">
        <v>2.77681124320865E-2</v>
      </c>
      <c r="E708">
        <f>Overview!J$38</f>
        <v>2.7619047619047619E-2</v>
      </c>
      <c r="F708">
        <f t="shared" si="46"/>
        <v>1.8391934709851989</v>
      </c>
      <c r="G708">
        <f t="shared" si="47"/>
        <v>5.1070931086676423E-2</v>
      </c>
    </row>
    <row r="709" spans="1:7" x14ac:dyDescent="0.2">
      <c r="A709">
        <v>4</v>
      </c>
      <c r="B709">
        <v>20</v>
      </c>
      <c r="C709">
        <v>3501</v>
      </c>
      <c r="D709">
        <v>3.5661862739022401E-2</v>
      </c>
      <c r="E709">
        <f>Overview!J$38</f>
        <v>2.7619047619047619E-2</v>
      </c>
      <c r="F709">
        <f t="shared" si="46"/>
        <v>1.8391934709851989</v>
      </c>
      <c r="G709">
        <f t="shared" si="47"/>
        <v>6.5589065112780343E-2</v>
      </c>
    </row>
    <row r="710" spans="1:7" x14ac:dyDescent="0.2">
      <c r="A710">
        <v>4</v>
      </c>
      <c r="B710">
        <v>20</v>
      </c>
      <c r="C710">
        <v>4001</v>
      </c>
      <c r="D710">
        <v>4.2521050969314703E-2</v>
      </c>
      <c r="E710">
        <f>Overview!J$38</f>
        <v>2.7619047619047619E-2</v>
      </c>
      <c r="F710">
        <f t="shared" si="46"/>
        <v>1.8391934709851989</v>
      </c>
      <c r="G710">
        <f t="shared" si="47"/>
        <v>7.8204439322192468E-2</v>
      </c>
    </row>
    <row r="711" spans="1:7" x14ac:dyDescent="0.2">
      <c r="A711">
        <v>4</v>
      </c>
      <c r="B711">
        <v>20</v>
      </c>
      <c r="C711">
        <v>4501</v>
      </c>
      <c r="D711">
        <v>5.0311281740077499E-2</v>
      </c>
      <c r="E711">
        <f>Overview!J$38</f>
        <v>2.7619047619047619E-2</v>
      </c>
      <c r="F711">
        <f t="shared" si="46"/>
        <v>1.8391934709851989</v>
      </c>
      <c r="G711">
        <f t="shared" si="47"/>
        <v>9.2532180893247398E-2</v>
      </c>
    </row>
    <row r="712" spans="1:7" x14ac:dyDescent="0.2">
      <c r="A712">
        <v>4</v>
      </c>
      <c r="B712">
        <v>20</v>
      </c>
      <c r="C712">
        <v>5001</v>
      </c>
      <c r="D712">
        <v>5.3148779680217903E-2</v>
      </c>
      <c r="E712">
        <f>Overview!J$38</f>
        <v>2.7619047619047619E-2</v>
      </c>
      <c r="F712">
        <f t="shared" si="46"/>
        <v>1.8391934709851989</v>
      </c>
      <c r="G712">
        <f t="shared" si="47"/>
        <v>9.7750888578687578E-2</v>
      </c>
    </row>
    <row r="713" spans="1:7" x14ac:dyDescent="0.2">
      <c r="A713">
        <v>4</v>
      </c>
      <c r="B713">
        <v>20</v>
      </c>
      <c r="C713">
        <v>5501</v>
      </c>
      <c r="D713">
        <v>5.8281512167557697E-2</v>
      </c>
      <c r="E713">
        <f>Overview!J$38</f>
        <v>2.7619047619047619E-2</v>
      </c>
      <c r="F713">
        <f t="shared" si="46"/>
        <v>1.8391934709851989</v>
      </c>
      <c r="G713">
        <f t="shared" si="47"/>
        <v>0.10719097665771654</v>
      </c>
    </row>
    <row r="714" spans="1:7" x14ac:dyDescent="0.2">
      <c r="A714">
        <v>4</v>
      </c>
      <c r="B714">
        <v>20</v>
      </c>
      <c r="C714">
        <v>6001</v>
      </c>
      <c r="D714">
        <v>7.3080072360690695E-2</v>
      </c>
      <c r="E714">
        <f>Overview!J$38</f>
        <v>2.7619047619047619E-2</v>
      </c>
      <c r="F714">
        <f t="shared" si="46"/>
        <v>1.8391934709851989</v>
      </c>
      <c r="G714">
        <f t="shared" si="47"/>
        <v>0.13440839194490822</v>
      </c>
    </row>
    <row r="715" spans="1:7" x14ac:dyDescent="0.2">
      <c r="A715">
        <v>4</v>
      </c>
      <c r="B715">
        <v>20</v>
      </c>
      <c r="C715">
        <v>6501</v>
      </c>
      <c r="D715">
        <v>7.2948231136413494E-2</v>
      </c>
      <c r="E715">
        <f>Overview!J$38</f>
        <v>2.7619047619047619E-2</v>
      </c>
      <c r="F715">
        <f t="shared" si="46"/>
        <v>1.8391934709851989</v>
      </c>
      <c r="G715">
        <f t="shared" si="47"/>
        <v>0.13416591042601089</v>
      </c>
    </row>
    <row r="716" spans="1:7" x14ac:dyDescent="0.2">
      <c r="A716">
        <v>4</v>
      </c>
      <c r="B716">
        <v>20</v>
      </c>
      <c r="C716">
        <v>7001</v>
      </c>
      <c r="D716">
        <v>9.6544749440298894E-2</v>
      </c>
      <c r="E716">
        <f>Overview!J$38</f>
        <v>2.7619047619047619E-2</v>
      </c>
      <c r="F716">
        <f t="shared" si="46"/>
        <v>1.8391934709851989</v>
      </c>
      <c r="G716">
        <f t="shared" si="47"/>
        <v>0.17756447282849966</v>
      </c>
    </row>
    <row r="717" spans="1:7" x14ac:dyDescent="0.2">
      <c r="A717">
        <v>4</v>
      </c>
      <c r="B717">
        <v>20</v>
      </c>
      <c r="C717">
        <v>7501</v>
      </c>
      <c r="D717">
        <v>0.104875375347576</v>
      </c>
      <c r="E717">
        <f>Overview!J$38</f>
        <v>2.7619047619047619E-2</v>
      </c>
      <c r="F717">
        <f t="shared" si="46"/>
        <v>1.8391934709851989</v>
      </c>
      <c r="G717">
        <f t="shared" si="47"/>
        <v>0.19288610560638386</v>
      </c>
    </row>
    <row r="718" spans="1:7" x14ac:dyDescent="0.2">
      <c r="A718">
        <v>4</v>
      </c>
      <c r="B718">
        <v>20</v>
      </c>
      <c r="C718">
        <v>8001</v>
      </c>
      <c r="D718">
        <v>0.12109118829676099</v>
      </c>
      <c r="E718">
        <f>Overview!J$38</f>
        <v>2.7619047619047619E-2</v>
      </c>
      <c r="F718">
        <f t="shared" si="46"/>
        <v>1.8391934709851989</v>
      </c>
      <c r="G718">
        <f t="shared" si="47"/>
        <v>0.22271012290924214</v>
      </c>
    </row>
    <row r="719" spans="1:7" x14ac:dyDescent="0.2">
      <c r="A719">
        <v>4</v>
      </c>
      <c r="B719">
        <v>20</v>
      </c>
      <c r="C719">
        <v>8501</v>
      </c>
      <c r="D719">
        <v>0.13492069266047901</v>
      </c>
      <c r="E719">
        <f>Overview!J$38</f>
        <v>2.7619047619047619E-2</v>
      </c>
      <c r="F719">
        <f t="shared" si="46"/>
        <v>1.8391934709851989</v>
      </c>
      <c r="G719">
        <f t="shared" si="47"/>
        <v>0.24814525704195364</v>
      </c>
    </row>
    <row r="720" spans="1:7" x14ac:dyDescent="0.2">
      <c r="A720">
        <v>4</v>
      </c>
      <c r="B720">
        <v>20</v>
      </c>
      <c r="C720">
        <v>9001</v>
      </c>
      <c r="D720">
        <v>0.163614982206684</v>
      </c>
      <c r="E720">
        <f>Overview!J$38</f>
        <v>2.7619047619047619E-2</v>
      </c>
      <c r="F720">
        <f t="shared" si="46"/>
        <v>1.8391934709851989</v>
      </c>
      <c r="G720">
        <f t="shared" si="47"/>
        <v>0.30091960702989268</v>
      </c>
    </row>
    <row r="721" spans="1:7" x14ac:dyDescent="0.2">
      <c r="A721">
        <v>4</v>
      </c>
      <c r="B721">
        <v>20</v>
      </c>
      <c r="C721">
        <v>9501</v>
      </c>
      <c r="D721">
        <v>0.19830077048710901</v>
      </c>
      <c r="E721">
        <f>Overview!J$38</f>
        <v>2.7619047619047619E-2</v>
      </c>
      <c r="F721">
        <f t="shared" si="46"/>
        <v>1.8391934709851989</v>
      </c>
      <c r="G721">
        <f t="shared" si="47"/>
        <v>0.36471348237122531</v>
      </c>
    </row>
    <row r="722" spans="1:7" x14ac:dyDescent="0.2">
      <c r="A722">
        <v>4</v>
      </c>
      <c r="B722">
        <v>5</v>
      </c>
      <c r="C722">
        <v>1</v>
      </c>
      <c r="D722">
        <v>1.5865424815806502E-2</v>
      </c>
      <c r="E722">
        <f>Overview!J$39</f>
        <v>2.3171521035598705E-2</v>
      </c>
      <c r="F722">
        <f>E$722/D$722</f>
        <v>1.460504291855661</v>
      </c>
      <c r="G722">
        <f t="shared" si="47"/>
        <v>2.3171521035598705E-2</v>
      </c>
    </row>
    <row r="723" spans="1:7" x14ac:dyDescent="0.2">
      <c r="A723">
        <v>4</v>
      </c>
      <c r="B723">
        <v>5</v>
      </c>
      <c r="C723">
        <v>501</v>
      </c>
      <c r="D723">
        <v>1.5871856437047398E-2</v>
      </c>
      <c r="E723">
        <f>Overview!J$39</f>
        <v>2.3171521035598705E-2</v>
      </c>
      <c r="F723">
        <f t="shared" ref="F723:F741" si="48">E$722/D$722</f>
        <v>1.460504291855661</v>
      </c>
      <c r="G723">
        <f t="shared" si="47"/>
        <v>2.3180914446024624E-2</v>
      </c>
    </row>
    <row r="724" spans="1:7" x14ac:dyDescent="0.2">
      <c r="A724">
        <v>4</v>
      </c>
      <c r="B724">
        <v>5</v>
      </c>
      <c r="C724">
        <v>1001</v>
      </c>
      <c r="D724">
        <v>1.5967920568068301E-2</v>
      </c>
      <c r="E724">
        <f>Overview!J$39</f>
        <v>2.3171521035598705E-2</v>
      </c>
      <c r="F724">
        <f t="shared" si="48"/>
        <v>1.460504291855661</v>
      </c>
      <c r="G724">
        <f t="shared" si="47"/>
        <v>2.3321216521674036E-2</v>
      </c>
    </row>
    <row r="725" spans="1:7" x14ac:dyDescent="0.2">
      <c r="A725">
        <v>4</v>
      </c>
      <c r="B725">
        <v>5</v>
      </c>
      <c r="C725">
        <v>1501</v>
      </c>
      <c r="D725">
        <v>1.6383618751614301E-2</v>
      </c>
      <c r="E725">
        <f>Overview!J$39</f>
        <v>2.3171521035598705E-2</v>
      </c>
      <c r="F725">
        <f t="shared" si="48"/>
        <v>1.460504291855661</v>
      </c>
      <c r="G725">
        <f t="shared" si="47"/>
        <v>2.3928345502859574E-2</v>
      </c>
    </row>
    <row r="726" spans="1:7" x14ac:dyDescent="0.2">
      <c r="A726">
        <v>4</v>
      </c>
      <c r="B726">
        <v>5</v>
      </c>
      <c r="C726">
        <v>2001</v>
      </c>
      <c r="D726">
        <v>1.7502082718675999E-2</v>
      </c>
      <c r="E726">
        <f>Overview!J$39</f>
        <v>2.3171521035598705E-2</v>
      </c>
      <c r="F726">
        <f t="shared" si="48"/>
        <v>1.460504291855661</v>
      </c>
      <c r="G726">
        <f t="shared" si="47"/>
        <v>2.5561866927039094E-2</v>
      </c>
    </row>
    <row r="727" spans="1:7" x14ac:dyDescent="0.2">
      <c r="A727">
        <v>4</v>
      </c>
      <c r="B727">
        <v>5</v>
      </c>
      <c r="C727">
        <v>2501</v>
      </c>
      <c r="D727">
        <v>1.9859574388489801E-2</v>
      </c>
      <c r="E727">
        <f>Overview!J$39</f>
        <v>2.3171521035598705E-2</v>
      </c>
      <c r="F727">
        <f t="shared" si="48"/>
        <v>1.460504291855661</v>
      </c>
      <c r="G727">
        <f t="shared" si="47"/>
        <v>2.9004993628816117E-2</v>
      </c>
    </row>
    <row r="728" spans="1:7" x14ac:dyDescent="0.2">
      <c r="A728">
        <v>4</v>
      </c>
      <c r="B728">
        <v>5</v>
      </c>
      <c r="C728">
        <v>3001</v>
      </c>
      <c r="D728">
        <v>2.4145485868537101E-2</v>
      </c>
      <c r="E728">
        <f>Overview!J$39</f>
        <v>2.3171521035598705E-2</v>
      </c>
      <c r="F728">
        <f t="shared" si="48"/>
        <v>1.460504291855661</v>
      </c>
      <c r="G728">
        <f t="shared" si="47"/>
        <v>3.5264585739938646E-2</v>
      </c>
    </row>
    <row r="729" spans="1:7" x14ac:dyDescent="0.2">
      <c r="A729">
        <v>4</v>
      </c>
      <c r="B729">
        <v>5</v>
      </c>
      <c r="C729">
        <v>3501</v>
      </c>
      <c r="D729">
        <v>2.8570772413604398E-2</v>
      </c>
      <c r="E729">
        <f>Overview!J$39</f>
        <v>2.3171521035598705E-2</v>
      </c>
      <c r="F729">
        <f t="shared" si="48"/>
        <v>1.460504291855661</v>
      </c>
      <c r="G729">
        <f t="shared" si="47"/>
        <v>4.1727735731700549E-2</v>
      </c>
    </row>
    <row r="730" spans="1:7" x14ac:dyDescent="0.2">
      <c r="A730">
        <v>4</v>
      </c>
      <c r="B730">
        <v>5</v>
      </c>
      <c r="C730">
        <v>4001</v>
      </c>
      <c r="D730">
        <v>3.4387095207376699E-2</v>
      </c>
      <c r="E730">
        <f>Overview!J$39</f>
        <v>2.3171521035598705E-2</v>
      </c>
      <c r="F730">
        <f t="shared" si="48"/>
        <v>1.460504291855661</v>
      </c>
      <c r="G730">
        <f t="shared" si="47"/>
        <v>5.0222500134822899E-2</v>
      </c>
    </row>
    <row r="731" spans="1:7" x14ac:dyDescent="0.2">
      <c r="A731">
        <v>4</v>
      </c>
      <c r="B731">
        <v>5</v>
      </c>
      <c r="C731">
        <v>4501</v>
      </c>
      <c r="D731">
        <v>3.4668488580295601E-2</v>
      </c>
      <c r="E731">
        <f>Overview!J$39</f>
        <v>2.3171521035598705E-2</v>
      </c>
      <c r="F731">
        <f t="shared" si="48"/>
        <v>1.460504291855661</v>
      </c>
      <c r="G731">
        <f t="shared" si="47"/>
        <v>5.0633476363670694E-2</v>
      </c>
    </row>
    <row r="732" spans="1:7" x14ac:dyDescent="0.2">
      <c r="A732">
        <v>4</v>
      </c>
      <c r="B732">
        <v>5</v>
      </c>
      <c r="C732">
        <v>5001</v>
      </c>
      <c r="D732">
        <v>3.4959600047948299E-2</v>
      </c>
      <c r="E732">
        <f>Overview!J$39</f>
        <v>2.3171521035598705E-2</v>
      </c>
      <c r="F732">
        <f t="shared" si="48"/>
        <v>1.460504291855661</v>
      </c>
      <c r="G732">
        <f t="shared" si="47"/>
        <v>5.1058645911585862E-2</v>
      </c>
    </row>
    <row r="733" spans="1:7" x14ac:dyDescent="0.2">
      <c r="A733">
        <v>4</v>
      </c>
      <c r="B733">
        <v>5</v>
      </c>
      <c r="C733">
        <v>5501</v>
      </c>
      <c r="D733">
        <v>3.5260086220381702E-2</v>
      </c>
      <c r="E733">
        <f>Overview!J$39</f>
        <v>2.3171521035598705E-2</v>
      </c>
      <c r="F733">
        <f t="shared" si="48"/>
        <v>1.460504291855661</v>
      </c>
      <c r="G733">
        <f t="shared" si="47"/>
        <v>5.149750725606813E-2</v>
      </c>
    </row>
    <row r="734" spans="1:7" x14ac:dyDescent="0.2">
      <c r="A734">
        <v>4</v>
      </c>
      <c r="B734">
        <v>5</v>
      </c>
      <c r="C734">
        <v>6001</v>
      </c>
      <c r="D734">
        <v>4.1771765765936102E-2</v>
      </c>
      <c r="E734">
        <f>Overview!J$39</f>
        <v>2.3171521035598705E-2</v>
      </c>
      <c r="F734">
        <f t="shared" si="48"/>
        <v>1.460504291855661</v>
      </c>
      <c r="G734">
        <f t="shared" si="47"/>
        <v>6.1007843179539049E-2</v>
      </c>
    </row>
    <row r="735" spans="1:7" x14ac:dyDescent="0.2">
      <c r="A735">
        <v>4</v>
      </c>
      <c r="B735">
        <v>5</v>
      </c>
      <c r="C735">
        <v>6501</v>
      </c>
      <c r="D735">
        <v>4.6453780751771701E-2</v>
      </c>
      <c r="E735">
        <f>Overview!J$39</f>
        <v>2.3171521035598705E-2</v>
      </c>
      <c r="F735">
        <f t="shared" si="48"/>
        <v>1.460504291855661</v>
      </c>
      <c r="G735">
        <f t="shared" si="47"/>
        <v>6.7845946160884463E-2</v>
      </c>
    </row>
    <row r="736" spans="1:7" x14ac:dyDescent="0.2">
      <c r="A736">
        <v>4</v>
      </c>
      <c r="B736">
        <v>5</v>
      </c>
      <c r="C736">
        <v>7001</v>
      </c>
      <c r="D736">
        <v>4.617202724444E-2</v>
      </c>
      <c r="E736">
        <f>Overview!J$39</f>
        <v>2.3171521035598705E-2</v>
      </c>
      <c r="F736">
        <f t="shared" si="48"/>
        <v>1.460504291855661</v>
      </c>
      <c r="G736">
        <f t="shared" si="47"/>
        <v>6.7434443954181134E-2</v>
      </c>
    </row>
    <row r="737" spans="1:7" x14ac:dyDescent="0.2">
      <c r="A737">
        <v>4</v>
      </c>
      <c r="B737">
        <v>5</v>
      </c>
      <c r="C737">
        <v>7501</v>
      </c>
      <c r="D737">
        <v>5.4122931104491699E-2</v>
      </c>
      <c r="E737">
        <f>Overview!J$39</f>
        <v>2.3171521035598705E-2</v>
      </c>
      <c r="F737">
        <f t="shared" si="48"/>
        <v>1.460504291855661</v>
      </c>
      <c r="G737">
        <f t="shared" si="47"/>
        <v>7.9046773165918377E-2</v>
      </c>
    </row>
    <row r="738" spans="1:7" x14ac:dyDescent="0.2">
      <c r="A738">
        <v>4</v>
      </c>
      <c r="B738">
        <v>5</v>
      </c>
      <c r="C738">
        <v>8001</v>
      </c>
      <c r="D738">
        <v>6.2225187100520801E-2</v>
      </c>
      <c r="E738">
        <f>Overview!J$39</f>
        <v>2.3171521035598705E-2</v>
      </c>
      <c r="F738">
        <f t="shared" si="48"/>
        <v>1.460504291855661</v>
      </c>
      <c r="G738">
        <f t="shared" si="47"/>
        <v>9.088015282183215E-2</v>
      </c>
    </row>
    <row r="739" spans="1:7" x14ac:dyDescent="0.2">
      <c r="A739">
        <v>4</v>
      </c>
      <c r="B739">
        <v>5</v>
      </c>
      <c r="C739">
        <v>8501</v>
      </c>
      <c r="D739">
        <v>6.3372802094161004E-2</v>
      </c>
      <c r="E739">
        <f>Overview!J$39</f>
        <v>2.3171521035598705E-2</v>
      </c>
      <c r="F739">
        <f t="shared" si="48"/>
        <v>1.460504291855661</v>
      </c>
      <c r="G739">
        <f t="shared" si="47"/>
        <v>9.2556249445441566E-2</v>
      </c>
    </row>
    <row r="740" spans="1:7" x14ac:dyDescent="0.2">
      <c r="A740">
        <v>4</v>
      </c>
      <c r="B740">
        <v>5</v>
      </c>
      <c r="C740">
        <v>9001</v>
      </c>
      <c r="D740">
        <v>7.3862672103672394E-2</v>
      </c>
      <c r="E740">
        <f>Overview!J$39</f>
        <v>2.3171521035598705E-2</v>
      </c>
      <c r="F740">
        <f t="shared" si="48"/>
        <v>1.460504291855661</v>
      </c>
      <c r="G740">
        <f t="shared" si="47"/>
        <v>0.10787674961534094</v>
      </c>
    </row>
    <row r="741" spans="1:7" x14ac:dyDescent="0.2">
      <c r="A741">
        <v>4</v>
      </c>
      <c r="B741">
        <v>5</v>
      </c>
      <c r="C741">
        <v>9501</v>
      </c>
      <c r="D741">
        <v>8.5106904057758198E-2</v>
      </c>
      <c r="E741">
        <f>Overview!J$39</f>
        <v>2.3171521035598705E-2</v>
      </c>
      <c r="F741">
        <f t="shared" si="48"/>
        <v>1.460504291855661</v>
      </c>
      <c r="G741">
        <f t="shared" si="47"/>
        <v>0.12429899864290382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4D190-15B5-B74C-9A5B-6C920C37CE18}">
  <dimension ref="A1:K120"/>
  <sheetViews>
    <sheetView topLeftCell="A104" workbookViewId="0">
      <selection activeCell="H129" sqref="H129"/>
    </sheetView>
  </sheetViews>
  <sheetFormatPr baseColWidth="10" defaultRowHeight="16" x14ac:dyDescent="0.2"/>
  <sheetData>
    <row r="1" spans="1:11" x14ac:dyDescent="0.2">
      <c r="A1" t="s">
        <v>76</v>
      </c>
      <c r="B1" t="s">
        <v>77</v>
      </c>
      <c r="C1" t="s">
        <v>78</v>
      </c>
      <c r="D1" t="s">
        <v>79</v>
      </c>
      <c r="E1" t="s">
        <v>80</v>
      </c>
      <c r="F1" t="s">
        <v>81</v>
      </c>
      <c r="J1" s="17"/>
      <c r="K1" s="17"/>
    </row>
    <row r="2" spans="1:11" x14ac:dyDescent="0.2">
      <c r="A2">
        <v>1001</v>
      </c>
      <c r="B2">
        <v>1002</v>
      </c>
      <c r="C2">
        <v>1</v>
      </c>
      <c r="D2">
        <v>7</v>
      </c>
      <c r="E2" s="18">
        <v>5388.8746262279783</v>
      </c>
      <c r="F2" s="18">
        <v>4211.8529950332986</v>
      </c>
      <c r="J2" s="18"/>
      <c r="K2" s="18"/>
    </row>
    <row r="3" spans="1:11" x14ac:dyDescent="0.2">
      <c r="A3">
        <v>1001</v>
      </c>
      <c r="B3">
        <v>2616</v>
      </c>
      <c r="C3">
        <v>1</v>
      </c>
      <c r="D3">
        <v>9</v>
      </c>
      <c r="E3" s="18">
        <v>6899.3731330147848</v>
      </c>
      <c r="F3" s="18">
        <v>6034.8867001420722</v>
      </c>
      <c r="J3" s="18"/>
      <c r="K3" s="18"/>
    </row>
    <row r="4" spans="1:11" x14ac:dyDescent="0.2">
      <c r="A4">
        <v>1001</v>
      </c>
      <c r="B4">
        <v>4002</v>
      </c>
      <c r="C4">
        <v>1</v>
      </c>
      <c r="D4">
        <v>9</v>
      </c>
      <c r="E4" s="18">
        <v>6899.3731330147848</v>
      </c>
      <c r="F4" s="18">
        <v>6034.8867001420722</v>
      </c>
      <c r="J4" s="18"/>
      <c r="K4" s="18"/>
    </row>
    <row r="5" spans="1:11" x14ac:dyDescent="0.2">
      <c r="A5">
        <v>1002</v>
      </c>
      <c r="B5">
        <v>1001</v>
      </c>
      <c r="C5">
        <v>7</v>
      </c>
      <c r="D5">
        <v>1</v>
      </c>
      <c r="E5" s="18">
        <v>5388.8746262279783</v>
      </c>
      <c r="F5" s="18">
        <v>4211.8529950332986</v>
      </c>
      <c r="J5" s="18"/>
      <c r="K5" s="18"/>
    </row>
    <row r="6" spans="1:11" x14ac:dyDescent="0.2">
      <c r="A6">
        <v>1002</v>
      </c>
      <c r="B6">
        <v>1003</v>
      </c>
      <c r="C6">
        <v>7</v>
      </c>
      <c r="D6">
        <v>6</v>
      </c>
      <c r="E6" s="18">
        <v>3587.5881398030515</v>
      </c>
      <c r="F6" s="18">
        <v>3749.4717225067757</v>
      </c>
      <c r="J6" s="18"/>
      <c r="K6" s="18"/>
    </row>
    <row r="7" spans="1:11" x14ac:dyDescent="0.2">
      <c r="A7">
        <v>1002</v>
      </c>
      <c r="B7">
        <v>2613</v>
      </c>
      <c r="C7">
        <v>7</v>
      </c>
      <c r="D7">
        <v>11</v>
      </c>
      <c r="E7" s="18">
        <v>3501.7449755530542</v>
      </c>
      <c r="F7" s="18">
        <v>4129.8680486386884</v>
      </c>
      <c r="J7" s="18"/>
      <c r="K7" s="18"/>
    </row>
    <row r="8" spans="1:11" x14ac:dyDescent="0.2">
      <c r="A8">
        <v>1002</v>
      </c>
      <c r="B8">
        <v>4000</v>
      </c>
      <c r="C8">
        <v>1</v>
      </c>
      <c r="D8">
        <v>9</v>
      </c>
      <c r="E8" s="18">
        <v>6899.3731330147848</v>
      </c>
      <c r="F8" s="18">
        <v>6034.8867001420722</v>
      </c>
      <c r="J8" s="18"/>
      <c r="K8" s="18"/>
    </row>
    <row r="9" spans="1:11" x14ac:dyDescent="0.2">
      <c r="A9">
        <v>1003</v>
      </c>
      <c r="B9">
        <v>1002</v>
      </c>
      <c r="C9">
        <v>6</v>
      </c>
      <c r="D9">
        <v>7</v>
      </c>
      <c r="E9" s="18">
        <v>3587.5881398030515</v>
      </c>
      <c r="F9" s="18">
        <v>3749.4717225067757</v>
      </c>
      <c r="J9" s="18"/>
      <c r="K9" s="18"/>
    </row>
    <row r="10" spans="1:11" x14ac:dyDescent="0.2">
      <c r="A10">
        <v>1003</v>
      </c>
      <c r="B10">
        <v>1004</v>
      </c>
      <c r="C10">
        <v>6</v>
      </c>
      <c r="D10">
        <v>5</v>
      </c>
      <c r="E10" s="18">
        <v>3829.916369582168</v>
      </c>
      <c r="F10" s="18">
        <v>4336.8446445582986</v>
      </c>
      <c r="J10" s="18"/>
      <c r="K10" s="18"/>
    </row>
    <row r="11" spans="1:11" x14ac:dyDescent="0.2">
      <c r="A11">
        <v>1003</v>
      </c>
      <c r="B11">
        <v>4000</v>
      </c>
      <c r="C11">
        <v>6</v>
      </c>
      <c r="D11">
        <v>14</v>
      </c>
      <c r="E11" s="18">
        <v>3940.9312144840274</v>
      </c>
      <c r="F11" s="18">
        <v>4791.3239780131835</v>
      </c>
      <c r="J11" s="18"/>
      <c r="K11" s="18"/>
    </row>
    <row r="12" spans="1:11" x14ac:dyDescent="0.2">
      <c r="A12">
        <v>1004</v>
      </c>
      <c r="B12">
        <v>1003</v>
      </c>
      <c r="C12">
        <v>5</v>
      </c>
      <c r="D12">
        <v>6</v>
      </c>
      <c r="E12" s="18">
        <v>3829.916369582168</v>
      </c>
      <c r="F12" s="18">
        <v>4336.8446445582986</v>
      </c>
      <c r="J12" s="18"/>
      <c r="K12" s="18"/>
    </row>
    <row r="13" spans="1:11" x14ac:dyDescent="0.2">
      <c r="A13">
        <v>1004</v>
      </c>
      <c r="B13">
        <v>2625</v>
      </c>
      <c r="C13">
        <v>5</v>
      </c>
      <c r="D13">
        <v>16</v>
      </c>
      <c r="E13" s="18">
        <v>5142.7376685524523</v>
      </c>
      <c r="F13" s="18">
        <v>6042.1039820240321</v>
      </c>
      <c r="J13" s="18"/>
      <c r="K13" s="18"/>
    </row>
    <row r="14" spans="1:11" x14ac:dyDescent="0.2">
      <c r="A14">
        <v>1004</v>
      </c>
      <c r="B14">
        <v>4006</v>
      </c>
      <c r="C14">
        <v>5</v>
      </c>
      <c r="D14">
        <v>14</v>
      </c>
      <c r="E14" s="18">
        <v>5463.3447041946347</v>
      </c>
      <c r="F14" s="18">
        <v>5724.5776638652969</v>
      </c>
      <c r="J14" s="18"/>
      <c r="K14" s="18"/>
    </row>
    <row r="15" spans="1:11" x14ac:dyDescent="0.2">
      <c r="A15">
        <v>1005</v>
      </c>
      <c r="B15">
        <v>1006</v>
      </c>
      <c r="C15">
        <v>10</v>
      </c>
      <c r="D15">
        <v>2</v>
      </c>
      <c r="E15" s="18">
        <v>3583.4214929920386</v>
      </c>
      <c r="F15" s="18">
        <v>3541.6958546837404</v>
      </c>
      <c r="J15" s="18"/>
      <c r="K15" s="18"/>
    </row>
    <row r="16" spans="1:11" x14ac:dyDescent="0.2">
      <c r="A16">
        <v>1005</v>
      </c>
      <c r="B16">
        <v>2629</v>
      </c>
      <c r="C16">
        <v>3</v>
      </c>
      <c r="D16">
        <v>23</v>
      </c>
      <c r="E16" s="18">
        <v>3335.963584716857</v>
      </c>
      <c r="F16" s="18">
        <v>4235.1383585789536</v>
      </c>
      <c r="J16" s="18"/>
      <c r="K16" s="18"/>
    </row>
    <row r="17" spans="1:11" x14ac:dyDescent="0.2">
      <c r="A17">
        <v>1006</v>
      </c>
      <c r="B17">
        <v>1005</v>
      </c>
      <c r="C17">
        <v>2</v>
      </c>
      <c r="D17">
        <v>10</v>
      </c>
      <c r="E17" s="18">
        <v>3583.4214929920386</v>
      </c>
      <c r="F17" s="18">
        <v>3541.6958546837404</v>
      </c>
      <c r="J17" s="18"/>
      <c r="K17" s="18"/>
    </row>
    <row r="18" spans="1:11" x14ac:dyDescent="0.2">
      <c r="A18">
        <v>1006</v>
      </c>
      <c r="B18">
        <v>1007</v>
      </c>
      <c r="C18">
        <v>10</v>
      </c>
      <c r="D18">
        <v>2</v>
      </c>
      <c r="E18" s="18">
        <v>3583.4214929920386</v>
      </c>
      <c r="F18" s="18">
        <v>3541.6958546837404</v>
      </c>
      <c r="J18" s="18"/>
      <c r="K18" s="18"/>
    </row>
    <row r="19" spans="1:11" x14ac:dyDescent="0.2">
      <c r="A19">
        <v>1006</v>
      </c>
      <c r="B19">
        <v>2628</v>
      </c>
      <c r="C19">
        <v>2</v>
      </c>
      <c r="D19">
        <v>10</v>
      </c>
      <c r="E19" s="18">
        <v>3583.4214929920386</v>
      </c>
      <c r="F19" s="18">
        <v>3541.6958546837404</v>
      </c>
      <c r="J19" s="18"/>
      <c r="K19" s="18"/>
    </row>
    <row r="20" spans="1:11" x14ac:dyDescent="0.2">
      <c r="A20">
        <v>1006</v>
      </c>
      <c r="B20">
        <v>2629</v>
      </c>
      <c r="C20">
        <v>2</v>
      </c>
      <c r="D20">
        <v>10</v>
      </c>
      <c r="E20" s="18">
        <v>3583.4214929920386</v>
      </c>
      <c r="F20" s="18">
        <v>3541.6958546837404</v>
      </c>
      <c r="J20" s="18"/>
      <c r="K20" s="18"/>
    </row>
    <row r="21" spans="1:11" x14ac:dyDescent="0.2">
      <c r="A21">
        <v>1007</v>
      </c>
      <c r="B21">
        <v>1006</v>
      </c>
      <c r="C21">
        <v>2</v>
      </c>
      <c r="D21">
        <v>10</v>
      </c>
      <c r="E21" s="18">
        <v>3583.4214929920386</v>
      </c>
      <c r="F21" s="18">
        <v>3541.6958546837404</v>
      </c>
      <c r="J21" s="18"/>
      <c r="K21" s="18"/>
    </row>
    <row r="22" spans="1:11" x14ac:dyDescent="0.2">
      <c r="A22" s="2">
        <v>1007</v>
      </c>
      <c r="B22" s="2">
        <v>2616</v>
      </c>
      <c r="C22" s="2">
        <v>9</v>
      </c>
      <c r="D22" s="2">
        <v>1</v>
      </c>
      <c r="E22" s="18">
        <v>6899.3731330147848</v>
      </c>
      <c r="F22" s="18">
        <v>6034.8867001420722</v>
      </c>
      <c r="J22" s="18"/>
      <c r="K22" s="18"/>
    </row>
    <row r="23" spans="1:11" x14ac:dyDescent="0.2">
      <c r="A23">
        <v>1007</v>
      </c>
      <c r="B23">
        <v>4003</v>
      </c>
      <c r="C23">
        <v>2</v>
      </c>
      <c r="D23">
        <v>10</v>
      </c>
      <c r="E23" s="18">
        <v>3583.4214929920386</v>
      </c>
      <c r="F23" s="18">
        <v>3541.6958546837404</v>
      </c>
      <c r="J23" s="18"/>
      <c r="K23" s="18"/>
    </row>
    <row r="24" spans="1:11" x14ac:dyDescent="0.2">
      <c r="A24">
        <v>2611</v>
      </c>
      <c r="B24">
        <v>3000</v>
      </c>
      <c r="C24">
        <v>11</v>
      </c>
      <c r="D24">
        <v>12</v>
      </c>
      <c r="E24" s="18">
        <v>4786.5894665416772</v>
      </c>
      <c r="F24" s="18">
        <v>4306.872980914678</v>
      </c>
      <c r="J24" s="18"/>
      <c r="K24" s="18"/>
    </row>
    <row r="25" spans="1:11" x14ac:dyDescent="0.2">
      <c r="A25">
        <v>2611</v>
      </c>
      <c r="B25">
        <v>4001</v>
      </c>
      <c r="C25">
        <v>12</v>
      </c>
      <c r="D25">
        <v>11</v>
      </c>
      <c r="E25" s="18">
        <v>4786.5894665416772</v>
      </c>
      <c r="F25" s="18">
        <v>4306.872980914678</v>
      </c>
      <c r="J25" s="18"/>
      <c r="K25" s="18"/>
    </row>
    <row r="26" spans="1:11" x14ac:dyDescent="0.2">
      <c r="A26">
        <v>2611</v>
      </c>
      <c r="B26">
        <v>4002</v>
      </c>
      <c r="C26">
        <v>10</v>
      </c>
      <c r="D26">
        <v>9</v>
      </c>
      <c r="E26" s="18">
        <v>5477.8632357162942</v>
      </c>
      <c r="F26" s="18">
        <v>5550.5268177825974</v>
      </c>
      <c r="J26" s="18"/>
      <c r="K26" s="18"/>
    </row>
    <row r="27" spans="1:11" x14ac:dyDescent="0.2">
      <c r="A27">
        <v>2611</v>
      </c>
      <c r="B27">
        <v>4003</v>
      </c>
      <c r="C27">
        <v>11</v>
      </c>
      <c r="D27">
        <v>12</v>
      </c>
      <c r="E27" s="18">
        <v>4786.5894665416772</v>
      </c>
      <c r="F27" s="18">
        <v>4306.872980914678</v>
      </c>
      <c r="J27" s="18"/>
      <c r="K27" s="18"/>
    </row>
    <row r="28" spans="1:11" x14ac:dyDescent="0.2">
      <c r="A28">
        <v>2611</v>
      </c>
      <c r="B28">
        <v>4004</v>
      </c>
      <c r="C28">
        <v>11</v>
      </c>
      <c r="D28">
        <v>12</v>
      </c>
      <c r="E28" s="18">
        <v>4786.5894665416772</v>
      </c>
      <c r="F28" s="18">
        <v>4306.872980914678</v>
      </c>
      <c r="J28" s="18"/>
      <c r="K28" s="18"/>
    </row>
    <row r="29" spans="1:11" x14ac:dyDescent="0.2">
      <c r="A29">
        <v>2612</v>
      </c>
      <c r="B29">
        <v>2616</v>
      </c>
      <c r="C29">
        <v>10</v>
      </c>
      <c r="D29">
        <v>2</v>
      </c>
      <c r="E29" s="18">
        <v>3583.4214929920386</v>
      </c>
      <c r="F29" s="18">
        <v>3541.6958546837404</v>
      </c>
      <c r="J29" s="18"/>
      <c r="K29" s="18"/>
    </row>
    <row r="30" spans="1:11" x14ac:dyDescent="0.2">
      <c r="A30">
        <v>2612</v>
      </c>
      <c r="B30">
        <v>4002</v>
      </c>
      <c r="C30">
        <v>10</v>
      </c>
      <c r="D30">
        <v>11</v>
      </c>
      <c r="E30" s="18">
        <v>4561.7164818644069</v>
      </c>
      <c r="F30" s="18">
        <v>4320.6757590192328</v>
      </c>
      <c r="J30" s="18"/>
      <c r="K30" s="18"/>
    </row>
    <row r="31" spans="1:11" x14ac:dyDescent="0.2">
      <c r="A31">
        <v>2612</v>
      </c>
      <c r="B31">
        <v>4003</v>
      </c>
      <c r="C31">
        <v>9</v>
      </c>
      <c r="D31">
        <v>10</v>
      </c>
      <c r="E31" s="18">
        <v>5477.8632357162942</v>
      </c>
      <c r="F31" s="18">
        <v>5550.5268177825974</v>
      </c>
      <c r="J31" s="18"/>
      <c r="K31" s="18"/>
    </row>
    <row r="32" spans="1:11" x14ac:dyDescent="0.2">
      <c r="A32">
        <v>2613</v>
      </c>
      <c r="B32">
        <v>1002</v>
      </c>
      <c r="C32">
        <v>11</v>
      </c>
      <c r="D32">
        <v>7</v>
      </c>
      <c r="E32" s="18">
        <v>3501.7449755530542</v>
      </c>
      <c r="F32" s="18">
        <v>4129.8680486386884</v>
      </c>
      <c r="J32" s="18"/>
      <c r="K32" s="18"/>
    </row>
    <row r="33" spans="1:11" x14ac:dyDescent="0.2">
      <c r="A33">
        <v>2613</v>
      </c>
      <c r="B33">
        <v>2614</v>
      </c>
      <c r="C33">
        <v>12</v>
      </c>
      <c r="D33">
        <v>13</v>
      </c>
      <c r="E33" s="18">
        <v>6569.5947175964293</v>
      </c>
      <c r="F33" s="18">
        <v>6403.9126527065391</v>
      </c>
      <c r="J33" s="18"/>
      <c r="K33" s="18"/>
    </row>
    <row r="34" spans="1:11" x14ac:dyDescent="0.2">
      <c r="A34">
        <v>2613</v>
      </c>
      <c r="B34">
        <v>3000</v>
      </c>
      <c r="C34">
        <v>11</v>
      </c>
      <c r="D34">
        <v>12</v>
      </c>
      <c r="E34" s="18">
        <v>4786.5894665416772</v>
      </c>
      <c r="F34" s="18">
        <v>4306.872980914678</v>
      </c>
      <c r="J34" s="18"/>
      <c r="K34" s="18"/>
    </row>
    <row r="35" spans="1:11" x14ac:dyDescent="0.2">
      <c r="A35">
        <v>2613</v>
      </c>
      <c r="B35">
        <v>4000</v>
      </c>
      <c r="C35">
        <v>11</v>
      </c>
      <c r="D35">
        <v>13</v>
      </c>
      <c r="E35" s="18">
        <v>4477.1981536633139</v>
      </c>
      <c r="F35" s="18">
        <v>4511.5125312021428</v>
      </c>
      <c r="J35" s="18"/>
      <c r="K35" s="18"/>
    </row>
    <row r="36" spans="1:11" x14ac:dyDescent="0.2">
      <c r="A36">
        <v>2613</v>
      </c>
      <c r="B36">
        <v>4001</v>
      </c>
      <c r="C36">
        <v>13</v>
      </c>
      <c r="D36">
        <v>11</v>
      </c>
      <c r="E36" s="18">
        <v>4477.1981536633139</v>
      </c>
      <c r="F36" s="18">
        <v>4511.5125312021428</v>
      </c>
      <c r="J36" s="18"/>
      <c r="K36" s="18"/>
    </row>
    <row r="37" spans="1:11" x14ac:dyDescent="0.2">
      <c r="A37">
        <v>2613</v>
      </c>
      <c r="B37">
        <v>4005</v>
      </c>
      <c r="C37">
        <v>11</v>
      </c>
      <c r="D37">
        <v>13</v>
      </c>
      <c r="E37" s="18">
        <v>4477.1981536633139</v>
      </c>
      <c r="F37" s="18">
        <v>4511.5125312021428</v>
      </c>
      <c r="J37" s="18"/>
      <c r="K37" s="18"/>
    </row>
    <row r="38" spans="1:11" x14ac:dyDescent="0.2">
      <c r="A38">
        <v>2614</v>
      </c>
      <c r="B38">
        <v>2613</v>
      </c>
      <c r="C38">
        <v>13</v>
      </c>
      <c r="D38">
        <v>12</v>
      </c>
      <c r="E38" s="18">
        <v>6569.5947175964293</v>
      </c>
      <c r="F38" s="18">
        <v>6403.9126527065391</v>
      </c>
    </row>
    <row r="39" spans="1:11" x14ac:dyDescent="0.2">
      <c r="A39">
        <v>2614</v>
      </c>
      <c r="B39">
        <v>4000</v>
      </c>
      <c r="C39">
        <v>14</v>
      </c>
      <c r="D39">
        <v>13</v>
      </c>
      <c r="E39" s="18">
        <v>5916.878226175867</v>
      </c>
      <c r="F39" s="18">
        <v>5060.3367120257199</v>
      </c>
    </row>
    <row r="40" spans="1:11" x14ac:dyDescent="0.2">
      <c r="A40">
        <v>2614</v>
      </c>
      <c r="B40">
        <v>4006</v>
      </c>
      <c r="C40">
        <v>14</v>
      </c>
      <c r="D40">
        <v>16</v>
      </c>
      <c r="E40" s="18">
        <v>5375.0270448793535</v>
      </c>
      <c r="F40" s="18">
        <v>5182.9841963134868</v>
      </c>
    </row>
    <row r="41" spans="1:11" x14ac:dyDescent="0.2">
      <c r="A41">
        <v>2616</v>
      </c>
      <c r="B41">
        <v>1001</v>
      </c>
      <c r="C41">
        <v>9</v>
      </c>
      <c r="D41">
        <v>1</v>
      </c>
      <c r="E41" s="18">
        <v>6899.3731330147848</v>
      </c>
      <c r="F41" s="18">
        <v>6034.8867001420722</v>
      </c>
    </row>
    <row r="42" spans="1:11" x14ac:dyDescent="0.2">
      <c r="A42" s="2">
        <v>2616</v>
      </c>
      <c r="B42" s="2">
        <v>1007</v>
      </c>
      <c r="C42" s="2">
        <v>1</v>
      </c>
      <c r="D42" s="2">
        <v>9</v>
      </c>
      <c r="E42" s="18">
        <v>6899.3731330147848</v>
      </c>
      <c r="F42" s="18">
        <v>6034.8867001420722</v>
      </c>
    </row>
    <row r="43" spans="1:11" x14ac:dyDescent="0.2">
      <c r="A43">
        <v>2616</v>
      </c>
      <c r="B43">
        <v>2612</v>
      </c>
      <c r="C43">
        <v>2</v>
      </c>
      <c r="D43">
        <v>10</v>
      </c>
      <c r="E43" s="18">
        <v>3583.4214929920386</v>
      </c>
      <c r="F43" s="18">
        <v>3541.6958546837404</v>
      </c>
    </row>
    <row r="44" spans="1:11" x14ac:dyDescent="0.2">
      <c r="A44">
        <v>2622</v>
      </c>
      <c r="B44">
        <v>2623</v>
      </c>
      <c r="C44">
        <v>20</v>
      </c>
      <c r="D44">
        <v>21</v>
      </c>
      <c r="E44" s="18">
        <v>3920.539991111068</v>
      </c>
      <c r="F44" s="18">
        <v>3616.5753348831258</v>
      </c>
    </row>
    <row r="45" spans="1:11" x14ac:dyDescent="0.2">
      <c r="A45">
        <v>2622</v>
      </c>
      <c r="B45">
        <v>2625</v>
      </c>
      <c r="C45">
        <v>20</v>
      </c>
      <c r="D45">
        <v>16</v>
      </c>
      <c r="E45" s="18">
        <v>5017.5847010460984</v>
      </c>
      <c r="F45" s="18">
        <v>4954.4833993962629</v>
      </c>
    </row>
    <row r="46" spans="1:11" x14ac:dyDescent="0.2">
      <c r="A46">
        <v>2622</v>
      </c>
      <c r="B46">
        <v>2626</v>
      </c>
      <c r="C46">
        <v>20</v>
      </c>
      <c r="D46">
        <v>4</v>
      </c>
      <c r="E46" s="18">
        <v>4926.8112476254673</v>
      </c>
      <c r="F46" s="18">
        <v>4812.8801503192954</v>
      </c>
    </row>
    <row r="47" spans="1:11" x14ac:dyDescent="0.2">
      <c r="A47">
        <v>2623</v>
      </c>
      <c r="B47">
        <v>2622</v>
      </c>
      <c r="C47">
        <v>21</v>
      </c>
      <c r="D47">
        <v>20</v>
      </c>
      <c r="E47" s="18">
        <v>3920.539991111068</v>
      </c>
      <c r="F47" s="18">
        <v>3616.5753348831258</v>
      </c>
    </row>
    <row r="48" spans="1:11" x14ac:dyDescent="0.2">
      <c r="A48">
        <v>2623</v>
      </c>
      <c r="B48">
        <v>2624</v>
      </c>
      <c r="C48">
        <v>21</v>
      </c>
      <c r="D48">
        <v>17</v>
      </c>
      <c r="E48" s="18">
        <v>3788.7303771678139</v>
      </c>
      <c r="F48" s="18">
        <v>3679.4986375801268</v>
      </c>
    </row>
    <row r="49" spans="1:6" x14ac:dyDescent="0.2">
      <c r="A49">
        <v>2623</v>
      </c>
      <c r="B49">
        <v>2626</v>
      </c>
      <c r="C49">
        <v>21</v>
      </c>
      <c r="D49">
        <v>4</v>
      </c>
      <c r="E49" s="18">
        <v>3323.5898994972199</v>
      </c>
      <c r="F49" s="18">
        <v>3843.7318236410006</v>
      </c>
    </row>
    <row r="50" spans="1:6" x14ac:dyDescent="0.2">
      <c r="A50">
        <v>2623</v>
      </c>
      <c r="B50">
        <v>2627</v>
      </c>
      <c r="C50">
        <v>21</v>
      </c>
      <c r="D50">
        <v>22</v>
      </c>
      <c r="E50" s="18">
        <v>2717.3652626938124</v>
      </c>
      <c r="F50" s="18">
        <v>2680.1222125577096</v>
      </c>
    </row>
    <row r="51" spans="1:6" x14ac:dyDescent="0.2">
      <c r="A51">
        <v>2623</v>
      </c>
      <c r="B51">
        <v>2629</v>
      </c>
      <c r="C51">
        <v>22</v>
      </c>
      <c r="D51">
        <v>23</v>
      </c>
      <c r="E51" s="18">
        <v>2806.3734445669397</v>
      </c>
      <c r="F51" s="18">
        <v>2720.3736096149601</v>
      </c>
    </row>
    <row r="52" spans="1:6" x14ac:dyDescent="0.2">
      <c r="A52">
        <v>2624</v>
      </c>
      <c r="B52">
        <v>2623</v>
      </c>
      <c r="C52">
        <v>17</v>
      </c>
      <c r="D52">
        <v>21</v>
      </c>
      <c r="E52" s="18">
        <v>3788.7303771678139</v>
      </c>
      <c r="F52" s="18">
        <v>3679.4986375801268</v>
      </c>
    </row>
    <row r="53" spans="1:6" x14ac:dyDescent="0.2">
      <c r="A53">
        <v>2624</v>
      </c>
      <c r="B53">
        <v>2625</v>
      </c>
      <c r="C53">
        <v>17</v>
      </c>
      <c r="D53">
        <v>16</v>
      </c>
      <c r="E53" s="18">
        <v>5522.3287047993335</v>
      </c>
      <c r="F53" s="18">
        <v>5911.8733510648008</v>
      </c>
    </row>
    <row r="54" spans="1:6" x14ac:dyDescent="0.2">
      <c r="A54">
        <v>2624</v>
      </c>
      <c r="B54">
        <v>4005</v>
      </c>
      <c r="C54">
        <v>17</v>
      </c>
      <c r="D54">
        <v>16</v>
      </c>
      <c r="E54" s="18">
        <v>5522.3287047993335</v>
      </c>
      <c r="F54" s="18">
        <v>5911.8733510648008</v>
      </c>
    </row>
    <row r="55" spans="1:6" x14ac:dyDescent="0.2">
      <c r="A55">
        <v>2624</v>
      </c>
      <c r="B55">
        <v>4007</v>
      </c>
      <c r="C55">
        <v>17</v>
      </c>
      <c r="D55">
        <v>18</v>
      </c>
      <c r="E55" s="18">
        <v>3789.8922781277975</v>
      </c>
      <c r="F55" s="18">
        <v>4348.6198067512441</v>
      </c>
    </row>
    <row r="56" spans="1:6" x14ac:dyDescent="0.2">
      <c r="A56">
        <v>2625</v>
      </c>
      <c r="B56">
        <v>1004</v>
      </c>
      <c r="C56">
        <v>16</v>
      </c>
      <c r="D56">
        <v>5</v>
      </c>
      <c r="E56" s="18">
        <v>5142.7376685524523</v>
      </c>
      <c r="F56" s="18">
        <v>6042.1039820240321</v>
      </c>
    </row>
    <row r="57" spans="1:6" x14ac:dyDescent="0.2">
      <c r="A57">
        <v>2625</v>
      </c>
      <c r="B57">
        <v>2622</v>
      </c>
      <c r="C57">
        <v>16</v>
      </c>
      <c r="D57">
        <v>20</v>
      </c>
      <c r="E57" s="18">
        <v>5017.5847010460984</v>
      </c>
      <c r="F57" s="18">
        <v>4954.4833993962629</v>
      </c>
    </row>
    <row r="58" spans="1:6" x14ac:dyDescent="0.2">
      <c r="A58">
        <v>2625</v>
      </c>
      <c r="B58">
        <v>2624</v>
      </c>
      <c r="C58">
        <v>16</v>
      </c>
      <c r="D58">
        <v>17</v>
      </c>
      <c r="E58" s="18">
        <v>5522.3287047993335</v>
      </c>
      <c r="F58" s="18">
        <v>5911.8733510648008</v>
      </c>
    </row>
    <row r="59" spans="1:6" x14ac:dyDescent="0.2">
      <c r="A59">
        <v>2625</v>
      </c>
      <c r="B59">
        <v>4006</v>
      </c>
      <c r="C59">
        <v>16</v>
      </c>
      <c r="D59">
        <v>14</v>
      </c>
      <c r="E59" s="18">
        <v>5375.0270448793535</v>
      </c>
      <c r="F59" s="18">
        <v>5182.9841963134868</v>
      </c>
    </row>
    <row r="60" spans="1:6" x14ac:dyDescent="0.2">
      <c r="A60">
        <v>2626</v>
      </c>
      <c r="B60">
        <v>2622</v>
      </c>
      <c r="C60">
        <v>4</v>
      </c>
      <c r="D60">
        <v>20</v>
      </c>
      <c r="E60" s="18">
        <v>4926.8112476254673</v>
      </c>
      <c r="F60" s="18">
        <v>4812.8801503192954</v>
      </c>
    </row>
    <row r="61" spans="1:6" x14ac:dyDescent="0.2">
      <c r="A61">
        <v>2626</v>
      </c>
      <c r="B61">
        <v>2623</v>
      </c>
      <c r="C61">
        <v>4</v>
      </c>
      <c r="D61">
        <v>21</v>
      </c>
      <c r="E61" s="18">
        <v>3323.5898994972199</v>
      </c>
      <c r="F61" s="18">
        <v>3843.7318236410006</v>
      </c>
    </row>
    <row r="62" spans="1:6" x14ac:dyDescent="0.2">
      <c r="A62">
        <v>2627</v>
      </c>
      <c r="B62">
        <v>2623</v>
      </c>
      <c r="C62">
        <v>22</v>
      </c>
      <c r="D62">
        <v>21</v>
      </c>
      <c r="E62" s="18">
        <v>2717.3652626938124</v>
      </c>
      <c r="F62" s="18">
        <v>2680.1222125577096</v>
      </c>
    </row>
    <row r="63" spans="1:6" x14ac:dyDescent="0.2">
      <c r="A63">
        <v>2627</v>
      </c>
      <c r="B63">
        <v>2629</v>
      </c>
      <c r="C63">
        <v>22</v>
      </c>
      <c r="D63">
        <v>23</v>
      </c>
      <c r="E63" s="18">
        <v>2806.3734445669397</v>
      </c>
      <c r="F63" s="18">
        <v>2720.3736096149601</v>
      </c>
    </row>
    <row r="64" spans="1:6" x14ac:dyDescent="0.2">
      <c r="A64">
        <v>2627</v>
      </c>
      <c r="B64">
        <v>4007</v>
      </c>
      <c r="C64">
        <v>18</v>
      </c>
      <c r="D64">
        <v>17</v>
      </c>
      <c r="E64" s="18">
        <v>3789.8922781277975</v>
      </c>
      <c r="F64" s="18">
        <v>4348.6198067512441</v>
      </c>
    </row>
    <row r="65" spans="1:6" x14ac:dyDescent="0.2">
      <c r="A65">
        <v>2627</v>
      </c>
      <c r="B65">
        <v>4008</v>
      </c>
      <c r="C65">
        <v>22</v>
      </c>
      <c r="D65">
        <v>18</v>
      </c>
      <c r="E65" s="18">
        <v>2970.9869114925464</v>
      </c>
      <c r="F65" s="18">
        <v>2641.351932443044</v>
      </c>
    </row>
    <row r="66" spans="1:6" x14ac:dyDescent="0.2">
      <c r="A66">
        <v>2628</v>
      </c>
      <c r="B66">
        <v>1006</v>
      </c>
      <c r="C66">
        <v>10</v>
      </c>
      <c r="D66">
        <v>2</v>
      </c>
      <c r="E66" s="18">
        <v>3583.4214929920386</v>
      </c>
      <c r="F66" s="18">
        <v>3541.6958546837404</v>
      </c>
    </row>
    <row r="67" spans="1:6" x14ac:dyDescent="0.2">
      <c r="A67">
        <v>2628</v>
      </c>
      <c r="B67">
        <v>2629</v>
      </c>
      <c r="C67">
        <v>19</v>
      </c>
      <c r="D67">
        <v>23</v>
      </c>
      <c r="E67" s="18">
        <v>4858.2048535714939</v>
      </c>
      <c r="F67" s="18">
        <v>3939.5066409967949</v>
      </c>
    </row>
    <row r="68" spans="1:6" x14ac:dyDescent="0.2">
      <c r="A68">
        <v>2628</v>
      </c>
      <c r="B68">
        <v>4003</v>
      </c>
      <c r="C68">
        <v>15</v>
      </c>
      <c r="D68">
        <v>10</v>
      </c>
      <c r="E68" s="18">
        <v>6099.1653655627206</v>
      </c>
      <c r="F68" s="18">
        <v>6729.9717660232773</v>
      </c>
    </row>
    <row r="69" spans="1:6" x14ac:dyDescent="0.2">
      <c r="A69">
        <v>2628</v>
      </c>
      <c r="B69">
        <v>4008</v>
      </c>
      <c r="C69" s="17">
        <v>15</v>
      </c>
      <c r="D69" s="17">
        <v>10</v>
      </c>
      <c r="E69" s="18">
        <v>6099.1653655627206</v>
      </c>
      <c r="F69" s="18">
        <v>6729.9717660232773</v>
      </c>
    </row>
    <row r="70" spans="1:6" x14ac:dyDescent="0.2">
      <c r="A70">
        <v>2629</v>
      </c>
      <c r="B70">
        <v>1005</v>
      </c>
      <c r="C70">
        <v>23</v>
      </c>
      <c r="D70">
        <v>3</v>
      </c>
      <c r="E70" s="18">
        <v>3335.963584716857</v>
      </c>
      <c r="F70" s="18">
        <v>4235.1383585789536</v>
      </c>
    </row>
    <row r="71" spans="1:6" x14ac:dyDescent="0.2">
      <c r="A71">
        <v>2629</v>
      </c>
      <c r="B71">
        <v>1006</v>
      </c>
      <c r="C71">
        <v>10</v>
      </c>
      <c r="D71">
        <v>2</v>
      </c>
      <c r="E71" s="18">
        <v>3583.4214929920386</v>
      </c>
      <c r="F71" s="18">
        <v>3541.6958546837404</v>
      </c>
    </row>
    <row r="72" spans="1:6" x14ac:dyDescent="0.2">
      <c r="A72">
        <v>2629</v>
      </c>
      <c r="B72">
        <v>2623</v>
      </c>
      <c r="C72">
        <v>23</v>
      </c>
      <c r="D72">
        <v>22</v>
      </c>
      <c r="E72" s="18">
        <v>2806.3734445669397</v>
      </c>
      <c r="F72" s="18">
        <v>2720.3736096149601</v>
      </c>
    </row>
    <row r="73" spans="1:6" x14ac:dyDescent="0.2">
      <c r="A73">
        <v>2629</v>
      </c>
      <c r="B73">
        <v>2627</v>
      </c>
      <c r="C73">
        <v>23</v>
      </c>
      <c r="D73">
        <v>22</v>
      </c>
      <c r="E73" s="18">
        <v>2806.3734445669397</v>
      </c>
      <c r="F73" s="18">
        <v>2720.3736096149601</v>
      </c>
    </row>
    <row r="74" spans="1:6" x14ac:dyDescent="0.2">
      <c r="A74">
        <v>2629</v>
      </c>
      <c r="B74">
        <v>2628</v>
      </c>
      <c r="C74">
        <v>23</v>
      </c>
      <c r="D74">
        <v>19</v>
      </c>
      <c r="E74" s="18">
        <v>4858.2048535714939</v>
      </c>
      <c r="F74" s="18">
        <v>3939.5066409967949</v>
      </c>
    </row>
    <row r="75" spans="1:6" x14ac:dyDescent="0.2">
      <c r="A75">
        <v>2629</v>
      </c>
      <c r="B75">
        <v>4008</v>
      </c>
      <c r="C75">
        <v>23</v>
      </c>
      <c r="D75">
        <v>3</v>
      </c>
      <c r="E75" s="18">
        <v>3335.963584716857</v>
      </c>
      <c r="F75" s="18">
        <v>4235.1383585789536</v>
      </c>
    </row>
    <row r="76" spans="1:6" x14ac:dyDescent="0.2">
      <c r="A76">
        <v>3000</v>
      </c>
      <c r="B76">
        <v>2611</v>
      </c>
      <c r="C76">
        <v>12</v>
      </c>
      <c r="D76">
        <v>11</v>
      </c>
      <c r="E76" s="18">
        <v>4786.5894665416772</v>
      </c>
      <c r="F76" s="18">
        <v>4306.872980914678</v>
      </c>
    </row>
    <row r="77" spans="1:6" x14ac:dyDescent="0.2">
      <c r="A77">
        <v>3000</v>
      </c>
      <c r="B77">
        <v>2613</v>
      </c>
      <c r="C77">
        <v>12</v>
      </c>
      <c r="D77">
        <v>11</v>
      </c>
      <c r="E77" s="18">
        <v>4786.5894665416772</v>
      </c>
      <c r="F77" s="18">
        <v>4306.872980914678</v>
      </c>
    </row>
    <row r="78" spans="1:6" x14ac:dyDescent="0.2">
      <c r="A78">
        <v>3000</v>
      </c>
      <c r="B78">
        <v>4004</v>
      </c>
      <c r="C78">
        <v>13</v>
      </c>
      <c r="D78">
        <v>12</v>
      </c>
      <c r="E78" s="18">
        <v>6569.5947175964293</v>
      </c>
      <c r="F78" s="18">
        <v>6403.9126527065391</v>
      </c>
    </row>
    <row r="79" spans="1:6" x14ac:dyDescent="0.2">
      <c r="A79">
        <v>3000</v>
      </c>
      <c r="B79">
        <v>4005</v>
      </c>
      <c r="C79">
        <v>12</v>
      </c>
      <c r="D79">
        <v>13</v>
      </c>
      <c r="E79" s="18">
        <v>6569.5947175964293</v>
      </c>
      <c r="F79" s="18">
        <v>6403.9126527065391</v>
      </c>
    </row>
    <row r="80" spans="1:6" x14ac:dyDescent="0.2">
      <c r="A80">
        <v>3000</v>
      </c>
      <c r="B80">
        <v>4007</v>
      </c>
      <c r="C80">
        <v>18</v>
      </c>
      <c r="D80">
        <v>17</v>
      </c>
      <c r="E80" s="18">
        <v>3789.8922781277975</v>
      </c>
      <c r="F80" s="18">
        <v>4348.6198067512441</v>
      </c>
    </row>
    <row r="81" spans="1:6" x14ac:dyDescent="0.2">
      <c r="A81">
        <v>4000</v>
      </c>
      <c r="B81">
        <v>1002</v>
      </c>
      <c r="C81">
        <v>9</v>
      </c>
      <c r="D81">
        <v>1</v>
      </c>
      <c r="E81" s="18">
        <v>6899.3731330147848</v>
      </c>
      <c r="F81" s="18">
        <v>6034.8867001420722</v>
      </c>
    </row>
    <row r="82" spans="1:6" x14ac:dyDescent="0.2">
      <c r="A82">
        <v>4000</v>
      </c>
      <c r="B82">
        <v>1003</v>
      </c>
      <c r="C82">
        <v>14</v>
      </c>
      <c r="D82">
        <v>6</v>
      </c>
      <c r="E82" s="18">
        <v>3940.9312144840274</v>
      </c>
      <c r="F82" s="18">
        <v>4791.3239780131835</v>
      </c>
    </row>
    <row r="83" spans="1:6" x14ac:dyDescent="0.2">
      <c r="A83">
        <v>4000</v>
      </c>
      <c r="B83">
        <v>2613</v>
      </c>
      <c r="C83">
        <v>13</v>
      </c>
      <c r="D83">
        <v>11</v>
      </c>
      <c r="E83" s="18">
        <v>4477.1981536633139</v>
      </c>
      <c r="F83" s="18">
        <v>4511.5125312021428</v>
      </c>
    </row>
    <row r="84" spans="1:6" x14ac:dyDescent="0.2">
      <c r="A84">
        <v>4000</v>
      </c>
      <c r="B84">
        <v>2614</v>
      </c>
      <c r="C84">
        <v>13</v>
      </c>
      <c r="D84">
        <v>14</v>
      </c>
      <c r="E84" s="18">
        <v>5916.878226175867</v>
      </c>
      <c r="F84" s="18">
        <v>5060.3367120257199</v>
      </c>
    </row>
    <row r="85" spans="1:6" x14ac:dyDescent="0.2">
      <c r="A85">
        <v>4000</v>
      </c>
      <c r="B85">
        <v>4001</v>
      </c>
      <c r="C85">
        <v>13</v>
      </c>
      <c r="D85">
        <v>12</v>
      </c>
      <c r="E85" s="18">
        <v>6569.5947175964293</v>
      </c>
      <c r="F85" s="18">
        <v>6403.9126527065391</v>
      </c>
    </row>
    <row r="86" spans="1:6" x14ac:dyDescent="0.2">
      <c r="A86">
        <v>4001</v>
      </c>
      <c r="B86">
        <v>2611</v>
      </c>
      <c r="C86">
        <v>11</v>
      </c>
      <c r="D86">
        <v>12</v>
      </c>
      <c r="E86" s="18">
        <v>4786.5894665416772</v>
      </c>
      <c r="F86" s="18">
        <v>4306.872980914678</v>
      </c>
    </row>
    <row r="87" spans="1:6" x14ac:dyDescent="0.2">
      <c r="A87">
        <v>4001</v>
      </c>
      <c r="B87">
        <v>2613</v>
      </c>
      <c r="C87">
        <v>11</v>
      </c>
      <c r="D87">
        <v>13</v>
      </c>
      <c r="E87" s="18">
        <v>4477.1981536633139</v>
      </c>
      <c r="F87" s="18">
        <v>4511.5125312021428</v>
      </c>
    </row>
    <row r="88" spans="1:6" x14ac:dyDescent="0.2">
      <c r="A88">
        <v>4001</v>
      </c>
      <c r="B88">
        <v>4000</v>
      </c>
      <c r="C88">
        <v>12</v>
      </c>
      <c r="D88">
        <v>13</v>
      </c>
      <c r="E88" s="18">
        <v>6569.5947175964293</v>
      </c>
      <c r="F88" s="18">
        <v>6403.9126527065391</v>
      </c>
    </row>
    <row r="89" spans="1:6" x14ac:dyDescent="0.2">
      <c r="A89">
        <v>4001</v>
      </c>
      <c r="B89">
        <v>4002</v>
      </c>
      <c r="C89">
        <v>11</v>
      </c>
      <c r="D89">
        <v>10</v>
      </c>
      <c r="E89" s="18">
        <v>4561.7164818644069</v>
      </c>
      <c r="F89" s="18">
        <v>4320.6757590192328</v>
      </c>
    </row>
    <row r="90" spans="1:6" x14ac:dyDescent="0.2">
      <c r="A90">
        <v>4002</v>
      </c>
      <c r="B90">
        <v>1001</v>
      </c>
      <c r="C90">
        <v>9</v>
      </c>
      <c r="D90">
        <v>1</v>
      </c>
      <c r="E90" s="18">
        <v>6899.3731330147848</v>
      </c>
      <c r="F90" s="18">
        <v>6034.8867001420722</v>
      </c>
    </row>
    <row r="91" spans="1:6" x14ac:dyDescent="0.2">
      <c r="A91">
        <v>4002</v>
      </c>
      <c r="B91">
        <v>2611</v>
      </c>
      <c r="C91">
        <v>9</v>
      </c>
      <c r="D91">
        <v>10</v>
      </c>
      <c r="E91" s="18">
        <v>5477.8632357162942</v>
      </c>
      <c r="F91" s="18">
        <v>5550.5268177825974</v>
      </c>
    </row>
    <row r="92" spans="1:6" x14ac:dyDescent="0.2">
      <c r="A92">
        <v>4002</v>
      </c>
      <c r="B92">
        <v>2612</v>
      </c>
      <c r="C92">
        <v>11</v>
      </c>
      <c r="D92">
        <v>10</v>
      </c>
      <c r="E92" s="18">
        <v>4561.7164818644069</v>
      </c>
      <c r="F92" s="18">
        <v>4320.6757590192328</v>
      </c>
    </row>
    <row r="93" spans="1:6" x14ac:dyDescent="0.2">
      <c r="A93">
        <v>4002</v>
      </c>
      <c r="B93">
        <v>4001</v>
      </c>
      <c r="C93">
        <v>10</v>
      </c>
      <c r="D93">
        <v>11</v>
      </c>
      <c r="E93" s="18">
        <v>4561.7164818644069</v>
      </c>
      <c r="F93" s="18">
        <v>4320.6757590192328</v>
      </c>
    </row>
    <row r="94" spans="1:6" x14ac:dyDescent="0.2">
      <c r="A94">
        <v>4003</v>
      </c>
      <c r="B94">
        <v>1007</v>
      </c>
      <c r="C94">
        <v>10</v>
      </c>
      <c r="D94">
        <v>2</v>
      </c>
      <c r="E94" s="18">
        <v>3583.4214929920386</v>
      </c>
      <c r="F94" s="18">
        <v>3541.6958546837404</v>
      </c>
    </row>
    <row r="95" spans="1:6" x14ac:dyDescent="0.2">
      <c r="A95">
        <v>4003</v>
      </c>
      <c r="B95">
        <v>2611</v>
      </c>
      <c r="C95">
        <v>12</v>
      </c>
      <c r="D95">
        <v>11</v>
      </c>
      <c r="E95" s="18">
        <v>4786.5894665416772</v>
      </c>
      <c r="F95" s="18">
        <v>4306.872980914678</v>
      </c>
    </row>
    <row r="96" spans="1:6" x14ac:dyDescent="0.2">
      <c r="A96">
        <v>4003</v>
      </c>
      <c r="B96">
        <v>2612</v>
      </c>
      <c r="C96">
        <v>10</v>
      </c>
      <c r="D96">
        <v>9</v>
      </c>
      <c r="E96" s="18">
        <v>5477.8632357162942</v>
      </c>
      <c r="F96" s="18">
        <v>5550.5268177825974</v>
      </c>
    </row>
    <row r="97" spans="1:6" x14ac:dyDescent="0.2">
      <c r="A97">
        <v>4003</v>
      </c>
      <c r="B97">
        <v>2628</v>
      </c>
      <c r="C97">
        <v>10</v>
      </c>
      <c r="D97">
        <v>15</v>
      </c>
      <c r="E97" s="18">
        <v>6099.1653655627206</v>
      </c>
      <c r="F97" s="18">
        <v>6729.9717660232773</v>
      </c>
    </row>
    <row r="98" spans="1:6" x14ac:dyDescent="0.2">
      <c r="A98">
        <v>4003</v>
      </c>
      <c r="B98">
        <v>4004</v>
      </c>
      <c r="C98">
        <v>15</v>
      </c>
      <c r="D98">
        <v>10</v>
      </c>
      <c r="E98" s="18">
        <v>6099.1653655627206</v>
      </c>
      <c r="F98" s="18">
        <v>6729.9717660232773</v>
      </c>
    </row>
    <row r="99" spans="1:6" x14ac:dyDescent="0.2">
      <c r="A99">
        <v>4004</v>
      </c>
      <c r="B99">
        <v>2611</v>
      </c>
      <c r="C99">
        <v>12</v>
      </c>
      <c r="D99">
        <v>11</v>
      </c>
      <c r="E99" s="18">
        <v>4786.5894665416772</v>
      </c>
      <c r="F99" s="18">
        <v>4306.872980914678</v>
      </c>
    </row>
    <row r="100" spans="1:6" x14ac:dyDescent="0.2">
      <c r="A100">
        <v>4004</v>
      </c>
      <c r="B100">
        <v>3000</v>
      </c>
      <c r="C100">
        <v>12</v>
      </c>
      <c r="D100">
        <v>13</v>
      </c>
      <c r="E100" s="18">
        <v>6569.5947175964293</v>
      </c>
      <c r="F100" s="18">
        <v>6403.9126527065391</v>
      </c>
    </row>
    <row r="101" spans="1:6" x14ac:dyDescent="0.2">
      <c r="A101">
        <v>4004</v>
      </c>
      <c r="B101">
        <v>4003</v>
      </c>
      <c r="C101">
        <v>10</v>
      </c>
      <c r="D101">
        <v>15</v>
      </c>
      <c r="E101" s="18">
        <v>6099.1653655627206</v>
      </c>
      <c r="F101" s="18">
        <v>6729.9717660232773</v>
      </c>
    </row>
    <row r="102" spans="1:6" x14ac:dyDescent="0.2">
      <c r="A102">
        <v>4004</v>
      </c>
      <c r="B102">
        <v>4008</v>
      </c>
      <c r="C102">
        <v>10</v>
      </c>
      <c r="D102">
        <v>15</v>
      </c>
      <c r="E102" s="18">
        <v>6099.1653655627206</v>
      </c>
      <c r="F102" s="18">
        <v>6729.9717660232773</v>
      </c>
    </row>
    <row r="103" spans="1:6" x14ac:dyDescent="0.2">
      <c r="A103">
        <v>4005</v>
      </c>
      <c r="B103">
        <v>2613</v>
      </c>
      <c r="C103">
        <v>13</v>
      </c>
      <c r="D103">
        <v>11</v>
      </c>
      <c r="E103" s="18">
        <v>4477.1981536633139</v>
      </c>
      <c r="F103" s="18">
        <v>4511.5125312021428</v>
      </c>
    </row>
    <row r="104" spans="1:6" x14ac:dyDescent="0.2">
      <c r="A104">
        <v>4005</v>
      </c>
      <c r="B104">
        <v>2624</v>
      </c>
      <c r="C104">
        <v>16</v>
      </c>
      <c r="D104">
        <v>17</v>
      </c>
      <c r="E104" s="18">
        <v>5522.3287047993335</v>
      </c>
      <c r="F104" s="18">
        <v>5911.8733510648008</v>
      </c>
    </row>
    <row r="105" spans="1:6" x14ac:dyDescent="0.2">
      <c r="A105">
        <v>4005</v>
      </c>
      <c r="B105">
        <v>3000</v>
      </c>
      <c r="C105">
        <v>13</v>
      </c>
      <c r="D105">
        <v>12</v>
      </c>
      <c r="E105" s="18">
        <v>6569.5947175964293</v>
      </c>
      <c r="F105" s="18">
        <v>6403.9126527065391</v>
      </c>
    </row>
    <row r="106" spans="1:6" x14ac:dyDescent="0.2">
      <c r="A106">
        <v>4005</v>
      </c>
      <c r="B106">
        <v>4006</v>
      </c>
      <c r="C106">
        <v>13</v>
      </c>
      <c r="D106">
        <v>14</v>
      </c>
      <c r="E106" s="18">
        <v>5916.878226175867</v>
      </c>
      <c r="F106" s="18">
        <v>5060.3367120257199</v>
      </c>
    </row>
    <row r="107" spans="1:6" x14ac:dyDescent="0.2">
      <c r="A107">
        <v>4006</v>
      </c>
      <c r="B107">
        <v>1004</v>
      </c>
      <c r="C107">
        <v>14</v>
      </c>
      <c r="D107">
        <v>5</v>
      </c>
      <c r="E107" s="18">
        <v>5463.3447041946347</v>
      </c>
      <c r="F107" s="18">
        <v>5724.5776638652969</v>
      </c>
    </row>
    <row r="108" spans="1:6" x14ac:dyDescent="0.2">
      <c r="A108">
        <v>4006</v>
      </c>
      <c r="B108">
        <v>2614</v>
      </c>
      <c r="C108">
        <v>16</v>
      </c>
      <c r="D108">
        <v>14</v>
      </c>
      <c r="E108" s="18">
        <v>5375.0270448793535</v>
      </c>
      <c r="F108" s="18">
        <v>5182.9841963134868</v>
      </c>
    </row>
    <row r="109" spans="1:6" x14ac:dyDescent="0.2">
      <c r="A109">
        <v>4006</v>
      </c>
      <c r="B109">
        <v>2625</v>
      </c>
      <c r="C109">
        <v>14</v>
      </c>
      <c r="D109">
        <v>16</v>
      </c>
      <c r="E109" s="18">
        <v>5375.0270448793535</v>
      </c>
      <c r="F109" s="18">
        <v>5182.9841963134868</v>
      </c>
    </row>
    <row r="110" spans="1:6" x14ac:dyDescent="0.2">
      <c r="A110">
        <v>4006</v>
      </c>
      <c r="B110">
        <v>4005</v>
      </c>
      <c r="C110">
        <v>14</v>
      </c>
      <c r="D110">
        <v>13</v>
      </c>
      <c r="E110" s="18">
        <v>5916.878226175867</v>
      </c>
      <c r="F110" s="18">
        <v>5060.3367120257199</v>
      </c>
    </row>
    <row r="111" spans="1:6" x14ac:dyDescent="0.2">
      <c r="A111">
        <v>4007</v>
      </c>
      <c r="B111">
        <v>2624</v>
      </c>
      <c r="C111">
        <v>18</v>
      </c>
      <c r="D111">
        <v>17</v>
      </c>
      <c r="E111" s="18">
        <v>3789.8922781277975</v>
      </c>
      <c r="F111" s="18">
        <v>4348.6198067512441</v>
      </c>
    </row>
    <row r="112" spans="1:6" x14ac:dyDescent="0.2">
      <c r="A112">
        <v>4007</v>
      </c>
      <c r="B112">
        <v>2627</v>
      </c>
      <c r="C112">
        <v>17</v>
      </c>
      <c r="D112">
        <v>18</v>
      </c>
      <c r="E112" s="18">
        <v>3789.8922781277975</v>
      </c>
      <c r="F112" s="18">
        <v>4348.6198067512441</v>
      </c>
    </row>
    <row r="113" spans="1:6" x14ac:dyDescent="0.2">
      <c r="A113">
        <v>4007</v>
      </c>
      <c r="B113">
        <v>3000</v>
      </c>
      <c r="C113">
        <v>17</v>
      </c>
      <c r="D113">
        <v>18</v>
      </c>
      <c r="E113" s="18">
        <v>3789.8922781277975</v>
      </c>
      <c r="F113" s="18">
        <v>4348.6198067512441</v>
      </c>
    </row>
    <row r="114" spans="1:6" x14ac:dyDescent="0.2">
      <c r="A114">
        <v>4008</v>
      </c>
      <c r="B114">
        <v>2627</v>
      </c>
      <c r="C114">
        <v>18</v>
      </c>
      <c r="D114">
        <v>22</v>
      </c>
      <c r="E114" s="18">
        <v>2970.9869114925464</v>
      </c>
      <c r="F114" s="18">
        <v>2641.351932443044</v>
      </c>
    </row>
    <row r="115" spans="1:6" x14ac:dyDescent="0.2">
      <c r="A115">
        <v>4008</v>
      </c>
      <c r="B115">
        <v>2628</v>
      </c>
      <c r="C115" s="17">
        <v>10</v>
      </c>
      <c r="D115" s="17">
        <v>15</v>
      </c>
      <c r="E115" s="18">
        <v>6099.1653655627206</v>
      </c>
      <c r="F115" s="18">
        <v>6729.9717660232773</v>
      </c>
    </row>
    <row r="116" spans="1:6" x14ac:dyDescent="0.2">
      <c r="A116">
        <v>4008</v>
      </c>
      <c r="B116">
        <v>2629</v>
      </c>
      <c r="C116">
        <v>3</v>
      </c>
      <c r="D116">
        <v>23</v>
      </c>
      <c r="E116" s="18">
        <v>3335.963584716857</v>
      </c>
      <c r="F116" s="18">
        <v>4235.1383585789536</v>
      </c>
    </row>
    <row r="117" spans="1:6" x14ac:dyDescent="0.2">
      <c r="A117">
        <v>4008</v>
      </c>
      <c r="B117">
        <v>4004</v>
      </c>
      <c r="C117">
        <v>15</v>
      </c>
      <c r="D117">
        <v>10</v>
      </c>
      <c r="E117" s="18">
        <v>6099.1653655627206</v>
      </c>
      <c r="F117" s="18">
        <v>6729.9717660232773</v>
      </c>
    </row>
    <row r="119" spans="1:6" x14ac:dyDescent="0.2">
      <c r="E119" s="20">
        <f>MAX(E$2:E$117)</f>
        <v>6899.3731330147848</v>
      </c>
      <c r="F119" s="20">
        <f>MAX(F$2:F$117)</f>
        <v>6729.9717660232773</v>
      </c>
    </row>
    <row r="120" spans="1:6" x14ac:dyDescent="0.2">
      <c r="E120" s="20">
        <f>MIN(E$2:E$117)</f>
        <v>2717.3652626938124</v>
      </c>
      <c r="F120" s="20">
        <f>MIN(F$2:F$117)</f>
        <v>2641.351932443044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Overview</vt:lpstr>
      <vt:lpstr>PythonToOmniTrans</vt:lpstr>
      <vt:lpstr>BPRExisting</vt:lpstr>
      <vt:lpstr>BPREmpty</vt:lpstr>
      <vt:lpstr>BPR_all_links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2022-09-21T14:01:24Z</dcterms:created>
  <dcterms:modified xsi:type="dcterms:W3CDTF">2022-10-14T10:23:59Z</dcterms:modified>
</cp:coreProperties>
</file>