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15713\Documents\"/>
    </mc:Choice>
  </mc:AlternateContent>
  <xr:revisionPtr revIDLastSave="0" documentId="13_ncr:1_{44D67D19-C1F8-4932-92C5-B90E63387F5F}" xr6:coauthVersionLast="47" xr6:coauthVersionMax="47" xr10:uidLastSave="{00000000-0000-0000-0000-000000000000}"/>
  <bookViews>
    <workbookView xWindow="-28920" yWindow="-120" windowWidth="29040" windowHeight="15720" xr2:uid="{AF143C9E-55EA-40AC-9AC4-C982DC0B9A7D}"/>
  </bookViews>
  <sheets>
    <sheet name="DASHBOARD" sheetId="16" r:id="rId1"/>
    <sheet name="Year 2025" sheetId="11" r:id="rId2"/>
    <sheet name="January" sheetId="1" r:id="rId3"/>
    <sheet name="February" sheetId="3" r:id="rId4"/>
    <sheet name="March" sheetId="4" r:id="rId5"/>
    <sheet name="April" sheetId="5" r:id="rId6"/>
    <sheet name="May" sheetId="6" r:id="rId7"/>
    <sheet name="June" sheetId="8" r:id="rId8"/>
    <sheet name="July" sheetId="9" r:id="rId9"/>
    <sheet name="August" sheetId="10" r:id="rId10"/>
  </sheets>
  <definedNames>
    <definedName name="_xlnm._FilterDatabase" localSheetId="2" hidden="1">January!$A$1:$J$29</definedName>
    <definedName name="_xlnm._FilterDatabase" localSheetId="1" hidden="1">'Year 2025'!$A$1:$J$159</definedName>
  </definedNames>
  <calcPr calcId="191029"/>
  <pivotCaches>
    <pivotCache cacheId="2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1" l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O8" i="11"/>
  <c r="O7" i="11"/>
  <c r="O6" i="11"/>
  <c r="O5" i="11"/>
  <c r="O4" i="11"/>
  <c r="M6" i="10"/>
  <c r="M5" i="10"/>
  <c r="M4" i="10"/>
  <c r="M3" i="10"/>
  <c r="M2" i="10"/>
  <c r="M6" i="9"/>
  <c r="M5" i="9"/>
  <c r="M4" i="9"/>
  <c r="M3" i="9"/>
  <c r="M2" i="9"/>
  <c r="M6" i="8"/>
  <c r="M5" i="8"/>
  <c r="M4" i="8"/>
  <c r="M3" i="8"/>
  <c r="M2" i="8"/>
  <c r="M6" i="6"/>
  <c r="M5" i="6"/>
  <c r="M2" i="6"/>
  <c r="M3" i="6"/>
  <c r="M4" i="6"/>
  <c r="M4" i="5"/>
  <c r="M5" i="5"/>
  <c r="M3" i="5"/>
  <c r="N6" i="4"/>
  <c r="N5" i="4"/>
  <c r="N4" i="4"/>
  <c r="N3" i="4"/>
  <c r="N2" i="4"/>
  <c r="O4" i="1"/>
  <c r="O2" i="3"/>
  <c r="M1" i="5"/>
  <c r="M2" i="5"/>
  <c r="O6" i="3"/>
  <c r="O5" i="3"/>
  <c r="O4" i="3"/>
  <c r="O3" i="3"/>
  <c r="O8" i="1" l="1"/>
  <c r="O7" i="1"/>
  <c r="O6" i="1"/>
  <c r="O5" i="1"/>
</calcChain>
</file>

<file path=xl/sharedStrings.xml><?xml version="1.0" encoding="utf-8"?>
<sst xmlns="http://schemas.openxmlformats.org/spreadsheetml/2006/main" count="1248" uniqueCount="206">
  <si>
    <t>DATE</t>
  </si>
  <si>
    <t>EXERCISE</t>
  </si>
  <si>
    <t>MODE</t>
  </si>
  <si>
    <t>WEIGHT</t>
  </si>
  <si>
    <t xml:space="preserve">STEPS </t>
  </si>
  <si>
    <t>SLEEP</t>
  </si>
  <si>
    <t>MOOD</t>
  </si>
  <si>
    <t>yes</t>
  </si>
  <si>
    <t>basketball</t>
  </si>
  <si>
    <t>CALORIES</t>
  </si>
  <si>
    <t>bowling</t>
  </si>
  <si>
    <t>shoveling snow</t>
  </si>
  <si>
    <t>gym(lower)</t>
  </si>
  <si>
    <t>DAY</t>
  </si>
  <si>
    <t>Wednesday</t>
  </si>
  <si>
    <t>Thursday</t>
  </si>
  <si>
    <t>Friday</t>
  </si>
  <si>
    <t>Saturday</t>
  </si>
  <si>
    <t>Sunday</t>
  </si>
  <si>
    <t>Monday</t>
  </si>
  <si>
    <t>Tuesday</t>
  </si>
  <si>
    <t>WEIGHT (IBS)</t>
  </si>
  <si>
    <t>gym(upper)</t>
  </si>
  <si>
    <t>rest</t>
  </si>
  <si>
    <t>work</t>
  </si>
  <si>
    <t>no</t>
  </si>
  <si>
    <t>none</t>
  </si>
  <si>
    <t>AVG CALORIES</t>
  </si>
  <si>
    <t>AVG MOOD</t>
  </si>
  <si>
    <t>AVG SLEEP</t>
  </si>
  <si>
    <t>AVG STEPS</t>
  </si>
  <si>
    <t>snowboarding</t>
  </si>
  <si>
    <t>soccer</t>
  </si>
  <si>
    <t>SLEEP (HOURS)</t>
  </si>
  <si>
    <t>run</t>
  </si>
  <si>
    <t>avg steps</t>
  </si>
  <si>
    <t xml:space="preserve">no </t>
  </si>
  <si>
    <t>avg weight</t>
  </si>
  <si>
    <t>AVG WEIGHT</t>
  </si>
  <si>
    <t xml:space="preserve">AVG MOOD </t>
  </si>
  <si>
    <t>MURPH</t>
  </si>
  <si>
    <t>STEPS</t>
  </si>
  <si>
    <t>Column Labels</t>
  </si>
  <si>
    <t>Grand Total</t>
  </si>
  <si>
    <t>Row Labels</t>
  </si>
  <si>
    <t>Count of EXERCISE</t>
  </si>
  <si>
    <t>MONTH</t>
  </si>
  <si>
    <t>Apr 2025</t>
  </si>
  <si>
    <t>Feb 2025</t>
  </si>
  <si>
    <t>Jan 2025</t>
  </si>
  <si>
    <t>Mar 2025</t>
  </si>
  <si>
    <t>May 2025</t>
  </si>
  <si>
    <t>Sum of MOOD</t>
  </si>
  <si>
    <t>Average of MOOD</t>
  </si>
  <si>
    <t>Average of WEIGHT (IBS)</t>
  </si>
  <si>
    <t xml:space="preserve">Average of STEPS </t>
  </si>
  <si>
    <t>4-Jan</t>
  </si>
  <si>
    <t>5-Jan</t>
  </si>
  <si>
    <t>6-Jan</t>
  </si>
  <si>
    <t>7-Jan</t>
  </si>
  <si>
    <t>8-Jan</t>
  </si>
  <si>
    <t>9-Jan</t>
  </si>
  <si>
    <t>10-Jan</t>
  </si>
  <si>
    <t>11-Jan</t>
  </si>
  <si>
    <t>12-Jan</t>
  </si>
  <si>
    <t>13-Jan</t>
  </si>
  <si>
    <t>14-Jan</t>
  </si>
  <si>
    <t>15-Jan</t>
  </si>
  <si>
    <t>16-Jan</t>
  </si>
  <si>
    <t>17-Jan</t>
  </si>
  <si>
    <t>18-Jan</t>
  </si>
  <si>
    <t>19-Jan</t>
  </si>
  <si>
    <t>20-Jan</t>
  </si>
  <si>
    <t>21-Jan</t>
  </si>
  <si>
    <t>22-Jan</t>
  </si>
  <si>
    <t>23-Jan</t>
  </si>
  <si>
    <t>24-Jan</t>
  </si>
  <si>
    <t>25-Jan</t>
  </si>
  <si>
    <t>26-Jan</t>
  </si>
  <si>
    <t>27-Jan</t>
  </si>
  <si>
    <t>28-Jan</t>
  </si>
  <si>
    <t>29-Jan</t>
  </si>
  <si>
    <t>30-Jan</t>
  </si>
  <si>
    <t>31-Jan</t>
  </si>
  <si>
    <t>Sum of SLEEP (HOURS)</t>
  </si>
  <si>
    <t>1-Feb</t>
  </si>
  <si>
    <t>2-Feb</t>
  </si>
  <si>
    <t>3-Feb</t>
  </si>
  <si>
    <t>4-Feb</t>
  </si>
  <si>
    <t>5-Feb</t>
  </si>
  <si>
    <t>6-Feb</t>
  </si>
  <si>
    <t>7-Feb</t>
  </si>
  <si>
    <t>8-Feb</t>
  </si>
  <si>
    <t>9-Feb</t>
  </si>
  <si>
    <t>10-Feb</t>
  </si>
  <si>
    <t>11-Feb</t>
  </si>
  <si>
    <t>12-Feb</t>
  </si>
  <si>
    <t>13-Feb</t>
  </si>
  <si>
    <t>14-Feb</t>
  </si>
  <si>
    <t>15-Feb</t>
  </si>
  <si>
    <t>16-Feb</t>
  </si>
  <si>
    <t>17-Feb</t>
  </si>
  <si>
    <t>18-Feb</t>
  </si>
  <si>
    <t>19-Feb</t>
  </si>
  <si>
    <t>20-Feb</t>
  </si>
  <si>
    <t>21-Feb</t>
  </si>
  <si>
    <t>22-Feb</t>
  </si>
  <si>
    <t>23-Feb</t>
  </si>
  <si>
    <t>24-Feb</t>
  </si>
  <si>
    <t>25-Feb</t>
  </si>
  <si>
    <t>26-Feb</t>
  </si>
  <si>
    <t>27-Feb</t>
  </si>
  <si>
    <t>28-Feb</t>
  </si>
  <si>
    <t>1-Mar</t>
  </si>
  <si>
    <t>2-Mar</t>
  </si>
  <si>
    <t>3-Mar</t>
  </si>
  <si>
    <t>4-Mar</t>
  </si>
  <si>
    <t>5-Mar</t>
  </si>
  <si>
    <t>6-Mar</t>
  </si>
  <si>
    <t>7-Mar</t>
  </si>
  <si>
    <t>8-Mar</t>
  </si>
  <si>
    <t>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</si>
  <si>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</si>
  <si>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</si>
  <si>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</si>
  <si>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</si>
  <si>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</si>
  <si>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</si>
  <si>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</si>
  <si>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</si>
  <si>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</si>
  <si>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</si>
  <si>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</si>
  <si>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</si>
  <si>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</si>
  <si>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</si>
  <si>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</si>
  <si>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</si>
  <si>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</si>
  <si>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</si>
  <si>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</si>
  <si>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</si>
  <si>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</si>
  <si>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</si>
  <si>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</si>
  <si>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</si>
  <si>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</si>
  <si>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</si>
  <si>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</si>
  <si>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</si>
  <si>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</si>
  <si>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</si>
  <si>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</si>
  <si>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</si>
  <si>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</si>
  <si>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</si>
  <si>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</si>
  <si>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</si>
  <si>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</si>
  <si>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</si>
  <si>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</si>
  <si>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</si>
  <si>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</si>
  <si>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</si>
  <si>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</si>
  <si>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</si>
  <si>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</si>
  <si>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</si>
  <si>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</si>
  <si>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</si>
  <si>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</si>
  <si>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</si>
  <si>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</si>
  <si>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</si>
  <si>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</si>
  <si>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</si>
  <si>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</si>
  <si>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</si>
  <si>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</si>
  <si>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</si>
  <si>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</si>
  <si>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</si>
  <si>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</si>
  <si>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</si>
  <si>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</si>
  <si>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</si>
  <si>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</si>
  <si>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</si>
  <si>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</si>
  <si>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</si>
  <si>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</si>
  <si>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</si>
  <si>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</si>
  <si>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</si>
  <si>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</si>
  <si>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</si>
  <si>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</si>
  <si>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</si>
  <si>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</si>
  <si>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</si>
  <si>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</si>
  <si>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</si>
  <si>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</si>
  <si>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</si>
  <si>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</si>
  <si>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Average of CALORIES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</si>
</sst>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mm/dd/yy;@"/>
    <numFmt numFmtId="166" formatCode="[$-409]mmmm\-yy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1">
    <xf numFmtId="0" fontId="0" fillId="0" borderId="0" xfId="0"/>
    <xf numFmtId="14" fontId="0" fillId="0" borderId="0" xfId="0" applyNumberFormat="1"/>
    <xf numFmtId="49" fontId="2" fillId="2" borderId="1" xfId="1" applyNumberFormat="1" applyBorder="1"/>
    <xf numFmtId="49" fontId="0" fillId="0" borderId="0" xfId="0" applyNumberFormat="1"/>
    <xf numFmtId="2" fontId="2" fillId="2" borderId="1" xfId="1" applyNumberFormat="1" applyBorder="1"/>
    <xf numFmtId="2" fontId="0" fillId="0" borderId="0" xfId="0" applyNumberFormat="1"/>
    <xf numFmtId="3" fontId="2" fillId="2" borderId="1" xfId="1" applyNumberFormat="1" applyBorder="1"/>
    <xf numFmtId="3" fontId="0" fillId="0" borderId="0" xfId="0" applyNumberFormat="1"/>
    <xf numFmtId="164" fontId="2" fillId="2" borderId="1" xfId="1" applyNumberFormat="1" applyBorder="1"/>
    <xf numFmtId="164" fontId="0" fillId="0" borderId="0" xfId="0" applyNumberFormat="1"/>
    <xf numFmtId="0" fontId="2" fillId="2" borderId="1" xfId="1" applyNumberFormat="1" applyBorder="1"/>
    <xf numFmtId="0" fontId="2" fillId="2" borderId="0" xfId="1"/>
    <xf numFmtId="2" fontId="2" fillId="2" borderId="0" xfId="1" applyNumberFormat="1"/>
    <xf numFmtId="3" fontId="2" fillId="2" borderId="0" xfId="1" applyNumberFormat="1"/>
    <xf numFmtId="164" fontId="2" fillId="2" borderId="0" xfId="1" applyNumberFormat="1"/>
    <xf numFmtId="165" fontId="2" fillId="2" borderId="1" xfId="1" applyNumberFormat="1" applyBorder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2" fillId="2" borderId="1" xfId="1" applyNumberFormat="1" applyBorder="1"/>
    <xf numFmtId="0" fontId="0" fillId="0" borderId="0" xfId="0" applyNumberFormat="1"/>
  </cellXfs>
  <cellStyles count="2">
    <cellStyle name="Accent1" xfId="1" builtinId="29"/>
    <cellStyle name="Normal" xfId="0" builtinId="0"/>
  </cellStyles>
  <dxfs count="93">
    <dxf>
      <font>
        <b/>
        <i val="0"/>
        <color rgb="FF00B050"/>
      </font>
      <fill>
        <patternFill>
          <bgColor theme="9" tint="0.59996337778862885"/>
        </patternFill>
      </fill>
    </dxf>
    <dxf>
      <font>
        <b/>
        <i val="0"/>
        <color rgb="FFC00000"/>
      </font>
      <fill>
        <patternFill>
          <bgColor rgb="FFFF9999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rgb="FF00B050"/>
      </font>
      <fill>
        <patternFill>
          <bgColor theme="9" tint="0.59996337778862885"/>
        </patternFill>
      </fill>
    </dxf>
    <dxf>
      <font>
        <b/>
        <i val="0"/>
        <color rgb="FFC00000"/>
      </font>
      <fill>
        <patternFill>
          <bgColor rgb="FFFF9999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rgb="FF00B050"/>
      </font>
      <fill>
        <patternFill>
          <bgColor theme="9" tint="0.59996337778862885"/>
        </patternFill>
      </fill>
    </dxf>
    <dxf>
      <font>
        <b/>
        <i val="0"/>
        <color rgb="FFC00000"/>
      </font>
      <fill>
        <patternFill>
          <bgColor rgb="FFFF9999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rgb="FF00B050"/>
      </font>
      <fill>
        <patternFill>
          <bgColor theme="9" tint="0.59996337778862885"/>
        </patternFill>
      </fill>
    </dxf>
    <dxf>
      <font>
        <b/>
        <i val="0"/>
        <color rgb="FFC00000"/>
      </font>
      <fill>
        <patternFill>
          <bgColor rgb="FFFF9999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rgb="FF00B050"/>
      </font>
      <fill>
        <patternFill>
          <bgColor theme="9" tint="0.59996337778862885"/>
        </patternFill>
      </fill>
    </dxf>
    <dxf>
      <font>
        <b/>
        <i val="0"/>
        <color rgb="FFC00000"/>
      </font>
      <fill>
        <patternFill>
          <bgColor rgb="FFFF9999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rgb="FF00B050"/>
      </font>
      <fill>
        <patternFill>
          <bgColor theme="9" tint="0.59996337778862885"/>
        </patternFill>
      </fill>
    </dxf>
    <dxf>
      <font>
        <b/>
        <i val="0"/>
        <color rgb="FFC00000"/>
      </font>
      <fill>
        <patternFill>
          <bgColor rgb="FFFF9999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rgb="FF00B050"/>
      </font>
      <fill>
        <patternFill>
          <bgColor theme="9" tint="0.59996337778862885"/>
        </patternFill>
      </fill>
    </dxf>
    <dxf>
      <font>
        <b/>
        <i val="0"/>
        <color rgb="FFC00000"/>
      </font>
      <fill>
        <patternFill>
          <bgColor rgb="FFFF9999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rgb="FFC00000"/>
      </font>
      <fill>
        <patternFill>
          <bgColor rgb="FFFF9999"/>
        </patternFill>
      </fill>
    </dxf>
    <dxf>
      <font>
        <b/>
        <i val="0"/>
        <color rgb="FF00B050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9" tint="0.59996337778862885"/>
        </patternFill>
      </fill>
    </dxf>
    <dxf>
      <font>
        <b/>
        <i val="0"/>
        <color rgb="FFC00000"/>
      </font>
      <fill>
        <patternFill>
          <bgColor rgb="FFFF9999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rgb="FFC00000"/>
      </font>
      <fill>
        <patternFill>
          <bgColor rgb="FFFF9999"/>
        </patternFill>
      </fill>
    </dxf>
    <dxf>
      <font>
        <b/>
        <i val="0"/>
        <color rgb="FF00B050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theme="1" tint="4.9989318521683403E-2"/>
        </patternFill>
      </fill>
    </dxf>
    <dxf>
      <numFmt numFmtId="3" formatCode="#,##0"/>
    </dxf>
    <dxf>
      <numFmt numFmtId="164" formatCode="0.0"/>
    </dxf>
    <dxf>
      <numFmt numFmtId="2" formatCode="0.00"/>
    </dxf>
    <dxf>
      <numFmt numFmtId="3" formatCode="#,##0"/>
    </dxf>
    <dxf>
      <numFmt numFmtId="2" formatCode="0.00"/>
    </dxf>
    <dxf>
      <numFmt numFmtId="3" formatCode="#,##0"/>
    </dxf>
    <dxf>
      <numFmt numFmtId="164" formatCode="0.0"/>
    </dxf>
    <dxf>
      <numFmt numFmtId="2" formatCode="0.00"/>
    </dxf>
    <dxf>
      <numFmt numFmtId="3" formatCode="#,##0"/>
    </dxf>
    <dxf>
      <numFmt numFmtId="2" formatCode="0.00"/>
    </dxf>
    <dxf>
      <numFmt numFmtId="3" formatCode="#,##0"/>
    </dxf>
    <dxf>
      <numFmt numFmtId="164" formatCode="0.0"/>
    </dxf>
    <dxf>
      <numFmt numFmtId="2" formatCode="0.00"/>
    </dxf>
    <dxf>
      <numFmt numFmtId="3" formatCode="#,##0"/>
    </dxf>
    <dxf>
      <numFmt numFmtId="2" formatCode="0.00"/>
    </dxf>
    <dxf>
      <numFmt numFmtId="3" formatCode="#,##0"/>
    </dxf>
    <dxf>
      <numFmt numFmtId="164" formatCode="0.0"/>
    </dxf>
    <dxf>
      <numFmt numFmtId="2" formatCode="0.00"/>
    </dxf>
    <dxf>
      <numFmt numFmtId="3" formatCode="#,##0"/>
    </dxf>
    <dxf>
      <numFmt numFmtId="2" formatCode="0.00"/>
    </dxf>
    <dxf>
      <numFmt numFmtId="3" formatCode="#,##0"/>
    </dxf>
    <dxf>
      <numFmt numFmtId="164" formatCode="0.0"/>
    </dxf>
    <dxf>
      <numFmt numFmtId="2" formatCode="0.00"/>
    </dxf>
    <dxf>
      <numFmt numFmtId="3" formatCode="#,##0"/>
    </dxf>
    <dxf>
      <numFmt numFmtId="2" formatCode="0.00"/>
    </dxf>
    <dxf>
      <numFmt numFmtId="3" formatCode="#,##0"/>
    </dxf>
    <dxf>
      <numFmt numFmtId="164" formatCode="0.0"/>
    </dxf>
    <dxf>
      <numFmt numFmtId="2" formatCode="0.00"/>
    </dxf>
    <dxf>
      <numFmt numFmtId="3" formatCode="#,##0"/>
    </dxf>
    <dxf>
      <numFmt numFmtId="2" formatCode="0.00"/>
    </dxf>
    <dxf>
      <numFmt numFmtId="3" formatCode="#,##0"/>
    </dxf>
    <dxf>
      <numFmt numFmtId="164" formatCode="0.0"/>
    </dxf>
    <dxf>
      <numFmt numFmtId="2" formatCode="0.00"/>
    </dxf>
    <dxf>
      <numFmt numFmtId="3" formatCode="#,##0"/>
    </dxf>
    <dxf>
      <numFmt numFmtId="2" formatCode="0.00"/>
    </dxf>
    <dxf>
      <numFmt numFmtId="19" formatCode="m/d/yyyy"/>
    </dxf>
    <dxf>
      <numFmt numFmtId="19" formatCode="m/d/yyyy"/>
    </dxf>
    <dxf>
      <numFmt numFmtId="3" formatCode="#,##0"/>
    </dxf>
    <dxf>
      <numFmt numFmtId="164" formatCode="0.0"/>
    </dxf>
    <dxf>
      <numFmt numFmtId="2" formatCode="0.00"/>
    </dxf>
    <dxf>
      <numFmt numFmtId="3" formatCode="#,##0"/>
    </dxf>
    <dxf>
      <numFmt numFmtId="2" formatCode="0.00"/>
    </dxf>
    <dxf>
      <numFmt numFmtId="30" formatCode="@"/>
    </dxf>
    <dxf>
      <numFmt numFmtId="0" formatCode="General"/>
    </dxf>
    <dxf>
      <numFmt numFmtId="30" formatCode="@"/>
    </dxf>
    <dxf>
      <numFmt numFmtId="0" formatCode="General"/>
    </dxf>
    <dxf>
      <numFmt numFmtId="165" formatCode="mm/dd/yy;@"/>
    </dxf>
    <dxf>
      <border outline="0">
        <top style="double">
          <color rgb="FF3F3F3F"/>
        </top>
      </border>
    </dxf>
    <dxf>
      <border outline="0">
        <bottom style="double">
          <color rgb="FF3F3F3F"/>
        </bottom>
      </border>
    </dxf>
    <dxf>
      <border diagonalUp="0" diagonalDown="0" outline="0">
        <left style="double">
          <color rgb="FF3F3F3F"/>
        </left>
        <right style="double">
          <color rgb="FF3F3F3F"/>
        </right>
        <top/>
        <bottom/>
      </border>
    </dxf>
    <dxf>
      <numFmt numFmtId="3" formatCode="#,##0"/>
    </dxf>
    <dxf>
      <numFmt numFmtId="164" formatCode="0.0"/>
    </dxf>
    <dxf>
      <numFmt numFmtId="2" formatCode="0.00"/>
    </dxf>
    <dxf>
      <numFmt numFmtId="3" formatCode="#,##0"/>
    </dxf>
    <dxf>
      <numFmt numFmtId="2" formatCode="0.00"/>
    </dxf>
    <dxf>
      <numFmt numFmtId="30" formatCode="@"/>
    </dxf>
    <dxf>
      <numFmt numFmtId="0" formatCode="General"/>
    </dxf>
    <dxf>
      <numFmt numFmtId="30" formatCode="@"/>
    </dxf>
    <dxf>
      <numFmt numFmtId="165" formatCode="mm/dd/yy;@"/>
    </dxf>
    <dxf>
      <numFmt numFmtId="165" formatCode="mm/dd/yy;@"/>
    </dxf>
    <dxf>
      <border outline="0">
        <top style="double">
          <color rgb="FF3F3F3F"/>
        </top>
      </border>
    </dxf>
    <dxf>
      <border outline="0">
        <bottom style="double">
          <color rgb="FF3F3F3F"/>
        </bottom>
      </border>
    </dxf>
    <dxf>
      <border diagonalUp="0" diagonalDown="0" outline="0">
        <left style="double">
          <color rgb="FF3F3F3F"/>
        </left>
        <right style="double">
          <color rgb="FF3F3F3F"/>
        </right>
        <top/>
        <bottom/>
      </border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 TRACKER.xlsx]DASHBOARD!PivotTable7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Active</a:t>
            </a:r>
            <a:r>
              <a:rPr lang="en-US" baseline="0"/>
              <a:t> days per month</a:t>
            </a:r>
            <a:endParaRPr lang="en-US"/>
          </a:p>
        </c:rich>
      </c:tx>
      <c:layout>
        <c:manualLayout>
          <c:xMode val="edge"/>
          <c:yMode val="edge"/>
          <c:x val="0.28161692984068198"/>
          <c:y val="4.0291457470255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1014168530947054E-2"/>
          <c:y val="0.20024940064310143"/>
          <c:w val="0.69612229679343773"/>
          <c:h val="0.41040892615695768"/>
        </c:manualLayout>
      </c:layout>
      <c:lineChart>
        <c:grouping val="standard"/>
        <c:varyColors val="0"/>
        <c:ser>
          <c:idx val="0"/>
          <c:order val="0"/>
          <c:tx>
            <c:strRef>
              <c:f>DASHBOARD!$B$3:$B$4</c:f>
              <c:strCache>
                <c:ptCount val="1"/>
                <c:pt idx="0">
                  <c:v>yes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DASHBOARD!$A$5:$A$10</c:f>
              <c:strCache>
                <c:ptCount val="5"/>
                <c:pt idx="0">
                  <c:v>Jan 2025</c:v>
                </c:pt>
                <c:pt idx="1">
                  <c:v>Feb 2025</c:v>
                </c:pt>
                <c:pt idx="2">
                  <c:v>Mar 2025</c:v>
                </c:pt>
                <c:pt idx="3">
                  <c:v>Apr 2025</c:v>
                </c:pt>
                <c:pt idx="4">
                  <c:v>May 2025</c:v>
                </c:pt>
              </c:strCache>
            </c:strRef>
          </c:cat>
          <c:val>
            <c:numRef>
              <c:f>DASHBOARD!$B$5:$B$10</c:f>
              <c:numCache>
                <c:formatCode>General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19</c:v>
                </c:pt>
                <c:pt idx="3">
                  <c:v>26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59-483A-95F0-89DAAAD01DE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39591375"/>
        <c:axId val="1039593295"/>
      </c:lineChart>
      <c:catAx>
        <c:axId val="103959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593295"/>
        <c:crosses val="autoZero"/>
        <c:auto val="1"/>
        <c:lblAlgn val="ctr"/>
        <c:lblOffset val="100"/>
        <c:noMultiLvlLbl val="0"/>
      </c:catAx>
      <c:valAx>
        <c:axId val="10395932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3959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037537537537535"/>
          <c:y val="0.5057397430584335"/>
          <c:w val="0.12668868898154814"/>
          <c:h val="9.86849012294516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MOOD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January!$I$1:$I$1</c:f>
              <c:strCache>
                <c:ptCount val="1"/>
                <c:pt idx="0">
                  <c:v>MOOD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January!$A$2:$A$29</c:f>
              <c:numCache>
                <c:formatCode>mm/dd/yy;@</c:formatCode>
                <c:ptCount val="28"/>
                <c:pt idx="0">
                  <c:v>45661</c:v>
                </c:pt>
                <c:pt idx="1">
                  <c:v>45662</c:v>
                </c:pt>
                <c:pt idx="2">
                  <c:v>45663</c:v>
                </c:pt>
                <c:pt idx="3">
                  <c:v>45664</c:v>
                </c:pt>
                <c:pt idx="4">
                  <c:v>45665</c:v>
                </c:pt>
                <c:pt idx="5">
                  <c:v>45666</c:v>
                </c:pt>
                <c:pt idx="6">
                  <c:v>45667</c:v>
                </c:pt>
                <c:pt idx="7">
                  <c:v>45668</c:v>
                </c:pt>
                <c:pt idx="8">
                  <c:v>45669</c:v>
                </c:pt>
                <c:pt idx="9">
                  <c:v>45670</c:v>
                </c:pt>
                <c:pt idx="10">
                  <c:v>45671</c:v>
                </c:pt>
                <c:pt idx="11">
                  <c:v>45672</c:v>
                </c:pt>
                <c:pt idx="12">
                  <c:v>45673</c:v>
                </c:pt>
                <c:pt idx="13">
                  <c:v>45674</c:v>
                </c:pt>
                <c:pt idx="14">
                  <c:v>45675</c:v>
                </c:pt>
                <c:pt idx="15">
                  <c:v>45676</c:v>
                </c:pt>
                <c:pt idx="16">
                  <c:v>45677</c:v>
                </c:pt>
                <c:pt idx="17">
                  <c:v>45678</c:v>
                </c:pt>
                <c:pt idx="18">
                  <c:v>45679</c:v>
                </c:pt>
                <c:pt idx="19">
                  <c:v>45680</c:v>
                </c:pt>
                <c:pt idx="20">
                  <c:v>45681</c:v>
                </c:pt>
                <c:pt idx="21">
                  <c:v>45682</c:v>
                </c:pt>
                <c:pt idx="22">
                  <c:v>45683</c:v>
                </c:pt>
                <c:pt idx="23">
                  <c:v>45684</c:v>
                </c:pt>
                <c:pt idx="24">
                  <c:v>45685</c:v>
                </c:pt>
                <c:pt idx="25">
                  <c:v>45686</c:v>
                </c:pt>
                <c:pt idx="26">
                  <c:v>45687</c:v>
                </c:pt>
                <c:pt idx="27">
                  <c:v>45688</c:v>
                </c:pt>
              </c:numCache>
            </c:numRef>
          </c:cat>
          <c:val>
            <c:numRef>
              <c:f>January!$I$2:$I$29</c:f>
              <c:numCache>
                <c:formatCode>0.0</c:formatCode>
                <c:ptCount val="28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6.5</c:v>
                </c:pt>
                <c:pt idx="6">
                  <c:v>6.5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5</c:v>
                </c:pt>
                <c:pt idx="14">
                  <c:v>7</c:v>
                </c:pt>
                <c:pt idx="15">
                  <c:v>6</c:v>
                </c:pt>
                <c:pt idx="16">
                  <c:v>6.5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8</c:v>
                </c:pt>
                <c:pt idx="22">
                  <c:v>7</c:v>
                </c:pt>
                <c:pt idx="23">
                  <c:v>7.5</c:v>
                </c:pt>
                <c:pt idx="24">
                  <c:v>8</c:v>
                </c:pt>
                <c:pt idx="25">
                  <c:v>7.5</c:v>
                </c:pt>
                <c:pt idx="26">
                  <c:v>7</c:v>
                </c:pt>
                <c:pt idx="27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86-4706-83C3-BE947EFC2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246047"/>
        <c:axId val="1523071455"/>
      </c:lineChart>
      <c:dateAx>
        <c:axId val="1197246047"/>
        <c:scaling>
          <c:orientation val="minMax"/>
        </c:scaling>
        <c:delete val="0"/>
        <c:axPos val="b"/>
        <c:numFmt formatCode="mm/d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071455"/>
        <c:crosses val="autoZero"/>
        <c:auto val="1"/>
        <c:lblOffset val="100"/>
        <c:baseTimeUnit val="days"/>
      </c:dateAx>
      <c:valAx>
        <c:axId val="152307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246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 TRACKER.xlsx]DASHBOARD!PivotTable1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Avg. Mood:Active vs Rest Days</a:t>
            </a:r>
          </a:p>
        </c:rich>
      </c:tx>
      <c:layout>
        <c:manualLayout>
          <c:xMode val="edge"/>
          <c:yMode val="edge"/>
          <c:x val="8.0789693388118589E-2"/>
          <c:y val="0.106914663177029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</c:pivotFmt>
      <c:pivotFmt>
        <c:idx val="2"/>
        <c:spPr>
          <a:pattFill prst="narHorz">
            <a:fgClr>
              <a:schemeClr val="accent2"/>
            </a:fgClr>
            <a:bgClr>
              <a:schemeClr val="bg1"/>
            </a:bgClr>
          </a:pattFill>
          <a:ln>
            <a:solidFill>
              <a:schemeClr val="bg1"/>
            </a:solidFill>
          </a:ln>
          <a:effectLst>
            <a:innerShdw blurRad="114300">
              <a:schemeClr val="accent1"/>
            </a:innerShdw>
          </a:effectLst>
        </c:spPr>
      </c:pivotFmt>
    </c:pivotFmts>
    <c:plotArea>
      <c:layout>
        <c:manualLayout>
          <c:layoutTarget val="inner"/>
          <c:xMode val="edge"/>
          <c:yMode val="edge"/>
          <c:x val="3.9007092198581561E-2"/>
          <c:y val="0.26055601745433993"/>
          <c:w val="0.79623555034344107"/>
          <c:h val="0.44284084054710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DASHBOARD!$B$15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Pt>
            <c:idx val="1"/>
            <c:invertIfNegative val="0"/>
            <c:bubble3D val="0"/>
            <c:spPr>
              <a:pattFill prst="narHorz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bg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4-01A0-4181-9A46-D650231DEDA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DASHBOARD!$A$16:$A$18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DASHBOARD!$B$16:$B$18</c:f>
              <c:numCache>
                <c:formatCode>0.0</c:formatCode>
                <c:ptCount val="2"/>
                <c:pt idx="0">
                  <c:v>6.3802564102564094</c:v>
                </c:pt>
                <c:pt idx="1">
                  <c:v>7.3857142857142861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A0-4181-9A46-D650231DEDA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039644175"/>
        <c:axId val="1039645615"/>
      </c:barChart>
      <c:catAx>
        <c:axId val="103964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645615"/>
        <c:crosses val="autoZero"/>
        <c:auto val="1"/>
        <c:lblAlgn val="ctr"/>
        <c:lblOffset val="100"/>
        <c:noMultiLvlLbl val="0"/>
      </c:catAx>
      <c:valAx>
        <c:axId val="1039645615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644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 TRACKER.xlsx]DASHBOARD!PivotTable2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vs. Rest</a:t>
            </a:r>
          </a:p>
        </c:rich>
      </c:tx>
      <c:layout>
        <c:manualLayout>
          <c:xMode val="edge"/>
          <c:yMode val="edge"/>
          <c:x val="0.33318707137414277"/>
          <c:y val="2.68792741737732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DASHBOARD!$B$26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explosion val="26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381A-4C43-8ECA-FDB8BEA0AF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81A-4C43-8ECA-FDB8BEA0AF7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DASHBOARD!$A$27:$A$29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DASHBOARD!$B$27:$B$29</c:f>
              <c:numCache>
                <c:formatCode>General</c:formatCode>
                <c:ptCount val="2"/>
                <c:pt idx="0">
                  <c:v>39</c:v>
                </c:pt>
                <c:pt idx="1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1A-4C43-8ECA-FDB8BEA0AF7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 TRACKER.xlsx]DASHBOARD!PivotTable3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1" i="0" u="none" strike="noStrike" cap="all" normalizeH="0" baseline="0"/>
              <a:t>Monthly Trends: Average Steps vs. Average Weight</a:t>
            </a:r>
            <a:endParaRPr lang="en-US" sz="1400" cap="all" baseline="0"/>
          </a:p>
        </c:rich>
      </c:tx>
      <c:layout>
        <c:manualLayout>
          <c:xMode val="edge"/>
          <c:yMode val="edge"/>
          <c:x val="0.1015428751191432"/>
          <c:y val="4.02298850574712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DASHBOARD!$B$33</c:f>
              <c:strCache>
                <c:ptCount val="1"/>
                <c:pt idx="0">
                  <c:v>Average of WEIGHT (IBS)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DASHBOARD!$A$34:$A$39</c:f>
              <c:strCache>
                <c:ptCount val="5"/>
                <c:pt idx="0">
                  <c:v>Jan 2025</c:v>
                </c:pt>
                <c:pt idx="1">
                  <c:v>Feb 2025</c:v>
                </c:pt>
                <c:pt idx="2">
                  <c:v>Mar 2025</c:v>
                </c:pt>
                <c:pt idx="3">
                  <c:v>Apr 2025</c:v>
                </c:pt>
                <c:pt idx="4">
                  <c:v>May 2025</c:v>
                </c:pt>
              </c:strCache>
            </c:strRef>
          </c:cat>
          <c:val>
            <c:numRef>
              <c:f>DASHBOARD!$B$34:$B$39</c:f>
              <c:numCache>
                <c:formatCode>0.00</c:formatCode>
                <c:ptCount val="5"/>
                <c:pt idx="0">
                  <c:v>164.78571428571428</c:v>
                </c:pt>
                <c:pt idx="1">
                  <c:v>164.92857142857142</c:v>
                </c:pt>
                <c:pt idx="2">
                  <c:v>166.45161290322579</c:v>
                </c:pt>
                <c:pt idx="3">
                  <c:v>162.36666666666667</c:v>
                </c:pt>
                <c:pt idx="4">
                  <c:v>161.70967741935485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BC-4118-BEB2-41A519250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314335"/>
        <c:axId val="1312308575"/>
      </c:lineChart>
      <c:lineChart>
        <c:grouping val="standard"/>
        <c:varyColors val="0"/>
        <c:ser>
          <c:idx val="1"/>
          <c:order val="1"/>
          <c:tx>
            <c:strRef>
              <c:f>DASHBOARD!$C$33</c:f>
              <c:strCache>
                <c:ptCount val="1"/>
                <c:pt idx="0">
                  <c:v>Average of STEPS 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DASHBOARD!$A$34:$A$39</c:f>
              <c:strCache>
                <c:ptCount val="5"/>
                <c:pt idx="0">
                  <c:v>Jan 2025</c:v>
                </c:pt>
                <c:pt idx="1">
                  <c:v>Feb 2025</c:v>
                </c:pt>
                <c:pt idx="2">
                  <c:v>Mar 2025</c:v>
                </c:pt>
                <c:pt idx="3">
                  <c:v>Apr 2025</c:v>
                </c:pt>
                <c:pt idx="4">
                  <c:v>May 2025</c:v>
                </c:pt>
              </c:strCache>
            </c:strRef>
          </c:cat>
          <c:val>
            <c:numRef>
              <c:f>DASHBOARD!$C$34:$C$39</c:f>
              <c:numCache>
                <c:formatCode>#,##0</c:formatCode>
                <c:ptCount val="5"/>
                <c:pt idx="0">
                  <c:v>10581.964285714286</c:v>
                </c:pt>
                <c:pt idx="1">
                  <c:v>13229.035714285714</c:v>
                </c:pt>
                <c:pt idx="2">
                  <c:v>10279.322580645161</c:v>
                </c:pt>
                <c:pt idx="3">
                  <c:v>16542.400000000001</c:v>
                </c:pt>
                <c:pt idx="4">
                  <c:v>13245.741935483871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BC-4118-BEB2-41A519250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322495"/>
        <c:axId val="1312302815"/>
      </c:lineChart>
      <c:catAx>
        <c:axId val="131231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308575"/>
        <c:crosses val="autoZero"/>
        <c:auto val="1"/>
        <c:lblAlgn val="ctr"/>
        <c:lblOffset val="100"/>
        <c:noMultiLvlLbl val="0"/>
      </c:catAx>
      <c:valAx>
        <c:axId val="131230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314335"/>
        <c:crosses val="autoZero"/>
        <c:crossBetween val="between"/>
      </c:valAx>
      <c:valAx>
        <c:axId val="1312302815"/>
        <c:scaling>
          <c:orientation val="minMax"/>
        </c:scaling>
        <c:delete val="0"/>
        <c:axPos val="r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322495"/>
        <c:crosses val="max"/>
        <c:crossBetween val="between"/>
      </c:valAx>
      <c:catAx>
        <c:axId val="13123224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12302815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 TRACKER.xlsx]DASHBOARD!PivotTable4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cap="all" baseline="0"/>
              <a:t>Impact of Sleep on Daily Mood</a:t>
            </a:r>
            <a:endParaRPr lang="en-US" sz="1400" cap="all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DASHBOARD!$B$43</c:f>
              <c:strCache>
                <c:ptCount val="1"/>
                <c:pt idx="0">
                  <c:v>Sum of SLEEP (HOURS)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DASHBOARD!$A$44:$A$192</c:f>
              <c:strCache>
                <c:ptCount val="148"/>
                <c:pt idx="0">
                  <c:v>4-Jan</c:v>
                </c:pt>
                <c:pt idx="1">
                  <c:v>5-Jan</c:v>
                </c:pt>
                <c:pt idx="2">
                  <c:v>6-Jan</c:v>
                </c:pt>
                <c:pt idx="3">
                  <c:v>7-Jan</c:v>
                </c:pt>
                <c:pt idx="4">
                  <c:v>8-Jan</c:v>
                </c:pt>
                <c:pt idx="5">
                  <c:v>9-Jan</c:v>
                </c:pt>
                <c:pt idx="6">
                  <c:v>10-Jan</c:v>
                </c:pt>
                <c:pt idx="7">
                  <c:v>11-Jan</c:v>
                </c:pt>
                <c:pt idx="8">
                  <c:v>12-Jan</c:v>
                </c:pt>
                <c:pt idx="9">
                  <c:v>13-Jan</c:v>
                </c:pt>
                <c:pt idx="10">
                  <c:v>14-Jan</c:v>
                </c:pt>
                <c:pt idx="11">
                  <c:v>15-Jan</c:v>
                </c:pt>
                <c:pt idx="12">
                  <c:v>16-Jan</c:v>
                </c:pt>
                <c:pt idx="13">
                  <c:v>17-Jan</c:v>
                </c:pt>
                <c:pt idx="14">
                  <c:v>18-Jan</c:v>
                </c:pt>
                <c:pt idx="15">
                  <c:v>19-Jan</c:v>
                </c:pt>
                <c:pt idx="16">
                  <c:v>20-Jan</c:v>
                </c:pt>
                <c:pt idx="17">
                  <c:v>21-Jan</c:v>
                </c:pt>
                <c:pt idx="18">
                  <c:v>22-Jan</c:v>
                </c:pt>
                <c:pt idx="19">
                  <c:v>23-Jan</c:v>
                </c:pt>
                <c:pt idx="20">
                  <c:v>24-Jan</c:v>
                </c:pt>
                <c:pt idx="21">
                  <c:v>25-Jan</c:v>
                </c:pt>
                <c:pt idx="22">
                  <c:v>26-Jan</c:v>
                </c:pt>
                <c:pt idx="23">
                  <c:v>27-Jan</c:v>
                </c:pt>
                <c:pt idx="24">
                  <c:v>28-Jan</c:v>
                </c:pt>
                <c:pt idx="25">
                  <c:v>29-Jan</c:v>
                </c:pt>
                <c:pt idx="26">
                  <c:v>30-Jan</c:v>
                </c:pt>
                <c:pt idx="27">
                  <c:v>31-Jan</c:v>
                </c:pt>
                <c:pt idx="28">
                  <c:v>1-Feb</c:v>
                </c:pt>
                <c:pt idx="29">
                  <c:v>2-Feb</c:v>
                </c:pt>
                <c:pt idx="30">
                  <c:v>3-Feb</c:v>
                </c:pt>
                <c:pt idx="31">
                  <c:v>4-Feb</c:v>
                </c:pt>
                <c:pt idx="32">
                  <c:v>5-Feb</c:v>
                </c:pt>
                <c:pt idx="33">
                  <c:v>6-Feb</c:v>
                </c:pt>
                <c:pt idx="34">
                  <c:v>7-Feb</c:v>
                </c:pt>
                <c:pt idx="35">
                  <c:v>8-Feb</c:v>
                </c:pt>
                <c:pt idx="36">
                  <c:v>9-Feb</c:v>
                </c:pt>
                <c:pt idx="37">
                  <c:v>10-Feb</c:v>
                </c:pt>
                <c:pt idx="38">
                  <c:v>11-Feb</c:v>
                </c:pt>
                <c:pt idx="39">
                  <c:v>12-Feb</c:v>
                </c:pt>
                <c:pt idx="40">
                  <c:v>13-Feb</c:v>
                </c:pt>
                <c:pt idx="41">
                  <c:v>14-Feb</c:v>
                </c:pt>
                <c:pt idx="42">
                  <c:v>15-Feb</c:v>
                </c:pt>
                <c:pt idx="43">
                  <c:v>16-Feb</c:v>
                </c:pt>
                <c:pt idx="44">
                  <c:v>17-Feb</c:v>
                </c:pt>
                <c:pt idx="45">
                  <c:v>18-Feb</c:v>
                </c:pt>
                <c:pt idx="46">
                  <c:v>19-Feb</c:v>
                </c:pt>
                <c:pt idx="47">
                  <c:v>20-Feb</c:v>
                </c:pt>
                <c:pt idx="48">
                  <c:v>21-Feb</c:v>
                </c:pt>
                <c:pt idx="49">
                  <c:v>22-Feb</c:v>
                </c:pt>
                <c:pt idx="50">
                  <c:v>23-Feb</c:v>
                </c:pt>
                <c:pt idx="51">
                  <c:v>24-Feb</c:v>
                </c:pt>
                <c:pt idx="52">
                  <c:v>25-Feb</c:v>
                </c:pt>
                <c:pt idx="53">
                  <c:v>26-Feb</c:v>
                </c:pt>
                <c:pt idx="54">
                  <c:v>27-Feb</c:v>
                </c:pt>
                <c:pt idx="55">
                  <c:v>28-Feb</c:v>
                </c:pt>
                <c:pt idx="56">
                  <c:v>1-Mar</c:v>
                </c:pt>
                <c:pt idx="57">
                  <c:v>2-Mar</c:v>
                </c:pt>
                <c:pt idx="58">
                  <c:v>3-Mar</c:v>
                </c:pt>
                <c:pt idx="59">
                  <c:v>4-Mar</c:v>
                </c:pt>
                <c:pt idx="60">
                  <c:v>5-Mar</c:v>
                </c:pt>
                <c:pt idx="61">
                  <c:v>6-Mar</c:v>
                </c:pt>
                <c:pt idx="62">
                  <c:v>7-Mar</c:v>
                </c:pt>
                <c:pt idx="63">
                  <c:v>8-Mar</c:v>
                </c:pt>
                <c:pt idx="64">
                  <c:v>9-Mar</c:v>
                </c:pt>
                <c:pt idx="65">
                  <c:v>10-Mar</c:v>
                </c:pt>
                <c:pt idx="66">
                  <c:v>11-Mar</c:v>
                </c:pt>
                <c:pt idx="67">
                  <c:v>12-Mar</c:v>
                </c:pt>
                <c:pt idx="68">
                  <c:v>13-Mar</c:v>
                </c:pt>
                <c:pt idx="69">
                  <c:v>14-Mar</c:v>
                </c:pt>
                <c:pt idx="70">
                  <c:v>15-Mar</c:v>
                </c:pt>
                <c:pt idx="71">
                  <c:v>16-Mar</c:v>
                </c:pt>
                <c:pt idx="72">
                  <c:v>17-Mar</c:v>
                </c:pt>
                <c:pt idx="73">
                  <c:v>18-Mar</c:v>
                </c:pt>
                <c:pt idx="74">
                  <c:v>19-Mar</c:v>
                </c:pt>
                <c:pt idx="75">
                  <c:v>20-Mar</c:v>
                </c:pt>
                <c:pt idx="76">
                  <c:v>21-Mar</c:v>
                </c:pt>
                <c:pt idx="77">
                  <c:v>22-Mar</c:v>
                </c:pt>
                <c:pt idx="78">
                  <c:v>23-Mar</c:v>
                </c:pt>
                <c:pt idx="79">
                  <c:v>24-Mar</c:v>
                </c:pt>
                <c:pt idx="80">
                  <c:v>25-Mar</c:v>
                </c:pt>
                <c:pt idx="81">
                  <c:v>26-Mar</c:v>
                </c:pt>
                <c:pt idx="82">
                  <c:v>27-Mar</c:v>
                </c:pt>
                <c:pt idx="83">
                  <c:v>28-Mar</c:v>
                </c:pt>
                <c:pt idx="84">
                  <c:v>29-Mar</c:v>
                </c:pt>
                <c:pt idx="85">
                  <c:v>30-Mar</c:v>
                </c:pt>
                <c:pt idx="86">
                  <c:v>31-Mar</c:v>
                </c:pt>
                <c:pt idx="87">
                  <c:v>1-Apr</c:v>
                </c:pt>
                <c:pt idx="88">
                  <c:v>2-Apr</c:v>
                </c:pt>
                <c:pt idx="89">
                  <c:v>3-Apr</c:v>
                </c:pt>
                <c:pt idx="90">
                  <c:v>4-Apr</c:v>
                </c:pt>
                <c:pt idx="91">
                  <c:v>5-Apr</c:v>
                </c:pt>
                <c:pt idx="92">
                  <c:v>6-Apr</c:v>
                </c:pt>
                <c:pt idx="93">
                  <c:v>7-Apr</c:v>
                </c:pt>
                <c:pt idx="94">
                  <c:v>8-Apr</c:v>
                </c:pt>
                <c:pt idx="95">
                  <c:v>9-Apr</c:v>
                </c:pt>
                <c:pt idx="96">
                  <c:v>10-Apr</c:v>
                </c:pt>
                <c:pt idx="97">
                  <c:v>11-Apr</c:v>
                </c:pt>
                <c:pt idx="98">
                  <c:v>12-Apr</c:v>
                </c:pt>
                <c:pt idx="99">
                  <c:v>13-Apr</c:v>
                </c:pt>
                <c:pt idx="100">
                  <c:v>14-Apr</c:v>
                </c:pt>
                <c:pt idx="101">
                  <c:v>15-Apr</c:v>
                </c:pt>
                <c:pt idx="102">
                  <c:v>16-Apr</c:v>
                </c:pt>
                <c:pt idx="103">
                  <c:v>17-Apr</c:v>
                </c:pt>
                <c:pt idx="104">
                  <c:v>18-Apr</c:v>
                </c:pt>
                <c:pt idx="105">
                  <c:v>19-Apr</c:v>
                </c:pt>
                <c:pt idx="106">
                  <c:v>20-Apr</c:v>
                </c:pt>
                <c:pt idx="107">
                  <c:v>21-Apr</c:v>
                </c:pt>
                <c:pt idx="108">
                  <c:v>22-Apr</c:v>
                </c:pt>
                <c:pt idx="109">
                  <c:v>23-Apr</c:v>
                </c:pt>
                <c:pt idx="110">
                  <c:v>24-Apr</c:v>
                </c:pt>
                <c:pt idx="111">
                  <c:v>25-Apr</c:v>
                </c:pt>
                <c:pt idx="112">
                  <c:v>26-Apr</c:v>
                </c:pt>
                <c:pt idx="113">
                  <c:v>27-Apr</c:v>
                </c:pt>
                <c:pt idx="114">
                  <c:v>28-Apr</c:v>
                </c:pt>
                <c:pt idx="115">
                  <c:v>29-Apr</c:v>
                </c:pt>
                <c:pt idx="116">
                  <c:v>30-Apr</c:v>
                </c:pt>
                <c:pt idx="117">
                  <c:v>1-May</c:v>
                </c:pt>
                <c:pt idx="118">
                  <c:v>2-May</c:v>
                </c:pt>
                <c:pt idx="119">
                  <c:v>3-May</c:v>
                </c:pt>
                <c:pt idx="120">
                  <c:v>4-May</c:v>
                </c:pt>
                <c:pt idx="121">
                  <c:v>5-May</c:v>
                </c:pt>
                <c:pt idx="122">
                  <c:v>6-May</c:v>
                </c:pt>
                <c:pt idx="123">
                  <c:v>7-May</c:v>
                </c:pt>
                <c:pt idx="124">
                  <c:v>8-May</c:v>
                </c:pt>
                <c:pt idx="125">
                  <c:v>9-May</c:v>
                </c:pt>
                <c:pt idx="126">
                  <c:v>10-May</c:v>
                </c:pt>
                <c:pt idx="127">
                  <c:v>11-May</c:v>
                </c:pt>
                <c:pt idx="128">
                  <c:v>12-May</c:v>
                </c:pt>
                <c:pt idx="129">
                  <c:v>13-May</c:v>
                </c:pt>
                <c:pt idx="130">
                  <c:v>14-May</c:v>
                </c:pt>
                <c:pt idx="131">
                  <c:v>15-May</c:v>
                </c:pt>
                <c:pt idx="132">
                  <c:v>16-May</c:v>
                </c:pt>
                <c:pt idx="133">
                  <c:v>17-May</c:v>
                </c:pt>
                <c:pt idx="134">
                  <c:v>18-May</c:v>
                </c:pt>
                <c:pt idx="135">
                  <c:v>19-May</c:v>
                </c:pt>
                <c:pt idx="136">
                  <c:v>20-May</c:v>
                </c:pt>
                <c:pt idx="137">
                  <c:v>21-May</c:v>
                </c:pt>
                <c:pt idx="138">
                  <c:v>22-May</c:v>
                </c:pt>
                <c:pt idx="139">
                  <c:v>23-May</c:v>
                </c:pt>
                <c:pt idx="140">
                  <c:v>24-May</c:v>
                </c:pt>
                <c:pt idx="141">
                  <c:v>25-May</c:v>
                </c:pt>
                <c:pt idx="142">
                  <c:v>26-May</c:v>
                </c:pt>
                <c:pt idx="143">
                  <c:v>27-May</c:v>
                </c:pt>
                <c:pt idx="144">
                  <c:v>28-May</c:v>
                </c:pt>
                <c:pt idx="145">
                  <c:v>29-May</c:v>
                </c:pt>
                <c:pt idx="146">
                  <c:v>30-May</c:v>
                </c:pt>
                <c:pt idx="147">
                  <c:v>31-May</c:v>
                </c:pt>
              </c:strCache>
            </c:strRef>
          </c:cat>
          <c:val>
            <c:numRef>
              <c:f>DASHBOARD!$B$44:$B$192</c:f>
              <c:numCache>
                <c:formatCode>0.00</c:formatCode>
                <c:ptCount val="148"/>
                <c:pt idx="0">
                  <c:v>10</c:v>
                </c:pt>
                <c:pt idx="1">
                  <c:v>8.5</c:v>
                </c:pt>
                <c:pt idx="2">
                  <c:v>5.8</c:v>
                </c:pt>
                <c:pt idx="3">
                  <c:v>8.33</c:v>
                </c:pt>
                <c:pt idx="4">
                  <c:v>7</c:v>
                </c:pt>
                <c:pt idx="5">
                  <c:v>8</c:v>
                </c:pt>
                <c:pt idx="6">
                  <c:v>5.33</c:v>
                </c:pt>
                <c:pt idx="7">
                  <c:v>4</c:v>
                </c:pt>
                <c:pt idx="8">
                  <c:v>6.33</c:v>
                </c:pt>
                <c:pt idx="9">
                  <c:v>8.67</c:v>
                </c:pt>
                <c:pt idx="10">
                  <c:v>7.67</c:v>
                </c:pt>
                <c:pt idx="11">
                  <c:v>7.5</c:v>
                </c:pt>
                <c:pt idx="12">
                  <c:v>7.67</c:v>
                </c:pt>
                <c:pt idx="13">
                  <c:v>7</c:v>
                </c:pt>
                <c:pt idx="14">
                  <c:v>6.17</c:v>
                </c:pt>
                <c:pt idx="15">
                  <c:v>7</c:v>
                </c:pt>
                <c:pt idx="16">
                  <c:v>4.33</c:v>
                </c:pt>
                <c:pt idx="17">
                  <c:v>8.58</c:v>
                </c:pt>
                <c:pt idx="18">
                  <c:v>6.83</c:v>
                </c:pt>
                <c:pt idx="19">
                  <c:v>5.17</c:v>
                </c:pt>
                <c:pt idx="20">
                  <c:v>7</c:v>
                </c:pt>
                <c:pt idx="21">
                  <c:v>5.33</c:v>
                </c:pt>
                <c:pt idx="22">
                  <c:v>6</c:v>
                </c:pt>
                <c:pt idx="23">
                  <c:v>3.33</c:v>
                </c:pt>
                <c:pt idx="24">
                  <c:v>7.17</c:v>
                </c:pt>
                <c:pt idx="25">
                  <c:v>6.83</c:v>
                </c:pt>
                <c:pt idx="26">
                  <c:v>8.92</c:v>
                </c:pt>
                <c:pt idx="27">
                  <c:v>7</c:v>
                </c:pt>
                <c:pt idx="28">
                  <c:v>2.5</c:v>
                </c:pt>
                <c:pt idx="29">
                  <c:v>3.87</c:v>
                </c:pt>
                <c:pt idx="30">
                  <c:v>5.5</c:v>
                </c:pt>
                <c:pt idx="31">
                  <c:v>9.77</c:v>
                </c:pt>
                <c:pt idx="32">
                  <c:v>1.87</c:v>
                </c:pt>
                <c:pt idx="33">
                  <c:v>8.8000000000000007</c:v>
                </c:pt>
                <c:pt idx="34">
                  <c:v>7.5</c:v>
                </c:pt>
                <c:pt idx="35">
                  <c:v>5.33</c:v>
                </c:pt>
                <c:pt idx="36">
                  <c:v>5.83</c:v>
                </c:pt>
                <c:pt idx="37">
                  <c:v>6.17</c:v>
                </c:pt>
                <c:pt idx="38">
                  <c:v>5.83</c:v>
                </c:pt>
                <c:pt idx="39">
                  <c:v>7.33</c:v>
                </c:pt>
                <c:pt idx="40">
                  <c:v>6.17</c:v>
                </c:pt>
                <c:pt idx="41">
                  <c:v>7</c:v>
                </c:pt>
                <c:pt idx="42">
                  <c:v>4.7300000000000004</c:v>
                </c:pt>
                <c:pt idx="43">
                  <c:v>6.5</c:v>
                </c:pt>
                <c:pt idx="44">
                  <c:v>9.5</c:v>
                </c:pt>
                <c:pt idx="45">
                  <c:v>9</c:v>
                </c:pt>
                <c:pt idx="46">
                  <c:v>6</c:v>
                </c:pt>
                <c:pt idx="47">
                  <c:v>6</c:v>
                </c:pt>
                <c:pt idx="48">
                  <c:v>4</c:v>
                </c:pt>
                <c:pt idx="49">
                  <c:v>6.17</c:v>
                </c:pt>
                <c:pt idx="50">
                  <c:v>6</c:v>
                </c:pt>
                <c:pt idx="51">
                  <c:v>3.83</c:v>
                </c:pt>
                <c:pt idx="52">
                  <c:v>7</c:v>
                </c:pt>
                <c:pt idx="53">
                  <c:v>3.5</c:v>
                </c:pt>
                <c:pt idx="54">
                  <c:v>7.1</c:v>
                </c:pt>
                <c:pt idx="55">
                  <c:v>5.5</c:v>
                </c:pt>
                <c:pt idx="56">
                  <c:v>7.5</c:v>
                </c:pt>
                <c:pt idx="57">
                  <c:v>7</c:v>
                </c:pt>
                <c:pt idx="58">
                  <c:v>7</c:v>
                </c:pt>
                <c:pt idx="59">
                  <c:v>7.83</c:v>
                </c:pt>
                <c:pt idx="60">
                  <c:v>7.33</c:v>
                </c:pt>
                <c:pt idx="61">
                  <c:v>6.17</c:v>
                </c:pt>
                <c:pt idx="62">
                  <c:v>6.67</c:v>
                </c:pt>
                <c:pt idx="63">
                  <c:v>9.33</c:v>
                </c:pt>
                <c:pt idx="64">
                  <c:v>4.67</c:v>
                </c:pt>
                <c:pt idx="65">
                  <c:v>6.17</c:v>
                </c:pt>
                <c:pt idx="66">
                  <c:v>6.67</c:v>
                </c:pt>
                <c:pt idx="67">
                  <c:v>8.83</c:v>
                </c:pt>
                <c:pt idx="68">
                  <c:v>7.67</c:v>
                </c:pt>
                <c:pt idx="69">
                  <c:v>6</c:v>
                </c:pt>
                <c:pt idx="70">
                  <c:v>8.33</c:v>
                </c:pt>
                <c:pt idx="71">
                  <c:v>2</c:v>
                </c:pt>
                <c:pt idx="72">
                  <c:v>6.5</c:v>
                </c:pt>
                <c:pt idx="73">
                  <c:v>8.83</c:v>
                </c:pt>
                <c:pt idx="74">
                  <c:v>6.5</c:v>
                </c:pt>
                <c:pt idx="75">
                  <c:v>6.17</c:v>
                </c:pt>
                <c:pt idx="76">
                  <c:v>7.67</c:v>
                </c:pt>
                <c:pt idx="77">
                  <c:v>2.5</c:v>
                </c:pt>
                <c:pt idx="78">
                  <c:v>4.33</c:v>
                </c:pt>
                <c:pt idx="79">
                  <c:v>9.17</c:v>
                </c:pt>
                <c:pt idx="80">
                  <c:v>3.17</c:v>
                </c:pt>
                <c:pt idx="81">
                  <c:v>7.67</c:v>
                </c:pt>
                <c:pt idx="82">
                  <c:v>6.17</c:v>
                </c:pt>
                <c:pt idx="83">
                  <c:v>6.67</c:v>
                </c:pt>
                <c:pt idx="84">
                  <c:v>3.83</c:v>
                </c:pt>
                <c:pt idx="85">
                  <c:v>5.33</c:v>
                </c:pt>
                <c:pt idx="86">
                  <c:v>7.5</c:v>
                </c:pt>
                <c:pt idx="87">
                  <c:v>8.17</c:v>
                </c:pt>
                <c:pt idx="88">
                  <c:v>8</c:v>
                </c:pt>
                <c:pt idx="89">
                  <c:v>4.67</c:v>
                </c:pt>
                <c:pt idx="90">
                  <c:v>6</c:v>
                </c:pt>
                <c:pt idx="91">
                  <c:v>6</c:v>
                </c:pt>
                <c:pt idx="92">
                  <c:v>3.67</c:v>
                </c:pt>
                <c:pt idx="93">
                  <c:v>6.33</c:v>
                </c:pt>
                <c:pt idx="94">
                  <c:v>8.5</c:v>
                </c:pt>
                <c:pt idx="95">
                  <c:v>2.75</c:v>
                </c:pt>
                <c:pt idx="96">
                  <c:v>6</c:v>
                </c:pt>
                <c:pt idx="97">
                  <c:v>7.17</c:v>
                </c:pt>
                <c:pt idx="98">
                  <c:v>8.5</c:v>
                </c:pt>
                <c:pt idx="99">
                  <c:v>6.67</c:v>
                </c:pt>
                <c:pt idx="100">
                  <c:v>6.83</c:v>
                </c:pt>
                <c:pt idx="101">
                  <c:v>7.67</c:v>
                </c:pt>
                <c:pt idx="102">
                  <c:v>7.5</c:v>
                </c:pt>
                <c:pt idx="103">
                  <c:v>3.67</c:v>
                </c:pt>
                <c:pt idx="104">
                  <c:v>3.67</c:v>
                </c:pt>
                <c:pt idx="105">
                  <c:v>4.83</c:v>
                </c:pt>
                <c:pt idx="106">
                  <c:v>6</c:v>
                </c:pt>
                <c:pt idx="107">
                  <c:v>8.33</c:v>
                </c:pt>
                <c:pt idx="108">
                  <c:v>6</c:v>
                </c:pt>
                <c:pt idx="109">
                  <c:v>1</c:v>
                </c:pt>
                <c:pt idx="110">
                  <c:v>4.5</c:v>
                </c:pt>
                <c:pt idx="111">
                  <c:v>7.33</c:v>
                </c:pt>
                <c:pt idx="112">
                  <c:v>7.83</c:v>
                </c:pt>
                <c:pt idx="113">
                  <c:v>6.17</c:v>
                </c:pt>
                <c:pt idx="114">
                  <c:v>7.83</c:v>
                </c:pt>
                <c:pt idx="115">
                  <c:v>4.67</c:v>
                </c:pt>
                <c:pt idx="116">
                  <c:v>5.33</c:v>
                </c:pt>
                <c:pt idx="117">
                  <c:v>7.83</c:v>
                </c:pt>
                <c:pt idx="118">
                  <c:v>4.5</c:v>
                </c:pt>
                <c:pt idx="119">
                  <c:v>6</c:v>
                </c:pt>
                <c:pt idx="120">
                  <c:v>5.83</c:v>
                </c:pt>
                <c:pt idx="121">
                  <c:v>8.67</c:v>
                </c:pt>
                <c:pt idx="122">
                  <c:v>4.17</c:v>
                </c:pt>
                <c:pt idx="123">
                  <c:v>8.5</c:v>
                </c:pt>
                <c:pt idx="124">
                  <c:v>3.17</c:v>
                </c:pt>
                <c:pt idx="125">
                  <c:v>4.5</c:v>
                </c:pt>
                <c:pt idx="126">
                  <c:v>5.83</c:v>
                </c:pt>
                <c:pt idx="127">
                  <c:v>9.17</c:v>
                </c:pt>
                <c:pt idx="128">
                  <c:v>4.33</c:v>
                </c:pt>
                <c:pt idx="129">
                  <c:v>7.83</c:v>
                </c:pt>
                <c:pt idx="130">
                  <c:v>6.5</c:v>
                </c:pt>
                <c:pt idx="131">
                  <c:v>8.33</c:v>
                </c:pt>
                <c:pt idx="132">
                  <c:v>4.17</c:v>
                </c:pt>
                <c:pt idx="133">
                  <c:v>6</c:v>
                </c:pt>
                <c:pt idx="134">
                  <c:v>5</c:v>
                </c:pt>
                <c:pt idx="135">
                  <c:v>5.67</c:v>
                </c:pt>
                <c:pt idx="136">
                  <c:v>7.17</c:v>
                </c:pt>
                <c:pt idx="137">
                  <c:v>6.17</c:v>
                </c:pt>
                <c:pt idx="138">
                  <c:v>7.67</c:v>
                </c:pt>
                <c:pt idx="139">
                  <c:v>6.5</c:v>
                </c:pt>
                <c:pt idx="140">
                  <c:v>6.5</c:v>
                </c:pt>
                <c:pt idx="141">
                  <c:v>5.83</c:v>
                </c:pt>
                <c:pt idx="142">
                  <c:v>4.83</c:v>
                </c:pt>
                <c:pt idx="143">
                  <c:v>5</c:v>
                </c:pt>
                <c:pt idx="144">
                  <c:v>8.17</c:v>
                </c:pt>
                <c:pt idx="145">
                  <c:v>5.17</c:v>
                </c:pt>
                <c:pt idx="146">
                  <c:v>7.5</c:v>
                </c:pt>
                <c:pt idx="14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25-4DA3-8EB1-B2BE7F865AC8}"/>
            </c:ext>
          </c:extLst>
        </c:ser>
        <c:ser>
          <c:idx val="1"/>
          <c:order val="1"/>
          <c:tx>
            <c:strRef>
              <c:f>DASHBOARD!$C$43</c:f>
              <c:strCache>
                <c:ptCount val="1"/>
                <c:pt idx="0">
                  <c:v>Sum of MOOD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DASHBOARD!$A$44:$A$192</c:f>
              <c:strCache>
                <c:ptCount val="148"/>
                <c:pt idx="0">
                  <c:v>4-Jan</c:v>
                </c:pt>
                <c:pt idx="1">
                  <c:v>5-Jan</c:v>
                </c:pt>
                <c:pt idx="2">
                  <c:v>6-Jan</c:v>
                </c:pt>
                <c:pt idx="3">
                  <c:v>7-Jan</c:v>
                </c:pt>
                <c:pt idx="4">
                  <c:v>8-Jan</c:v>
                </c:pt>
                <c:pt idx="5">
                  <c:v>9-Jan</c:v>
                </c:pt>
                <c:pt idx="6">
                  <c:v>10-Jan</c:v>
                </c:pt>
                <c:pt idx="7">
                  <c:v>11-Jan</c:v>
                </c:pt>
                <c:pt idx="8">
                  <c:v>12-Jan</c:v>
                </c:pt>
                <c:pt idx="9">
                  <c:v>13-Jan</c:v>
                </c:pt>
                <c:pt idx="10">
                  <c:v>14-Jan</c:v>
                </c:pt>
                <c:pt idx="11">
                  <c:v>15-Jan</c:v>
                </c:pt>
                <c:pt idx="12">
                  <c:v>16-Jan</c:v>
                </c:pt>
                <c:pt idx="13">
                  <c:v>17-Jan</c:v>
                </c:pt>
                <c:pt idx="14">
                  <c:v>18-Jan</c:v>
                </c:pt>
                <c:pt idx="15">
                  <c:v>19-Jan</c:v>
                </c:pt>
                <c:pt idx="16">
                  <c:v>20-Jan</c:v>
                </c:pt>
                <c:pt idx="17">
                  <c:v>21-Jan</c:v>
                </c:pt>
                <c:pt idx="18">
                  <c:v>22-Jan</c:v>
                </c:pt>
                <c:pt idx="19">
                  <c:v>23-Jan</c:v>
                </c:pt>
                <c:pt idx="20">
                  <c:v>24-Jan</c:v>
                </c:pt>
                <c:pt idx="21">
                  <c:v>25-Jan</c:v>
                </c:pt>
                <c:pt idx="22">
                  <c:v>26-Jan</c:v>
                </c:pt>
                <c:pt idx="23">
                  <c:v>27-Jan</c:v>
                </c:pt>
                <c:pt idx="24">
                  <c:v>28-Jan</c:v>
                </c:pt>
                <c:pt idx="25">
                  <c:v>29-Jan</c:v>
                </c:pt>
                <c:pt idx="26">
                  <c:v>30-Jan</c:v>
                </c:pt>
                <c:pt idx="27">
                  <c:v>31-Jan</c:v>
                </c:pt>
                <c:pt idx="28">
                  <c:v>1-Feb</c:v>
                </c:pt>
                <c:pt idx="29">
                  <c:v>2-Feb</c:v>
                </c:pt>
                <c:pt idx="30">
                  <c:v>3-Feb</c:v>
                </c:pt>
                <c:pt idx="31">
                  <c:v>4-Feb</c:v>
                </c:pt>
                <c:pt idx="32">
                  <c:v>5-Feb</c:v>
                </c:pt>
                <c:pt idx="33">
                  <c:v>6-Feb</c:v>
                </c:pt>
                <c:pt idx="34">
                  <c:v>7-Feb</c:v>
                </c:pt>
                <c:pt idx="35">
                  <c:v>8-Feb</c:v>
                </c:pt>
                <c:pt idx="36">
                  <c:v>9-Feb</c:v>
                </c:pt>
                <c:pt idx="37">
                  <c:v>10-Feb</c:v>
                </c:pt>
                <c:pt idx="38">
                  <c:v>11-Feb</c:v>
                </c:pt>
                <c:pt idx="39">
                  <c:v>12-Feb</c:v>
                </c:pt>
                <c:pt idx="40">
                  <c:v>13-Feb</c:v>
                </c:pt>
                <c:pt idx="41">
                  <c:v>14-Feb</c:v>
                </c:pt>
                <c:pt idx="42">
                  <c:v>15-Feb</c:v>
                </c:pt>
                <c:pt idx="43">
                  <c:v>16-Feb</c:v>
                </c:pt>
                <c:pt idx="44">
                  <c:v>17-Feb</c:v>
                </c:pt>
                <c:pt idx="45">
                  <c:v>18-Feb</c:v>
                </c:pt>
                <c:pt idx="46">
                  <c:v>19-Feb</c:v>
                </c:pt>
                <c:pt idx="47">
                  <c:v>20-Feb</c:v>
                </c:pt>
                <c:pt idx="48">
                  <c:v>21-Feb</c:v>
                </c:pt>
                <c:pt idx="49">
                  <c:v>22-Feb</c:v>
                </c:pt>
                <c:pt idx="50">
                  <c:v>23-Feb</c:v>
                </c:pt>
                <c:pt idx="51">
                  <c:v>24-Feb</c:v>
                </c:pt>
                <c:pt idx="52">
                  <c:v>25-Feb</c:v>
                </c:pt>
                <c:pt idx="53">
                  <c:v>26-Feb</c:v>
                </c:pt>
                <c:pt idx="54">
                  <c:v>27-Feb</c:v>
                </c:pt>
                <c:pt idx="55">
                  <c:v>28-Feb</c:v>
                </c:pt>
                <c:pt idx="56">
                  <c:v>1-Mar</c:v>
                </c:pt>
                <c:pt idx="57">
                  <c:v>2-Mar</c:v>
                </c:pt>
                <c:pt idx="58">
                  <c:v>3-Mar</c:v>
                </c:pt>
                <c:pt idx="59">
                  <c:v>4-Mar</c:v>
                </c:pt>
                <c:pt idx="60">
                  <c:v>5-Mar</c:v>
                </c:pt>
                <c:pt idx="61">
                  <c:v>6-Mar</c:v>
                </c:pt>
                <c:pt idx="62">
                  <c:v>7-Mar</c:v>
                </c:pt>
                <c:pt idx="63">
                  <c:v>8-Mar</c:v>
                </c:pt>
                <c:pt idx="64">
                  <c:v>9-Mar</c:v>
                </c:pt>
                <c:pt idx="65">
                  <c:v>10-Mar</c:v>
                </c:pt>
                <c:pt idx="66">
                  <c:v>11-Mar</c:v>
                </c:pt>
                <c:pt idx="67">
                  <c:v>12-Mar</c:v>
                </c:pt>
                <c:pt idx="68">
                  <c:v>13-Mar</c:v>
                </c:pt>
                <c:pt idx="69">
                  <c:v>14-Mar</c:v>
                </c:pt>
                <c:pt idx="70">
                  <c:v>15-Mar</c:v>
                </c:pt>
                <c:pt idx="71">
                  <c:v>16-Mar</c:v>
                </c:pt>
                <c:pt idx="72">
                  <c:v>17-Mar</c:v>
                </c:pt>
                <c:pt idx="73">
                  <c:v>18-Mar</c:v>
                </c:pt>
                <c:pt idx="74">
                  <c:v>19-Mar</c:v>
                </c:pt>
                <c:pt idx="75">
                  <c:v>20-Mar</c:v>
                </c:pt>
                <c:pt idx="76">
                  <c:v>21-Mar</c:v>
                </c:pt>
                <c:pt idx="77">
                  <c:v>22-Mar</c:v>
                </c:pt>
                <c:pt idx="78">
                  <c:v>23-Mar</c:v>
                </c:pt>
                <c:pt idx="79">
                  <c:v>24-Mar</c:v>
                </c:pt>
                <c:pt idx="80">
                  <c:v>25-Mar</c:v>
                </c:pt>
                <c:pt idx="81">
                  <c:v>26-Mar</c:v>
                </c:pt>
                <c:pt idx="82">
                  <c:v>27-Mar</c:v>
                </c:pt>
                <c:pt idx="83">
                  <c:v>28-Mar</c:v>
                </c:pt>
                <c:pt idx="84">
                  <c:v>29-Mar</c:v>
                </c:pt>
                <c:pt idx="85">
                  <c:v>30-Mar</c:v>
                </c:pt>
                <c:pt idx="86">
                  <c:v>31-Mar</c:v>
                </c:pt>
                <c:pt idx="87">
                  <c:v>1-Apr</c:v>
                </c:pt>
                <c:pt idx="88">
                  <c:v>2-Apr</c:v>
                </c:pt>
                <c:pt idx="89">
                  <c:v>3-Apr</c:v>
                </c:pt>
                <c:pt idx="90">
                  <c:v>4-Apr</c:v>
                </c:pt>
                <c:pt idx="91">
                  <c:v>5-Apr</c:v>
                </c:pt>
                <c:pt idx="92">
                  <c:v>6-Apr</c:v>
                </c:pt>
                <c:pt idx="93">
                  <c:v>7-Apr</c:v>
                </c:pt>
                <c:pt idx="94">
                  <c:v>8-Apr</c:v>
                </c:pt>
                <c:pt idx="95">
                  <c:v>9-Apr</c:v>
                </c:pt>
                <c:pt idx="96">
                  <c:v>10-Apr</c:v>
                </c:pt>
                <c:pt idx="97">
                  <c:v>11-Apr</c:v>
                </c:pt>
                <c:pt idx="98">
                  <c:v>12-Apr</c:v>
                </c:pt>
                <c:pt idx="99">
                  <c:v>13-Apr</c:v>
                </c:pt>
                <c:pt idx="100">
                  <c:v>14-Apr</c:v>
                </c:pt>
                <c:pt idx="101">
                  <c:v>15-Apr</c:v>
                </c:pt>
                <c:pt idx="102">
                  <c:v>16-Apr</c:v>
                </c:pt>
                <c:pt idx="103">
                  <c:v>17-Apr</c:v>
                </c:pt>
                <c:pt idx="104">
                  <c:v>18-Apr</c:v>
                </c:pt>
                <c:pt idx="105">
                  <c:v>19-Apr</c:v>
                </c:pt>
                <c:pt idx="106">
                  <c:v>20-Apr</c:v>
                </c:pt>
                <c:pt idx="107">
                  <c:v>21-Apr</c:v>
                </c:pt>
                <c:pt idx="108">
                  <c:v>22-Apr</c:v>
                </c:pt>
                <c:pt idx="109">
                  <c:v>23-Apr</c:v>
                </c:pt>
                <c:pt idx="110">
                  <c:v>24-Apr</c:v>
                </c:pt>
                <c:pt idx="111">
                  <c:v>25-Apr</c:v>
                </c:pt>
                <c:pt idx="112">
                  <c:v>26-Apr</c:v>
                </c:pt>
                <c:pt idx="113">
                  <c:v>27-Apr</c:v>
                </c:pt>
                <c:pt idx="114">
                  <c:v>28-Apr</c:v>
                </c:pt>
                <c:pt idx="115">
                  <c:v>29-Apr</c:v>
                </c:pt>
                <c:pt idx="116">
                  <c:v>30-Apr</c:v>
                </c:pt>
                <c:pt idx="117">
                  <c:v>1-May</c:v>
                </c:pt>
                <c:pt idx="118">
                  <c:v>2-May</c:v>
                </c:pt>
                <c:pt idx="119">
                  <c:v>3-May</c:v>
                </c:pt>
                <c:pt idx="120">
                  <c:v>4-May</c:v>
                </c:pt>
                <c:pt idx="121">
                  <c:v>5-May</c:v>
                </c:pt>
                <c:pt idx="122">
                  <c:v>6-May</c:v>
                </c:pt>
                <c:pt idx="123">
                  <c:v>7-May</c:v>
                </c:pt>
                <c:pt idx="124">
                  <c:v>8-May</c:v>
                </c:pt>
                <c:pt idx="125">
                  <c:v>9-May</c:v>
                </c:pt>
                <c:pt idx="126">
                  <c:v>10-May</c:v>
                </c:pt>
                <c:pt idx="127">
                  <c:v>11-May</c:v>
                </c:pt>
                <c:pt idx="128">
                  <c:v>12-May</c:v>
                </c:pt>
                <c:pt idx="129">
                  <c:v>13-May</c:v>
                </c:pt>
                <c:pt idx="130">
                  <c:v>14-May</c:v>
                </c:pt>
                <c:pt idx="131">
                  <c:v>15-May</c:v>
                </c:pt>
                <c:pt idx="132">
                  <c:v>16-May</c:v>
                </c:pt>
                <c:pt idx="133">
                  <c:v>17-May</c:v>
                </c:pt>
                <c:pt idx="134">
                  <c:v>18-May</c:v>
                </c:pt>
                <c:pt idx="135">
                  <c:v>19-May</c:v>
                </c:pt>
                <c:pt idx="136">
                  <c:v>20-May</c:v>
                </c:pt>
                <c:pt idx="137">
                  <c:v>21-May</c:v>
                </c:pt>
                <c:pt idx="138">
                  <c:v>22-May</c:v>
                </c:pt>
                <c:pt idx="139">
                  <c:v>23-May</c:v>
                </c:pt>
                <c:pt idx="140">
                  <c:v>24-May</c:v>
                </c:pt>
                <c:pt idx="141">
                  <c:v>25-May</c:v>
                </c:pt>
                <c:pt idx="142">
                  <c:v>26-May</c:v>
                </c:pt>
                <c:pt idx="143">
                  <c:v>27-May</c:v>
                </c:pt>
                <c:pt idx="144">
                  <c:v>28-May</c:v>
                </c:pt>
                <c:pt idx="145">
                  <c:v>29-May</c:v>
                </c:pt>
                <c:pt idx="146">
                  <c:v>30-May</c:v>
                </c:pt>
                <c:pt idx="147">
                  <c:v>31-May</c:v>
                </c:pt>
              </c:strCache>
            </c:strRef>
          </c:cat>
          <c:val>
            <c:numRef>
              <c:f>DASHBOARD!$C$44:$C$192</c:f>
              <c:numCache>
                <c:formatCode>0.0</c:formatCode>
                <c:ptCount val="148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6.5</c:v>
                </c:pt>
                <c:pt idx="6">
                  <c:v>6.5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5</c:v>
                </c:pt>
                <c:pt idx="14">
                  <c:v>7</c:v>
                </c:pt>
                <c:pt idx="15">
                  <c:v>6</c:v>
                </c:pt>
                <c:pt idx="16">
                  <c:v>6.5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8</c:v>
                </c:pt>
                <c:pt idx="22">
                  <c:v>7</c:v>
                </c:pt>
                <c:pt idx="23">
                  <c:v>7.5</c:v>
                </c:pt>
                <c:pt idx="24">
                  <c:v>8</c:v>
                </c:pt>
                <c:pt idx="25">
                  <c:v>7.5</c:v>
                </c:pt>
                <c:pt idx="26">
                  <c:v>7</c:v>
                </c:pt>
                <c:pt idx="27">
                  <c:v>8.5</c:v>
                </c:pt>
                <c:pt idx="28">
                  <c:v>8</c:v>
                </c:pt>
                <c:pt idx="29">
                  <c:v>6.5</c:v>
                </c:pt>
                <c:pt idx="30">
                  <c:v>7.5</c:v>
                </c:pt>
                <c:pt idx="31">
                  <c:v>7</c:v>
                </c:pt>
                <c:pt idx="32">
                  <c:v>7</c:v>
                </c:pt>
                <c:pt idx="33">
                  <c:v>9</c:v>
                </c:pt>
                <c:pt idx="34">
                  <c:v>9</c:v>
                </c:pt>
                <c:pt idx="35">
                  <c:v>7</c:v>
                </c:pt>
                <c:pt idx="36">
                  <c:v>8</c:v>
                </c:pt>
                <c:pt idx="37">
                  <c:v>8</c:v>
                </c:pt>
                <c:pt idx="38">
                  <c:v>7</c:v>
                </c:pt>
                <c:pt idx="39">
                  <c:v>7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7</c:v>
                </c:pt>
                <c:pt idx="44">
                  <c:v>6.5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8</c:v>
                </c:pt>
                <c:pt idx="54">
                  <c:v>8</c:v>
                </c:pt>
                <c:pt idx="55">
                  <c:v>7</c:v>
                </c:pt>
                <c:pt idx="56">
                  <c:v>7.5</c:v>
                </c:pt>
                <c:pt idx="57">
                  <c:v>5.83</c:v>
                </c:pt>
                <c:pt idx="58">
                  <c:v>8.5</c:v>
                </c:pt>
                <c:pt idx="59">
                  <c:v>7</c:v>
                </c:pt>
                <c:pt idx="60">
                  <c:v>7</c:v>
                </c:pt>
                <c:pt idx="61">
                  <c:v>8</c:v>
                </c:pt>
                <c:pt idx="62">
                  <c:v>8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7</c:v>
                </c:pt>
                <c:pt idx="68">
                  <c:v>8</c:v>
                </c:pt>
                <c:pt idx="69">
                  <c:v>9</c:v>
                </c:pt>
                <c:pt idx="70">
                  <c:v>8</c:v>
                </c:pt>
                <c:pt idx="71">
                  <c:v>8</c:v>
                </c:pt>
                <c:pt idx="72">
                  <c:v>7</c:v>
                </c:pt>
                <c:pt idx="73">
                  <c:v>4</c:v>
                </c:pt>
                <c:pt idx="74">
                  <c:v>5</c:v>
                </c:pt>
                <c:pt idx="75">
                  <c:v>7</c:v>
                </c:pt>
                <c:pt idx="76">
                  <c:v>8</c:v>
                </c:pt>
                <c:pt idx="77">
                  <c:v>8</c:v>
                </c:pt>
                <c:pt idx="78">
                  <c:v>7</c:v>
                </c:pt>
                <c:pt idx="79">
                  <c:v>8</c:v>
                </c:pt>
                <c:pt idx="80">
                  <c:v>5</c:v>
                </c:pt>
                <c:pt idx="81">
                  <c:v>7</c:v>
                </c:pt>
                <c:pt idx="82">
                  <c:v>8</c:v>
                </c:pt>
                <c:pt idx="83">
                  <c:v>9</c:v>
                </c:pt>
                <c:pt idx="84">
                  <c:v>8</c:v>
                </c:pt>
                <c:pt idx="85">
                  <c:v>9</c:v>
                </c:pt>
                <c:pt idx="86">
                  <c:v>7</c:v>
                </c:pt>
                <c:pt idx="87">
                  <c:v>5</c:v>
                </c:pt>
                <c:pt idx="88">
                  <c:v>7</c:v>
                </c:pt>
                <c:pt idx="89">
                  <c:v>7.5</c:v>
                </c:pt>
                <c:pt idx="90">
                  <c:v>7</c:v>
                </c:pt>
                <c:pt idx="91">
                  <c:v>6</c:v>
                </c:pt>
                <c:pt idx="92">
                  <c:v>7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7</c:v>
                </c:pt>
                <c:pt idx="100">
                  <c:v>8</c:v>
                </c:pt>
                <c:pt idx="101">
                  <c:v>8</c:v>
                </c:pt>
                <c:pt idx="102">
                  <c:v>9</c:v>
                </c:pt>
                <c:pt idx="103">
                  <c:v>8</c:v>
                </c:pt>
                <c:pt idx="104">
                  <c:v>9</c:v>
                </c:pt>
                <c:pt idx="105">
                  <c:v>8</c:v>
                </c:pt>
                <c:pt idx="106">
                  <c:v>7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7</c:v>
                </c:pt>
                <c:pt idx="112">
                  <c:v>6</c:v>
                </c:pt>
                <c:pt idx="113">
                  <c:v>7</c:v>
                </c:pt>
                <c:pt idx="114">
                  <c:v>8</c:v>
                </c:pt>
                <c:pt idx="115">
                  <c:v>7.5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6</c:v>
                </c:pt>
                <c:pt idx="120">
                  <c:v>6</c:v>
                </c:pt>
                <c:pt idx="121">
                  <c:v>7</c:v>
                </c:pt>
                <c:pt idx="122">
                  <c:v>7</c:v>
                </c:pt>
                <c:pt idx="123">
                  <c:v>6</c:v>
                </c:pt>
                <c:pt idx="124">
                  <c:v>7</c:v>
                </c:pt>
                <c:pt idx="125">
                  <c:v>5</c:v>
                </c:pt>
                <c:pt idx="126">
                  <c:v>5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5</c:v>
                </c:pt>
                <c:pt idx="132">
                  <c:v>5</c:v>
                </c:pt>
                <c:pt idx="133">
                  <c:v>4</c:v>
                </c:pt>
                <c:pt idx="134">
                  <c:v>3</c:v>
                </c:pt>
                <c:pt idx="135">
                  <c:v>3</c:v>
                </c:pt>
                <c:pt idx="136">
                  <c:v>7</c:v>
                </c:pt>
                <c:pt idx="137">
                  <c:v>7</c:v>
                </c:pt>
                <c:pt idx="138">
                  <c:v>8</c:v>
                </c:pt>
                <c:pt idx="139">
                  <c:v>7</c:v>
                </c:pt>
                <c:pt idx="140">
                  <c:v>8</c:v>
                </c:pt>
                <c:pt idx="141">
                  <c:v>7.5</c:v>
                </c:pt>
                <c:pt idx="142">
                  <c:v>9</c:v>
                </c:pt>
                <c:pt idx="143">
                  <c:v>7</c:v>
                </c:pt>
                <c:pt idx="144">
                  <c:v>7</c:v>
                </c:pt>
                <c:pt idx="145">
                  <c:v>8</c:v>
                </c:pt>
                <c:pt idx="146">
                  <c:v>6</c:v>
                </c:pt>
                <c:pt idx="147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25-4DA3-8EB1-B2BE7F865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2140223"/>
        <c:axId val="1482145023"/>
      </c:barChart>
      <c:catAx>
        <c:axId val="148214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145023"/>
        <c:crosses val="autoZero"/>
        <c:auto val="1"/>
        <c:lblAlgn val="ctr"/>
        <c:lblOffset val="100"/>
        <c:noMultiLvlLbl val="0"/>
      </c:catAx>
      <c:valAx>
        <c:axId val="148214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14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 TRACKER.xlsx]DASHBOARD!PivotTable8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CALORIES BURNED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/>
              </a:gs>
              <a:gs pos="38000">
                <a:schemeClr val="accent1">
                  <a:lumMod val="45000"/>
                  <a:lumOff val="55000"/>
                </a:schemeClr>
              </a:gs>
              <a:gs pos="37000">
                <a:schemeClr val="accent1">
                  <a:lumMod val="45000"/>
                  <a:lumOff val="55000"/>
                </a:schemeClr>
              </a:gs>
              <a:gs pos="100000">
                <a:schemeClr val="accent2"/>
              </a:gs>
            </a:gsLst>
            <a:lin ang="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DASHBOARD!$J$34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38000">
                  <a:schemeClr val="accent1">
                    <a:lumMod val="45000"/>
                    <a:lumOff val="55000"/>
                  </a:schemeClr>
                </a:gs>
                <a:gs pos="37000">
                  <a:schemeClr val="accent1">
                    <a:lumMod val="45000"/>
                    <a:lumOff val="55000"/>
                  </a:schemeClr>
                </a:gs>
                <a:gs pos="100000">
                  <a:schemeClr val="accent2"/>
                </a:gs>
              </a:gsLst>
              <a:lin ang="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DASHBOARD!$I$35:$I$42</c:f>
              <c:strCache>
                <c:ptCount val="7"/>
                <c:pt idx="0">
                  <c:v>basketball</c:v>
                </c:pt>
                <c:pt idx="1">
                  <c:v>gym(lower)</c:v>
                </c:pt>
                <c:pt idx="2">
                  <c:v>gym(upper)</c:v>
                </c:pt>
                <c:pt idx="3">
                  <c:v>none</c:v>
                </c:pt>
                <c:pt idx="4">
                  <c:v>run</c:v>
                </c:pt>
                <c:pt idx="5">
                  <c:v>soccer</c:v>
                </c:pt>
                <c:pt idx="6">
                  <c:v>work</c:v>
                </c:pt>
              </c:strCache>
            </c:strRef>
          </c:cat>
          <c:val>
            <c:numRef>
              <c:f>DASHBOARD!$J$35:$J$42</c:f>
              <c:numCache>
                <c:formatCode>#,##0</c:formatCode>
                <c:ptCount val="7"/>
                <c:pt idx="0">
                  <c:v>1388</c:v>
                </c:pt>
                <c:pt idx="1">
                  <c:v>1305.2666666666667</c:v>
                </c:pt>
                <c:pt idx="2">
                  <c:v>1339.7142857142858</c:v>
                </c:pt>
                <c:pt idx="3">
                  <c:v>295.23255813953489</c:v>
                </c:pt>
                <c:pt idx="4">
                  <c:v>1411</c:v>
                </c:pt>
                <c:pt idx="5">
                  <c:v>794.8</c:v>
                </c:pt>
                <c:pt idx="6">
                  <c:v>922.22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33-4E62-B454-3B8B01FDA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12337375"/>
        <c:axId val="1312347935"/>
      </c:barChart>
      <c:catAx>
        <c:axId val="1312337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347935"/>
        <c:crosses val="autoZero"/>
        <c:auto val="1"/>
        <c:lblAlgn val="ctr"/>
        <c:lblOffset val="100"/>
        <c:noMultiLvlLbl val="0"/>
      </c:catAx>
      <c:valAx>
        <c:axId val="131234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33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Steps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'Year 2025'!$G$1:$G$1</c:f>
              <c:strCache>
                <c:ptCount val="1"/>
                <c:pt idx="0">
                  <c:v>STEPS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'Year 2025'!$A$2:$A$29</c:f>
              <c:numCache>
                <c:formatCode>mm/dd/yy;@</c:formatCode>
                <c:ptCount val="28"/>
                <c:pt idx="0">
                  <c:v>45661</c:v>
                </c:pt>
                <c:pt idx="1">
                  <c:v>45662</c:v>
                </c:pt>
                <c:pt idx="2">
                  <c:v>45663</c:v>
                </c:pt>
                <c:pt idx="3">
                  <c:v>45664</c:v>
                </c:pt>
                <c:pt idx="4">
                  <c:v>45665</c:v>
                </c:pt>
                <c:pt idx="5">
                  <c:v>45666</c:v>
                </c:pt>
                <c:pt idx="6">
                  <c:v>45667</c:v>
                </c:pt>
                <c:pt idx="7">
                  <c:v>45668</c:v>
                </c:pt>
                <c:pt idx="8">
                  <c:v>45669</c:v>
                </c:pt>
                <c:pt idx="9">
                  <c:v>45670</c:v>
                </c:pt>
                <c:pt idx="10">
                  <c:v>45671</c:v>
                </c:pt>
                <c:pt idx="11">
                  <c:v>45672</c:v>
                </c:pt>
                <c:pt idx="12">
                  <c:v>45673</c:v>
                </c:pt>
                <c:pt idx="13">
                  <c:v>45674</c:v>
                </c:pt>
                <c:pt idx="14">
                  <c:v>45675</c:v>
                </c:pt>
                <c:pt idx="15">
                  <c:v>45676</c:v>
                </c:pt>
                <c:pt idx="16">
                  <c:v>45677</c:v>
                </c:pt>
                <c:pt idx="17">
                  <c:v>45678</c:v>
                </c:pt>
                <c:pt idx="18">
                  <c:v>45679</c:v>
                </c:pt>
                <c:pt idx="19">
                  <c:v>45680</c:v>
                </c:pt>
                <c:pt idx="20">
                  <c:v>45681</c:v>
                </c:pt>
                <c:pt idx="21">
                  <c:v>45682</c:v>
                </c:pt>
                <c:pt idx="22">
                  <c:v>45683</c:v>
                </c:pt>
                <c:pt idx="23">
                  <c:v>45684</c:v>
                </c:pt>
                <c:pt idx="24">
                  <c:v>45685</c:v>
                </c:pt>
                <c:pt idx="25">
                  <c:v>45686</c:v>
                </c:pt>
                <c:pt idx="26">
                  <c:v>45687</c:v>
                </c:pt>
                <c:pt idx="27">
                  <c:v>45688</c:v>
                </c:pt>
              </c:numCache>
            </c:numRef>
          </c:cat>
          <c:val>
            <c:numRef>
              <c:f>'Year 2025'!$G$2:$G$29</c:f>
              <c:numCache>
                <c:formatCode>#,##0</c:formatCode>
                <c:ptCount val="28"/>
                <c:pt idx="0">
                  <c:v>11534</c:v>
                </c:pt>
                <c:pt idx="1">
                  <c:v>6850</c:v>
                </c:pt>
                <c:pt idx="2">
                  <c:v>5136</c:v>
                </c:pt>
                <c:pt idx="3">
                  <c:v>12567</c:v>
                </c:pt>
                <c:pt idx="4">
                  <c:v>8053</c:v>
                </c:pt>
                <c:pt idx="5">
                  <c:v>18946</c:v>
                </c:pt>
                <c:pt idx="6">
                  <c:v>18681</c:v>
                </c:pt>
                <c:pt idx="7">
                  <c:v>3579</c:v>
                </c:pt>
                <c:pt idx="8">
                  <c:v>3762</c:v>
                </c:pt>
                <c:pt idx="9">
                  <c:v>20388</c:v>
                </c:pt>
                <c:pt idx="10">
                  <c:v>4017</c:v>
                </c:pt>
                <c:pt idx="11">
                  <c:v>4224</c:v>
                </c:pt>
                <c:pt idx="12">
                  <c:v>5015</c:v>
                </c:pt>
                <c:pt idx="13">
                  <c:v>3275</c:v>
                </c:pt>
                <c:pt idx="14">
                  <c:v>8162</c:v>
                </c:pt>
                <c:pt idx="15">
                  <c:v>6983</c:v>
                </c:pt>
                <c:pt idx="16">
                  <c:v>19379</c:v>
                </c:pt>
                <c:pt idx="17">
                  <c:v>5127</c:v>
                </c:pt>
                <c:pt idx="18">
                  <c:v>20080</c:v>
                </c:pt>
                <c:pt idx="19">
                  <c:v>17965</c:v>
                </c:pt>
                <c:pt idx="20">
                  <c:v>22287</c:v>
                </c:pt>
                <c:pt idx="21">
                  <c:v>21564</c:v>
                </c:pt>
                <c:pt idx="22">
                  <c:v>4255</c:v>
                </c:pt>
                <c:pt idx="23">
                  <c:v>14109</c:v>
                </c:pt>
                <c:pt idx="24">
                  <c:v>14216</c:v>
                </c:pt>
                <c:pt idx="25">
                  <c:v>6262</c:v>
                </c:pt>
                <c:pt idx="26">
                  <c:v>3120</c:v>
                </c:pt>
                <c:pt idx="27">
                  <c:v>6759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C-4DA4-B8E7-07FB3E8CD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9372367"/>
        <c:axId val="1569370927"/>
      </c:lineChart>
      <c:dateAx>
        <c:axId val="1569372367"/>
        <c:scaling>
          <c:orientation val="minMax"/>
        </c:scaling>
        <c:delete val="0"/>
        <c:axPos val="b"/>
        <c:numFmt formatCode="mm/d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370927"/>
        <c:crosses val="autoZero"/>
        <c:auto val="1"/>
        <c:lblOffset val="100"/>
        <c:baseTimeUnit val="days"/>
      </c:dateAx>
      <c:valAx>
        <c:axId val="156937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37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MOOD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'Year 2025'!$I$1:$I$1</c:f>
              <c:strCache>
                <c:ptCount val="1"/>
                <c:pt idx="0">
                  <c:v>MOOD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'Year 2025'!$A$2:$A$29</c:f>
              <c:numCache>
                <c:formatCode>mm/dd/yy;@</c:formatCode>
                <c:ptCount val="28"/>
                <c:pt idx="0">
                  <c:v>45661</c:v>
                </c:pt>
                <c:pt idx="1">
                  <c:v>45662</c:v>
                </c:pt>
                <c:pt idx="2">
                  <c:v>45663</c:v>
                </c:pt>
                <c:pt idx="3">
                  <c:v>45664</c:v>
                </c:pt>
                <c:pt idx="4">
                  <c:v>45665</c:v>
                </c:pt>
                <c:pt idx="5">
                  <c:v>45666</c:v>
                </c:pt>
                <c:pt idx="6">
                  <c:v>45667</c:v>
                </c:pt>
                <c:pt idx="7">
                  <c:v>45668</c:v>
                </c:pt>
                <c:pt idx="8">
                  <c:v>45669</c:v>
                </c:pt>
                <c:pt idx="9">
                  <c:v>45670</c:v>
                </c:pt>
                <c:pt idx="10">
                  <c:v>45671</c:v>
                </c:pt>
                <c:pt idx="11">
                  <c:v>45672</c:v>
                </c:pt>
                <c:pt idx="12">
                  <c:v>45673</c:v>
                </c:pt>
                <c:pt idx="13">
                  <c:v>45674</c:v>
                </c:pt>
                <c:pt idx="14">
                  <c:v>45675</c:v>
                </c:pt>
                <c:pt idx="15">
                  <c:v>45676</c:v>
                </c:pt>
                <c:pt idx="16">
                  <c:v>45677</c:v>
                </c:pt>
                <c:pt idx="17">
                  <c:v>45678</c:v>
                </c:pt>
                <c:pt idx="18">
                  <c:v>45679</c:v>
                </c:pt>
                <c:pt idx="19">
                  <c:v>45680</c:v>
                </c:pt>
                <c:pt idx="20">
                  <c:v>45681</c:v>
                </c:pt>
                <c:pt idx="21">
                  <c:v>45682</c:v>
                </c:pt>
                <c:pt idx="22">
                  <c:v>45683</c:v>
                </c:pt>
                <c:pt idx="23">
                  <c:v>45684</c:v>
                </c:pt>
                <c:pt idx="24">
                  <c:v>45685</c:v>
                </c:pt>
                <c:pt idx="25">
                  <c:v>45686</c:v>
                </c:pt>
                <c:pt idx="26">
                  <c:v>45687</c:v>
                </c:pt>
                <c:pt idx="27">
                  <c:v>45688</c:v>
                </c:pt>
              </c:numCache>
            </c:numRef>
          </c:cat>
          <c:val>
            <c:numRef>
              <c:f>'Year 2025'!$I$2:$I$29</c:f>
              <c:numCache>
                <c:formatCode>0.0</c:formatCode>
                <c:ptCount val="28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6.5</c:v>
                </c:pt>
                <c:pt idx="6">
                  <c:v>6.5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5</c:v>
                </c:pt>
                <c:pt idx="14">
                  <c:v>7</c:v>
                </c:pt>
                <c:pt idx="15">
                  <c:v>6</c:v>
                </c:pt>
                <c:pt idx="16">
                  <c:v>6.5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8</c:v>
                </c:pt>
                <c:pt idx="22">
                  <c:v>7</c:v>
                </c:pt>
                <c:pt idx="23">
                  <c:v>7.5</c:v>
                </c:pt>
                <c:pt idx="24">
                  <c:v>8</c:v>
                </c:pt>
                <c:pt idx="25">
                  <c:v>7.5</c:v>
                </c:pt>
                <c:pt idx="26">
                  <c:v>7</c:v>
                </c:pt>
                <c:pt idx="27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81-472F-ACC8-16EB00AD1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246047"/>
        <c:axId val="1523071455"/>
      </c:lineChart>
      <c:dateAx>
        <c:axId val="1197246047"/>
        <c:scaling>
          <c:orientation val="minMax"/>
        </c:scaling>
        <c:delete val="0"/>
        <c:axPos val="b"/>
        <c:numFmt formatCode="mm/d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071455"/>
        <c:crosses val="autoZero"/>
        <c:auto val="1"/>
        <c:lblOffset val="100"/>
        <c:baseTimeUnit val="days"/>
      </c:dateAx>
      <c:valAx>
        <c:axId val="152307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246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Steps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January!$G$1:$G$1</c:f>
              <c:strCache>
                <c:ptCount val="1"/>
                <c:pt idx="0">
                  <c:v>STEPS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January!$A$2:$A$29</c:f>
              <c:numCache>
                <c:formatCode>mm/dd/yy;@</c:formatCode>
                <c:ptCount val="28"/>
                <c:pt idx="0">
                  <c:v>45661</c:v>
                </c:pt>
                <c:pt idx="1">
                  <c:v>45662</c:v>
                </c:pt>
                <c:pt idx="2">
                  <c:v>45663</c:v>
                </c:pt>
                <c:pt idx="3">
                  <c:v>45664</c:v>
                </c:pt>
                <c:pt idx="4">
                  <c:v>45665</c:v>
                </c:pt>
                <c:pt idx="5">
                  <c:v>45666</c:v>
                </c:pt>
                <c:pt idx="6">
                  <c:v>45667</c:v>
                </c:pt>
                <c:pt idx="7">
                  <c:v>45668</c:v>
                </c:pt>
                <c:pt idx="8">
                  <c:v>45669</c:v>
                </c:pt>
                <c:pt idx="9">
                  <c:v>45670</c:v>
                </c:pt>
                <c:pt idx="10">
                  <c:v>45671</c:v>
                </c:pt>
                <c:pt idx="11">
                  <c:v>45672</c:v>
                </c:pt>
                <c:pt idx="12">
                  <c:v>45673</c:v>
                </c:pt>
                <c:pt idx="13">
                  <c:v>45674</c:v>
                </c:pt>
                <c:pt idx="14">
                  <c:v>45675</c:v>
                </c:pt>
                <c:pt idx="15">
                  <c:v>45676</c:v>
                </c:pt>
                <c:pt idx="16">
                  <c:v>45677</c:v>
                </c:pt>
                <c:pt idx="17">
                  <c:v>45678</c:v>
                </c:pt>
                <c:pt idx="18">
                  <c:v>45679</c:v>
                </c:pt>
                <c:pt idx="19">
                  <c:v>45680</c:v>
                </c:pt>
                <c:pt idx="20">
                  <c:v>45681</c:v>
                </c:pt>
                <c:pt idx="21">
                  <c:v>45682</c:v>
                </c:pt>
                <c:pt idx="22">
                  <c:v>45683</c:v>
                </c:pt>
                <c:pt idx="23">
                  <c:v>45684</c:v>
                </c:pt>
                <c:pt idx="24">
                  <c:v>45685</c:v>
                </c:pt>
                <c:pt idx="25">
                  <c:v>45686</c:v>
                </c:pt>
                <c:pt idx="26">
                  <c:v>45687</c:v>
                </c:pt>
                <c:pt idx="27">
                  <c:v>45688</c:v>
                </c:pt>
              </c:numCache>
            </c:numRef>
          </c:cat>
          <c:val>
            <c:numRef>
              <c:f>January!$G$2:$G$29</c:f>
              <c:numCache>
                <c:formatCode>#,##0</c:formatCode>
                <c:ptCount val="28"/>
                <c:pt idx="0">
                  <c:v>11534</c:v>
                </c:pt>
                <c:pt idx="1">
                  <c:v>6850</c:v>
                </c:pt>
                <c:pt idx="2">
                  <c:v>5136</c:v>
                </c:pt>
                <c:pt idx="3">
                  <c:v>12567</c:v>
                </c:pt>
                <c:pt idx="4">
                  <c:v>8053</c:v>
                </c:pt>
                <c:pt idx="5">
                  <c:v>18946</c:v>
                </c:pt>
                <c:pt idx="6">
                  <c:v>18681</c:v>
                </c:pt>
                <c:pt idx="7">
                  <c:v>3579</c:v>
                </c:pt>
                <c:pt idx="8">
                  <c:v>3762</c:v>
                </c:pt>
                <c:pt idx="9">
                  <c:v>20388</c:v>
                </c:pt>
                <c:pt idx="10">
                  <c:v>4017</c:v>
                </c:pt>
                <c:pt idx="11">
                  <c:v>4224</c:v>
                </c:pt>
                <c:pt idx="12">
                  <c:v>5015</c:v>
                </c:pt>
                <c:pt idx="13">
                  <c:v>3275</c:v>
                </c:pt>
                <c:pt idx="14">
                  <c:v>8162</c:v>
                </c:pt>
                <c:pt idx="15">
                  <c:v>6983</c:v>
                </c:pt>
                <c:pt idx="16">
                  <c:v>19379</c:v>
                </c:pt>
                <c:pt idx="17">
                  <c:v>5127</c:v>
                </c:pt>
                <c:pt idx="18">
                  <c:v>20080</c:v>
                </c:pt>
                <c:pt idx="19">
                  <c:v>17965</c:v>
                </c:pt>
                <c:pt idx="20">
                  <c:v>22287</c:v>
                </c:pt>
                <c:pt idx="21">
                  <c:v>21564</c:v>
                </c:pt>
                <c:pt idx="22">
                  <c:v>4255</c:v>
                </c:pt>
                <c:pt idx="23">
                  <c:v>14109</c:v>
                </c:pt>
                <c:pt idx="24">
                  <c:v>14216</c:v>
                </c:pt>
                <c:pt idx="25">
                  <c:v>6262</c:v>
                </c:pt>
                <c:pt idx="26">
                  <c:v>3120</c:v>
                </c:pt>
                <c:pt idx="27">
                  <c:v>6759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4F-46A5-9690-6B9458549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9372367"/>
        <c:axId val="1569370927"/>
      </c:lineChart>
      <c:dateAx>
        <c:axId val="1569372367"/>
        <c:scaling>
          <c:orientation val="minMax"/>
        </c:scaling>
        <c:delete val="0"/>
        <c:axPos val="b"/>
        <c:numFmt formatCode="mm/d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370927"/>
        <c:crosses val="autoZero"/>
        <c:auto val="1"/>
        <c:lblOffset val="100"/>
        <c:baseTimeUnit val="days"/>
      </c:dateAx>
      <c:valAx>
        <c:axId val="156937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37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0</xdr:row>
      <xdr:rowOff>0</xdr:rowOff>
    </xdr:from>
    <xdr:to>
      <xdr:col>18</xdr:col>
      <xdr:colOff>594360</xdr:colOff>
      <xdr:row>11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479262-301F-62D3-2846-BA4D04EF1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12</xdr:row>
      <xdr:rowOff>3810</xdr:rowOff>
    </xdr:from>
    <xdr:to>
      <xdr:col>12</xdr:col>
      <xdr:colOff>7620</xdr:colOff>
      <xdr:row>24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98AA69-9F2B-3746-BE6A-4F654BF4F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15240</xdr:colOff>
      <xdr:row>0</xdr:row>
      <xdr:rowOff>0</xdr:rowOff>
    </xdr:from>
    <xdr:to>
      <xdr:col>12</xdr:col>
      <xdr:colOff>22860</xdr:colOff>
      <xdr:row>12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52A14B-366B-6C75-C5DE-1D131A379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12</xdr:row>
      <xdr:rowOff>0</xdr:rowOff>
    </xdr:from>
    <xdr:to>
      <xdr:col>18</xdr:col>
      <xdr:colOff>601980</xdr:colOff>
      <xdr:row>24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B8E20C-935B-BCB6-4E89-1A5369767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594360</xdr:colOff>
      <xdr:row>0</xdr:row>
      <xdr:rowOff>0</xdr:rowOff>
    </xdr:from>
    <xdr:to>
      <xdr:col>25</xdr:col>
      <xdr:colOff>594360</xdr:colOff>
      <xdr:row>12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D3E077F-A267-911E-A4D7-CDA96CEA42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601135</xdr:colOff>
      <xdr:row>12</xdr:row>
      <xdr:rowOff>8466</xdr:rowOff>
    </xdr:from>
    <xdr:to>
      <xdr:col>26</xdr:col>
      <xdr:colOff>1</xdr:colOff>
      <xdr:row>24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DEAEDB-CFA7-244F-6108-BF11AB1A0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320040</xdr:colOff>
      <xdr:row>8</xdr:row>
      <xdr:rowOff>121920</xdr:rowOff>
    </xdr:from>
    <xdr:to>
      <xdr:col>15</xdr:col>
      <xdr:colOff>365760</xdr:colOff>
      <xdr:row>17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B91F3A-A823-4A7D-9E3A-A10CDB35C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403860</xdr:colOff>
      <xdr:row>8</xdr:row>
      <xdr:rowOff>148590</xdr:rowOff>
    </xdr:from>
    <xdr:to>
      <xdr:col>19</xdr:col>
      <xdr:colOff>502920</xdr:colOff>
      <xdr:row>17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046978-B6A4-41D8-BD14-E6E1AF3E4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320040</xdr:colOff>
      <xdr:row>8</xdr:row>
      <xdr:rowOff>121920</xdr:rowOff>
    </xdr:from>
    <xdr:to>
      <xdr:col>15</xdr:col>
      <xdr:colOff>365760</xdr:colOff>
      <xdr:row>17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5B0743-E649-D153-E494-132EEE9F63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403860</xdr:colOff>
      <xdr:row>8</xdr:row>
      <xdr:rowOff>148590</xdr:rowOff>
    </xdr:from>
    <xdr:to>
      <xdr:col>19</xdr:col>
      <xdr:colOff>502920</xdr:colOff>
      <xdr:row>17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83AA44-C165-E6CF-4866-11E08B9F9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5713" refreshedDate="45813.510729513888" createdVersion="8" refreshedVersion="8" minRefreshableVersion="3" recordCount="148" xr:uid="{870B6E6A-4577-4D68-AA0D-16605DFFEC88}">
  <cacheSource type="worksheet">
    <worksheetSource ref="A1:J149" sheet="Year 2025"/>
  </cacheSource>
  <cacheFields count="12">
    <cacheField name="DATE" numFmtId="0">
      <sharedItems containsSemiMixedTypes="0" containsNonDate="0" containsDate="1" containsString="0" minDate="2025-01-04T00:00:00" maxDate="2025-06-01T00:00:00" count="148">
        <d v="2025-01-04T00:00:00"/>
        <d v="2025-01-05T00:00:00"/>
        <d v="2025-01-06T00:00:00"/>
        <d v="2025-01-07T00:00:00"/>
        <d v="2025-01-08T00:00:00"/>
        <d v="2025-01-09T00:00:00"/>
        <d v="2025-01-10T00:00:00"/>
        <d v="2025-01-11T00:00:00"/>
        <d v="2025-01-12T00:00:00"/>
        <d v="2025-01-13T00:00:00"/>
        <d v="2025-01-14T00:00:00"/>
        <d v="2025-01-15T00:00:00"/>
        <d v="2025-01-16T00:00:00"/>
        <d v="2025-01-17T00:00:00"/>
        <d v="2025-01-18T00:00:00"/>
        <d v="2025-01-19T00:00:00"/>
        <d v="2025-01-20T00:00:00"/>
        <d v="2025-01-21T00:00:00"/>
        <d v="2025-01-22T00:00:00"/>
        <d v="2025-01-23T00:00:00"/>
        <d v="2025-01-24T00:00:00"/>
        <d v="2025-01-25T00:00:00"/>
        <d v="2025-01-26T00:00:00"/>
        <d v="2025-01-27T00:00:00"/>
        <d v="2025-01-28T00:00:00"/>
        <d v="2025-01-29T00:00:00"/>
        <d v="2025-01-30T00:00:00"/>
        <d v="2025-01-31T00:00:00"/>
        <d v="2025-02-01T00:00:00"/>
        <d v="2025-02-02T00:00:00"/>
        <d v="2025-02-03T00:00:00"/>
        <d v="2025-02-04T00:00:00"/>
        <d v="2025-02-05T00:00:00"/>
        <d v="2025-02-06T00:00:00"/>
        <d v="2025-02-07T00:00:00"/>
        <d v="2025-02-08T00:00:00"/>
        <d v="2025-02-09T00:00:00"/>
        <d v="2025-02-10T00:00:00"/>
        <d v="2025-02-11T00:00:00"/>
        <d v="2025-02-12T00:00:00"/>
        <d v="2025-02-13T00:00:00"/>
        <d v="2025-02-14T00:00:00"/>
        <d v="2025-02-15T00:00:00"/>
        <d v="2025-02-16T00:00:00"/>
        <d v="2025-02-17T00:00:00"/>
        <d v="2025-02-18T00:00:00"/>
        <d v="2025-02-19T00:00:00"/>
        <d v="2025-02-20T00:00:00"/>
        <d v="2025-02-21T00:00:00"/>
        <d v="2025-02-22T00:00:00"/>
        <d v="2025-02-23T00:00:00"/>
        <d v="2025-02-24T00:00:00"/>
        <d v="2025-02-25T00:00:00"/>
        <d v="2025-02-26T00:00:00"/>
        <d v="2025-02-27T00:00:00"/>
        <d v="2025-02-28T00:00:00"/>
        <d v="2025-03-01T00:00:00"/>
        <d v="2025-03-02T00:00:00"/>
        <d v="2025-03-03T00:00:00"/>
        <d v="2025-03-04T00:00:00"/>
        <d v="2025-03-05T00:00:00"/>
        <d v="2025-03-06T00:00:00"/>
        <d v="2025-03-07T00:00:00"/>
        <d v="2025-03-08T00:00:00"/>
        <d v="2025-03-09T00:00:00"/>
        <d v="2025-03-10T00:00:00"/>
        <d v="2025-03-11T00:00:00"/>
        <d v="2025-03-12T00:00:00"/>
        <d v="2025-03-13T00:00:00"/>
        <d v="2025-03-14T00:00:00"/>
        <d v="2025-03-15T00:00:00"/>
        <d v="2025-03-16T00:00:00"/>
        <d v="2025-03-17T00:00:00"/>
        <d v="2025-03-18T00:00:00"/>
        <d v="2025-03-19T00:00:00"/>
        <d v="2025-03-20T00:00:00"/>
        <d v="2025-03-21T00:00:00"/>
        <d v="2025-03-22T00:00:00"/>
        <d v="2025-03-23T00:00:00"/>
        <d v="2025-03-24T00:00:00"/>
        <d v="2025-03-25T00:00:00"/>
        <d v="2025-03-26T00:00:00"/>
        <d v="2025-03-27T00:00:00"/>
        <d v="2025-03-28T00:00:00"/>
        <d v="2025-03-29T00:00:00"/>
        <d v="2025-03-30T00:00:00"/>
        <d v="2025-03-31T00:00:00"/>
        <d v="2025-04-01T00:00:00"/>
        <d v="2025-04-02T00:00:00"/>
        <d v="2025-04-03T00:00:00"/>
        <d v="2025-04-04T00:00:00"/>
        <d v="2025-04-05T00:00:00"/>
        <d v="2025-04-06T00:00:00"/>
        <d v="2025-04-07T00:00:00"/>
        <d v="2025-04-08T00:00:00"/>
        <d v="2025-04-09T00:00:00"/>
        <d v="2025-04-10T00:00:00"/>
        <d v="2025-04-11T00:00:00"/>
        <d v="2025-04-12T00:00:00"/>
        <d v="2025-04-13T00:00:00"/>
        <d v="2025-04-14T00:00:00"/>
        <d v="2025-04-15T00:00:00"/>
        <d v="2025-04-16T00:00:00"/>
        <d v="2025-04-17T00:00:00"/>
        <d v="2025-04-18T00:00:00"/>
        <d v="2025-04-19T00:00:00"/>
        <d v="2025-04-20T00:00:00"/>
        <d v="2025-04-21T00:00:00"/>
        <d v="2025-04-22T00:00:00"/>
        <d v="2025-04-23T00:00:00"/>
        <d v="2025-04-24T00:00:00"/>
        <d v="2025-04-25T00:00:00"/>
        <d v="2025-04-26T00:00:00"/>
        <d v="2025-04-27T00:00:00"/>
        <d v="2025-04-28T00:00:00"/>
        <d v="2025-04-29T00:00:00"/>
        <d v="2025-04-30T00:00:00"/>
        <d v="2025-05-01T00:00:00"/>
        <d v="2025-05-02T00:00:00"/>
        <d v="2025-05-03T00:00:00"/>
        <d v="2025-05-04T00:00:00"/>
        <d v="2025-05-05T00:00:00"/>
        <d v="2025-05-06T00:00:00"/>
        <d v="2025-05-07T00:00:00"/>
        <d v="2025-05-08T00:00:00"/>
        <d v="2025-05-09T00:00:00"/>
        <d v="2025-05-10T00:00:00"/>
        <d v="2025-05-11T00:00:00"/>
        <d v="2025-05-12T00:00:00"/>
        <d v="2025-05-13T00:00:00"/>
        <d v="2025-05-14T00:00:00"/>
        <d v="2025-05-15T00:00:00"/>
        <d v="2025-05-16T00:00:00"/>
        <d v="2025-05-17T00:00:00"/>
        <d v="2025-05-18T00:00:00"/>
        <d v="2025-05-19T00:00:00"/>
        <d v="2025-05-20T00:00:00"/>
        <d v="2025-05-21T00:00:00"/>
        <d v="2025-05-22T00:00:00"/>
        <d v="2025-05-23T00:00:00"/>
        <d v="2025-05-24T00:00:00"/>
        <d v="2025-05-25T00:00:00"/>
        <d v="2025-05-26T00:00:00"/>
        <d v="2025-05-27T00:00:00"/>
        <d v="2025-05-28T00:00:00"/>
        <d v="2025-05-29T00:00:00"/>
        <d v="2025-05-30T00:00:00"/>
        <d v="2025-05-31T00:00:00"/>
      </sharedItems>
      <fieldGroup par="11"/>
    </cacheField>
    <cacheField name="MONTH" numFmtId="0">
      <sharedItems count="5">
        <s v="Jan 2025"/>
        <s v="Feb 2025"/>
        <s v="Mar 2025"/>
        <s v="Apr 2025"/>
        <s v="May 2025"/>
      </sharedItems>
    </cacheField>
    <cacheField name="DAY" numFmtId="0">
      <sharedItems count="7">
        <s v="Saturday"/>
        <s v="Sunday"/>
        <s v="Monday"/>
        <s v="Tuesday"/>
        <s v="Wednesday"/>
        <s v="Thursday"/>
        <s v="Friday"/>
      </sharedItems>
    </cacheField>
    <cacheField name="EXERCISE" numFmtId="0">
      <sharedItems count="4">
        <s v="yes"/>
        <s v="rest"/>
        <s v="no"/>
        <s v="no "/>
      </sharedItems>
    </cacheField>
    <cacheField name="MODE" numFmtId="0">
      <sharedItems count="12">
        <s v="basketball"/>
        <s v="bowling"/>
        <s v="shoveling snow"/>
        <s v="gym(lower)"/>
        <s v="gym(upper)"/>
        <s v="work"/>
        <s v="none"/>
        <s v="snowboarding"/>
        <s v="soccer"/>
        <s v="basktball"/>
        <s v="run"/>
        <s v="MURPH"/>
      </sharedItems>
    </cacheField>
    <cacheField name="WEIGHT (IBS)" numFmtId="2">
      <sharedItems containsSemiMixedTypes="0" containsString="0" containsNumber="1" containsInteger="1" minValue="159" maxValue="169"/>
    </cacheField>
    <cacheField name="STEPS " numFmtId="3">
      <sharedItems containsSemiMixedTypes="0" containsString="0" containsNumber="1" containsInteger="1" minValue="805" maxValue="44528"/>
    </cacheField>
    <cacheField name="SLEEP (HOURS)" numFmtId="2">
      <sharedItems containsSemiMixedTypes="0" containsString="0" containsNumber="1" minValue="1" maxValue="10"/>
    </cacheField>
    <cacheField name="MOOD" numFmtId="164">
      <sharedItems containsSemiMixedTypes="0" containsString="0" containsNumber="1" minValue="3" maxValue="9"/>
    </cacheField>
    <cacheField name="CALORIES" numFmtId="3">
      <sharedItems containsSemiMixedTypes="0" containsString="0" containsNumber="1" containsInteger="1" minValue="31" maxValue="2196"/>
    </cacheField>
    <cacheField name="Days (DATE)" numFmtId="0" databaseField="0">
      <fieldGroup base="0">
        <rangePr groupBy="days" startDate="2025-01-04T00:00:00" endDate="2025-06-01T00:00:00"/>
        <groupItems count="368">
          <s v="&lt;1/4/202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6/1/2025"/>
        </groupItems>
      </fieldGroup>
    </cacheField>
    <cacheField name="Months (DATE)" numFmtId="0" databaseField="0">
      <fieldGroup base="0">
        <rangePr groupBy="months" startDate="2025-01-04T00:00:00" endDate="2025-06-01T00:00:00"/>
        <groupItems count="14">
          <s v="&lt;1/4/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1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">
  <r>
    <x v="0"/>
    <x v="0"/>
    <x v="0"/>
    <x v="0"/>
    <x v="0"/>
    <n v="167"/>
    <n v="11534"/>
    <n v="10"/>
    <n v="5"/>
    <n v="1609"/>
  </r>
  <r>
    <x v="1"/>
    <x v="0"/>
    <x v="1"/>
    <x v="0"/>
    <x v="1"/>
    <n v="167"/>
    <n v="6850"/>
    <n v="8.5"/>
    <n v="5"/>
    <n v="919"/>
  </r>
  <r>
    <x v="2"/>
    <x v="0"/>
    <x v="2"/>
    <x v="0"/>
    <x v="2"/>
    <n v="167"/>
    <n v="5136"/>
    <n v="5.8"/>
    <n v="6"/>
    <n v="553"/>
  </r>
  <r>
    <x v="3"/>
    <x v="0"/>
    <x v="3"/>
    <x v="0"/>
    <x v="3"/>
    <n v="167"/>
    <n v="12567"/>
    <n v="8.33"/>
    <n v="6"/>
    <n v="1305"/>
  </r>
  <r>
    <x v="4"/>
    <x v="0"/>
    <x v="4"/>
    <x v="0"/>
    <x v="4"/>
    <n v="167"/>
    <n v="8053"/>
    <n v="7"/>
    <n v="7"/>
    <n v="1062"/>
  </r>
  <r>
    <x v="5"/>
    <x v="0"/>
    <x v="5"/>
    <x v="0"/>
    <x v="3"/>
    <n v="166"/>
    <n v="18946"/>
    <n v="8"/>
    <n v="6.5"/>
    <n v="1497"/>
  </r>
  <r>
    <x v="6"/>
    <x v="0"/>
    <x v="6"/>
    <x v="0"/>
    <x v="5"/>
    <n v="166"/>
    <n v="18681"/>
    <n v="5.33"/>
    <n v="6.5"/>
    <n v="972"/>
  </r>
  <r>
    <x v="7"/>
    <x v="0"/>
    <x v="0"/>
    <x v="1"/>
    <x v="6"/>
    <n v="166"/>
    <n v="3579"/>
    <n v="4"/>
    <n v="6"/>
    <n v="143"/>
  </r>
  <r>
    <x v="8"/>
    <x v="0"/>
    <x v="1"/>
    <x v="1"/>
    <x v="6"/>
    <n v="166"/>
    <n v="3762"/>
    <n v="6.33"/>
    <n v="6"/>
    <n v="256"/>
  </r>
  <r>
    <x v="9"/>
    <x v="0"/>
    <x v="2"/>
    <x v="0"/>
    <x v="4"/>
    <n v="165"/>
    <n v="20388"/>
    <n v="8.67"/>
    <n v="7"/>
    <n v="2026"/>
  </r>
  <r>
    <x v="10"/>
    <x v="0"/>
    <x v="3"/>
    <x v="0"/>
    <x v="3"/>
    <n v="165"/>
    <n v="4017"/>
    <n v="7.67"/>
    <n v="7"/>
    <n v="904"/>
  </r>
  <r>
    <x v="11"/>
    <x v="0"/>
    <x v="4"/>
    <x v="0"/>
    <x v="4"/>
    <n v="165"/>
    <n v="4224"/>
    <n v="7.5"/>
    <n v="7"/>
    <n v="1057"/>
  </r>
  <r>
    <x v="12"/>
    <x v="0"/>
    <x v="5"/>
    <x v="2"/>
    <x v="6"/>
    <n v="165"/>
    <n v="5015"/>
    <n v="7.67"/>
    <n v="8"/>
    <n v="267"/>
  </r>
  <r>
    <x v="13"/>
    <x v="0"/>
    <x v="6"/>
    <x v="2"/>
    <x v="6"/>
    <n v="165"/>
    <n v="3275"/>
    <n v="7"/>
    <n v="5"/>
    <n v="135"/>
  </r>
  <r>
    <x v="14"/>
    <x v="0"/>
    <x v="0"/>
    <x v="0"/>
    <x v="3"/>
    <n v="165"/>
    <n v="8162"/>
    <n v="6.17"/>
    <n v="7"/>
    <n v="749"/>
  </r>
  <r>
    <x v="15"/>
    <x v="0"/>
    <x v="1"/>
    <x v="2"/>
    <x v="6"/>
    <n v="165"/>
    <n v="6983"/>
    <n v="7"/>
    <n v="6"/>
    <n v="292"/>
  </r>
  <r>
    <x v="16"/>
    <x v="0"/>
    <x v="2"/>
    <x v="0"/>
    <x v="5"/>
    <n v="165"/>
    <n v="19379"/>
    <n v="4.33"/>
    <n v="6.5"/>
    <n v="824"/>
  </r>
  <r>
    <x v="17"/>
    <x v="0"/>
    <x v="3"/>
    <x v="0"/>
    <x v="3"/>
    <n v="165"/>
    <n v="5127"/>
    <n v="8.58"/>
    <n v="8"/>
    <n v="989"/>
  </r>
  <r>
    <x v="18"/>
    <x v="0"/>
    <x v="4"/>
    <x v="0"/>
    <x v="4"/>
    <n v="163"/>
    <n v="20080"/>
    <n v="6.83"/>
    <n v="8"/>
    <n v="1686"/>
  </r>
  <r>
    <x v="19"/>
    <x v="0"/>
    <x v="5"/>
    <x v="0"/>
    <x v="3"/>
    <n v="163"/>
    <n v="17965"/>
    <n v="5.17"/>
    <n v="8"/>
    <n v="1602"/>
  </r>
  <r>
    <x v="20"/>
    <x v="0"/>
    <x v="6"/>
    <x v="0"/>
    <x v="4"/>
    <n v="163"/>
    <n v="22287"/>
    <n v="7"/>
    <n v="9"/>
    <n v="1825"/>
  </r>
  <r>
    <x v="21"/>
    <x v="0"/>
    <x v="0"/>
    <x v="0"/>
    <x v="5"/>
    <n v="163"/>
    <n v="21564"/>
    <n v="5.33"/>
    <n v="8"/>
    <n v="1108"/>
  </r>
  <r>
    <x v="22"/>
    <x v="0"/>
    <x v="1"/>
    <x v="1"/>
    <x v="6"/>
    <n v="163"/>
    <n v="4255"/>
    <n v="6"/>
    <n v="7"/>
    <n v="187"/>
  </r>
  <r>
    <x v="23"/>
    <x v="0"/>
    <x v="2"/>
    <x v="0"/>
    <x v="4"/>
    <n v="163"/>
    <n v="14109"/>
    <n v="3.33"/>
    <n v="7.5"/>
    <n v="1315"/>
  </r>
  <r>
    <x v="24"/>
    <x v="0"/>
    <x v="3"/>
    <x v="0"/>
    <x v="3"/>
    <n v="163"/>
    <n v="14216"/>
    <n v="7.17"/>
    <n v="8"/>
    <n v="1387"/>
  </r>
  <r>
    <x v="25"/>
    <x v="0"/>
    <x v="4"/>
    <x v="0"/>
    <x v="4"/>
    <n v="163"/>
    <n v="6262"/>
    <n v="6.83"/>
    <n v="7.5"/>
    <n v="1228"/>
  </r>
  <r>
    <x v="26"/>
    <x v="0"/>
    <x v="5"/>
    <x v="2"/>
    <x v="6"/>
    <n v="163"/>
    <n v="3120"/>
    <n v="8.92"/>
    <n v="7"/>
    <n v="177"/>
  </r>
  <r>
    <x v="27"/>
    <x v="0"/>
    <x v="6"/>
    <x v="2"/>
    <x v="6"/>
    <n v="163"/>
    <n v="6759"/>
    <n v="7"/>
    <n v="8.5"/>
    <n v="327"/>
  </r>
  <r>
    <x v="28"/>
    <x v="1"/>
    <x v="0"/>
    <x v="0"/>
    <x v="7"/>
    <n v="163"/>
    <n v="12168"/>
    <n v="2.5"/>
    <n v="8"/>
    <n v="727"/>
  </r>
  <r>
    <x v="29"/>
    <x v="1"/>
    <x v="1"/>
    <x v="2"/>
    <x v="6"/>
    <n v="163"/>
    <n v="3695"/>
    <n v="3.87"/>
    <n v="6.5"/>
    <n v="236"/>
  </r>
  <r>
    <x v="30"/>
    <x v="1"/>
    <x v="2"/>
    <x v="0"/>
    <x v="0"/>
    <n v="163"/>
    <n v="16341"/>
    <n v="5.5"/>
    <n v="7.5"/>
    <n v="1368"/>
  </r>
  <r>
    <x v="31"/>
    <x v="1"/>
    <x v="3"/>
    <x v="0"/>
    <x v="5"/>
    <n v="163"/>
    <n v="15720"/>
    <n v="9.77"/>
    <n v="7"/>
    <n v="637"/>
  </r>
  <r>
    <x v="32"/>
    <x v="1"/>
    <x v="4"/>
    <x v="0"/>
    <x v="5"/>
    <n v="162"/>
    <n v="16438"/>
    <n v="1.87"/>
    <n v="7"/>
    <n v="735"/>
  </r>
  <r>
    <x v="33"/>
    <x v="1"/>
    <x v="5"/>
    <x v="0"/>
    <x v="5"/>
    <n v="162"/>
    <n v="25144"/>
    <n v="8.8000000000000007"/>
    <n v="9"/>
    <n v="1480"/>
  </r>
  <r>
    <x v="34"/>
    <x v="1"/>
    <x v="6"/>
    <x v="0"/>
    <x v="4"/>
    <n v="162"/>
    <n v="4476"/>
    <n v="7.5"/>
    <n v="9"/>
    <n v="866"/>
  </r>
  <r>
    <x v="35"/>
    <x v="1"/>
    <x v="0"/>
    <x v="0"/>
    <x v="5"/>
    <n v="161"/>
    <n v="20086"/>
    <n v="5.33"/>
    <n v="7"/>
    <n v="678"/>
  </r>
  <r>
    <x v="36"/>
    <x v="1"/>
    <x v="1"/>
    <x v="0"/>
    <x v="8"/>
    <n v="161"/>
    <n v="19207"/>
    <n v="5.83"/>
    <n v="8"/>
    <n v="1152"/>
  </r>
  <r>
    <x v="37"/>
    <x v="1"/>
    <x v="2"/>
    <x v="0"/>
    <x v="9"/>
    <n v="162"/>
    <n v="17354"/>
    <n v="6.17"/>
    <n v="8"/>
    <n v="1589"/>
  </r>
  <r>
    <x v="38"/>
    <x v="1"/>
    <x v="3"/>
    <x v="2"/>
    <x v="6"/>
    <n v="163"/>
    <n v="2779"/>
    <n v="5.83"/>
    <n v="7"/>
    <n v="100"/>
  </r>
  <r>
    <x v="39"/>
    <x v="1"/>
    <x v="4"/>
    <x v="2"/>
    <x v="6"/>
    <n v="163"/>
    <n v="3249"/>
    <n v="7.33"/>
    <n v="7"/>
    <n v="119"/>
  </r>
  <r>
    <x v="40"/>
    <x v="1"/>
    <x v="5"/>
    <x v="2"/>
    <x v="6"/>
    <n v="165"/>
    <n v="3545"/>
    <n v="6.17"/>
    <n v="8"/>
    <n v="127"/>
  </r>
  <r>
    <x v="41"/>
    <x v="1"/>
    <x v="6"/>
    <x v="0"/>
    <x v="8"/>
    <n v="165"/>
    <n v="7937"/>
    <n v="7"/>
    <n v="8"/>
    <n v="374"/>
  </r>
  <r>
    <x v="42"/>
    <x v="1"/>
    <x v="0"/>
    <x v="2"/>
    <x v="6"/>
    <n v="165"/>
    <n v="7752"/>
    <n v="4.7300000000000004"/>
    <n v="8"/>
    <n v="267"/>
  </r>
  <r>
    <x v="43"/>
    <x v="1"/>
    <x v="1"/>
    <x v="2"/>
    <x v="6"/>
    <n v="165"/>
    <n v="9122"/>
    <n v="6.5"/>
    <n v="7"/>
    <n v="501"/>
  </r>
  <r>
    <x v="44"/>
    <x v="1"/>
    <x v="2"/>
    <x v="0"/>
    <x v="0"/>
    <n v="165"/>
    <n v="15475"/>
    <n v="9.5"/>
    <n v="6.5"/>
    <n v="1187"/>
  </r>
  <r>
    <x v="45"/>
    <x v="1"/>
    <x v="3"/>
    <x v="2"/>
    <x v="6"/>
    <n v="167"/>
    <n v="3454"/>
    <n v="9"/>
    <n v="7"/>
    <n v="122"/>
  </r>
  <r>
    <x v="46"/>
    <x v="1"/>
    <x v="4"/>
    <x v="0"/>
    <x v="5"/>
    <n v="167"/>
    <n v="20394"/>
    <n v="6"/>
    <n v="7"/>
    <n v="735"/>
  </r>
  <r>
    <x v="47"/>
    <x v="1"/>
    <x v="5"/>
    <x v="0"/>
    <x v="5"/>
    <n v="167"/>
    <n v="15049"/>
    <n v="6"/>
    <n v="7"/>
    <n v="599"/>
  </r>
  <r>
    <x v="48"/>
    <x v="1"/>
    <x v="6"/>
    <x v="0"/>
    <x v="5"/>
    <n v="167"/>
    <n v="14494"/>
    <n v="4"/>
    <n v="7"/>
    <n v="638"/>
  </r>
  <r>
    <x v="49"/>
    <x v="1"/>
    <x v="0"/>
    <x v="0"/>
    <x v="5"/>
    <n v="167"/>
    <n v="15133"/>
    <n v="6.17"/>
    <n v="7"/>
    <n v="553"/>
  </r>
  <r>
    <x v="50"/>
    <x v="1"/>
    <x v="1"/>
    <x v="2"/>
    <x v="6"/>
    <n v="167"/>
    <n v="7468"/>
    <n v="6"/>
    <n v="7"/>
    <n v="291"/>
  </r>
  <r>
    <x v="51"/>
    <x v="1"/>
    <x v="2"/>
    <x v="0"/>
    <x v="5"/>
    <n v="167"/>
    <n v="14849"/>
    <n v="3.83"/>
    <n v="7"/>
    <n v="595"/>
  </r>
  <r>
    <x v="52"/>
    <x v="1"/>
    <x v="3"/>
    <x v="0"/>
    <x v="5"/>
    <n v="169"/>
    <n v="19165"/>
    <n v="7"/>
    <n v="7"/>
    <n v="732"/>
  </r>
  <r>
    <x v="53"/>
    <x v="1"/>
    <x v="4"/>
    <x v="0"/>
    <x v="5"/>
    <n v="169"/>
    <n v="36642"/>
    <n v="3.5"/>
    <n v="8"/>
    <n v="1574"/>
  </r>
  <r>
    <x v="54"/>
    <x v="1"/>
    <x v="5"/>
    <x v="0"/>
    <x v="5"/>
    <n v="169"/>
    <n v="11369"/>
    <n v="7.1"/>
    <n v="8"/>
    <n v="395"/>
  </r>
  <r>
    <x v="55"/>
    <x v="1"/>
    <x v="6"/>
    <x v="0"/>
    <x v="8"/>
    <n v="169"/>
    <n v="11908"/>
    <n v="5.5"/>
    <n v="7"/>
    <n v="691"/>
  </r>
  <r>
    <x v="56"/>
    <x v="2"/>
    <x v="0"/>
    <x v="0"/>
    <x v="3"/>
    <n v="169"/>
    <n v="6077"/>
    <n v="7.5"/>
    <n v="7.5"/>
    <n v="1715"/>
  </r>
  <r>
    <x v="57"/>
    <x v="2"/>
    <x v="1"/>
    <x v="2"/>
    <x v="6"/>
    <n v="169"/>
    <n v="6925"/>
    <n v="7"/>
    <n v="5.83"/>
    <n v="293"/>
  </r>
  <r>
    <x v="58"/>
    <x v="2"/>
    <x v="2"/>
    <x v="2"/>
    <x v="6"/>
    <n v="169"/>
    <n v="10634"/>
    <n v="7"/>
    <n v="8.5"/>
    <n v="1003"/>
  </r>
  <r>
    <x v="59"/>
    <x v="2"/>
    <x v="3"/>
    <x v="2"/>
    <x v="6"/>
    <n v="168"/>
    <n v="4885"/>
    <n v="7.83"/>
    <n v="7"/>
    <n v="195"/>
  </r>
  <r>
    <x v="60"/>
    <x v="2"/>
    <x v="4"/>
    <x v="2"/>
    <x v="6"/>
    <n v="167"/>
    <n v="5268"/>
    <n v="7.33"/>
    <n v="7"/>
    <n v="213"/>
  </r>
  <r>
    <x v="61"/>
    <x v="2"/>
    <x v="5"/>
    <x v="0"/>
    <x v="3"/>
    <n v="167"/>
    <n v="13042"/>
    <n v="6.17"/>
    <n v="8"/>
    <n v="967"/>
  </r>
  <r>
    <x v="62"/>
    <x v="2"/>
    <x v="6"/>
    <x v="0"/>
    <x v="4"/>
    <n v="166"/>
    <n v="17850"/>
    <n v="6.67"/>
    <n v="8"/>
    <n v="1461"/>
  </r>
  <r>
    <x v="63"/>
    <x v="2"/>
    <x v="0"/>
    <x v="2"/>
    <x v="6"/>
    <n v="166"/>
    <n v="3993"/>
    <n v="9.33"/>
    <n v="6"/>
    <n v="159"/>
  </r>
  <r>
    <x v="64"/>
    <x v="2"/>
    <x v="1"/>
    <x v="2"/>
    <x v="6"/>
    <n v="166"/>
    <n v="8407"/>
    <n v="4.67"/>
    <n v="6"/>
    <n v="388"/>
  </r>
  <r>
    <x v="65"/>
    <x v="2"/>
    <x v="2"/>
    <x v="2"/>
    <x v="6"/>
    <n v="166"/>
    <n v="805"/>
    <n v="6.17"/>
    <n v="6"/>
    <n v="31"/>
  </r>
  <r>
    <x v="66"/>
    <x v="2"/>
    <x v="3"/>
    <x v="0"/>
    <x v="5"/>
    <n v="165"/>
    <n v="15909"/>
    <n v="6.67"/>
    <n v="7"/>
    <n v="1318"/>
  </r>
  <r>
    <x v="67"/>
    <x v="2"/>
    <x v="4"/>
    <x v="0"/>
    <x v="5"/>
    <n v="165"/>
    <n v="11055"/>
    <n v="8.83"/>
    <n v="7"/>
    <n v="635"/>
  </r>
  <r>
    <x v="68"/>
    <x v="2"/>
    <x v="5"/>
    <x v="0"/>
    <x v="3"/>
    <n v="165"/>
    <n v="15237"/>
    <n v="7.67"/>
    <n v="8"/>
    <n v="1257"/>
  </r>
  <r>
    <x v="69"/>
    <x v="2"/>
    <x v="6"/>
    <x v="0"/>
    <x v="5"/>
    <n v="165"/>
    <n v="7502"/>
    <n v="6"/>
    <n v="9"/>
    <n v="301"/>
  </r>
  <r>
    <x v="70"/>
    <x v="2"/>
    <x v="0"/>
    <x v="0"/>
    <x v="5"/>
    <n v="165"/>
    <n v="14269"/>
    <n v="8.33"/>
    <n v="8"/>
    <n v="575"/>
  </r>
  <r>
    <x v="71"/>
    <x v="2"/>
    <x v="1"/>
    <x v="2"/>
    <x v="6"/>
    <n v="165"/>
    <n v="4122"/>
    <n v="2"/>
    <n v="8"/>
    <n v="170"/>
  </r>
  <r>
    <x v="72"/>
    <x v="2"/>
    <x v="2"/>
    <x v="0"/>
    <x v="4"/>
    <n v="165"/>
    <n v="13219"/>
    <n v="6.5"/>
    <n v="7"/>
    <n v="1230"/>
  </r>
  <r>
    <x v="73"/>
    <x v="2"/>
    <x v="3"/>
    <x v="2"/>
    <x v="6"/>
    <n v="165"/>
    <n v="2869"/>
    <n v="8.83"/>
    <n v="4"/>
    <n v="116"/>
  </r>
  <r>
    <x v="74"/>
    <x v="2"/>
    <x v="4"/>
    <x v="2"/>
    <x v="6"/>
    <n v="167"/>
    <n v="3028"/>
    <n v="6.5"/>
    <n v="5"/>
    <n v="121"/>
  </r>
  <r>
    <x v="75"/>
    <x v="2"/>
    <x v="5"/>
    <x v="0"/>
    <x v="5"/>
    <n v="167"/>
    <n v="13228"/>
    <n v="6.17"/>
    <n v="7"/>
    <n v="569"/>
  </r>
  <r>
    <x v="76"/>
    <x v="2"/>
    <x v="6"/>
    <x v="0"/>
    <x v="5"/>
    <n v="167"/>
    <n v="11506"/>
    <n v="7.67"/>
    <n v="8"/>
    <n v="789"/>
  </r>
  <r>
    <x v="77"/>
    <x v="2"/>
    <x v="0"/>
    <x v="0"/>
    <x v="5"/>
    <n v="167"/>
    <n v="14462"/>
    <n v="2.5"/>
    <n v="8"/>
    <n v="978"/>
  </r>
  <r>
    <x v="78"/>
    <x v="2"/>
    <x v="1"/>
    <x v="0"/>
    <x v="8"/>
    <n v="167"/>
    <n v="18989"/>
    <n v="4.33"/>
    <n v="7"/>
    <n v="1150"/>
  </r>
  <r>
    <x v="79"/>
    <x v="2"/>
    <x v="2"/>
    <x v="0"/>
    <x v="5"/>
    <n v="167"/>
    <n v="11723"/>
    <n v="9.17"/>
    <n v="8"/>
    <n v="1187"/>
  </r>
  <r>
    <x v="80"/>
    <x v="2"/>
    <x v="3"/>
    <x v="2"/>
    <x v="6"/>
    <n v="167"/>
    <n v="6832"/>
    <n v="3.17"/>
    <n v="5"/>
    <n v="534"/>
  </r>
  <r>
    <x v="81"/>
    <x v="2"/>
    <x v="4"/>
    <x v="0"/>
    <x v="4"/>
    <n v="167"/>
    <n v="15010"/>
    <n v="7.67"/>
    <n v="7"/>
    <n v="1541"/>
  </r>
  <r>
    <x v="82"/>
    <x v="2"/>
    <x v="5"/>
    <x v="0"/>
    <x v="3"/>
    <n v="167"/>
    <n v="10824"/>
    <n v="6.17"/>
    <n v="8"/>
    <n v="1038"/>
  </r>
  <r>
    <x v="83"/>
    <x v="2"/>
    <x v="6"/>
    <x v="0"/>
    <x v="4"/>
    <n v="166"/>
    <n v="6665"/>
    <n v="6.67"/>
    <n v="9"/>
    <n v="1089"/>
  </r>
  <r>
    <x v="84"/>
    <x v="2"/>
    <x v="0"/>
    <x v="0"/>
    <x v="5"/>
    <n v="166"/>
    <n v="26158"/>
    <n v="3.83"/>
    <n v="8"/>
    <n v="1422"/>
  </r>
  <r>
    <x v="85"/>
    <x v="2"/>
    <x v="1"/>
    <x v="0"/>
    <x v="8"/>
    <n v="166"/>
    <n v="10428"/>
    <n v="5.33"/>
    <n v="9"/>
    <n v="563"/>
  </r>
  <r>
    <x v="86"/>
    <x v="2"/>
    <x v="2"/>
    <x v="3"/>
    <x v="6"/>
    <n v="166"/>
    <n v="7738"/>
    <n v="7.5"/>
    <n v="7"/>
    <n v="545"/>
  </r>
  <r>
    <x v="87"/>
    <x v="3"/>
    <x v="3"/>
    <x v="2"/>
    <x v="6"/>
    <n v="165"/>
    <n v="3608"/>
    <n v="8.17"/>
    <n v="5"/>
    <n v="144"/>
  </r>
  <r>
    <x v="88"/>
    <x v="3"/>
    <x v="4"/>
    <x v="0"/>
    <x v="5"/>
    <n v="165"/>
    <n v="13454"/>
    <n v="8"/>
    <n v="7"/>
    <n v="806"/>
  </r>
  <r>
    <x v="89"/>
    <x v="3"/>
    <x v="5"/>
    <x v="0"/>
    <x v="5"/>
    <n v="165"/>
    <n v="25421"/>
    <n v="4.67"/>
    <n v="7.5"/>
    <n v="1256"/>
  </r>
  <r>
    <x v="90"/>
    <x v="3"/>
    <x v="6"/>
    <x v="0"/>
    <x v="5"/>
    <n v="165"/>
    <n v="14117"/>
    <n v="6"/>
    <n v="7"/>
    <n v="590"/>
  </r>
  <r>
    <x v="91"/>
    <x v="3"/>
    <x v="0"/>
    <x v="2"/>
    <x v="6"/>
    <n v="164"/>
    <n v="9501"/>
    <n v="6"/>
    <n v="6"/>
    <n v="552"/>
  </r>
  <r>
    <x v="92"/>
    <x v="3"/>
    <x v="1"/>
    <x v="0"/>
    <x v="5"/>
    <n v="164"/>
    <n v="16988"/>
    <n v="3.67"/>
    <n v="7"/>
    <n v="903"/>
  </r>
  <r>
    <x v="93"/>
    <x v="3"/>
    <x v="2"/>
    <x v="0"/>
    <x v="5"/>
    <n v="164"/>
    <n v="20356"/>
    <n v="6.33"/>
    <n v="8"/>
    <n v="1415"/>
  </r>
  <r>
    <x v="94"/>
    <x v="3"/>
    <x v="3"/>
    <x v="0"/>
    <x v="5"/>
    <n v="164"/>
    <n v="24858"/>
    <n v="8.5"/>
    <n v="8"/>
    <n v="1255"/>
  </r>
  <r>
    <x v="95"/>
    <x v="3"/>
    <x v="4"/>
    <x v="0"/>
    <x v="5"/>
    <n v="164"/>
    <n v="16499"/>
    <n v="2.75"/>
    <n v="8"/>
    <n v="755"/>
  </r>
  <r>
    <x v="96"/>
    <x v="3"/>
    <x v="5"/>
    <x v="0"/>
    <x v="5"/>
    <n v="163"/>
    <n v="20914"/>
    <n v="6"/>
    <n v="8"/>
    <n v="882"/>
  </r>
  <r>
    <x v="97"/>
    <x v="3"/>
    <x v="6"/>
    <x v="0"/>
    <x v="4"/>
    <n v="163"/>
    <n v="11098"/>
    <n v="7.17"/>
    <n v="8"/>
    <n v="1263"/>
  </r>
  <r>
    <x v="98"/>
    <x v="3"/>
    <x v="0"/>
    <x v="0"/>
    <x v="3"/>
    <n v="163"/>
    <n v="15613"/>
    <n v="8.5"/>
    <n v="8"/>
    <n v="1526"/>
  </r>
  <r>
    <x v="99"/>
    <x v="3"/>
    <x v="1"/>
    <x v="0"/>
    <x v="8"/>
    <n v="163"/>
    <n v="12982"/>
    <n v="6.67"/>
    <n v="7"/>
    <n v="704"/>
  </r>
  <r>
    <x v="100"/>
    <x v="3"/>
    <x v="2"/>
    <x v="0"/>
    <x v="4"/>
    <n v="163"/>
    <n v="17129"/>
    <n v="6.83"/>
    <n v="8"/>
    <n v="1468"/>
  </r>
  <r>
    <x v="101"/>
    <x v="3"/>
    <x v="3"/>
    <x v="0"/>
    <x v="3"/>
    <n v="163"/>
    <n v="13528"/>
    <n v="7.67"/>
    <n v="8"/>
    <n v="1321"/>
  </r>
  <r>
    <x v="102"/>
    <x v="3"/>
    <x v="4"/>
    <x v="0"/>
    <x v="4"/>
    <n v="163"/>
    <n v="7379"/>
    <n v="7.5"/>
    <n v="9"/>
    <n v="995"/>
  </r>
  <r>
    <x v="103"/>
    <x v="3"/>
    <x v="5"/>
    <x v="0"/>
    <x v="3"/>
    <n v="162"/>
    <n v="15928"/>
    <n v="3.67"/>
    <n v="8"/>
    <n v="1537"/>
  </r>
  <r>
    <x v="104"/>
    <x v="3"/>
    <x v="6"/>
    <x v="0"/>
    <x v="4"/>
    <n v="162"/>
    <n v="11564"/>
    <n v="3.67"/>
    <n v="9"/>
    <n v="1031"/>
  </r>
  <r>
    <x v="105"/>
    <x v="3"/>
    <x v="0"/>
    <x v="0"/>
    <x v="10"/>
    <n v="162"/>
    <n v="21697"/>
    <n v="4.83"/>
    <n v="8"/>
    <n v="1411"/>
  </r>
  <r>
    <x v="106"/>
    <x v="3"/>
    <x v="1"/>
    <x v="0"/>
    <x v="8"/>
    <n v="162"/>
    <n v="19162"/>
    <n v="6"/>
    <n v="7"/>
    <n v="1165"/>
  </r>
  <r>
    <x v="107"/>
    <x v="3"/>
    <x v="2"/>
    <x v="0"/>
    <x v="4"/>
    <n v="162"/>
    <n v="15532"/>
    <n v="8.33"/>
    <n v="8"/>
    <n v="1238"/>
  </r>
  <r>
    <x v="108"/>
    <x v="3"/>
    <x v="3"/>
    <x v="0"/>
    <x v="5"/>
    <n v="160"/>
    <n v="12692"/>
    <n v="6"/>
    <n v="8"/>
    <n v="1192"/>
  </r>
  <r>
    <x v="109"/>
    <x v="3"/>
    <x v="4"/>
    <x v="0"/>
    <x v="5"/>
    <n v="160"/>
    <n v="31928"/>
    <n v="1"/>
    <n v="8"/>
    <n v="1752"/>
  </r>
  <r>
    <x v="110"/>
    <x v="3"/>
    <x v="5"/>
    <x v="0"/>
    <x v="5"/>
    <n v="160"/>
    <n v="44528"/>
    <n v="4.5"/>
    <n v="8"/>
    <n v="2196"/>
  </r>
  <r>
    <x v="111"/>
    <x v="3"/>
    <x v="6"/>
    <x v="0"/>
    <x v="5"/>
    <n v="160"/>
    <n v="12523"/>
    <n v="7.33"/>
    <n v="7"/>
    <n v="911"/>
  </r>
  <r>
    <x v="112"/>
    <x v="3"/>
    <x v="0"/>
    <x v="2"/>
    <x v="6"/>
    <n v="160"/>
    <n v="5944"/>
    <n v="7.83"/>
    <n v="6"/>
    <n v="312"/>
  </r>
  <r>
    <x v="113"/>
    <x v="3"/>
    <x v="1"/>
    <x v="2"/>
    <x v="6"/>
    <n v="160"/>
    <n v="15920"/>
    <n v="6.17"/>
    <n v="7"/>
    <n v="863"/>
  </r>
  <r>
    <x v="114"/>
    <x v="3"/>
    <x v="2"/>
    <x v="0"/>
    <x v="4"/>
    <n v="160"/>
    <n v="13239"/>
    <n v="7.83"/>
    <n v="8"/>
    <n v="1388"/>
  </r>
  <r>
    <x v="115"/>
    <x v="3"/>
    <x v="3"/>
    <x v="0"/>
    <x v="5"/>
    <n v="160"/>
    <n v="13166"/>
    <n v="4.67"/>
    <n v="7.5"/>
    <n v="823"/>
  </r>
  <r>
    <x v="116"/>
    <x v="3"/>
    <x v="4"/>
    <x v="0"/>
    <x v="4"/>
    <n v="160"/>
    <n v="19004"/>
    <n v="5.33"/>
    <n v="8"/>
    <n v="2121"/>
  </r>
  <r>
    <x v="117"/>
    <x v="4"/>
    <x v="5"/>
    <x v="0"/>
    <x v="3"/>
    <n v="159"/>
    <n v="22214"/>
    <n v="7.83"/>
    <n v="8"/>
    <n v="1785"/>
  </r>
  <r>
    <x v="118"/>
    <x v="4"/>
    <x v="6"/>
    <x v="0"/>
    <x v="4"/>
    <n v="159"/>
    <n v="19063"/>
    <n v="4.5"/>
    <n v="8"/>
    <n v="805"/>
  </r>
  <r>
    <x v="119"/>
    <x v="4"/>
    <x v="0"/>
    <x v="2"/>
    <x v="6"/>
    <n v="159"/>
    <n v="4594"/>
    <n v="6"/>
    <n v="6"/>
    <n v="200"/>
  </r>
  <r>
    <x v="120"/>
    <x v="4"/>
    <x v="1"/>
    <x v="0"/>
    <x v="8"/>
    <n v="161"/>
    <n v="14108"/>
    <n v="5.83"/>
    <n v="6"/>
    <n v="763"/>
  </r>
  <r>
    <x v="121"/>
    <x v="4"/>
    <x v="2"/>
    <x v="0"/>
    <x v="5"/>
    <n v="161"/>
    <n v="18369"/>
    <n v="8.67"/>
    <n v="7"/>
    <n v="801"/>
  </r>
  <r>
    <x v="122"/>
    <x v="4"/>
    <x v="3"/>
    <x v="0"/>
    <x v="5"/>
    <n v="161"/>
    <n v="18089"/>
    <n v="4.17"/>
    <n v="7"/>
    <n v="1182"/>
  </r>
  <r>
    <x v="123"/>
    <x v="4"/>
    <x v="4"/>
    <x v="2"/>
    <x v="6"/>
    <n v="161"/>
    <n v="10049"/>
    <n v="8.5"/>
    <n v="6"/>
    <n v="502"/>
  </r>
  <r>
    <x v="124"/>
    <x v="4"/>
    <x v="5"/>
    <x v="0"/>
    <x v="5"/>
    <n v="162"/>
    <n v="20515"/>
    <n v="3.17"/>
    <n v="7"/>
    <n v="982"/>
  </r>
  <r>
    <x v="125"/>
    <x v="4"/>
    <x v="6"/>
    <x v="0"/>
    <x v="4"/>
    <n v="162"/>
    <n v="17749"/>
    <n v="4.5"/>
    <n v="5"/>
    <n v="1439"/>
  </r>
  <r>
    <x v="126"/>
    <x v="4"/>
    <x v="0"/>
    <x v="2"/>
    <x v="6"/>
    <n v="162"/>
    <n v="6793"/>
    <n v="5.83"/>
    <n v="5"/>
    <n v="230"/>
  </r>
  <r>
    <x v="127"/>
    <x v="4"/>
    <x v="1"/>
    <x v="0"/>
    <x v="8"/>
    <n v="162"/>
    <n v="14062"/>
    <n v="9.17"/>
    <n v="6"/>
    <n v="769"/>
  </r>
  <r>
    <x v="128"/>
    <x v="4"/>
    <x v="2"/>
    <x v="2"/>
    <x v="6"/>
    <n v="163"/>
    <n v="9463"/>
    <n v="4.33"/>
    <n v="6"/>
    <n v="338"/>
  </r>
  <r>
    <x v="129"/>
    <x v="4"/>
    <x v="3"/>
    <x v="0"/>
    <x v="5"/>
    <n v="163"/>
    <n v="27200"/>
    <n v="7.83"/>
    <n v="6"/>
    <n v="998"/>
  </r>
  <r>
    <x v="130"/>
    <x v="4"/>
    <x v="4"/>
    <x v="0"/>
    <x v="5"/>
    <n v="163"/>
    <n v="18186"/>
    <n v="6.5"/>
    <n v="6"/>
    <n v="898"/>
  </r>
  <r>
    <x v="131"/>
    <x v="4"/>
    <x v="5"/>
    <x v="0"/>
    <x v="5"/>
    <n v="163"/>
    <n v="13531"/>
    <n v="8.33"/>
    <n v="5"/>
    <n v="592"/>
  </r>
  <r>
    <x v="132"/>
    <x v="4"/>
    <x v="6"/>
    <x v="2"/>
    <x v="6"/>
    <n v="163"/>
    <n v="11810"/>
    <n v="4.17"/>
    <n v="5"/>
    <n v="637"/>
  </r>
  <r>
    <x v="133"/>
    <x v="4"/>
    <x v="0"/>
    <x v="2"/>
    <x v="6"/>
    <n v="163"/>
    <n v="6110"/>
    <n v="6"/>
    <n v="4"/>
    <n v="256"/>
  </r>
  <r>
    <x v="134"/>
    <x v="4"/>
    <x v="1"/>
    <x v="0"/>
    <x v="8"/>
    <n v="163"/>
    <n v="9893"/>
    <n v="5"/>
    <n v="3"/>
    <n v="617"/>
  </r>
  <r>
    <x v="135"/>
    <x v="4"/>
    <x v="2"/>
    <x v="2"/>
    <x v="6"/>
    <n v="161"/>
    <n v="8970"/>
    <n v="5.67"/>
    <n v="3"/>
    <n v="761"/>
  </r>
  <r>
    <x v="136"/>
    <x v="4"/>
    <x v="3"/>
    <x v="2"/>
    <x v="6"/>
    <n v="161"/>
    <n v="3473"/>
    <n v="7.17"/>
    <n v="7"/>
    <n v="144"/>
  </r>
  <r>
    <x v="137"/>
    <x v="4"/>
    <x v="4"/>
    <x v="0"/>
    <x v="5"/>
    <n v="161"/>
    <n v="8643"/>
    <n v="6.17"/>
    <n v="7"/>
    <n v="883"/>
  </r>
  <r>
    <x v="138"/>
    <x v="4"/>
    <x v="5"/>
    <x v="2"/>
    <x v="6"/>
    <n v="161"/>
    <n v="3666"/>
    <n v="7.67"/>
    <n v="8"/>
    <n v="150"/>
  </r>
  <r>
    <x v="139"/>
    <x v="4"/>
    <x v="6"/>
    <x v="0"/>
    <x v="5"/>
    <n v="162"/>
    <n v="14087"/>
    <n v="6.5"/>
    <n v="7"/>
    <n v="1113"/>
  </r>
  <r>
    <x v="140"/>
    <x v="4"/>
    <x v="0"/>
    <x v="0"/>
    <x v="5"/>
    <n v="162"/>
    <n v="25663"/>
    <n v="6.5"/>
    <n v="8"/>
    <n v="1489"/>
  </r>
  <r>
    <x v="141"/>
    <x v="4"/>
    <x v="1"/>
    <x v="2"/>
    <x v="6"/>
    <n v="162"/>
    <n v="3736"/>
    <n v="5.83"/>
    <n v="7.5"/>
    <n v="156"/>
  </r>
  <r>
    <x v="142"/>
    <x v="4"/>
    <x v="2"/>
    <x v="0"/>
    <x v="11"/>
    <n v="162"/>
    <n v="18601"/>
    <n v="4.83"/>
    <n v="9"/>
    <n v="2185"/>
  </r>
  <r>
    <x v="143"/>
    <x v="4"/>
    <x v="3"/>
    <x v="0"/>
    <x v="5"/>
    <n v="162"/>
    <n v="17165"/>
    <n v="5"/>
    <n v="7"/>
    <n v="791"/>
  </r>
  <r>
    <x v="144"/>
    <x v="4"/>
    <x v="4"/>
    <x v="2"/>
    <x v="6"/>
    <n v="162"/>
    <n v="3286"/>
    <n v="8.17"/>
    <n v="7"/>
    <n v="135"/>
  </r>
  <r>
    <x v="145"/>
    <x v="4"/>
    <x v="5"/>
    <x v="0"/>
    <x v="5"/>
    <n v="162"/>
    <n v="14053"/>
    <n v="5.17"/>
    <n v="8"/>
    <n v="613"/>
  </r>
  <r>
    <x v="146"/>
    <x v="4"/>
    <x v="6"/>
    <x v="0"/>
    <x v="5"/>
    <n v="162"/>
    <n v="15880"/>
    <n v="7.5"/>
    <n v="6"/>
    <n v="553"/>
  </r>
  <r>
    <x v="147"/>
    <x v="4"/>
    <x v="0"/>
    <x v="0"/>
    <x v="5"/>
    <n v="163"/>
    <n v="11597"/>
    <n v="5"/>
    <n v="7.5"/>
    <n v="4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B02431-5EEC-45B9-903A-5E353E994C4F}" name="PivotTable8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I34:J42" firstHeaderRow="1" firstDataRow="1" firstDataCol="1"/>
  <pivotFields count="12">
    <pivotField showAll="0">
      <items count="1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t="default"/>
      </items>
    </pivotField>
    <pivotField showAll="0"/>
    <pivotField showAll="0"/>
    <pivotField showAll="0"/>
    <pivotField axis="axisRow" showAll="0">
      <items count="13">
        <item x="0"/>
        <item h="1" x="9"/>
        <item h="1" x="1"/>
        <item x="3"/>
        <item x="4"/>
        <item h="1" x="11"/>
        <item x="6"/>
        <item x="10"/>
        <item h="1" x="2"/>
        <item h="1" x="7"/>
        <item x="8"/>
        <item x="5"/>
        <item t="default"/>
      </items>
    </pivotField>
    <pivotField numFmtId="2" showAll="0"/>
    <pivotField numFmtId="3" showAll="0"/>
    <pivotField numFmtId="2" showAll="0"/>
    <pivotField numFmtId="164" showAll="0"/>
    <pivotField dataField="1" numFmtId="3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4"/>
  </rowFields>
  <rowItems count="8">
    <i>
      <x/>
    </i>
    <i>
      <x v="3"/>
    </i>
    <i>
      <x v="4"/>
    </i>
    <i>
      <x v="6"/>
    </i>
    <i>
      <x v="7"/>
    </i>
    <i>
      <x v="10"/>
    </i>
    <i>
      <x v="11"/>
    </i>
    <i t="grand">
      <x/>
    </i>
  </rowItems>
  <colItems count="1">
    <i/>
  </colItems>
  <dataFields count="1">
    <dataField name="Average of CALORIES" fld="9" subtotal="average" baseField="4" baseItem="0" numFmtId="3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E92B53-92DE-40E8-B28B-1B7CE320D64F}" name="PivotTable4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3:C192" firstHeaderRow="0" firstDataRow="1" firstDataCol="1"/>
  <pivotFields count="12">
    <pivotField axis="axisRow" showAll="0">
      <items count="1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t="default"/>
      </items>
    </pivotField>
    <pivotField showAll="0"/>
    <pivotField showAll="0">
      <items count="8">
        <item x="1"/>
        <item x="2"/>
        <item x="3"/>
        <item x="4"/>
        <item x="5"/>
        <item x="6"/>
        <item x="0"/>
        <item t="default"/>
      </items>
    </pivotField>
    <pivotField showAll="0"/>
    <pivotField showAll="0">
      <items count="13">
        <item x="0"/>
        <item x="9"/>
        <item x="1"/>
        <item x="3"/>
        <item x="4"/>
        <item x="11"/>
        <item x="6"/>
        <item x="10"/>
        <item x="2"/>
        <item x="7"/>
        <item x="8"/>
        <item x="5"/>
        <item t="default"/>
      </items>
    </pivotField>
    <pivotField numFmtId="2" showAll="0"/>
    <pivotField numFmtId="3" showAll="0"/>
    <pivotField dataField="1" numFmtId="2" showAll="0"/>
    <pivotField dataField="1" numFmtId="164" showAll="0"/>
    <pivotField numFmtId="3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0"/>
    <field x="0"/>
  </rowFields>
  <rowItems count="149"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LEEP (HOURS)" fld="7" baseField="0" baseItem="0" numFmtId="2"/>
    <dataField name="Sum of MOOD" fld="8" baseField="0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4D6270-8EA4-48A8-A138-A66567D9C541}" name="PivotTable3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3:C39" firstHeaderRow="0" firstDataRow="1" firstDataCol="1"/>
  <pivotFields count="12">
    <pivotField showAll="0">
      <items count="1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>
      <items count="13">
        <item x="0"/>
        <item x="9"/>
        <item x="1"/>
        <item x="3"/>
        <item x="4"/>
        <item x="11"/>
        <item x="6"/>
        <item x="10"/>
        <item x="2"/>
        <item x="7"/>
        <item x="8"/>
        <item x="5"/>
        <item t="default"/>
      </items>
    </pivotField>
    <pivotField dataField="1" numFmtId="2" showAll="0"/>
    <pivotField dataField="1" numFmtId="3" showAll="0"/>
    <pivotField numFmtId="2" showAll="0"/>
    <pivotField numFmtId="164" showAll="0"/>
    <pivotField numFmtId="3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WEIGHT (IBS)" fld="5" subtotal="average" baseField="1" baseItem="3" numFmtId="2"/>
    <dataField name="Average of STEPS " fld="6" subtotal="average" baseField="1" baseItem="3" numFmtId="3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FB0D44-45DC-4463-A18C-1FFC929DE1FF}" name="PivotTable2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26:B29" firstHeaderRow="1" firstDataRow="1" firstDataCol="1"/>
  <pivotFields count="12">
    <pivotField showAll="0">
      <items count="1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t="default"/>
      </items>
    </pivotField>
    <pivotField showAll="0"/>
    <pivotField showAll="0"/>
    <pivotField axis="axisRow" dataField="1" showAll="0">
      <items count="5">
        <item x="2"/>
        <item h="1" x="3"/>
        <item h="1" x="1"/>
        <item x="0"/>
        <item t="default"/>
      </items>
    </pivotField>
    <pivotField showAll="0">
      <items count="13">
        <item x="0"/>
        <item x="9"/>
        <item x="1"/>
        <item x="3"/>
        <item x="4"/>
        <item x="11"/>
        <item x="6"/>
        <item x="10"/>
        <item x="2"/>
        <item x="7"/>
        <item x="8"/>
        <item x="5"/>
        <item t="default"/>
      </items>
    </pivotField>
    <pivotField numFmtId="2" showAll="0"/>
    <pivotField numFmtId="3" showAll="0"/>
    <pivotField numFmtId="2" showAll="0"/>
    <pivotField numFmtId="164" showAll="0"/>
    <pivotField numFmtId="3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3">
    <i>
      <x/>
    </i>
    <i>
      <x v="3"/>
    </i>
    <i t="grand">
      <x/>
    </i>
  </rowItems>
  <colItems count="1">
    <i/>
  </colItems>
  <dataFields count="1">
    <dataField name="Count of EXERCISE" fld="3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6DADC3-D17C-4BF4-B529-0E8FB0BF419C}" name="PivotTable1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5:B18" firstHeaderRow="1" firstDataRow="1" firstDataCol="1"/>
  <pivotFields count="12">
    <pivotField showAll="0">
      <items count="1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t="default"/>
      </items>
    </pivotField>
    <pivotField showAll="0"/>
    <pivotField showAll="0"/>
    <pivotField axis="axisRow" showAll="0">
      <items count="5">
        <item x="2"/>
        <item h="1" x="3"/>
        <item h="1" x="1"/>
        <item x="0"/>
        <item t="default"/>
      </items>
    </pivotField>
    <pivotField showAll="0">
      <items count="13">
        <item x="0"/>
        <item x="9"/>
        <item x="1"/>
        <item x="3"/>
        <item x="4"/>
        <item x="11"/>
        <item x="6"/>
        <item x="10"/>
        <item x="2"/>
        <item x="7"/>
        <item x="8"/>
        <item x="5"/>
        <item t="default"/>
      </items>
    </pivotField>
    <pivotField numFmtId="2" showAll="0"/>
    <pivotField numFmtId="3" showAll="0"/>
    <pivotField numFmtId="2" showAll="0"/>
    <pivotField dataField="1" numFmtId="164" showAll="0"/>
    <pivotField numFmtId="3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3">
    <i>
      <x/>
    </i>
    <i>
      <x v="3"/>
    </i>
    <i t="grand">
      <x/>
    </i>
  </rowItems>
  <colItems count="1">
    <i/>
  </colItems>
  <dataFields count="1">
    <dataField name="Average of MOOD" fld="8" subtotal="average" baseField="3" baseItem="0" numFmtId="16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357A96-06BF-42AB-9511-A1D03297846A}" name="PivotTable7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C10" firstHeaderRow="1" firstDataRow="2" firstDataCol="1"/>
  <pivotFields count="12">
    <pivotField showAll="0">
      <items count="1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t="default"/>
      </items>
    </pivotField>
    <pivotField axis="axisRow" showAll="0" nonAutoSortDefault="1">
      <items count="6">
        <item x="0"/>
        <item x="1"/>
        <item x="2"/>
        <item x="3"/>
        <item x="4"/>
        <item t="default"/>
      </items>
    </pivotField>
    <pivotField showAll="0"/>
    <pivotField axis="axisCol" dataField="1" multipleItemSelectionAllowed="1" showAll="0">
      <items count="5">
        <item h="1" x="2"/>
        <item h="1" x="3"/>
        <item h="1" x="1"/>
        <item x="0"/>
        <item t="default"/>
      </items>
    </pivotField>
    <pivotField showAll="0">
      <items count="13">
        <item x="0"/>
        <item x="9"/>
        <item x="1"/>
        <item x="3"/>
        <item x="4"/>
        <item x="11"/>
        <item x="6"/>
        <item x="10"/>
        <item x="2"/>
        <item x="7"/>
        <item x="8"/>
        <item x="5"/>
        <item t="default"/>
      </items>
    </pivotField>
    <pivotField numFmtId="2" showAll="0"/>
    <pivotField numFmtId="3" showAll="0"/>
    <pivotField numFmtId="2" showAll="0"/>
    <pivotField numFmtId="164" showAll="0"/>
    <pivotField numFmtId="3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2">
    <i>
      <x v="3"/>
    </i>
    <i t="grand">
      <x/>
    </i>
  </colItems>
  <dataFields count="1">
    <dataField name="Count of EXERCISE" fld="3" subtotal="count" baseField="0" baseItem="0"/>
  </dataFields>
  <chartFormats count="2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26E203D-4053-46B1-89DD-7D3ED5B211D3}" name="Table110" displayName="Table110" ref="A1:J159" totalsRowShown="0" headerRowDxfId="92" headerRowBorderDxfId="91" tableBorderDxfId="90" headerRowCellStyle="Accent1">
  <autoFilter ref="A1:J159" xr:uid="{25969FDE-7F68-48D1-A1BB-E9DAF54C7A5E}"/>
  <tableColumns count="10">
    <tableColumn id="1" xr3:uid="{21BEBD71-B79F-4DD0-9D69-38E8AB9DE839}" name="DATE" dataDxfId="89"/>
    <tableColumn id="10" xr3:uid="{E6E8F4C2-CD6E-489D-8604-AFD0B91BB088}" name="MONTH" dataDxfId="88">
      <calculatedColumnFormula>TEXT(A2, "MMM YYY")</calculatedColumnFormula>
    </tableColumn>
    <tableColumn id="2" xr3:uid="{9053FAC8-7577-40D1-899D-CD974560F991}" name="DAY" dataDxfId="87"/>
    <tableColumn id="3" xr3:uid="{96AF5F5B-D5CE-4744-8FEF-7C771B96FC13}" name="EXERCISE" dataDxfId="86"/>
    <tableColumn id="4" xr3:uid="{C9864D3B-FBE9-4C21-8251-A7D6955CED4E}" name="MODE" dataDxfId="85"/>
    <tableColumn id="5" xr3:uid="{1B3C2B50-848C-46E8-8150-2C891BA3C99A}" name="WEIGHT (IBS)" dataDxfId="84"/>
    <tableColumn id="6" xr3:uid="{98688144-02E1-48EA-9D91-89BAF3286695}" name="STEPS " dataDxfId="83"/>
    <tableColumn id="7" xr3:uid="{A7B7316E-66B0-475D-A264-1CC9A1A49F44}" name="SLEEP (HOURS)" dataDxfId="82"/>
    <tableColumn id="8" xr3:uid="{FD86BD14-FE08-4C8E-BFD6-4109D406AA01}" name="MOOD" dataDxfId="81"/>
    <tableColumn id="9" xr3:uid="{057CBFDA-37E5-4C91-8B4B-37DD7C82BD8F}" name="CALORIES" dataDxfId="80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177152-ACCB-424D-978E-93B12BCE15D4}" name="Table1" displayName="Table1" ref="A1:J29" totalsRowShown="0" headerRowDxfId="79" headerRowBorderDxfId="78" tableBorderDxfId="77" headerRowCellStyle="Accent1">
  <autoFilter ref="A1:J29" xr:uid="{25969FDE-7F68-48D1-A1BB-E9DAF54C7A5E}"/>
  <tableColumns count="10">
    <tableColumn id="1" xr3:uid="{18D172E7-5D15-4F6F-A211-A337919DF847}" name="DATE" dataDxfId="76"/>
    <tableColumn id="11" xr3:uid="{C77B8D02-15D2-4FD8-8B4F-4317705EAE78}" name="MONTH" dataDxfId="75">
      <calculatedColumnFormula>TEXT( A2, "MMMM YYYY")</calculatedColumnFormula>
    </tableColumn>
    <tableColumn id="2" xr3:uid="{92803A87-D4D4-417D-A550-BD926B8509BD}" name="DAY" dataDxfId="74"/>
    <tableColumn id="3" xr3:uid="{7F100CE6-1D6A-4D1C-AB81-05460791BBCA}" name="EXERCISE" dataDxfId="73"/>
    <tableColumn id="4" xr3:uid="{BF20F103-148A-4868-ACD4-98AFACA699DA}" name="MODE" dataDxfId="72"/>
    <tableColumn id="5" xr3:uid="{7A57E0B9-7FB1-4E69-8BAD-9DDB5D1D8868}" name="WEIGHT (IBS)" dataDxfId="71"/>
    <tableColumn id="6" xr3:uid="{3F196772-2695-4237-A387-F33951B1828C}" name="STEPS " dataDxfId="70"/>
    <tableColumn id="7" xr3:uid="{1A6C460C-D8B5-4341-9CBD-6A3597331A3F}" name="SLEEP (HOURS)" dataDxfId="69"/>
    <tableColumn id="8" xr3:uid="{253252D3-B771-44CA-B19A-7F39C9AB97BE}" name="MOOD" dataDxfId="68"/>
    <tableColumn id="9" xr3:uid="{D6BC7287-4974-4E42-B6B2-343B27D11FEC}" name="CALORIES" dataDxfId="67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1B94A63-2931-4FC5-A8EA-589165B0CFCC}" name="Table3" displayName="Table3" ref="A1:I29" totalsRowShown="0">
  <autoFilter ref="A1:I29" xr:uid="{81B94A63-2931-4FC5-A8EA-589165B0CFCC}"/>
  <tableColumns count="9">
    <tableColumn id="1" xr3:uid="{EB59DDB0-AC3A-40B5-BFDE-B68C90778815}" name="DATE" dataDxfId="66"/>
    <tableColumn id="2" xr3:uid="{F28EEC5A-0517-4B1B-82E1-9A536F8748C6}" name="DAY" dataDxfId="65"/>
    <tableColumn id="3" xr3:uid="{8D7A44B7-03C4-4098-B8E5-F455346D8F2B}" name="EXERCISE"/>
    <tableColumn id="4" xr3:uid="{9FC84877-FABF-4CDB-B6E3-E0F88658A549}" name="MODE"/>
    <tableColumn id="5" xr3:uid="{CA5A969C-E267-4F60-BA15-BFD716946965}" name="WEIGHT" dataDxfId="64"/>
    <tableColumn id="6" xr3:uid="{AF5626EC-3F53-4C2D-B6A2-739259F58C15}" name="STEPS " dataDxfId="63"/>
    <tableColumn id="7" xr3:uid="{032FAE04-B381-4805-9CEC-1E96B9D7B7BC}" name="SLEEP" dataDxfId="62"/>
    <tableColumn id="8" xr3:uid="{67DE6DA4-349C-4D8E-8309-963095D686CA}" name="MOOD" dataDxfId="61"/>
    <tableColumn id="9" xr3:uid="{6B53369E-9590-4885-A437-75968301BBFC}" name="CALORIES" dataDxfId="60"/>
  </tableColumns>
  <tableStyleInfo name="TableStyleLight2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7464CC-22B7-4EF8-B787-D737FC7072D3}" name="Table4" displayName="Table4" ref="A1:I32" totalsRowShown="0">
  <autoFilter ref="A1:I32" xr:uid="{B67464CC-22B7-4EF8-B787-D737FC7072D3}"/>
  <tableColumns count="9">
    <tableColumn id="1" xr3:uid="{EF56DCC5-3B27-4BEC-99AE-60FC518B3E83}" name="DATE"/>
    <tableColumn id="2" xr3:uid="{161DBB8E-599A-4B16-B4E4-12C1D7397EC1}" name="DAY"/>
    <tableColumn id="3" xr3:uid="{CBF1D7A9-6B21-4789-A04D-B72C989914C9}" name="EXERCISE"/>
    <tableColumn id="4" xr3:uid="{63262EE0-CA92-4D08-B289-C98CA8D96898}" name="MODE"/>
    <tableColumn id="5" xr3:uid="{51D2164E-E6D4-4E31-B22D-7E97532EF582}" name="WEIGHT" dataDxfId="59"/>
    <tableColumn id="6" xr3:uid="{A383DEBB-8C93-46D9-A2F9-8327993D2B57}" name="STEPS " dataDxfId="58"/>
    <tableColumn id="7" xr3:uid="{8739A1D1-EC37-4BB4-A41E-BFD52151C291}" name="SLEEP" dataDxfId="57"/>
    <tableColumn id="8" xr3:uid="{AC515BE8-7FF8-453F-A869-0CC37EDCCF3B}" name="MOOD" dataDxfId="56"/>
    <tableColumn id="9" xr3:uid="{DC733B9F-1AED-4030-9169-E7E242C83664}" name="CALORIES" dataDxfId="55"/>
  </tableColumns>
  <tableStyleInfo name="TableStyleLight2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36D904-13A5-4D70-AFF3-08818D13D321}" name="Table43" displayName="Table43" ref="A1:I31" totalsRowShown="0">
  <autoFilter ref="A1:I31" xr:uid="{B67464CC-22B7-4EF8-B787-D737FC7072D3}"/>
  <tableColumns count="9">
    <tableColumn id="1" xr3:uid="{0018DCE5-78DF-4243-9198-49B5754EB815}" name="DATE"/>
    <tableColumn id="2" xr3:uid="{F58162DD-7144-4F8F-962A-7C566F15553C}" name="DAY"/>
    <tableColumn id="3" xr3:uid="{F30C88EE-07DC-4629-858A-40A19A03FE4A}" name="EXERCISE"/>
    <tableColumn id="4" xr3:uid="{D1F5071C-A494-4B3A-B829-14F5B7EE3FD7}" name="MODE"/>
    <tableColumn id="5" xr3:uid="{9168B6D7-A271-41CA-841D-44F4626241AD}" name="WEIGHT" dataDxfId="54"/>
    <tableColumn id="6" xr3:uid="{4F3A0562-AD71-463E-8D52-38B3C779494A}" name="STEPS " dataDxfId="53"/>
    <tableColumn id="7" xr3:uid="{A0DFCBA8-0EBB-46A9-B4DB-C4422F4420FA}" name="SLEEP" dataDxfId="52"/>
    <tableColumn id="8" xr3:uid="{8892387E-C59A-4243-B923-A4270D9AD83E}" name="MOOD" dataDxfId="51">
      <calculatedColumnFormula array="1">H2:H31</calculatedColumnFormula>
    </tableColumn>
    <tableColumn id="9" xr3:uid="{48110B23-A576-490C-91AB-1572E50E9921}" name="CALORIES" dataDxfId="50"/>
  </tableColumns>
  <tableStyleInfo name="TableStyleLight2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FEAEFA0-F5D0-4E65-AC08-7E8A5FA16AED}" name="Table46" displayName="Table46" ref="A1:I32" totalsRowShown="0">
  <autoFilter ref="A1:I32" xr:uid="{B67464CC-22B7-4EF8-B787-D737FC7072D3}"/>
  <tableColumns count="9">
    <tableColumn id="1" xr3:uid="{F4E153CA-9647-4BDC-BB16-5FF4B5B91EC1}" name="DATE"/>
    <tableColumn id="2" xr3:uid="{9F9A67E3-D86F-498D-A469-770748D83C81}" name="DAY"/>
    <tableColumn id="3" xr3:uid="{C604336D-558A-476F-B4AC-27426B8D3309}" name="EXERCISE"/>
    <tableColumn id="4" xr3:uid="{17ECF307-4ECF-4E35-B1D1-5A5CCC32C8B1}" name="MODE"/>
    <tableColumn id="5" xr3:uid="{C4412176-8759-4DC0-BFA0-0257BF035BC4}" name="WEIGHT" dataDxfId="49"/>
    <tableColumn id="6" xr3:uid="{35540C5E-B31B-4700-8D3F-AF871E51FBF3}" name="STEPS " dataDxfId="48"/>
    <tableColumn id="7" xr3:uid="{A61863FC-76F6-430A-9754-28643F03FB13}" name="SLEEP" dataDxfId="47"/>
    <tableColumn id="8" xr3:uid="{5BE1D20D-A7F6-43D3-9422-C0297D3F6778}" name="MOOD" dataDxfId="46"/>
    <tableColumn id="9" xr3:uid="{6C2477CF-C084-4AE2-B030-E7B411A32614}" name="CALORIES" dataDxfId="45"/>
  </tableColumns>
  <tableStyleInfo name="TableStyleLight2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BD97CC5-CC87-40EE-8926-396F3332350C}" name="Table467" displayName="Table467" ref="A1:I33" totalsRowShown="0">
  <autoFilter ref="A1:I33" xr:uid="{B67464CC-22B7-4EF8-B787-D737FC7072D3}"/>
  <tableColumns count="9">
    <tableColumn id="1" xr3:uid="{86EAE07D-8C9B-4F40-B25A-B2EBD4E103E5}" name="DATE"/>
    <tableColumn id="2" xr3:uid="{AD8A1C33-DEB3-43A6-8EB1-2ACB3672A94F}" name="DAY"/>
    <tableColumn id="3" xr3:uid="{6B1CD2D0-D31D-4AD0-97F3-EC03096B35D2}" name="EXERCISE"/>
    <tableColumn id="4" xr3:uid="{31C75EF2-91B0-46DE-933E-4EF64D9596D4}" name="MODE"/>
    <tableColumn id="5" xr3:uid="{3906CFCF-9DD7-46FD-A33B-C408198BEF4C}" name="WEIGHT" dataDxfId="44"/>
    <tableColumn id="6" xr3:uid="{BDCEDE7F-6005-487B-84A5-142812EBCB8D}" name="STEPS" dataDxfId="43"/>
    <tableColumn id="7" xr3:uid="{9D706F42-88C1-476C-8BDD-82AD4D598C83}" name="SLEEP" dataDxfId="42"/>
    <tableColumn id="8" xr3:uid="{374FF1DC-FDB5-44D3-BD20-7A6C9C141B5D}" name="MOOD" dataDxfId="41"/>
    <tableColumn id="9" xr3:uid="{086A2937-3638-407D-A1C6-689FFCC71245}" name="CALORIES" dataDxfId="40"/>
  </tableColumns>
  <tableStyleInfo name="TableStyleLight2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865F8C2-5253-496D-9FEA-24ACC2505897}" name="Table4678" displayName="Table4678" ref="A1:I33" totalsRowShown="0">
  <autoFilter ref="A1:I33" xr:uid="{B67464CC-22B7-4EF8-B787-D737FC7072D3}"/>
  <tableColumns count="9">
    <tableColumn id="1" xr3:uid="{3AE355D7-28E7-457F-B456-665AE9039566}" name="DATE"/>
    <tableColumn id="2" xr3:uid="{5BCD00CB-3E44-4BFA-A8CE-100C2D5F1C6C}" name="DAY"/>
    <tableColumn id="3" xr3:uid="{3430310C-CF9C-4239-9784-3F6C995FAE22}" name="EXERCISE"/>
    <tableColumn id="4" xr3:uid="{FACADF8D-407B-48E1-898F-ED4A06E1AF4E}" name="MODE"/>
    <tableColumn id="5" xr3:uid="{2CBF2D77-234B-4792-AD50-5C3CC37C3040}" name="WEIGHT" dataDxfId="39"/>
    <tableColumn id="6" xr3:uid="{908617D3-720B-4DB3-B50E-27946D1E5EBC}" name="STEPS" dataDxfId="38"/>
    <tableColumn id="7" xr3:uid="{07160EE7-18B2-4CC8-B485-1DAC408A6F22}" name="SLEEP" dataDxfId="37"/>
    <tableColumn id="8" xr3:uid="{D9542C96-9D78-48A6-A4DB-524CF1E47662}" name="MOOD" dataDxfId="36"/>
    <tableColumn id="9" xr3:uid="{C66DC2D9-4A00-4C60-981D-4F4318571BBA}" name="CALORIES" dataDxfId="35"/>
  </tableColumns>
  <tableStyleInfo name="TableStyleLight2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78DFDEA-3B0E-4399-AAC6-98F8CDFCBECF}" name="Table46789" displayName="Table46789" ref="A1:I33" totalsRowShown="0">
  <autoFilter ref="A1:I33" xr:uid="{B67464CC-22B7-4EF8-B787-D737FC7072D3}"/>
  <tableColumns count="9">
    <tableColumn id="1" xr3:uid="{BDECD0D5-6E76-4351-BDEC-E1A13712EE82}" name="DATE"/>
    <tableColumn id="2" xr3:uid="{68F6A0DA-0DAB-41B7-B694-391ED47CAF76}" name="DAY"/>
    <tableColumn id="3" xr3:uid="{25169FA2-D459-469C-8314-3DD286CCA7AA}" name="EXERCISE"/>
    <tableColumn id="4" xr3:uid="{21FF7BAD-C620-4549-A910-A330D4A8C874}" name="MODE"/>
    <tableColumn id="5" xr3:uid="{DF83EB3A-FB02-459A-91BA-2D3574748289}" name="WEIGHT" dataDxfId="34"/>
    <tableColumn id="6" xr3:uid="{B35C125D-8D2E-47CA-B335-F5020564D266}" name="STEPS" dataDxfId="33"/>
    <tableColumn id="7" xr3:uid="{DE49E5EE-CF45-419B-ABD3-5055EE37A1E0}" name="SLEEP" dataDxfId="32"/>
    <tableColumn id="8" xr3:uid="{3D5766D0-2ADA-41DF-9856-2DA019517C2B}" name="MOOD" dataDxfId="31"/>
    <tableColumn id="9" xr3:uid="{BCCD4FC9-C649-4DB4-BD12-796463ADBAE5}" name="CALORIES" dataDxfId="3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D2C77-DCD8-49E5-A29E-BE8F43B2C798}">
  <dimension ref="A3:J192"/>
  <sheetViews>
    <sheetView tabSelected="1" topLeftCell="E2" zoomScale="110" zoomScaleNormal="110" workbookViewId="0">
      <selection activeCell="AB26" sqref="AB26"/>
    </sheetView>
  </sheetViews>
  <sheetFormatPr defaultRowHeight="14.4" x14ac:dyDescent="0.3"/>
  <cols>
    <col min="1" max="1" width="17.109375" bestFit="1" customWidth="1"/>
    <col min="2" max="2" width="16.109375" bestFit="1" customWidth="1"/>
    <col min="3" max="3" width="11.21875" bestFit="1" customWidth="1"/>
    <col min="4" max="4" width="15.5546875" bestFit="1" customWidth="1"/>
    <col min="5" max="5" width="10.77734375" bestFit="1" customWidth="1"/>
    <col min="9" max="9" width="13.44140625" bestFit="1" customWidth="1"/>
    <col min="10" max="10" width="19.77734375" bestFit="1" customWidth="1"/>
  </cols>
  <sheetData>
    <row r="3" spans="1:3" x14ac:dyDescent="0.3">
      <c r="A3" s="17" t="s">
        <v>45</v>
      </c>
      <c r="B3" s="17" t="s">
        <v>42</v>
      </c>
    </row>
    <row r="4" spans="1:3" x14ac:dyDescent="0.3">
      <c r="A4" s="17" t="s">
        <v>44</v>
      </c>
      <c r="B4" t="s">
        <v>7</v>
      </c>
      <c r="C4" t="s">
        <v>43</v>
      </c>
    </row>
    <row r="5" spans="1:3" x14ac:dyDescent="0.3">
      <c r="A5" s="18" t="s">
        <v>49</v>
      </c>
      <c r="B5" s="20">
        <v>20</v>
      </c>
      <c r="C5" s="20">
        <v>20</v>
      </c>
    </row>
    <row r="6" spans="1:3" x14ac:dyDescent="0.3">
      <c r="A6" s="18" t="s">
        <v>48</v>
      </c>
      <c r="B6" s="20">
        <v>20</v>
      </c>
      <c r="C6" s="20">
        <v>20</v>
      </c>
    </row>
    <row r="7" spans="1:3" x14ac:dyDescent="0.3">
      <c r="A7" s="18" t="s">
        <v>50</v>
      </c>
      <c r="B7" s="20">
        <v>19</v>
      </c>
      <c r="C7" s="20">
        <v>19</v>
      </c>
    </row>
    <row r="8" spans="1:3" x14ac:dyDescent="0.3">
      <c r="A8" s="18" t="s">
        <v>47</v>
      </c>
      <c r="B8" s="20">
        <v>26</v>
      </c>
      <c r="C8" s="20">
        <v>26</v>
      </c>
    </row>
    <row r="9" spans="1:3" x14ac:dyDescent="0.3">
      <c r="A9" s="18" t="s">
        <v>51</v>
      </c>
      <c r="B9" s="20">
        <v>20</v>
      </c>
      <c r="C9" s="20">
        <v>20</v>
      </c>
    </row>
    <row r="10" spans="1:3" x14ac:dyDescent="0.3">
      <c r="A10" s="18" t="s">
        <v>43</v>
      </c>
      <c r="B10" s="20">
        <v>105</v>
      </c>
      <c r="C10" s="20">
        <v>105</v>
      </c>
    </row>
    <row r="15" spans="1:3" x14ac:dyDescent="0.3">
      <c r="A15" s="17" t="s">
        <v>44</v>
      </c>
      <c r="B15" t="s">
        <v>53</v>
      </c>
    </row>
    <row r="16" spans="1:3" x14ac:dyDescent="0.3">
      <c r="A16" s="18" t="s">
        <v>25</v>
      </c>
      <c r="B16" s="9">
        <v>6.3802564102564094</v>
      </c>
    </row>
    <row r="17" spans="1:2" x14ac:dyDescent="0.3">
      <c r="A17" s="18" t="s">
        <v>7</v>
      </c>
      <c r="B17" s="9">
        <v>7.3857142857142861</v>
      </c>
    </row>
    <row r="18" spans="1:2" x14ac:dyDescent="0.3">
      <c r="A18" s="18" t="s">
        <v>43</v>
      </c>
      <c r="B18" s="9">
        <v>7.1134027777777771</v>
      </c>
    </row>
    <row r="26" spans="1:2" x14ac:dyDescent="0.3">
      <c r="A26" s="17" t="s">
        <v>44</v>
      </c>
      <c r="B26" t="s">
        <v>45</v>
      </c>
    </row>
    <row r="27" spans="1:2" x14ac:dyDescent="0.3">
      <c r="A27" s="18" t="s">
        <v>25</v>
      </c>
      <c r="B27" s="20">
        <v>39</v>
      </c>
    </row>
    <row r="28" spans="1:2" x14ac:dyDescent="0.3">
      <c r="A28" s="18" t="s">
        <v>7</v>
      </c>
      <c r="B28" s="20">
        <v>105</v>
      </c>
    </row>
    <row r="29" spans="1:2" x14ac:dyDescent="0.3">
      <c r="A29" s="18" t="s">
        <v>43</v>
      </c>
      <c r="B29" s="20">
        <v>144</v>
      </c>
    </row>
    <row r="33" spans="1:10" x14ac:dyDescent="0.3">
      <c r="A33" s="17" t="s">
        <v>44</v>
      </c>
      <c r="B33" t="s">
        <v>54</v>
      </c>
      <c r="C33" t="s">
        <v>55</v>
      </c>
    </row>
    <row r="34" spans="1:10" x14ac:dyDescent="0.3">
      <c r="A34" s="18" t="s">
        <v>49</v>
      </c>
      <c r="B34" s="5">
        <v>164.78571428571428</v>
      </c>
      <c r="C34" s="7">
        <v>10581.964285714286</v>
      </c>
      <c r="I34" s="17" t="s">
        <v>44</v>
      </c>
      <c r="J34" t="s">
        <v>205</v>
      </c>
    </row>
    <row r="35" spans="1:10" x14ac:dyDescent="0.3">
      <c r="A35" s="18" t="s">
        <v>48</v>
      </c>
      <c r="B35" s="5">
        <v>164.92857142857142</v>
      </c>
      <c r="C35" s="7">
        <v>13229.035714285714</v>
      </c>
      <c r="I35" s="18" t="s">
        <v>8</v>
      </c>
      <c r="J35" s="7">
        <v>1388</v>
      </c>
    </row>
    <row r="36" spans="1:10" x14ac:dyDescent="0.3">
      <c r="A36" s="18" t="s">
        <v>50</v>
      </c>
      <c r="B36" s="5">
        <v>166.45161290322579</v>
      </c>
      <c r="C36" s="7">
        <v>10279.322580645161</v>
      </c>
      <c r="I36" s="18" t="s">
        <v>12</v>
      </c>
      <c r="J36" s="7">
        <v>1305.2666666666667</v>
      </c>
    </row>
    <row r="37" spans="1:10" x14ac:dyDescent="0.3">
      <c r="A37" s="18" t="s">
        <v>47</v>
      </c>
      <c r="B37" s="5">
        <v>162.36666666666667</v>
      </c>
      <c r="C37" s="7">
        <v>16542.400000000001</v>
      </c>
      <c r="I37" s="18" t="s">
        <v>22</v>
      </c>
      <c r="J37" s="7">
        <v>1339.7142857142858</v>
      </c>
    </row>
    <row r="38" spans="1:10" x14ac:dyDescent="0.3">
      <c r="A38" s="18" t="s">
        <v>51</v>
      </c>
      <c r="B38" s="5">
        <v>161.70967741935485</v>
      </c>
      <c r="C38" s="7">
        <v>13245.741935483871</v>
      </c>
      <c r="I38" s="18" t="s">
        <v>26</v>
      </c>
      <c r="J38" s="7">
        <v>295.23255813953489</v>
      </c>
    </row>
    <row r="39" spans="1:10" x14ac:dyDescent="0.3">
      <c r="A39" s="18" t="s">
        <v>43</v>
      </c>
      <c r="B39" s="5">
        <v>164.02702702702703</v>
      </c>
      <c r="C39" s="7">
        <v>12785.52027027027</v>
      </c>
      <c r="I39" s="18" t="s">
        <v>34</v>
      </c>
      <c r="J39" s="7">
        <v>1411</v>
      </c>
    </row>
    <row r="40" spans="1:10" x14ac:dyDescent="0.3">
      <c r="I40" s="18" t="s">
        <v>32</v>
      </c>
      <c r="J40" s="7">
        <v>794.8</v>
      </c>
    </row>
    <row r="41" spans="1:10" x14ac:dyDescent="0.3">
      <c r="I41" s="18" t="s">
        <v>24</v>
      </c>
      <c r="J41" s="7">
        <v>922.22</v>
      </c>
    </row>
    <row r="42" spans="1:10" x14ac:dyDescent="0.3">
      <c r="I42" s="18" t="s">
        <v>43</v>
      </c>
      <c r="J42" s="7">
        <v>839.4545454545455</v>
      </c>
    </row>
    <row r="43" spans="1:10" x14ac:dyDescent="0.3">
      <c r="A43" s="17" t="s">
        <v>44</v>
      </c>
      <c r="B43" t="s">
        <v>84</v>
      </c>
      <c r="C43" t="s">
        <v>52</v>
      </c>
    </row>
    <row r="44" spans="1:10" x14ac:dyDescent="0.3">
      <c r="A44" s="18" t="s">
        <v>56</v>
      </c>
      <c r="B44" s="5">
        <v>10</v>
      </c>
      <c r="C44" s="9">
        <v>5</v>
      </c>
    </row>
    <row r="45" spans="1:10" x14ac:dyDescent="0.3">
      <c r="A45" s="18" t="s">
        <v>57</v>
      </c>
      <c r="B45" s="5">
        <v>8.5</v>
      </c>
      <c r="C45" s="9">
        <v>5</v>
      </c>
    </row>
    <row r="46" spans="1:10" x14ac:dyDescent="0.3">
      <c r="A46" s="18" t="s">
        <v>58</v>
      </c>
      <c r="B46" s="5">
        <v>5.8</v>
      </c>
      <c r="C46" s="9">
        <v>6</v>
      </c>
    </row>
    <row r="47" spans="1:10" x14ac:dyDescent="0.3">
      <c r="A47" s="18" t="s">
        <v>59</v>
      </c>
      <c r="B47" s="5">
        <v>8.33</v>
      </c>
      <c r="C47" s="9">
        <v>6</v>
      </c>
    </row>
    <row r="48" spans="1:10" x14ac:dyDescent="0.3">
      <c r="A48" s="18" t="s">
        <v>60</v>
      </c>
      <c r="B48" s="5">
        <v>7</v>
      </c>
      <c r="C48" s="9">
        <v>7</v>
      </c>
    </row>
    <row r="49" spans="1:3" x14ac:dyDescent="0.3">
      <c r="A49" s="18" t="s">
        <v>61</v>
      </c>
      <c r="B49" s="5">
        <v>8</v>
      </c>
      <c r="C49" s="9">
        <v>6.5</v>
      </c>
    </row>
    <row r="50" spans="1:3" x14ac:dyDescent="0.3">
      <c r="A50" s="18" t="s">
        <v>62</v>
      </c>
      <c r="B50" s="5">
        <v>5.33</v>
      </c>
      <c r="C50" s="9">
        <v>6.5</v>
      </c>
    </row>
    <row r="51" spans="1:3" x14ac:dyDescent="0.3">
      <c r="A51" s="18" t="s">
        <v>63</v>
      </c>
      <c r="B51" s="5">
        <v>4</v>
      </c>
      <c r="C51" s="9">
        <v>6</v>
      </c>
    </row>
    <row r="52" spans="1:3" x14ac:dyDescent="0.3">
      <c r="A52" s="18" t="s">
        <v>64</v>
      </c>
      <c r="B52" s="5">
        <v>6.33</v>
      </c>
      <c r="C52" s="9">
        <v>6</v>
      </c>
    </row>
    <row r="53" spans="1:3" x14ac:dyDescent="0.3">
      <c r="A53" s="18" t="s">
        <v>65</v>
      </c>
      <c r="B53" s="5">
        <v>8.67</v>
      </c>
      <c r="C53" s="9">
        <v>7</v>
      </c>
    </row>
    <row r="54" spans="1:3" x14ac:dyDescent="0.3">
      <c r="A54" s="18" t="s">
        <v>66</v>
      </c>
      <c r="B54" s="5">
        <v>7.67</v>
      </c>
      <c r="C54" s="9">
        <v>7</v>
      </c>
    </row>
    <row r="55" spans="1:3" x14ac:dyDescent="0.3">
      <c r="A55" s="18" t="s">
        <v>67</v>
      </c>
      <c r="B55" s="5">
        <v>7.5</v>
      </c>
      <c r="C55" s="9">
        <v>7</v>
      </c>
    </row>
    <row r="56" spans="1:3" x14ac:dyDescent="0.3">
      <c r="A56" s="18" t="s">
        <v>68</v>
      </c>
      <c r="B56" s="5">
        <v>7.67</v>
      </c>
      <c r="C56" s="9">
        <v>8</v>
      </c>
    </row>
    <row r="57" spans="1:3" x14ac:dyDescent="0.3">
      <c r="A57" s="18" t="s">
        <v>69</v>
      </c>
      <c r="B57" s="5">
        <v>7</v>
      </c>
      <c r="C57" s="9">
        <v>5</v>
      </c>
    </row>
    <row r="58" spans="1:3" x14ac:dyDescent="0.3">
      <c r="A58" s="18" t="s">
        <v>70</v>
      </c>
      <c r="B58" s="5">
        <v>6.17</v>
      </c>
      <c r="C58" s="9">
        <v>7</v>
      </c>
    </row>
    <row r="59" spans="1:3" x14ac:dyDescent="0.3">
      <c r="A59" s="18" t="s">
        <v>71</v>
      </c>
      <c r="B59" s="5">
        <v>7</v>
      </c>
      <c r="C59" s="9">
        <v>6</v>
      </c>
    </row>
    <row r="60" spans="1:3" x14ac:dyDescent="0.3">
      <c r="A60" s="18" t="s">
        <v>72</v>
      </c>
      <c r="B60" s="5">
        <v>4.33</v>
      </c>
      <c r="C60" s="9">
        <v>6.5</v>
      </c>
    </row>
    <row r="61" spans="1:3" x14ac:dyDescent="0.3">
      <c r="A61" s="18" t="s">
        <v>73</v>
      </c>
      <c r="B61" s="5">
        <v>8.58</v>
      </c>
      <c r="C61" s="9">
        <v>8</v>
      </c>
    </row>
    <row r="62" spans="1:3" x14ac:dyDescent="0.3">
      <c r="A62" s="18" t="s">
        <v>74</v>
      </c>
      <c r="B62" s="5">
        <v>6.83</v>
      </c>
      <c r="C62" s="9">
        <v>8</v>
      </c>
    </row>
    <row r="63" spans="1:3" x14ac:dyDescent="0.3">
      <c r="A63" s="18" t="s">
        <v>75</v>
      </c>
      <c r="B63" s="5">
        <v>5.17</v>
      </c>
      <c r="C63" s="9">
        <v>8</v>
      </c>
    </row>
    <row r="64" spans="1:3" x14ac:dyDescent="0.3">
      <c r="A64" s="18" t="s">
        <v>76</v>
      </c>
      <c r="B64" s="5">
        <v>7</v>
      </c>
      <c r="C64" s="9">
        <v>9</v>
      </c>
    </row>
    <row r="65" spans="1:3" x14ac:dyDescent="0.3">
      <c r="A65" s="18" t="s">
        <v>77</v>
      </c>
      <c r="B65" s="5">
        <v>5.33</v>
      </c>
      <c r="C65" s="9">
        <v>8</v>
      </c>
    </row>
    <row r="66" spans="1:3" x14ac:dyDescent="0.3">
      <c r="A66" s="18" t="s">
        <v>78</v>
      </c>
      <c r="B66" s="5">
        <v>6</v>
      </c>
      <c r="C66" s="9">
        <v>7</v>
      </c>
    </row>
    <row r="67" spans="1:3" x14ac:dyDescent="0.3">
      <c r="A67" s="18" t="s">
        <v>79</v>
      </c>
      <c r="B67" s="5">
        <v>3.33</v>
      </c>
      <c r="C67" s="9">
        <v>7.5</v>
      </c>
    </row>
    <row r="68" spans="1:3" x14ac:dyDescent="0.3">
      <c r="A68" s="18" t="s">
        <v>80</v>
      </c>
      <c r="B68" s="5">
        <v>7.17</v>
      </c>
      <c r="C68" s="9">
        <v>8</v>
      </c>
    </row>
    <row r="69" spans="1:3" x14ac:dyDescent="0.3">
      <c r="A69" s="18" t="s">
        <v>81</v>
      </c>
      <c r="B69" s="5">
        <v>6.83</v>
      </c>
      <c r="C69" s="9">
        <v>7.5</v>
      </c>
    </row>
    <row r="70" spans="1:3" x14ac:dyDescent="0.3">
      <c r="A70" s="18" t="s">
        <v>82</v>
      </c>
      <c r="B70" s="5">
        <v>8.92</v>
      </c>
      <c r="C70" s="9">
        <v>7</v>
      </c>
    </row>
    <row r="71" spans="1:3" x14ac:dyDescent="0.3">
      <c r="A71" s="18" t="s">
        <v>83</v>
      </c>
      <c r="B71" s="5">
        <v>7</v>
      </c>
      <c r="C71" s="9">
        <v>8.5</v>
      </c>
    </row>
    <row r="72" spans="1:3" x14ac:dyDescent="0.3">
      <c r="A72" s="18" t="s">
        <v>85</v>
      </c>
      <c r="B72" s="5">
        <v>2.5</v>
      </c>
      <c r="C72" s="9">
        <v>8</v>
      </c>
    </row>
    <row r="73" spans="1:3" x14ac:dyDescent="0.3">
      <c r="A73" s="18" t="s">
        <v>86</v>
      </c>
      <c r="B73" s="5">
        <v>3.87</v>
      </c>
      <c r="C73" s="9">
        <v>6.5</v>
      </c>
    </row>
    <row r="74" spans="1:3" x14ac:dyDescent="0.3">
      <c r="A74" s="18" t="s">
        <v>87</v>
      </c>
      <c r="B74" s="5">
        <v>5.5</v>
      </c>
      <c r="C74" s="9">
        <v>7.5</v>
      </c>
    </row>
    <row r="75" spans="1:3" x14ac:dyDescent="0.3">
      <c r="A75" s="18" t="s">
        <v>88</v>
      </c>
      <c r="B75" s="5">
        <v>9.77</v>
      </c>
      <c r="C75" s="9">
        <v>7</v>
      </c>
    </row>
    <row r="76" spans="1:3" x14ac:dyDescent="0.3">
      <c r="A76" s="18" t="s">
        <v>89</v>
      </c>
      <c r="B76" s="5">
        <v>1.87</v>
      </c>
      <c r="C76" s="9">
        <v>7</v>
      </c>
    </row>
    <row r="77" spans="1:3" x14ac:dyDescent="0.3">
      <c r="A77" s="18" t="s">
        <v>90</v>
      </c>
      <c r="B77" s="5">
        <v>8.8000000000000007</v>
      </c>
      <c r="C77" s="9">
        <v>9</v>
      </c>
    </row>
    <row r="78" spans="1:3" x14ac:dyDescent="0.3">
      <c r="A78" s="18" t="s">
        <v>91</v>
      </c>
      <c r="B78" s="5">
        <v>7.5</v>
      </c>
      <c r="C78" s="9">
        <v>9</v>
      </c>
    </row>
    <row r="79" spans="1:3" x14ac:dyDescent="0.3">
      <c r="A79" s="18" t="s">
        <v>92</v>
      </c>
      <c r="B79" s="5">
        <v>5.33</v>
      </c>
      <c r="C79" s="9">
        <v>7</v>
      </c>
    </row>
    <row r="80" spans="1:3" x14ac:dyDescent="0.3">
      <c r="A80" s="18" t="s">
        <v>93</v>
      </c>
      <c r="B80" s="5">
        <v>5.83</v>
      </c>
      <c r="C80" s="9">
        <v>8</v>
      </c>
    </row>
    <row r="81" spans="1:3" x14ac:dyDescent="0.3">
      <c r="A81" s="18" t="s">
        <v>94</v>
      </c>
      <c r="B81" s="5">
        <v>6.17</v>
      </c>
      <c r="C81" s="9">
        <v>8</v>
      </c>
    </row>
    <row r="82" spans="1:3" x14ac:dyDescent="0.3">
      <c r="A82" s="18" t="s">
        <v>95</v>
      </c>
      <c r="B82" s="5">
        <v>5.83</v>
      </c>
      <c r="C82" s="9">
        <v>7</v>
      </c>
    </row>
    <row r="83" spans="1:3" x14ac:dyDescent="0.3">
      <c r="A83" s="18" t="s">
        <v>96</v>
      </c>
      <c r="B83" s="5">
        <v>7.33</v>
      </c>
      <c r="C83" s="9">
        <v>7</v>
      </c>
    </row>
    <row r="84" spans="1:3" x14ac:dyDescent="0.3">
      <c r="A84" s="18" t="s">
        <v>97</v>
      </c>
      <c r="B84" s="5">
        <v>6.17</v>
      </c>
      <c r="C84" s="9">
        <v>8</v>
      </c>
    </row>
    <row r="85" spans="1:3" x14ac:dyDescent="0.3">
      <c r="A85" s="18" t="s">
        <v>98</v>
      </c>
      <c r="B85" s="5">
        <v>7</v>
      </c>
      <c r="C85" s="9">
        <v>8</v>
      </c>
    </row>
    <row r="86" spans="1:3" x14ac:dyDescent="0.3">
      <c r="A86" s="18" t="s">
        <v>99</v>
      </c>
      <c r="B86" s="5">
        <v>4.7300000000000004</v>
      </c>
      <c r="C86" s="9">
        <v>8</v>
      </c>
    </row>
    <row r="87" spans="1:3" x14ac:dyDescent="0.3">
      <c r="A87" s="18" t="s">
        <v>100</v>
      </c>
      <c r="B87" s="5">
        <v>6.5</v>
      </c>
      <c r="C87" s="9">
        <v>7</v>
      </c>
    </row>
    <row r="88" spans="1:3" x14ac:dyDescent="0.3">
      <c r="A88" s="18" t="s">
        <v>101</v>
      </c>
      <c r="B88" s="5">
        <v>9.5</v>
      </c>
      <c r="C88" s="9">
        <v>6.5</v>
      </c>
    </row>
    <row r="89" spans="1:3" x14ac:dyDescent="0.3">
      <c r="A89" s="18" t="s">
        <v>102</v>
      </c>
      <c r="B89" s="5">
        <v>9</v>
      </c>
      <c r="C89" s="9">
        <v>7</v>
      </c>
    </row>
    <row r="90" spans="1:3" x14ac:dyDescent="0.3">
      <c r="A90" s="18" t="s">
        <v>103</v>
      </c>
      <c r="B90" s="5">
        <v>6</v>
      </c>
      <c r="C90" s="9">
        <v>7</v>
      </c>
    </row>
    <row r="91" spans="1:3" x14ac:dyDescent="0.3">
      <c r="A91" s="18" t="s">
        <v>104</v>
      </c>
      <c r="B91" s="5">
        <v>6</v>
      </c>
      <c r="C91" s="9">
        <v>7</v>
      </c>
    </row>
    <row r="92" spans="1:3" x14ac:dyDescent="0.3">
      <c r="A92" s="18" t="s">
        <v>105</v>
      </c>
      <c r="B92" s="5">
        <v>4</v>
      </c>
      <c r="C92" s="9">
        <v>7</v>
      </c>
    </row>
    <row r="93" spans="1:3" x14ac:dyDescent="0.3">
      <c r="A93" s="18" t="s">
        <v>106</v>
      </c>
      <c r="B93" s="5">
        <v>6.17</v>
      </c>
      <c r="C93" s="9">
        <v>7</v>
      </c>
    </row>
    <row r="94" spans="1:3" x14ac:dyDescent="0.3">
      <c r="A94" s="18" t="s">
        <v>107</v>
      </c>
      <c r="B94" s="5">
        <v>6</v>
      </c>
      <c r="C94" s="9">
        <v>7</v>
      </c>
    </row>
    <row r="95" spans="1:3" x14ac:dyDescent="0.3">
      <c r="A95" s="18" t="s">
        <v>108</v>
      </c>
      <c r="B95" s="5">
        <v>3.83</v>
      </c>
      <c r="C95" s="9">
        <v>7</v>
      </c>
    </row>
    <row r="96" spans="1:3" x14ac:dyDescent="0.3">
      <c r="A96" s="18" t="s">
        <v>109</v>
      </c>
      <c r="B96" s="5">
        <v>7</v>
      </c>
      <c r="C96" s="9">
        <v>7</v>
      </c>
    </row>
    <row r="97" spans="1:3" x14ac:dyDescent="0.3">
      <c r="A97" s="18" t="s">
        <v>110</v>
      </c>
      <c r="B97" s="5">
        <v>3.5</v>
      </c>
      <c r="C97" s="9">
        <v>8</v>
      </c>
    </row>
    <row r="98" spans="1:3" x14ac:dyDescent="0.3">
      <c r="A98" s="18" t="s">
        <v>111</v>
      </c>
      <c r="B98" s="5">
        <v>7.1</v>
      </c>
      <c r="C98" s="9">
        <v>8</v>
      </c>
    </row>
    <row r="99" spans="1:3" x14ac:dyDescent="0.3">
      <c r="A99" s="18" t="s">
        <v>112</v>
      </c>
      <c r="B99" s="5">
        <v>5.5</v>
      </c>
      <c r="C99" s="9">
        <v>7</v>
      </c>
    </row>
    <row r="100" spans="1:3" x14ac:dyDescent="0.3">
      <c r="A100" s="18" t="s">
        <v>113</v>
      </c>
      <c r="B100" s="5">
        <v>7.5</v>
      </c>
      <c r="C100" s="9">
        <v>7.5</v>
      </c>
    </row>
    <row r="101" spans="1:3" x14ac:dyDescent="0.3">
      <c r="A101" s="18" t="s">
        <v>114</v>
      </c>
      <c r="B101" s="5">
        <v>7</v>
      </c>
      <c r="C101" s="9">
        <v>5.83</v>
      </c>
    </row>
    <row r="102" spans="1:3" x14ac:dyDescent="0.3">
      <c r="A102" s="18" t="s">
        <v>115</v>
      </c>
      <c r="B102" s="5">
        <v>7</v>
      </c>
      <c r="C102" s="9">
        <v>8.5</v>
      </c>
    </row>
    <row r="103" spans="1:3" x14ac:dyDescent="0.3">
      <c r="A103" s="18" t="s">
        <v>116</v>
      </c>
      <c r="B103" s="5">
        <v>7.83</v>
      </c>
      <c r="C103" s="9">
        <v>7</v>
      </c>
    </row>
    <row r="104" spans="1:3" x14ac:dyDescent="0.3">
      <c r="A104" s="18" t="s">
        <v>117</v>
      </c>
      <c r="B104" s="5">
        <v>7.33</v>
      </c>
      <c r="C104" s="9">
        <v>7</v>
      </c>
    </row>
    <row r="105" spans="1:3" x14ac:dyDescent="0.3">
      <c r="A105" s="18" t="s">
        <v>118</v>
      </c>
      <c r="B105" s="5">
        <v>6.17</v>
      </c>
      <c r="C105" s="9">
        <v>8</v>
      </c>
    </row>
    <row r="106" spans="1:3" x14ac:dyDescent="0.3">
      <c r="A106" s="18" t="s">
        <v>119</v>
      </c>
      <c r="B106" s="5">
        <v>6.67</v>
      </c>
      <c r="C106" s="9">
        <v>8</v>
      </c>
    </row>
    <row r="107" spans="1:3" x14ac:dyDescent="0.3">
      <c r="A107" s="18" t="s">
        <v>120</v>
      </c>
      <c r="B107" s="5">
        <v>9.33</v>
      </c>
      <c r="C107" s="9">
        <v>6</v>
      </c>
    </row>
    <row r="108" spans="1:3" x14ac:dyDescent="0.3">
      <c r="A108" s="18" t="s">
        <v>121</v>
      </c>
      <c r="B108" s="5">
        <v>4.67</v>
      </c>
      <c r="C108" s="9">
        <v>6</v>
      </c>
    </row>
    <row r="109" spans="1:3" x14ac:dyDescent="0.3">
      <c r="A109" s="18" t="s">
        <v>122</v>
      </c>
      <c r="B109" s="5">
        <v>6.17</v>
      </c>
      <c r="C109" s="9">
        <v>6</v>
      </c>
    </row>
    <row r="110" spans="1:3" x14ac:dyDescent="0.3">
      <c r="A110" s="18" t="s">
        <v>123</v>
      </c>
      <c r="B110" s="5">
        <v>6.67</v>
      </c>
      <c r="C110" s="9">
        <v>7</v>
      </c>
    </row>
    <row r="111" spans="1:3" x14ac:dyDescent="0.3">
      <c r="A111" s="18" t="s">
        <v>124</v>
      </c>
      <c r="B111" s="5">
        <v>8.83</v>
      </c>
      <c r="C111" s="9">
        <v>7</v>
      </c>
    </row>
    <row r="112" spans="1:3" x14ac:dyDescent="0.3">
      <c r="A112" s="18" t="s">
        <v>125</v>
      </c>
      <c r="B112" s="5">
        <v>7.67</v>
      </c>
      <c r="C112" s="9">
        <v>8</v>
      </c>
    </row>
    <row r="113" spans="1:3" x14ac:dyDescent="0.3">
      <c r="A113" s="18" t="s">
        <v>126</v>
      </c>
      <c r="B113" s="5">
        <v>6</v>
      </c>
      <c r="C113" s="9">
        <v>9</v>
      </c>
    </row>
    <row r="114" spans="1:3" x14ac:dyDescent="0.3">
      <c r="A114" s="18" t="s">
        <v>127</v>
      </c>
      <c r="B114" s="5">
        <v>8.33</v>
      </c>
      <c r="C114" s="9">
        <v>8</v>
      </c>
    </row>
    <row r="115" spans="1:3" x14ac:dyDescent="0.3">
      <c r="A115" s="18" t="s">
        <v>128</v>
      </c>
      <c r="B115" s="5">
        <v>2</v>
      </c>
      <c r="C115" s="9">
        <v>8</v>
      </c>
    </row>
    <row r="116" spans="1:3" x14ac:dyDescent="0.3">
      <c r="A116" s="18" t="s">
        <v>129</v>
      </c>
      <c r="B116" s="5">
        <v>6.5</v>
      </c>
      <c r="C116" s="9">
        <v>7</v>
      </c>
    </row>
    <row r="117" spans="1:3" x14ac:dyDescent="0.3">
      <c r="A117" s="18" t="s">
        <v>130</v>
      </c>
      <c r="B117" s="5">
        <v>8.83</v>
      </c>
      <c r="C117" s="9">
        <v>4</v>
      </c>
    </row>
    <row r="118" spans="1:3" x14ac:dyDescent="0.3">
      <c r="A118" s="18" t="s">
        <v>131</v>
      </c>
      <c r="B118" s="5">
        <v>6.5</v>
      </c>
      <c r="C118" s="9">
        <v>5</v>
      </c>
    </row>
    <row r="119" spans="1:3" x14ac:dyDescent="0.3">
      <c r="A119" s="18" t="s">
        <v>132</v>
      </c>
      <c r="B119" s="5">
        <v>6.17</v>
      </c>
      <c r="C119" s="9">
        <v>7</v>
      </c>
    </row>
    <row r="120" spans="1:3" x14ac:dyDescent="0.3">
      <c r="A120" s="18" t="s">
        <v>133</v>
      </c>
      <c r="B120" s="5">
        <v>7.67</v>
      </c>
      <c r="C120" s="9">
        <v>8</v>
      </c>
    </row>
    <row r="121" spans="1:3" x14ac:dyDescent="0.3">
      <c r="A121" s="18" t="s">
        <v>134</v>
      </c>
      <c r="B121" s="5">
        <v>2.5</v>
      </c>
      <c r="C121" s="9">
        <v>8</v>
      </c>
    </row>
    <row r="122" spans="1:3" x14ac:dyDescent="0.3">
      <c r="A122" s="18" t="s">
        <v>135</v>
      </c>
      <c r="B122" s="5">
        <v>4.33</v>
      </c>
      <c r="C122" s="9">
        <v>7</v>
      </c>
    </row>
    <row r="123" spans="1:3" x14ac:dyDescent="0.3">
      <c r="A123" s="18" t="s">
        <v>136</v>
      </c>
      <c r="B123" s="5">
        <v>9.17</v>
      </c>
      <c r="C123" s="9">
        <v>8</v>
      </c>
    </row>
    <row r="124" spans="1:3" x14ac:dyDescent="0.3">
      <c r="A124" s="18" t="s">
        <v>137</v>
      </c>
      <c r="B124" s="5">
        <v>3.17</v>
      </c>
      <c r="C124" s="9">
        <v>5</v>
      </c>
    </row>
    <row r="125" spans="1:3" x14ac:dyDescent="0.3">
      <c r="A125" s="18" t="s">
        <v>138</v>
      </c>
      <c r="B125" s="5">
        <v>7.67</v>
      </c>
      <c r="C125" s="9">
        <v>7</v>
      </c>
    </row>
    <row r="126" spans="1:3" x14ac:dyDescent="0.3">
      <c r="A126" s="18" t="s">
        <v>139</v>
      </c>
      <c r="B126" s="5">
        <v>6.17</v>
      </c>
      <c r="C126" s="9">
        <v>8</v>
      </c>
    </row>
    <row r="127" spans="1:3" x14ac:dyDescent="0.3">
      <c r="A127" s="18" t="s">
        <v>140</v>
      </c>
      <c r="B127" s="5">
        <v>6.67</v>
      </c>
      <c r="C127" s="9">
        <v>9</v>
      </c>
    </row>
    <row r="128" spans="1:3" x14ac:dyDescent="0.3">
      <c r="A128" s="18" t="s">
        <v>141</v>
      </c>
      <c r="B128" s="5">
        <v>3.83</v>
      </c>
      <c r="C128" s="9">
        <v>8</v>
      </c>
    </row>
    <row r="129" spans="1:3" x14ac:dyDescent="0.3">
      <c r="A129" s="18" t="s">
        <v>142</v>
      </c>
      <c r="B129" s="5">
        <v>5.33</v>
      </c>
      <c r="C129" s="9">
        <v>9</v>
      </c>
    </row>
    <row r="130" spans="1:3" x14ac:dyDescent="0.3">
      <c r="A130" s="18" t="s">
        <v>143</v>
      </c>
      <c r="B130" s="5">
        <v>7.5</v>
      </c>
      <c r="C130" s="9">
        <v>7</v>
      </c>
    </row>
    <row r="131" spans="1:3" x14ac:dyDescent="0.3">
      <c r="A131" s="18" t="s">
        <v>144</v>
      </c>
      <c r="B131" s="5">
        <v>8.17</v>
      </c>
      <c r="C131" s="9">
        <v>5</v>
      </c>
    </row>
    <row r="132" spans="1:3" x14ac:dyDescent="0.3">
      <c r="A132" s="18" t="s">
        <v>145</v>
      </c>
      <c r="B132" s="5">
        <v>8</v>
      </c>
      <c r="C132" s="9">
        <v>7</v>
      </c>
    </row>
    <row r="133" spans="1:3" x14ac:dyDescent="0.3">
      <c r="A133" s="18" t="s">
        <v>146</v>
      </c>
      <c r="B133" s="5">
        <v>4.67</v>
      </c>
      <c r="C133" s="9">
        <v>7.5</v>
      </c>
    </row>
    <row r="134" spans="1:3" x14ac:dyDescent="0.3">
      <c r="A134" s="18" t="s">
        <v>147</v>
      </c>
      <c r="B134" s="5">
        <v>6</v>
      </c>
      <c r="C134" s="9">
        <v>7</v>
      </c>
    </row>
    <row r="135" spans="1:3" x14ac:dyDescent="0.3">
      <c r="A135" s="18" t="s">
        <v>148</v>
      </c>
      <c r="B135" s="5">
        <v>6</v>
      </c>
      <c r="C135" s="9">
        <v>6</v>
      </c>
    </row>
    <row r="136" spans="1:3" x14ac:dyDescent="0.3">
      <c r="A136" s="18" t="s">
        <v>149</v>
      </c>
      <c r="B136" s="5">
        <v>3.67</v>
      </c>
      <c r="C136" s="9">
        <v>7</v>
      </c>
    </row>
    <row r="137" spans="1:3" x14ac:dyDescent="0.3">
      <c r="A137" s="18" t="s">
        <v>150</v>
      </c>
      <c r="B137" s="5">
        <v>6.33</v>
      </c>
      <c r="C137" s="9">
        <v>8</v>
      </c>
    </row>
    <row r="138" spans="1:3" x14ac:dyDescent="0.3">
      <c r="A138" s="18" t="s">
        <v>151</v>
      </c>
      <c r="B138" s="5">
        <v>8.5</v>
      </c>
      <c r="C138" s="9">
        <v>8</v>
      </c>
    </row>
    <row r="139" spans="1:3" x14ac:dyDescent="0.3">
      <c r="A139" s="18" t="s">
        <v>152</v>
      </c>
      <c r="B139" s="5">
        <v>2.75</v>
      </c>
      <c r="C139" s="9">
        <v>8</v>
      </c>
    </row>
    <row r="140" spans="1:3" x14ac:dyDescent="0.3">
      <c r="A140" s="18" t="s">
        <v>153</v>
      </c>
      <c r="B140" s="5">
        <v>6</v>
      </c>
      <c r="C140" s="9">
        <v>8</v>
      </c>
    </row>
    <row r="141" spans="1:3" x14ac:dyDescent="0.3">
      <c r="A141" s="18" t="s">
        <v>154</v>
      </c>
      <c r="B141" s="5">
        <v>7.17</v>
      </c>
      <c r="C141" s="9">
        <v>8</v>
      </c>
    </row>
    <row r="142" spans="1:3" x14ac:dyDescent="0.3">
      <c r="A142" s="18" t="s">
        <v>155</v>
      </c>
      <c r="B142" s="5">
        <v>8.5</v>
      </c>
      <c r="C142" s="9">
        <v>8</v>
      </c>
    </row>
    <row r="143" spans="1:3" x14ac:dyDescent="0.3">
      <c r="A143" s="18" t="s">
        <v>156</v>
      </c>
      <c r="B143" s="5">
        <v>6.67</v>
      </c>
      <c r="C143" s="9">
        <v>7</v>
      </c>
    </row>
    <row r="144" spans="1:3" x14ac:dyDescent="0.3">
      <c r="A144" s="18" t="s">
        <v>157</v>
      </c>
      <c r="B144" s="5">
        <v>6.83</v>
      </c>
      <c r="C144" s="9">
        <v>8</v>
      </c>
    </row>
    <row r="145" spans="1:3" x14ac:dyDescent="0.3">
      <c r="A145" s="18" t="s">
        <v>158</v>
      </c>
      <c r="B145" s="5">
        <v>7.67</v>
      </c>
      <c r="C145" s="9">
        <v>8</v>
      </c>
    </row>
    <row r="146" spans="1:3" x14ac:dyDescent="0.3">
      <c r="A146" s="18" t="s">
        <v>159</v>
      </c>
      <c r="B146" s="5">
        <v>7.5</v>
      </c>
      <c r="C146" s="9">
        <v>9</v>
      </c>
    </row>
    <row r="147" spans="1:3" x14ac:dyDescent="0.3">
      <c r="A147" s="18" t="s">
        <v>160</v>
      </c>
      <c r="B147" s="5">
        <v>3.67</v>
      </c>
      <c r="C147" s="9">
        <v>8</v>
      </c>
    </row>
    <row r="148" spans="1:3" x14ac:dyDescent="0.3">
      <c r="A148" s="18" t="s">
        <v>161</v>
      </c>
      <c r="B148" s="5">
        <v>3.67</v>
      </c>
      <c r="C148" s="9">
        <v>9</v>
      </c>
    </row>
    <row r="149" spans="1:3" x14ac:dyDescent="0.3">
      <c r="A149" s="18" t="s">
        <v>162</v>
      </c>
      <c r="B149" s="5">
        <v>4.83</v>
      </c>
      <c r="C149" s="9">
        <v>8</v>
      </c>
    </row>
    <row r="150" spans="1:3" x14ac:dyDescent="0.3">
      <c r="A150" s="18" t="s">
        <v>163</v>
      </c>
      <c r="B150" s="5">
        <v>6</v>
      </c>
      <c r="C150" s="9">
        <v>7</v>
      </c>
    </row>
    <row r="151" spans="1:3" x14ac:dyDescent="0.3">
      <c r="A151" s="18" t="s">
        <v>164</v>
      </c>
      <c r="B151" s="5">
        <v>8.33</v>
      </c>
      <c r="C151" s="9">
        <v>8</v>
      </c>
    </row>
    <row r="152" spans="1:3" x14ac:dyDescent="0.3">
      <c r="A152" s="18" t="s">
        <v>165</v>
      </c>
      <c r="B152" s="5">
        <v>6</v>
      </c>
      <c r="C152" s="9">
        <v>8</v>
      </c>
    </row>
    <row r="153" spans="1:3" x14ac:dyDescent="0.3">
      <c r="A153" s="18" t="s">
        <v>166</v>
      </c>
      <c r="B153" s="5">
        <v>1</v>
      </c>
      <c r="C153" s="9">
        <v>8</v>
      </c>
    </row>
    <row r="154" spans="1:3" x14ac:dyDescent="0.3">
      <c r="A154" s="18" t="s">
        <v>167</v>
      </c>
      <c r="B154" s="5">
        <v>4.5</v>
      </c>
      <c r="C154" s="9">
        <v>8</v>
      </c>
    </row>
    <row r="155" spans="1:3" x14ac:dyDescent="0.3">
      <c r="A155" s="18" t="s">
        <v>168</v>
      </c>
      <c r="B155" s="5">
        <v>7.33</v>
      </c>
      <c r="C155" s="9">
        <v>7</v>
      </c>
    </row>
    <row r="156" spans="1:3" x14ac:dyDescent="0.3">
      <c r="A156" s="18" t="s">
        <v>169</v>
      </c>
      <c r="B156" s="5">
        <v>7.83</v>
      </c>
      <c r="C156" s="9">
        <v>6</v>
      </c>
    </row>
    <row r="157" spans="1:3" x14ac:dyDescent="0.3">
      <c r="A157" s="18" t="s">
        <v>170</v>
      </c>
      <c r="B157" s="5">
        <v>6.17</v>
      </c>
      <c r="C157" s="9">
        <v>7</v>
      </c>
    </row>
    <row r="158" spans="1:3" x14ac:dyDescent="0.3">
      <c r="A158" s="18" t="s">
        <v>171</v>
      </c>
      <c r="B158" s="5">
        <v>7.83</v>
      </c>
      <c r="C158" s="9">
        <v>8</v>
      </c>
    </row>
    <row r="159" spans="1:3" x14ac:dyDescent="0.3">
      <c r="A159" s="18" t="s">
        <v>172</v>
      </c>
      <c r="B159" s="5">
        <v>4.67</v>
      </c>
      <c r="C159" s="9">
        <v>7.5</v>
      </c>
    </row>
    <row r="160" spans="1:3" x14ac:dyDescent="0.3">
      <c r="A160" s="18" t="s">
        <v>173</v>
      </c>
      <c r="B160" s="5">
        <v>5.33</v>
      </c>
      <c r="C160" s="9">
        <v>8</v>
      </c>
    </row>
    <row r="161" spans="1:3" x14ac:dyDescent="0.3">
      <c r="A161" s="18" t="s">
        <v>174</v>
      </c>
      <c r="B161" s="5">
        <v>7.83</v>
      </c>
      <c r="C161" s="9">
        <v>8</v>
      </c>
    </row>
    <row r="162" spans="1:3" x14ac:dyDescent="0.3">
      <c r="A162" s="18" t="s">
        <v>175</v>
      </c>
      <c r="B162" s="5">
        <v>4.5</v>
      </c>
      <c r="C162" s="9">
        <v>8</v>
      </c>
    </row>
    <row r="163" spans="1:3" x14ac:dyDescent="0.3">
      <c r="A163" s="18" t="s">
        <v>176</v>
      </c>
      <c r="B163" s="5">
        <v>6</v>
      </c>
      <c r="C163" s="9">
        <v>6</v>
      </c>
    </row>
    <row r="164" spans="1:3" x14ac:dyDescent="0.3">
      <c r="A164" s="18" t="s">
        <v>177</v>
      </c>
      <c r="B164" s="5">
        <v>5.83</v>
      </c>
      <c r="C164" s="9">
        <v>6</v>
      </c>
    </row>
    <row r="165" spans="1:3" x14ac:dyDescent="0.3">
      <c r="A165" s="18" t="s">
        <v>178</v>
      </c>
      <c r="B165" s="5">
        <v>8.67</v>
      </c>
      <c r="C165" s="9">
        <v>7</v>
      </c>
    </row>
    <row r="166" spans="1:3" x14ac:dyDescent="0.3">
      <c r="A166" s="18" t="s">
        <v>179</v>
      </c>
      <c r="B166" s="5">
        <v>4.17</v>
      </c>
      <c r="C166" s="9">
        <v>7</v>
      </c>
    </row>
    <row r="167" spans="1:3" x14ac:dyDescent="0.3">
      <c r="A167" s="18" t="s">
        <v>180</v>
      </c>
      <c r="B167" s="5">
        <v>8.5</v>
      </c>
      <c r="C167" s="9">
        <v>6</v>
      </c>
    </row>
    <row r="168" spans="1:3" x14ac:dyDescent="0.3">
      <c r="A168" s="18" t="s">
        <v>181</v>
      </c>
      <c r="B168" s="5">
        <v>3.17</v>
      </c>
      <c r="C168" s="9">
        <v>7</v>
      </c>
    </row>
    <row r="169" spans="1:3" x14ac:dyDescent="0.3">
      <c r="A169" s="18" t="s">
        <v>182</v>
      </c>
      <c r="B169" s="5">
        <v>4.5</v>
      </c>
      <c r="C169" s="9">
        <v>5</v>
      </c>
    </row>
    <row r="170" spans="1:3" x14ac:dyDescent="0.3">
      <c r="A170" s="18" t="s">
        <v>183</v>
      </c>
      <c r="B170" s="5">
        <v>5.83</v>
      </c>
      <c r="C170" s="9">
        <v>5</v>
      </c>
    </row>
    <row r="171" spans="1:3" x14ac:dyDescent="0.3">
      <c r="A171" s="18" t="s">
        <v>184</v>
      </c>
      <c r="B171" s="5">
        <v>9.17</v>
      </c>
      <c r="C171" s="9">
        <v>6</v>
      </c>
    </row>
    <row r="172" spans="1:3" x14ac:dyDescent="0.3">
      <c r="A172" s="18" t="s">
        <v>185</v>
      </c>
      <c r="B172" s="5">
        <v>4.33</v>
      </c>
      <c r="C172" s="9">
        <v>6</v>
      </c>
    </row>
    <row r="173" spans="1:3" x14ac:dyDescent="0.3">
      <c r="A173" s="18" t="s">
        <v>186</v>
      </c>
      <c r="B173" s="5">
        <v>7.83</v>
      </c>
      <c r="C173" s="9">
        <v>6</v>
      </c>
    </row>
    <row r="174" spans="1:3" x14ac:dyDescent="0.3">
      <c r="A174" s="18" t="s">
        <v>187</v>
      </c>
      <c r="B174" s="5">
        <v>6.5</v>
      </c>
      <c r="C174" s="9">
        <v>6</v>
      </c>
    </row>
    <row r="175" spans="1:3" x14ac:dyDescent="0.3">
      <c r="A175" s="18" t="s">
        <v>188</v>
      </c>
      <c r="B175" s="5">
        <v>8.33</v>
      </c>
      <c r="C175" s="9">
        <v>5</v>
      </c>
    </row>
    <row r="176" spans="1:3" x14ac:dyDescent="0.3">
      <c r="A176" s="18" t="s">
        <v>189</v>
      </c>
      <c r="B176" s="5">
        <v>4.17</v>
      </c>
      <c r="C176" s="9">
        <v>5</v>
      </c>
    </row>
    <row r="177" spans="1:3" x14ac:dyDescent="0.3">
      <c r="A177" s="18" t="s">
        <v>190</v>
      </c>
      <c r="B177" s="5">
        <v>6</v>
      </c>
      <c r="C177" s="9">
        <v>4</v>
      </c>
    </row>
    <row r="178" spans="1:3" x14ac:dyDescent="0.3">
      <c r="A178" s="18" t="s">
        <v>191</v>
      </c>
      <c r="B178" s="5">
        <v>5</v>
      </c>
      <c r="C178" s="9">
        <v>3</v>
      </c>
    </row>
    <row r="179" spans="1:3" x14ac:dyDescent="0.3">
      <c r="A179" s="18" t="s">
        <v>192</v>
      </c>
      <c r="B179" s="5">
        <v>5.67</v>
      </c>
      <c r="C179" s="9">
        <v>3</v>
      </c>
    </row>
    <row r="180" spans="1:3" x14ac:dyDescent="0.3">
      <c r="A180" s="18" t="s">
        <v>193</v>
      </c>
      <c r="B180" s="5">
        <v>7.17</v>
      </c>
      <c r="C180" s="9">
        <v>7</v>
      </c>
    </row>
    <row r="181" spans="1:3" x14ac:dyDescent="0.3">
      <c r="A181" s="18" t="s">
        <v>194</v>
      </c>
      <c r="B181" s="5">
        <v>6.17</v>
      </c>
      <c r="C181" s="9">
        <v>7</v>
      </c>
    </row>
    <row r="182" spans="1:3" x14ac:dyDescent="0.3">
      <c r="A182" s="18" t="s">
        <v>195</v>
      </c>
      <c r="B182" s="5">
        <v>7.67</v>
      </c>
      <c r="C182" s="9">
        <v>8</v>
      </c>
    </row>
    <row r="183" spans="1:3" x14ac:dyDescent="0.3">
      <c r="A183" s="18" t="s">
        <v>196</v>
      </c>
      <c r="B183" s="5">
        <v>6.5</v>
      </c>
      <c r="C183" s="9">
        <v>7</v>
      </c>
    </row>
    <row r="184" spans="1:3" x14ac:dyDescent="0.3">
      <c r="A184" s="18" t="s">
        <v>197</v>
      </c>
      <c r="B184" s="5">
        <v>6.5</v>
      </c>
      <c r="C184" s="9">
        <v>8</v>
      </c>
    </row>
    <row r="185" spans="1:3" x14ac:dyDescent="0.3">
      <c r="A185" s="18" t="s">
        <v>198</v>
      </c>
      <c r="B185" s="5">
        <v>5.83</v>
      </c>
      <c r="C185" s="9">
        <v>7.5</v>
      </c>
    </row>
    <row r="186" spans="1:3" x14ac:dyDescent="0.3">
      <c r="A186" s="18" t="s">
        <v>199</v>
      </c>
      <c r="B186" s="5">
        <v>4.83</v>
      </c>
      <c r="C186" s="9">
        <v>9</v>
      </c>
    </row>
    <row r="187" spans="1:3" x14ac:dyDescent="0.3">
      <c r="A187" s="18" t="s">
        <v>200</v>
      </c>
      <c r="B187" s="5">
        <v>5</v>
      </c>
      <c r="C187" s="9">
        <v>7</v>
      </c>
    </row>
    <row r="188" spans="1:3" x14ac:dyDescent="0.3">
      <c r="A188" s="18" t="s">
        <v>201</v>
      </c>
      <c r="B188" s="5">
        <v>8.17</v>
      </c>
      <c r="C188" s="9">
        <v>7</v>
      </c>
    </row>
    <row r="189" spans="1:3" x14ac:dyDescent="0.3">
      <c r="A189" s="18" t="s">
        <v>202</v>
      </c>
      <c r="B189" s="5">
        <v>5.17</v>
      </c>
      <c r="C189" s="9">
        <v>8</v>
      </c>
    </row>
    <row r="190" spans="1:3" x14ac:dyDescent="0.3">
      <c r="A190" s="18" t="s">
        <v>203</v>
      </c>
      <c r="B190" s="5">
        <v>7.5</v>
      </c>
      <c r="C190" s="9">
        <v>6</v>
      </c>
    </row>
    <row r="191" spans="1:3" x14ac:dyDescent="0.3">
      <c r="A191" s="18" t="s">
        <v>204</v>
      </c>
      <c r="B191" s="5">
        <v>5</v>
      </c>
      <c r="C191" s="9">
        <v>7.5</v>
      </c>
    </row>
    <row r="192" spans="1:3" x14ac:dyDescent="0.3">
      <c r="A192" s="18" t="s">
        <v>43</v>
      </c>
      <c r="B192" s="5">
        <v>934.03999999999985</v>
      </c>
      <c r="C192" s="9">
        <v>1050.33</v>
      </c>
    </row>
  </sheetData>
  <pageMargins left="0.7" right="0.7" top="0.75" bottom="0.75" header="0.3" footer="0.3"/>
  <drawing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F3CF3-1BA4-44BD-99A2-684E862BFACD}">
  <dimension ref="A1:M32"/>
  <sheetViews>
    <sheetView workbookViewId="0">
      <selection activeCell="A2" sqref="A2"/>
    </sheetView>
  </sheetViews>
  <sheetFormatPr defaultRowHeight="14.4" x14ac:dyDescent="0.3"/>
  <cols>
    <col min="1" max="1" width="9.88671875" bestFit="1" customWidth="1"/>
    <col min="2" max="2" width="11.44140625" bestFit="1" customWidth="1"/>
    <col min="3" max="3" width="11" customWidth="1"/>
    <col min="4" max="4" width="11.33203125" bestFit="1" customWidth="1"/>
    <col min="5" max="5" width="10" style="5" customWidth="1"/>
    <col min="6" max="6" width="8.88671875" style="7"/>
    <col min="7" max="7" width="8.88671875" style="5"/>
    <col min="8" max="8" width="8.88671875" style="9"/>
    <col min="9" max="9" width="11.33203125" style="7" customWidth="1"/>
    <col min="12" max="12" width="12.88671875" bestFit="1" customWidth="1"/>
  </cols>
  <sheetData>
    <row r="1" spans="1:13" x14ac:dyDescent="0.3">
      <c r="A1" s="11" t="s">
        <v>0</v>
      </c>
      <c r="B1" s="11" t="s">
        <v>13</v>
      </c>
      <c r="C1" s="11" t="s">
        <v>1</v>
      </c>
      <c r="D1" s="11" t="s">
        <v>2</v>
      </c>
      <c r="E1" s="12" t="s">
        <v>3</v>
      </c>
      <c r="F1" s="13" t="s">
        <v>41</v>
      </c>
      <c r="G1" s="12" t="s">
        <v>5</v>
      </c>
      <c r="H1" s="14" t="s">
        <v>6</v>
      </c>
      <c r="I1" s="13" t="s">
        <v>9</v>
      </c>
    </row>
    <row r="2" spans="1:13" x14ac:dyDescent="0.3">
      <c r="A2" s="1"/>
      <c r="L2" t="s">
        <v>38</v>
      </c>
      <c r="M2" s="5" t="e">
        <f>AVERAGE(E2:E32)</f>
        <v>#DIV/0!</v>
      </c>
    </row>
    <row r="3" spans="1:13" x14ac:dyDescent="0.3">
      <c r="A3" s="1"/>
      <c r="L3" t="s">
        <v>30</v>
      </c>
      <c r="M3" s="7" t="e">
        <f>AVERAGE(F2:F32)</f>
        <v>#DIV/0!</v>
      </c>
    </row>
    <row r="4" spans="1:13" x14ac:dyDescent="0.3">
      <c r="A4" s="1"/>
      <c r="L4" t="s">
        <v>29</v>
      </c>
      <c r="M4" s="5" t="e">
        <f>AVERAGE(G2:G32)</f>
        <v>#DIV/0!</v>
      </c>
    </row>
    <row r="5" spans="1:13" x14ac:dyDescent="0.3">
      <c r="A5" s="1"/>
      <c r="L5" t="s">
        <v>28</v>
      </c>
      <c r="M5" s="9" t="e">
        <f>AVERAGE(H2:H32)</f>
        <v>#DIV/0!</v>
      </c>
    </row>
    <row r="6" spans="1:13" x14ac:dyDescent="0.3">
      <c r="A6" s="1"/>
      <c r="L6" t="s">
        <v>27</v>
      </c>
      <c r="M6" s="7" t="e">
        <f>AVERAGE(I2:I32)</f>
        <v>#DIV/0!</v>
      </c>
    </row>
    <row r="7" spans="1:13" x14ac:dyDescent="0.3">
      <c r="A7" s="1"/>
    </row>
    <row r="8" spans="1:13" x14ac:dyDescent="0.3">
      <c r="A8" s="1"/>
    </row>
    <row r="9" spans="1:13" x14ac:dyDescent="0.3">
      <c r="A9" s="1"/>
    </row>
    <row r="10" spans="1:13" x14ac:dyDescent="0.3">
      <c r="A10" s="1"/>
    </row>
    <row r="11" spans="1:13" x14ac:dyDescent="0.3">
      <c r="A11" s="1"/>
    </row>
    <row r="12" spans="1:13" x14ac:dyDescent="0.3">
      <c r="A12" s="1"/>
    </row>
    <row r="13" spans="1:13" x14ac:dyDescent="0.3">
      <c r="A13" s="1"/>
    </row>
    <row r="14" spans="1:13" x14ac:dyDescent="0.3">
      <c r="A14" s="1"/>
    </row>
    <row r="15" spans="1:13" x14ac:dyDescent="0.3">
      <c r="A15" s="1"/>
    </row>
    <row r="16" spans="1:13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  <row r="28" spans="1:1" x14ac:dyDescent="0.3">
      <c r="A28" s="1"/>
    </row>
    <row r="29" spans="1:1" x14ac:dyDescent="0.3">
      <c r="A29" s="1"/>
    </row>
    <row r="30" spans="1:1" x14ac:dyDescent="0.3">
      <c r="A30" s="1"/>
    </row>
    <row r="31" spans="1:1" x14ac:dyDescent="0.3">
      <c r="A31" s="1"/>
    </row>
    <row r="32" spans="1:1" x14ac:dyDescent="0.3">
      <c r="A32" s="1"/>
    </row>
  </sheetData>
  <conditionalFormatting sqref="C1:C1048576">
    <cfRule type="containsText" dxfId="2" priority="1" operator="containsText" text="rest">
      <formula>NOT(ISERROR(SEARCH("rest",C1)))</formula>
    </cfRule>
    <cfRule type="containsText" dxfId="1" priority="2" operator="containsText" text="no">
      <formula>NOT(ISERROR(SEARCH("no",C1)))</formula>
    </cfRule>
    <cfRule type="endsWith" dxfId="0" priority="3" operator="endsWith" text="yes">
      <formula>RIGHT(C1,LEN("yes"))="yes"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D5B37-A49D-4F5B-AE4B-1A20C3525CB0}">
  <dimension ref="A1:O159"/>
  <sheetViews>
    <sheetView topLeftCell="A130" workbookViewId="0">
      <selection activeCell="E39" sqref="E39"/>
    </sheetView>
  </sheetViews>
  <sheetFormatPr defaultRowHeight="14.4" x14ac:dyDescent="0.3"/>
  <cols>
    <col min="1" max="1" width="9.5546875" style="16" bestFit="1" customWidth="1"/>
    <col min="2" max="2" width="9.5546875" style="16" customWidth="1"/>
    <col min="3" max="3" width="11.44140625" style="3" bestFit="1" customWidth="1"/>
    <col min="4" max="4" width="13.44140625" bestFit="1" customWidth="1"/>
    <col min="5" max="5" width="14.88671875" style="3" bestFit="1" customWidth="1"/>
    <col min="6" max="6" width="14.44140625" style="5" bestFit="1" customWidth="1"/>
    <col min="7" max="7" width="8.88671875" style="7"/>
    <col min="8" max="8" width="16" style="5" customWidth="1"/>
    <col min="9" max="9" width="8.88671875" style="9"/>
    <col min="10" max="10" width="11.88671875" style="7" bestFit="1" customWidth="1"/>
    <col min="14" max="14" width="15.33203125" bestFit="1" customWidth="1"/>
  </cols>
  <sheetData>
    <row r="1" spans="1:15" ht="15" thickBot="1" x14ac:dyDescent="0.35">
      <c r="A1" s="15" t="s">
        <v>0</v>
      </c>
      <c r="B1" s="19" t="s">
        <v>46</v>
      </c>
      <c r="C1" s="2" t="s">
        <v>13</v>
      </c>
      <c r="D1" s="10" t="s">
        <v>1</v>
      </c>
      <c r="E1" s="2" t="s">
        <v>2</v>
      </c>
      <c r="F1" s="4" t="s">
        <v>21</v>
      </c>
      <c r="G1" s="6" t="s">
        <v>4</v>
      </c>
      <c r="H1" s="4" t="s">
        <v>33</v>
      </c>
      <c r="I1" s="8" t="s">
        <v>6</v>
      </c>
      <c r="J1" s="6" t="s">
        <v>9</v>
      </c>
    </row>
    <row r="2" spans="1:15" ht="15" thickTop="1" x14ac:dyDescent="0.3">
      <c r="A2" s="16">
        <v>45661</v>
      </c>
      <c r="B2" s="16" t="str">
        <f t="shared" ref="B2:B33" si="0">TEXT(A2, "MMM YYY")</f>
        <v>Jan 2025</v>
      </c>
      <c r="C2" s="3" t="s">
        <v>17</v>
      </c>
      <c r="D2" t="s">
        <v>7</v>
      </c>
      <c r="E2" s="3" t="s">
        <v>8</v>
      </c>
      <c r="F2" s="5">
        <v>167</v>
      </c>
      <c r="G2" s="7">
        <v>11534</v>
      </c>
      <c r="H2" s="5">
        <v>10</v>
      </c>
      <c r="I2" s="9">
        <v>5</v>
      </c>
      <c r="J2" s="7">
        <v>1609</v>
      </c>
    </row>
    <row r="3" spans="1:15" x14ac:dyDescent="0.3">
      <c r="A3" s="16">
        <v>45662</v>
      </c>
      <c r="B3" s="16" t="str">
        <f t="shared" si="0"/>
        <v>Jan 2025</v>
      </c>
      <c r="C3" s="3" t="s">
        <v>18</v>
      </c>
      <c r="D3" t="s">
        <v>7</v>
      </c>
      <c r="E3" s="3" t="s">
        <v>10</v>
      </c>
      <c r="F3" s="5">
        <v>167</v>
      </c>
      <c r="G3" s="7">
        <v>6850</v>
      </c>
      <c r="H3" s="5">
        <v>8.5</v>
      </c>
      <c r="I3" s="9">
        <v>5</v>
      </c>
      <c r="J3" s="7">
        <v>919</v>
      </c>
    </row>
    <row r="4" spans="1:15" x14ac:dyDescent="0.3">
      <c r="A4" s="16">
        <v>45663</v>
      </c>
      <c r="B4" s="16" t="str">
        <f t="shared" si="0"/>
        <v>Jan 2025</v>
      </c>
      <c r="C4" s="3" t="s">
        <v>19</v>
      </c>
      <c r="D4" t="s">
        <v>7</v>
      </c>
      <c r="E4" s="3" t="s">
        <v>11</v>
      </c>
      <c r="F4" s="5">
        <v>167</v>
      </c>
      <c r="G4" s="7">
        <v>5136</v>
      </c>
      <c r="H4" s="5">
        <v>5.8</v>
      </c>
      <c r="I4" s="9">
        <v>6</v>
      </c>
      <c r="J4" s="7">
        <v>553</v>
      </c>
      <c r="N4" t="s">
        <v>38</v>
      </c>
      <c r="O4" s="5">
        <f>AVERAGE(F2:F29)</f>
        <v>164.78571428571428</v>
      </c>
    </row>
    <row r="5" spans="1:15" x14ac:dyDescent="0.3">
      <c r="A5" s="16">
        <v>45664</v>
      </c>
      <c r="B5" s="16" t="str">
        <f t="shared" si="0"/>
        <v>Jan 2025</v>
      </c>
      <c r="C5" s="3" t="s">
        <v>20</v>
      </c>
      <c r="D5" t="s">
        <v>7</v>
      </c>
      <c r="E5" s="3" t="s">
        <v>12</v>
      </c>
      <c r="F5" s="5">
        <v>167</v>
      </c>
      <c r="G5" s="7">
        <v>12567</v>
      </c>
      <c r="H5" s="5">
        <v>8.33</v>
      </c>
      <c r="I5" s="9">
        <v>6</v>
      </c>
      <c r="J5" s="7">
        <v>1305</v>
      </c>
      <c r="N5" t="s">
        <v>27</v>
      </c>
      <c r="O5" s="7">
        <f>AVERAGE(J2:J29)</f>
        <v>942.89285714285711</v>
      </c>
    </row>
    <row r="6" spans="1:15" x14ac:dyDescent="0.3">
      <c r="A6" s="16">
        <v>45665</v>
      </c>
      <c r="B6" s="16" t="str">
        <f t="shared" si="0"/>
        <v>Jan 2025</v>
      </c>
      <c r="C6" s="3" t="s">
        <v>14</v>
      </c>
      <c r="D6" t="s">
        <v>7</v>
      </c>
      <c r="E6" s="3" t="s">
        <v>22</v>
      </c>
      <c r="F6" s="5">
        <v>167</v>
      </c>
      <c r="G6" s="7">
        <v>8053</v>
      </c>
      <c r="H6" s="5">
        <v>7</v>
      </c>
      <c r="I6" s="9">
        <v>7</v>
      </c>
      <c r="J6" s="7">
        <v>1062</v>
      </c>
      <c r="N6" t="s">
        <v>28</v>
      </c>
      <c r="O6" s="9">
        <f>AVERAGE(I2:I29)</f>
        <v>6.9285714285714288</v>
      </c>
    </row>
    <row r="7" spans="1:15" x14ac:dyDescent="0.3">
      <c r="A7" s="16">
        <v>45666</v>
      </c>
      <c r="B7" s="16" t="str">
        <f t="shared" si="0"/>
        <v>Jan 2025</v>
      </c>
      <c r="C7" s="3" t="s">
        <v>15</v>
      </c>
      <c r="D7" t="s">
        <v>7</v>
      </c>
      <c r="E7" s="3" t="s">
        <v>12</v>
      </c>
      <c r="F7" s="5">
        <v>166</v>
      </c>
      <c r="G7" s="7">
        <v>18946</v>
      </c>
      <c r="H7" s="5">
        <v>8</v>
      </c>
      <c r="I7" s="9">
        <v>6.5</v>
      </c>
      <c r="J7" s="7">
        <v>1497</v>
      </c>
      <c r="N7" t="s">
        <v>29</v>
      </c>
      <c r="O7" s="5">
        <f>AVERAGE(H2:H29)</f>
        <v>6.8378571428571435</v>
      </c>
    </row>
    <row r="8" spans="1:15" x14ac:dyDescent="0.3">
      <c r="A8" s="16">
        <v>45667</v>
      </c>
      <c r="B8" s="16" t="str">
        <f t="shared" si="0"/>
        <v>Jan 2025</v>
      </c>
      <c r="C8" s="3" t="s">
        <v>16</v>
      </c>
      <c r="D8" t="s">
        <v>7</v>
      </c>
      <c r="E8" s="3" t="s">
        <v>24</v>
      </c>
      <c r="F8" s="5">
        <v>166</v>
      </c>
      <c r="G8" s="7">
        <v>18681</v>
      </c>
      <c r="H8" s="5">
        <v>5.33</v>
      </c>
      <c r="I8" s="9">
        <v>6.5</v>
      </c>
      <c r="J8" s="7">
        <v>972</v>
      </c>
      <c r="N8" t="s">
        <v>30</v>
      </c>
      <c r="O8" s="7">
        <f>AVERAGE(G2:G29)</f>
        <v>10581.964285714286</v>
      </c>
    </row>
    <row r="9" spans="1:15" x14ac:dyDescent="0.3">
      <c r="A9" s="16">
        <v>45668</v>
      </c>
      <c r="B9" s="16" t="str">
        <f t="shared" si="0"/>
        <v>Jan 2025</v>
      </c>
      <c r="C9" s="3" t="s">
        <v>17</v>
      </c>
      <c r="D9" t="s">
        <v>23</v>
      </c>
      <c r="E9" s="3" t="s">
        <v>26</v>
      </c>
      <c r="F9" s="5">
        <v>166</v>
      </c>
      <c r="G9" s="7">
        <v>3579</v>
      </c>
      <c r="H9" s="5">
        <v>4</v>
      </c>
      <c r="I9" s="9">
        <v>6</v>
      </c>
      <c r="J9" s="7">
        <v>143</v>
      </c>
    </row>
    <row r="10" spans="1:15" x14ac:dyDescent="0.3">
      <c r="A10" s="16">
        <v>45669</v>
      </c>
      <c r="B10" s="16" t="str">
        <f t="shared" si="0"/>
        <v>Jan 2025</v>
      </c>
      <c r="C10" s="3" t="s">
        <v>18</v>
      </c>
      <c r="D10" t="s">
        <v>23</v>
      </c>
      <c r="E10" s="3" t="s">
        <v>26</v>
      </c>
      <c r="F10" s="5">
        <v>166</v>
      </c>
      <c r="G10" s="7">
        <v>3762</v>
      </c>
      <c r="H10" s="5">
        <v>6.33</v>
      </c>
      <c r="I10" s="9">
        <v>6</v>
      </c>
      <c r="J10" s="7">
        <v>256</v>
      </c>
    </row>
    <row r="11" spans="1:15" x14ac:dyDescent="0.3">
      <c r="A11" s="16">
        <v>45670</v>
      </c>
      <c r="B11" s="16" t="str">
        <f t="shared" si="0"/>
        <v>Jan 2025</v>
      </c>
      <c r="C11" s="3" t="s">
        <v>19</v>
      </c>
      <c r="D11" t="s">
        <v>7</v>
      </c>
      <c r="E11" s="3" t="s">
        <v>22</v>
      </c>
      <c r="F11" s="5">
        <v>165</v>
      </c>
      <c r="G11" s="7">
        <v>20388</v>
      </c>
      <c r="H11" s="5">
        <v>8.67</v>
      </c>
      <c r="I11" s="9">
        <v>7</v>
      </c>
      <c r="J11" s="7">
        <v>2026</v>
      </c>
    </row>
    <row r="12" spans="1:15" x14ac:dyDescent="0.3">
      <c r="A12" s="16">
        <v>45671</v>
      </c>
      <c r="B12" s="16" t="str">
        <f t="shared" si="0"/>
        <v>Jan 2025</v>
      </c>
      <c r="C12" s="3" t="s">
        <v>20</v>
      </c>
      <c r="D12" t="s">
        <v>7</v>
      </c>
      <c r="E12" s="3" t="s">
        <v>12</v>
      </c>
      <c r="F12" s="5">
        <v>165</v>
      </c>
      <c r="G12" s="7">
        <v>4017</v>
      </c>
      <c r="H12" s="5">
        <v>7.67</v>
      </c>
      <c r="I12" s="9">
        <v>7</v>
      </c>
      <c r="J12" s="7">
        <v>904</v>
      </c>
    </row>
    <row r="13" spans="1:15" x14ac:dyDescent="0.3">
      <c r="A13" s="16">
        <v>45672</v>
      </c>
      <c r="B13" s="16" t="str">
        <f t="shared" si="0"/>
        <v>Jan 2025</v>
      </c>
      <c r="C13" s="3" t="s">
        <v>14</v>
      </c>
      <c r="D13" t="s">
        <v>7</v>
      </c>
      <c r="E13" s="3" t="s">
        <v>22</v>
      </c>
      <c r="F13" s="5">
        <v>165</v>
      </c>
      <c r="G13" s="7">
        <v>4224</v>
      </c>
      <c r="H13" s="5">
        <v>7.5</v>
      </c>
      <c r="I13" s="9">
        <v>7</v>
      </c>
      <c r="J13" s="7">
        <v>1057</v>
      </c>
    </row>
    <row r="14" spans="1:15" x14ac:dyDescent="0.3">
      <c r="A14" s="16">
        <v>45673</v>
      </c>
      <c r="B14" s="16" t="str">
        <f t="shared" si="0"/>
        <v>Jan 2025</v>
      </c>
      <c r="C14" s="3" t="s">
        <v>15</v>
      </c>
      <c r="D14" t="s">
        <v>25</v>
      </c>
      <c r="E14" s="3" t="s">
        <v>26</v>
      </c>
      <c r="F14" s="5">
        <v>165</v>
      </c>
      <c r="G14" s="7">
        <v>5015</v>
      </c>
      <c r="H14" s="5">
        <v>7.67</v>
      </c>
      <c r="I14" s="9">
        <v>8</v>
      </c>
      <c r="J14" s="7">
        <v>267</v>
      </c>
    </row>
    <row r="15" spans="1:15" x14ac:dyDescent="0.3">
      <c r="A15" s="16">
        <v>45674</v>
      </c>
      <c r="B15" s="16" t="str">
        <f t="shared" si="0"/>
        <v>Jan 2025</v>
      </c>
      <c r="C15" s="3" t="s">
        <v>16</v>
      </c>
      <c r="D15" t="s">
        <v>25</v>
      </c>
      <c r="E15" s="3" t="s">
        <v>26</v>
      </c>
      <c r="F15" s="5">
        <v>165</v>
      </c>
      <c r="G15" s="7">
        <v>3275</v>
      </c>
      <c r="H15" s="5">
        <v>7</v>
      </c>
      <c r="I15" s="9">
        <v>5</v>
      </c>
      <c r="J15" s="7">
        <v>135</v>
      </c>
    </row>
    <row r="16" spans="1:15" x14ac:dyDescent="0.3">
      <c r="A16" s="16">
        <v>45675</v>
      </c>
      <c r="B16" s="16" t="str">
        <f t="shared" si="0"/>
        <v>Jan 2025</v>
      </c>
      <c r="C16" s="3" t="s">
        <v>17</v>
      </c>
      <c r="D16" t="s">
        <v>7</v>
      </c>
      <c r="E16" s="3" t="s">
        <v>12</v>
      </c>
      <c r="F16" s="5">
        <v>165</v>
      </c>
      <c r="G16" s="7">
        <v>8162</v>
      </c>
      <c r="H16" s="5">
        <v>6.17</v>
      </c>
      <c r="I16" s="9">
        <v>7</v>
      </c>
      <c r="J16" s="7">
        <v>749</v>
      </c>
    </row>
    <row r="17" spans="1:10" x14ac:dyDescent="0.3">
      <c r="A17" s="16">
        <v>45676</v>
      </c>
      <c r="B17" s="16" t="str">
        <f t="shared" si="0"/>
        <v>Jan 2025</v>
      </c>
      <c r="C17" s="3" t="s">
        <v>18</v>
      </c>
      <c r="D17" t="s">
        <v>25</v>
      </c>
      <c r="E17" s="3" t="s">
        <v>26</v>
      </c>
      <c r="F17" s="5">
        <v>165</v>
      </c>
      <c r="G17" s="7">
        <v>6983</v>
      </c>
      <c r="H17" s="5">
        <v>7</v>
      </c>
      <c r="I17" s="9">
        <v>6</v>
      </c>
      <c r="J17" s="7">
        <v>292</v>
      </c>
    </row>
    <row r="18" spans="1:10" x14ac:dyDescent="0.3">
      <c r="A18" s="16">
        <v>45677</v>
      </c>
      <c r="B18" s="16" t="str">
        <f t="shared" si="0"/>
        <v>Jan 2025</v>
      </c>
      <c r="C18" s="3" t="s">
        <v>19</v>
      </c>
      <c r="D18" t="s">
        <v>7</v>
      </c>
      <c r="E18" s="3" t="s">
        <v>24</v>
      </c>
      <c r="F18" s="5">
        <v>165</v>
      </c>
      <c r="G18" s="7">
        <v>19379</v>
      </c>
      <c r="H18" s="5">
        <v>4.33</v>
      </c>
      <c r="I18" s="9">
        <v>6.5</v>
      </c>
      <c r="J18" s="7">
        <v>824</v>
      </c>
    </row>
    <row r="19" spans="1:10" x14ac:dyDescent="0.3">
      <c r="A19" s="16">
        <v>45678</v>
      </c>
      <c r="B19" s="16" t="str">
        <f t="shared" si="0"/>
        <v>Jan 2025</v>
      </c>
      <c r="C19" s="3" t="s">
        <v>20</v>
      </c>
      <c r="D19" t="s">
        <v>7</v>
      </c>
      <c r="E19" s="3" t="s">
        <v>12</v>
      </c>
      <c r="F19" s="5">
        <v>165</v>
      </c>
      <c r="G19" s="7">
        <v>5127</v>
      </c>
      <c r="H19" s="5">
        <v>8.58</v>
      </c>
      <c r="I19" s="9">
        <v>8</v>
      </c>
      <c r="J19" s="7">
        <v>989</v>
      </c>
    </row>
    <row r="20" spans="1:10" x14ac:dyDescent="0.3">
      <c r="A20" s="16">
        <v>45679</v>
      </c>
      <c r="B20" s="16" t="str">
        <f t="shared" si="0"/>
        <v>Jan 2025</v>
      </c>
      <c r="C20" s="3" t="s">
        <v>14</v>
      </c>
      <c r="D20" t="s">
        <v>7</v>
      </c>
      <c r="E20" s="3" t="s">
        <v>22</v>
      </c>
      <c r="F20" s="5">
        <v>163</v>
      </c>
      <c r="G20" s="7">
        <v>20080</v>
      </c>
      <c r="H20" s="5">
        <v>6.83</v>
      </c>
      <c r="I20" s="9">
        <v>8</v>
      </c>
      <c r="J20" s="7">
        <v>1686</v>
      </c>
    </row>
    <row r="21" spans="1:10" x14ac:dyDescent="0.3">
      <c r="A21" s="16">
        <v>45680</v>
      </c>
      <c r="B21" s="16" t="str">
        <f t="shared" si="0"/>
        <v>Jan 2025</v>
      </c>
      <c r="C21" s="3" t="s">
        <v>15</v>
      </c>
      <c r="D21" t="s">
        <v>7</v>
      </c>
      <c r="E21" s="3" t="s">
        <v>12</v>
      </c>
      <c r="F21" s="5">
        <v>163</v>
      </c>
      <c r="G21" s="7">
        <v>17965</v>
      </c>
      <c r="H21" s="5">
        <v>5.17</v>
      </c>
      <c r="I21" s="9">
        <v>8</v>
      </c>
      <c r="J21" s="7">
        <v>1602</v>
      </c>
    </row>
    <row r="22" spans="1:10" x14ac:dyDescent="0.3">
      <c r="A22" s="16">
        <v>45681</v>
      </c>
      <c r="B22" s="16" t="str">
        <f t="shared" si="0"/>
        <v>Jan 2025</v>
      </c>
      <c r="C22" s="3" t="s">
        <v>16</v>
      </c>
      <c r="D22" t="s">
        <v>7</v>
      </c>
      <c r="E22" s="3" t="s">
        <v>22</v>
      </c>
      <c r="F22" s="5">
        <v>163</v>
      </c>
      <c r="G22" s="7">
        <v>22287</v>
      </c>
      <c r="H22" s="5">
        <v>7</v>
      </c>
      <c r="I22" s="9">
        <v>9</v>
      </c>
      <c r="J22" s="7">
        <v>1825</v>
      </c>
    </row>
    <row r="23" spans="1:10" x14ac:dyDescent="0.3">
      <c r="A23" s="16">
        <v>45682</v>
      </c>
      <c r="B23" s="16" t="str">
        <f t="shared" si="0"/>
        <v>Jan 2025</v>
      </c>
      <c r="C23" s="3" t="s">
        <v>17</v>
      </c>
      <c r="D23" t="s">
        <v>7</v>
      </c>
      <c r="E23" s="3" t="s">
        <v>24</v>
      </c>
      <c r="F23" s="5">
        <v>163</v>
      </c>
      <c r="G23" s="7">
        <v>21564</v>
      </c>
      <c r="H23" s="5">
        <v>5.33</v>
      </c>
      <c r="I23" s="9">
        <v>8</v>
      </c>
      <c r="J23" s="7">
        <v>1108</v>
      </c>
    </row>
    <row r="24" spans="1:10" x14ac:dyDescent="0.3">
      <c r="A24" s="16">
        <v>45683</v>
      </c>
      <c r="B24" s="16" t="str">
        <f t="shared" si="0"/>
        <v>Jan 2025</v>
      </c>
      <c r="C24" s="3" t="s">
        <v>18</v>
      </c>
      <c r="D24" t="s">
        <v>23</v>
      </c>
      <c r="E24" s="3" t="s">
        <v>26</v>
      </c>
      <c r="F24" s="5">
        <v>163</v>
      </c>
      <c r="G24" s="7">
        <v>4255</v>
      </c>
      <c r="H24" s="5">
        <v>6</v>
      </c>
      <c r="I24" s="9">
        <v>7</v>
      </c>
      <c r="J24" s="7">
        <v>187</v>
      </c>
    </row>
    <row r="25" spans="1:10" x14ac:dyDescent="0.3">
      <c r="A25" s="16">
        <v>45684</v>
      </c>
      <c r="B25" s="16" t="str">
        <f t="shared" si="0"/>
        <v>Jan 2025</v>
      </c>
      <c r="C25" s="3" t="s">
        <v>19</v>
      </c>
      <c r="D25" t="s">
        <v>7</v>
      </c>
      <c r="E25" s="3" t="s">
        <v>22</v>
      </c>
      <c r="F25" s="5">
        <v>163</v>
      </c>
      <c r="G25" s="7">
        <v>14109</v>
      </c>
      <c r="H25" s="5">
        <v>3.33</v>
      </c>
      <c r="I25" s="9">
        <v>7.5</v>
      </c>
      <c r="J25" s="7">
        <v>1315</v>
      </c>
    </row>
    <row r="26" spans="1:10" x14ac:dyDescent="0.3">
      <c r="A26" s="16">
        <v>45685</v>
      </c>
      <c r="B26" s="16" t="str">
        <f t="shared" si="0"/>
        <v>Jan 2025</v>
      </c>
      <c r="C26" s="3" t="s">
        <v>20</v>
      </c>
      <c r="D26" t="s">
        <v>7</v>
      </c>
      <c r="E26" s="3" t="s">
        <v>12</v>
      </c>
      <c r="F26" s="5">
        <v>163</v>
      </c>
      <c r="G26" s="7">
        <v>14216</v>
      </c>
      <c r="H26" s="5">
        <v>7.17</v>
      </c>
      <c r="I26" s="9">
        <v>8</v>
      </c>
      <c r="J26" s="7">
        <v>1387</v>
      </c>
    </row>
    <row r="27" spans="1:10" x14ac:dyDescent="0.3">
      <c r="A27" s="16">
        <v>45686</v>
      </c>
      <c r="B27" s="16" t="str">
        <f t="shared" si="0"/>
        <v>Jan 2025</v>
      </c>
      <c r="C27" s="3" t="s">
        <v>14</v>
      </c>
      <c r="D27" t="s">
        <v>7</v>
      </c>
      <c r="E27" s="3" t="s">
        <v>22</v>
      </c>
      <c r="F27" s="5">
        <v>163</v>
      </c>
      <c r="G27" s="7">
        <v>6262</v>
      </c>
      <c r="H27" s="5">
        <v>6.83</v>
      </c>
      <c r="I27" s="9">
        <v>7.5</v>
      </c>
      <c r="J27" s="7">
        <v>1228</v>
      </c>
    </row>
    <row r="28" spans="1:10" x14ac:dyDescent="0.3">
      <c r="A28" s="16">
        <v>45687</v>
      </c>
      <c r="B28" s="16" t="str">
        <f t="shared" si="0"/>
        <v>Jan 2025</v>
      </c>
      <c r="C28" s="3" t="s">
        <v>15</v>
      </c>
      <c r="D28" t="s">
        <v>25</v>
      </c>
      <c r="E28" s="3" t="s">
        <v>26</v>
      </c>
      <c r="F28" s="5">
        <v>163</v>
      </c>
      <c r="G28" s="7">
        <v>3120</v>
      </c>
      <c r="H28" s="5">
        <v>8.92</v>
      </c>
      <c r="I28" s="9">
        <v>7</v>
      </c>
      <c r="J28" s="7">
        <v>177</v>
      </c>
    </row>
    <row r="29" spans="1:10" x14ac:dyDescent="0.3">
      <c r="A29" s="16">
        <v>45688</v>
      </c>
      <c r="B29" s="16" t="str">
        <f t="shared" si="0"/>
        <v>Jan 2025</v>
      </c>
      <c r="C29" s="3" t="s">
        <v>16</v>
      </c>
      <c r="D29" t="s">
        <v>25</v>
      </c>
      <c r="E29" s="3" t="s">
        <v>26</v>
      </c>
      <c r="F29" s="5">
        <v>163</v>
      </c>
      <c r="G29" s="7">
        <v>6759</v>
      </c>
      <c r="H29" s="5">
        <v>7</v>
      </c>
      <c r="I29" s="9">
        <v>8.5</v>
      </c>
      <c r="J29" s="7">
        <v>327</v>
      </c>
    </row>
    <row r="30" spans="1:10" x14ac:dyDescent="0.3">
      <c r="A30" s="1">
        <v>45689</v>
      </c>
      <c r="B30" s="1" t="str">
        <f t="shared" si="0"/>
        <v>Feb 2025</v>
      </c>
      <c r="C30" s="1" t="s">
        <v>17</v>
      </c>
      <c r="D30" t="s">
        <v>7</v>
      </c>
      <c r="E30" t="s">
        <v>31</v>
      </c>
      <c r="F30" s="5">
        <v>163</v>
      </c>
      <c r="G30" s="7">
        <v>12168</v>
      </c>
      <c r="H30" s="5">
        <v>2.5</v>
      </c>
      <c r="I30" s="9">
        <v>8</v>
      </c>
      <c r="J30" s="7">
        <v>727</v>
      </c>
    </row>
    <row r="31" spans="1:10" x14ac:dyDescent="0.3">
      <c r="A31" s="1">
        <v>45690</v>
      </c>
      <c r="B31" s="1" t="str">
        <f t="shared" si="0"/>
        <v>Feb 2025</v>
      </c>
      <c r="C31" s="1" t="s">
        <v>18</v>
      </c>
      <c r="D31" t="s">
        <v>25</v>
      </c>
      <c r="E31" t="s">
        <v>26</v>
      </c>
      <c r="F31" s="5">
        <v>163</v>
      </c>
      <c r="G31" s="7">
        <v>3695</v>
      </c>
      <c r="H31" s="5">
        <v>3.87</v>
      </c>
      <c r="I31" s="9">
        <v>6.5</v>
      </c>
      <c r="J31" s="7">
        <v>236</v>
      </c>
    </row>
    <row r="32" spans="1:10" x14ac:dyDescent="0.3">
      <c r="A32" s="1">
        <v>45691</v>
      </c>
      <c r="B32" s="1" t="str">
        <f t="shared" si="0"/>
        <v>Feb 2025</v>
      </c>
      <c r="C32" s="1" t="s">
        <v>19</v>
      </c>
      <c r="D32" t="s">
        <v>7</v>
      </c>
      <c r="E32" t="s">
        <v>8</v>
      </c>
      <c r="F32" s="5">
        <v>163</v>
      </c>
      <c r="G32" s="7">
        <v>16341</v>
      </c>
      <c r="H32" s="5">
        <v>5.5</v>
      </c>
      <c r="I32" s="9">
        <v>7.5</v>
      </c>
      <c r="J32" s="7">
        <v>1368</v>
      </c>
    </row>
    <row r="33" spans="1:10" x14ac:dyDescent="0.3">
      <c r="A33" s="1">
        <v>45692</v>
      </c>
      <c r="B33" s="1" t="str">
        <f t="shared" si="0"/>
        <v>Feb 2025</v>
      </c>
      <c r="C33" s="1" t="s">
        <v>20</v>
      </c>
      <c r="D33" t="s">
        <v>7</v>
      </c>
      <c r="E33" t="s">
        <v>24</v>
      </c>
      <c r="F33" s="5">
        <v>163</v>
      </c>
      <c r="G33" s="7">
        <v>15720</v>
      </c>
      <c r="H33" s="5">
        <v>9.77</v>
      </c>
      <c r="I33" s="9">
        <v>7</v>
      </c>
      <c r="J33" s="7">
        <v>637</v>
      </c>
    </row>
    <row r="34" spans="1:10" x14ac:dyDescent="0.3">
      <c r="A34" s="1">
        <v>45693</v>
      </c>
      <c r="B34" s="1" t="str">
        <f t="shared" ref="B34:B65" si="1">TEXT(A34, "MMM YYY")</f>
        <v>Feb 2025</v>
      </c>
      <c r="C34" s="1" t="s">
        <v>14</v>
      </c>
      <c r="D34" t="s">
        <v>7</v>
      </c>
      <c r="E34" t="s">
        <v>24</v>
      </c>
      <c r="F34" s="5">
        <v>162</v>
      </c>
      <c r="G34" s="7">
        <v>16438</v>
      </c>
      <c r="H34" s="5">
        <v>1.87</v>
      </c>
      <c r="I34" s="9">
        <v>7</v>
      </c>
      <c r="J34" s="7">
        <v>735</v>
      </c>
    </row>
    <row r="35" spans="1:10" x14ac:dyDescent="0.3">
      <c r="A35" s="1">
        <v>45694</v>
      </c>
      <c r="B35" s="1" t="str">
        <f t="shared" si="1"/>
        <v>Feb 2025</v>
      </c>
      <c r="C35" s="1" t="s">
        <v>15</v>
      </c>
      <c r="D35" t="s">
        <v>7</v>
      </c>
      <c r="E35" t="s">
        <v>24</v>
      </c>
      <c r="F35" s="5">
        <v>162</v>
      </c>
      <c r="G35" s="7">
        <v>25144</v>
      </c>
      <c r="H35" s="5">
        <v>8.8000000000000007</v>
      </c>
      <c r="I35" s="9">
        <v>9</v>
      </c>
      <c r="J35" s="7">
        <v>1480</v>
      </c>
    </row>
    <row r="36" spans="1:10" x14ac:dyDescent="0.3">
      <c r="A36" s="1">
        <v>45695</v>
      </c>
      <c r="B36" s="1" t="str">
        <f t="shared" si="1"/>
        <v>Feb 2025</v>
      </c>
      <c r="C36" s="1" t="s">
        <v>16</v>
      </c>
      <c r="D36" t="s">
        <v>7</v>
      </c>
      <c r="E36" t="s">
        <v>22</v>
      </c>
      <c r="F36" s="5">
        <v>162</v>
      </c>
      <c r="G36" s="7">
        <v>4476</v>
      </c>
      <c r="H36" s="5">
        <v>7.5</v>
      </c>
      <c r="I36" s="9">
        <v>9</v>
      </c>
      <c r="J36" s="7">
        <v>866</v>
      </c>
    </row>
    <row r="37" spans="1:10" x14ac:dyDescent="0.3">
      <c r="A37" s="1">
        <v>45696</v>
      </c>
      <c r="B37" s="1" t="str">
        <f t="shared" si="1"/>
        <v>Feb 2025</v>
      </c>
      <c r="C37" s="1" t="s">
        <v>17</v>
      </c>
      <c r="D37" t="s">
        <v>7</v>
      </c>
      <c r="E37" t="s">
        <v>24</v>
      </c>
      <c r="F37" s="5">
        <v>161</v>
      </c>
      <c r="G37" s="7">
        <v>20086</v>
      </c>
      <c r="H37" s="5">
        <v>5.33</v>
      </c>
      <c r="I37" s="9">
        <v>7</v>
      </c>
      <c r="J37" s="7">
        <v>678</v>
      </c>
    </row>
    <row r="38" spans="1:10" x14ac:dyDescent="0.3">
      <c r="A38" s="1">
        <v>45697</v>
      </c>
      <c r="B38" s="1" t="str">
        <f t="shared" si="1"/>
        <v>Feb 2025</v>
      </c>
      <c r="C38" s="1" t="s">
        <v>18</v>
      </c>
      <c r="D38" t="s">
        <v>7</v>
      </c>
      <c r="E38" t="s">
        <v>32</v>
      </c>
      <c r="F38" s="5">
        <v>161</v>
      </c>
      <c r="G38" s="7">
        <v>19207</v>
      </c>
      <c r="H38" s="5">
        <v>5.83</v>
      </c>
      <c r="I38" s="9">
        <v>8</v>
      </c>
      <c r="J38" s="7">
        <v>1152</v>
      </c>
    </row>
    <row r="39" spans="1:10" x14ac:dyDescent="0.3">
      <c r="A39" s="1">
        <v>45698</v>
      </c>
      <c r="B39" s="1" t="str">
        <f t="shared" si="1"/>
        <v>Feb 2025</v>
      </c>
      <c r="C39" s="1" t="s">
        <v>19</v>
      </c>
      <c r="D39" t="s">
        <v>7</v>
      </c>
      <c r="E39" t="s">
        <v>8</v>
      </c>
      <c r="F39" s="5">
        <v>162</v>
      </c>
      <c r="G39" s="7">
        <v>17354</v>
      </c>
      <c r="H39" s="5">
        <v>6.17</v>
      </c>
      <c r="I39" s="9">
        <v>8</v>
      </c>
      <c r="J39" s="7">
        <v>1589</v>
      </c>
    </row>
    <row r="40" spans="1:10" x14ac:dyDescent="0.3">
      <c r="A40" s="1">
        <v>45699</v>
      </c>
      <c r="B40" s="1" t="str">
        <f t="shared" si="1"/>
        <v>Feb 2025</v>
      </c>
      <c r="C40" s="1" t="s">
        <v>20</v>
      </c>
      <c r="D40" t="s">
        <v>25</v>
      </c>
      <c r="E40" t="s">
        <v>26</v>
      </c>
      <c r="F40" s="5">
        <v>163</v>
      </c>
      <c r="G40" s="7">
        <v>2779</v>
      </c>
      <c r="H40" s="5">
        <v>5.83</v>
      </c>
      <c r="I40" s="9">
        <v>7</v>
      </c>
      <c r="J40" s="7">
        <v>100</v>
      </c>
    </row>
    <row r="41" spans="1:10" x14ac:dyDescent="0.3">
      <c r="A41" s="1">
        <v>45700</v>
      </c>
      <c r="B41" s="1" t="str">
        <f t="shared" si="1"/>
        <v>Feb 2025</v>
      </c>
      <c r="C41" s="1" t="s">
        <v>14</v>
      </c>
      <c r="D41" t="s">
        <v>25</v>
      </c>
      <c r="E41" t="s">
        <v>26</v>
      </c>
      <c r="F41" s="5">
        <v>163</v>
      </c>
      <c r="G41" s="7">
        <v>3249</v>
      </c>
      <c r="H41" s="5">
        <v>7.33</v>
      </c>
      <c r="I41" s="9">
        <v>7</v>
      </c>
      <c r="J41" s="7">
        <v>119</v>
      </c>
    </row>
    <row r="42" spans="1:10" x14ac:dyDescent="0.3">
      <c r="A42" s="1">
        <v>45701</v>
      </c>
      <c r="B42" s="1" t="str">
        <f t="shared" si="1"/>
        <v>Feb 2025</v>
      </c>
      <c r="C42" s="1" t="s">
        <v>15</v>
      </c>
      <c r="D42" t="s">
        <v>25</v>
      </c>
      <c r="E42" t="s">
        <v>26</v>
      </c>
      <c r="F42" s="5">
        <v>165</v>
      </c>
      <c r="G42" s="7">
        <v>3545</v>
      </c>
      <c r="H42" s="5">
        <v>6.17</v>
      </c>
      <c r="I42" s="9">
        <v>8</v>
      </c>
      <c r="J42" s="7">
        <v>127</v>
      </c>
    </row>
    <row r="43" spans="1:10" x14ac:dyDescent="0.3">
      <c r="A43" s="1">
        <v>45702</v>
      </c>
      <c r="B43" s="1" t="str">
        <f t="shared" si="1"/>
        <v>Feb 2025</v>
      </c>
      <c r="C43" s="1" t="s">
        <v>16</v>
      </c>
      <c r="D43" t="s">
        <v>7</v>
      </c>
      <c r="E43" t="s">
        <v>32</v>
      </c>
      <c r="F43" s="5">
        <v>165</v>
      </c>
      <c r="G43" s="7">
        <v>7937</v>
      </c>
      <c r="H43" s="5">
        <v>7</v>
      </c>
      <c r="I43" s="9">
        <v>8</v>
      </c>
      <c r="J43" s="7">
        <v>374</v>
      </c>
    </row>
    <row r="44" spans="1:10" x14ac:dyDescent="0.3">
      <c r="A44" s="1">
        <v>45703</v>
      </c>
      <c r="B44" s="1" t="str">
        <f t="shared" si="1"/>
        <v>Feb 2025</v>
      </c>
      <c r="C44" s="1" t="s">
        <v>17</v>
      </c>
      <c r="D44" t="s">
        <v>25</v>
      </c>
      <c r="E44" t="s">
        <v>26</v>
      </c>
      <c r="F44" s="5">
        <v>165</v>
      </c>
      <c r="G44" s="7">
        <v>7752</v>
      </c>
      <c r="H44" s="5">
        <v>4.7300000000000004</v>
      </c>
      <c r="I44" s="9">
        <v>8</v>
      </c>
      <c r="J44" s="7">
        <v>267</v>
      </c>
    </row>
    <row r="45" spans="1:10" x14ac:dyDescent="0.3">
      <c r="A45" s="1">
        <v>45704</v>
      </c>
      <c r="B45" s="1" t="str">
        <f t="shared" si="1"/>
        <v>Feb 2025</v>
      </c>
      <c r="C45" s="1" t="s">
        <v>18</v>
      </c>
      <c r="D45" t="s">
        <v>25</v>
      </c>
      <c r="E45" t="s">
        <v>26</v>
      </c>
      <c r="F45" s="5">
        <v>165</v>
      </c>
      <c r="G45" s="7">
        <v>9122</v>
      </c>
      <c r="H45" s="5">
        <v>6.5</v>
      </c>
      <c r="I45" s="9">
        <v>7</v>
      </c>
      <c r="J45" s="7">
        <v>501</v>
      </c>
    </row>
    <row r="46" spans="1:10" x14ac:dyDescent="0.3">
      <c r="A46" s="1">
        <v>45705</v>
      </c>
      <c r="B46" s="1" t="str">
        <f t="shared" si="1"/>
        <v>Feb 2025</v>
      </c>
      <c r="C46" s="1" t="s">
        <v>19</v>
      </c>
      <c r="D46" t="s">
        <v>7</v>
      </c>
      <c r="E46" t="s">
        <v>8</v>
      </c>
      <c r="F46" s="5">
        <v>165</v>
      </c>
      <c r="G46" s="7">
        <v>15475</v>
      </c>
      <c r="H46" s="5">
        <v>9.5</v>
      </c>
      <c r="I46" s="9">
        <v>6.5</v>
      </c>
      <c r="J46" s="7">
        <v>1187</v>
      </c>
    </row>
    <row r="47" spans="1:10" x14ac:dyDescent="0.3">
      <c r="A47" s="1">
        <v>45706</v>
      </c>
      <c r="B47" s="1" t="str">
        <f t="shared" si="1"/>
        <v>Feb 2025</v>
      </c>
      <c r="C47" s="1" t="s">
        <v>20</v>
      </c>
      <c r="D47" t="s">
        <v>25</v>
      </c>
      <c r="E47" t="s">
        <v>26</v>
      </c>
      <c r="F47" s="5">
        <v>167</v>
      </c>
      <c r="G47" s="7">
        <v>3454</v>
      </c>
      <c r="H47" s="5">
        <v>9</v>
      </c>
      <c r="I47" s="9">
        <v>7</v>
      </c>
      <c r="J47" s="7">
        <v>122</v>
      </c>
    </row>
    <row r="48" spans="1:10" x14ac:dyDescent="0.3">
      <c r="A48" s="1">
        <v>45707</v>
      </c>
      <c r="B48" s="1" t="str">
        <f t="shared" si="1"/>
        <v>Feb 2025</v>
      </c>
      <c r="C48" s="1" t="s">
        <v>14</v>
      </c>
      <c r="D48" t="s">
        <v>7</v>
      </c>
      <c r="E48" t="s">
        <v>24</v>
      </c>
      <c r="F48" s="5">
        <v>167</v>
      </c>
      <c r="G48" s="7">
        <v>20394</v>
      </c>
      <c r="H48" s="5">
        <v>6</v>
      </c>
      <c r="I48" s="9">
        <v>7</v>
      </c>
      <c r="J48" s="7">
        <v>735</v>
      </c>
    </row>
    <row r="49" spans="1:10" x14ac:dyDescent="0.3">
      <c r="A49" s="1">
        <v>45708</v>
      </c>
      <c r="B49" s="1" t="str">
        <f t="shared" si="1"/>
        <v>Feb 2025</v>
      </c>
      <c r="C49" s="1" t="s">
        <v>15</v>
      </c>
      <c r="D49" t="s">
        <v>7</v>
      </c>
      <c r="E49" t="s">
        <v>24</v>
      </c>
      <c r="F49" s="5">
        <v>167</v>
      </c>
      <c r="G49" s="7">
        <v>15049</v>
      </c>
      <c r="H49" s="5">
        <v>6</v>
      </c>
      <c r="I49" s="9">
        <v>7</v>
      </c>
      <c r="J49" s="7">
        <v>599</v>
      </c>
    </row>
    <row r="50" spans="1:10" x14ac:dyDescent="0.3">
      <c r="A50" s="1">
        <v>45709</v>
      </c>
      <c r="B50" s="1" t="str">
        <f t="shared" si="1"/>
        <v>Feb 2025</v>
      </c>
      <c r="C50" s="1" t="s">
        <v>16</v>
      </c>
      <c r="D50" t="s">
        <v>7</v>
      </c>
      <c r="E50" t="s">
        <v>24</v>
      </c>
      <c r="F50" s="5">
        <v>167</v>
      </c>
      <c r="G50" s="7">
        <v>14494</v>
      </c>
      <c r="H50" s="5">
        <v>4</v>
      </c>
      <c r="I50" s="9">
        <v>7</v>
      </c>
      <c r="J50" s="7">
        <v>638</v>
      </c>
    </row>
    <row r="51" spans="1:10" x14ac:dyDescent="0.3">
      <c r="A51" s="1">
        <v>45710</v>
      </c>
      <c r="B51" s="1" t="str">
        <f t="shared" si="1"/>
        <v>Feb 2025</v>
      </c>
      <c r="C51" s="1" t="s">
        <v>17</v>
      </c>
      <c r="D51" t="s">
        <v>7</v>
      </c>
      <c r="E51" t="s">
        <v>24</v>
      </c>
      <c r="F51" s="5">
        <v>167</v>
      </c>
      <c r="G51" s="7">
        <v>15133</v>
      </c>
      <c r="H51" s="5">
        <v>6.17</v>
      </c>
      <c r="I51" s="9">
        <v>7</v>
      </c>
      <c r="J51" s="7">
        <v>553</v>
      </c>
    </row>
    <row r="52" spans="1:10" x14ac:dyDescent="0.3">
      <c r="A52" s="1">
        <v>45711</v>
      </c>
      <c r="B52" s="1" t="str">
        <f t="shared" si="1"/>
        <v>Feb 2025</v>
      </c>
      <c r="C52" s="1" t="s">
        <v>18</v>
      </c>
      <c r="D52" t="s">
        <v>25</v>
      </c>
      <c r="E52" t="s">
        <v>26</v>
      </c>
      <c r="F52" s="5">
        <v>167</v>
      </c>
      <c r="G52" s="7">
        <v>7468</v>
      </c>
      <c r="H52" s="5">
        <v>6</v>
      </c>
      <c r="I52" s="9">
        <v>7</v>
      </c>
      <c r="J52" s="7">
        <v>291</v>
      </c>
    </row>
    <row r="53" spans="1:10" x14ac:dyDescent="0.3">
      <c r="A53" s="1">
        <v>45712</v>
      </c>
      <c r="B53" s="1" t="str">
        <f t="shared" si="1"/>
        <v>Feb 2025</v>
      </c>
      <c r="C53" s="1" t="s">
        <v>19</v>
      </c>
      <c r="D53" t="s">
        <v>7</v>
      </c>
      <c r="E53" t="s">
        <v>24</v>
      </c>
      <c r="F53" s="5">
        <v>167</v>
      </c>
      <c r="G53" s="7">
        <v>14849</v>
      </c>
      <c r="H53" s="5">
        <v>3.83</v>
      </c>
      <c r="I53" s="9">
        <v>7</v>
      </c>
      <c r="J53" s="7">
        <v>595</v>
      </c>
    </row>
    <row r="54" spans="1:10" x14ac:dyDescent="0.3">
      <c r="A54" s="1">
        <v>45713</v>
      </c>
      <c r="B54" s="1" t="str">
        <f t="shared" si="1"/>
        <v>Feb 2025</v>
      </c>
      <c r="C54" s="1" t="s">
        <v>20</v>
      </c>
      <c r="D54" t="s">
        <v>7</v>
      </c>
      <c r="E54" t="s">
        <v>24</v>
      </c>
      <c r="F54" s="5">
        <v>169</v>
      </c>
      <c r="G54" s="7">
        <v>19165</v>
      </c>
      <c r="H54" s="5">
        <v>7</v>
      </c>
      <c r="I54" s="9">
        <v>7</v>
      </c>
      <c r="J54" s="7">
        <v>732</v>
      </c>
    </row>
    <row r="55" spans="1:10" x14ac:dyDescent="0.3">
      <c r="A55" s="1">
        <v>45714</v>
      </c>
      <c r="B55" s="1" t="str">
        <f t="shared" si="1"/>
        <v>Feb 2025</v>
      </c>
      <c r="C55" s="1" t="s">
        <v>14</v>
      </c>
      <c r="D55" t="s">
        <v>7</v>
      </c>
      <c r="E55" t="s">
        <v>24</v>
      </c>
      <c r="F55" s="5">
        <v>169</v>
      </c>
      <c r="G55" s="7">
        <v>36642</v>
      </c>
      <c r="H55" s="5">
        <v>3.5</v>
      </c>
      <c r="I55" s="9">
        <v>8</v>
      </c>
      <c r="J55" s="7">
        <v>1574</v>
      </c>
    </row>
    <row r="56" spans="1:10" x14ac:dyDescent="0.3">
      <c r="A56" s="1">
        <v>45715</v>
      </c>
      <c r="B56" s="1" t="str">
        <f t="shared" si="1"/>
        <v>Feb 2025</v>
      </c>
      <c r="C56" s="1" t="s">
        <v>15</v>
      </c>
      <c r="D56" t="s">
        <v>7</v>
      </c>
      <c r="E56" t="s">
        <v>24</v>
      </c>
      <c r="F56" s="5">
        <v>169</v>
      </c>
      <c r="G56" s="7">
        <v>11369</v>
      </c>
      <c r="H56" s="5">
        <v>7.1</v>
      </c>
      <c r="I56" s="9">
        <v>8</v>
      </c>
      <c r="J56" s="7">
        <v>395</v>
      </c>
    </row>
    <row r="57" spans="1:10" x14ac:dyDescent="0.3">
      <c r="A57" s="1">
        <v>45716</v>
      </c>
      <c r="B57" s="1" t="str">
        <f t="shared" si="1"/>
        <v>Feb 2025</v>
      </c>
      <c r="C57" s="1" t="s">
        <v>16</v>
      </c>
      <c r="D57" t="s">
        <v>7</v>
      </c>
      <c r="E57" t="s">
        <v>32</v>
      </c>
      <c r="F57" s="5">
        <v>169</v>
      </c>
      <c r="G57" s="7">
        <v>11908</v>
      </c>
      <c r="H57" s="5">
        <v>5.5</v>
      </c>
      <c r="I57" s="9">
        <v>7</v>
      </c>
      <c r="J57" s="7">
        <v>691</v>
      </c>
    </row>
    <row r="58" spans="1:10" x14ac:dyDescent="0.3">
      <c r="A58" s="1">
        <v>45717</v>
      </c>
      <c r="B58" s="1" t="str">
        <f t="shared" si="1"/>
        <v>Mar 2025</v>
      </c>
      <c r="C58" t="s">
        <v>17</v>
      </c>
      <c r="D58" t="s">
        <v>7</v>
      </c>
      <c r="E58" t="s">
        <v>12</v>
      </c>
      <c r="F58" s="5">
        <v>169</v>
      </c>
      <c r="G58" s="7">
        <v>6077</v>
      </c>
      <c r="H58" s="5">
        <v>7.5</v>
      </c>
      <c r="I58" s="9">
        <v>7.5</v>
      </c>
      <c r="J58" s="7">
        <v>1715</v>
      </c>
    </row>
    <row r="59" spans="1:10" x14ac:dyDescent="0.3">
      <c r="A59" s="1">
        <v>45718</v>
      </c>
      <c r="B59" s="1" t="str">
        <f t="shared" si="1"/>
        <v>Mar 2025</v>
      </c>
      <c r="C59" t="s">
        <v>18</v>
      </c>
      <c r="D59" t="s">
        <v>25</v>
      </c>
      <c r="E59" t="s">
        <v>26</v>
      </c>
      <c r="F59" s="5">
        <v>169</v>
      </c>
      <c r="G59" s="7">
        <v>6925</v>
      </c>
      <c r="H59" s="5">
        <v>7</v>
      </c>
      <c r="I59" s="9">
        <v>5.83</v>
      </c>
      <c r="J59" s="7">
        <v>293</v>
      </c>
    </row>
    <row r="60" spans="1:10" x14ac:dyDescent="0.3">
      <c r="A60" s="1">
        <v>45719</v>
      </c>
      <c r="B60" s="1" t="str">
        <f t="shared" si="1"/>
        <v>Mar 2025</v>
      </c>
      <c r="C60" t="s">
        <v>19</v>
      </c>
      <c r="D60" t="s">
        <v>25</v>
      </c>
      <c r="E60" t="s">
        <v>26</v>
      </c>
      <c r="F60" s="5">
        <v>169</v>
      </c>
      <c r="G60" s="7">
        <v>10634</v>
      </c>
      <c r="H60" s="5">
        <v>7</v>
      </c>
      <c r="I60" s="9">
        <v>8.5</v>
      </c>
      <c r="J60" s="7">
        <v>1003</v>
      </c>
    </row>
    <row r="61" spans="1:10" x14ac:dyDescent="0.3">
      <c r="A61" s="1">
        <v>45720</v>
      </c>
      <c r="B61" s="1" t="str">
        <f t="shared" si="1"/>
        <v>Mar 2025</v>
      </c>
      <c r="C61" t="s">
        <v>20</v>
      </c>
      <c r="D61" t="s">
        <v>25</v>
      </c>
      <c r="E61" t="s">
        <v>26</v>
      </c>
      <c r="F61" s="5">
        <v>168</v>
      </c>
      <c r="G61" s="7">
        <v>4885</v>
      </c>
      <c r="H61" s="5">
        <v>7.83</v>
      </c>
      <c r="I61" s="9">
        <v>7</v>
      </c>
      <c r="J61" s="7">
        <v>195</v>
      </c>
    </row>
    <row r="62" spans="1:10" x14ac:dyDescent="0.3">
      <c r="A62" s="1">
        <v>45721</v>
      </c>
      <c r="B62" s="1" t="str">
        <f t="shared" si="1"/>
        <v>Mar 2025</v>
      </c>
      <c r="C62" t="s">
        <v>14</v>
      </c>
      <c r="D62" t="s">
        <v>25</v>
      </c>
      <c r="E62" t="s">
        <v>26</v>
      </c>
      <c r="F62" s="5">
        <v>167</v>
      </c>
      <c r="G62" s="7">
        <v>5268</v>
      </c>
      <c r="H62" s="5">
        <v>7.33</v>
      </c>
      <c r="I62" s="9">
        <v>7</v>
      </c>
      <c r="J62" s="7">
        <v>213</v>
      </c>
    </row>
    <row r="63" spans="1:10" x14ac:dyDescent="0.3">
      <c r="A63" s="1">
        <v>45722</v>
      </c>
      <c r="B63" s="1" t="str">
        <f t="shared" si="1"/>
        <v>Mar 2025</v>
      </c>
      <c r="C63" t="s">
        <v>15</v>
      </c>
      <c r="D63" t="s">
        <v>7</v>
      </c>
      <c r="E63" t="s">
        <v>12</v>
      </c>
      <c r="F63" s="5">
        <v>167</v>
      </c>
      <c r="G63" s="7">
        <v>13042</v>
      </c>
      <c r="H63" s="5">
        <v>6.17</v>
      </c>
      <c r="I63" s="9">
        <v>8</v>
      </c>
      <c r="J63" s="7">
        <v>967</v>
      </c>
    </row>
    <row r="64" spans="1:10" x14ac:dyDescent="0.3">
      <c r="A64" s="1">
        <v>45723</v>
      </c>
      <c r="B64" s="1" t="str">
        <f t="shared" si="1"/>
        <v>Mar 2025</v>
      </c>
      <c r="C64" t="s">
        <v>16</v>
      </c>
      <c r="D64" t="s">
        <v>7</v>
      </c>
      <c r="E64" t="s">
        <v>22</v>
      </c>
      <c r="F64" s="5">
        <v>166</v>
      </c>
      <c r="G64" s="7">
        <v>17850</v>
      </c>
      <c r="H64" s="5">
        <v>6.67</v>
      </c>
      <c r="I64" s="9">
        <v>8</v>
      </c>
      <c r="J64" s="7">
        <v>1461</v>
      </c>
    </row>
    <row r="65" spans="1:10" x14ac:dyDescent="0.3">
      <c r="A65" s="1">
        <v>45724</v>
      </c>
      <c r="B65" s="1" t="str">
        <f t="shared" si="1"/>
        <v>Mar 2025</v>
      </c>
      <c r="C65" t="s">
        <v>17</v>
      </c>
      <c r="D65" t="s">
        <v>25</v>
      </c>
      <c r="E65" t="s">
        <v>26</v>
      </c>
      <c r="F65" s="5">
        <v>166</v>
      </c>
      <c r="G65" s="7">
        <v>3993</v>
      </c>
      <c r="H65" s="5">
        <v>9.33</v>
      </c>
      <c r="I65" s="9">
        <v>6</v>
      </c>
      <c r="J65" s="7">
        <v>159</v>
      </c>
    </row>
    <row r="66" spans="1:10" x14ac:dyDescent="0.3">
      <c r="A66" s="1">
        <v>45725</v>
      </c>
      <c r="B66" s="1" t="str">
        <f t="shared" ref="B66:B97" si="2">TEXT(A66, "MMM YYY")</f>
        <v>Mar 2025</v>
      </c>
      <c r="C66" t="s">
        <v>18</v>
      </c>
      <c r="D66" t="s">
        <v>25</v>
      </c>
      <c r="E66" t="s">
        <v>26</v>
      </c>
      <c r="F66" s="5">
        <v>166</v>
      </c>
      <c r="G66" s="7">
        <v>8407</v>
      </c>
      <c r="H66" s="5">
        <v>4.67</v>
      </c>
      <c r="I66" s="9">
        <v>6</v>
      </c>
      <c r="J66" s="7">
        <v>388</v>
      </c>
    </row>
    <row r="67" spans="1:10" x14ac:dyDescent="0.3">
      <c r="A67" s="1">
        <v>45726</v>
      </c>
      <c r="B67" s="1" t="str">
        <f t="shared" si="2"/>
        <v>Mar 2025</v>
      </c>
      <c r="C67" t="s">
        <v>19</v>
      </c>
      <c r="D67" t="s">
        <v>25</v>
      </c>
      <c r="E67" t="s">
        <v>26</v>
      </c>
      <c r="F67" s="5">
        <v>166</v>
      </c>
      <c r="G67" s="7">
        <v>805</v>
      </c>
      <c r="H67" s="5">
        <v>6.17</v>
      </c>
      <c r="I67" s="9">
        <v>6</v>
      </c>
      <c r="J67" s="7">
        <v>31</v>
      </c>
    </row>
    <row r="68" spans="1:10" x14ac:dyDescent="0.3">
      <c r="A68" s="1">
        <v>45727</v>
      </c>
      <c r="B68" s="1" t="str">
        <f t="shared" si="2"/>
        <v>Mar 2025</v>
      </c>
      <c r="C68" t="s">
        <v>20</v>
      </c>
      <c r="D68" t="s">
        <v>7</v>
      </c>
      <c r="E68" t="s">
        <v>24</v>
      </c>
      <c r="F68" s="5">
        <v>165</v>
      </c>
      <c r="G68" s="7">
        <v>15909</v>
      </c>
      <c r="H68" s="5">
        <v>6.67</v>
      </c>
      <c r="I68" s="9">
        <v>7</v>
      </c>
      <c r="J68" s="7">
        <v>1318</v>
      </c>
    </row>
    <row r="69" spans="1:10" x14ac:dyDescent="0.3">
      <c r="A69" s="1">
        <v>45728</v>
      </c>
      <c r="B69" s="1" t="str">
        <f t="shared" si="2"/>
        <v>Mar 2025</v>
      </c>
      <c r="C69" t="s">
        <v>14</v>
      </c>
      <c r="D69" t="s">
        <v>7</v>
      </c>
      <c r="E69" t="s">
        <v>24</v>
      </c>
      <c r="F69" s="5">
        <v>165</v>
      </c>
      <c r="G69" s="7">
        <v>11055</v>
      </c>
      <c r="H69" s="5">
        <v>8.83</v>
      </c>
      <c r="I69" s="9">
        <v>7</v>
      </c>
      <c r="J69" s="7">
        <v>635</v>
      </c>
    </row>
    <row r="70" spans="1:10" x14ac:dyDescent="0.3">
      <c r="A70" s="1">
        <v>45729</v>
      </c>
      <c r="B70" s="1" t="str">
        <f t="shared" si="2"/>
        <v>Mar 2025</v>
      </c>
      <c r="C70" t="s">
        <v>15</v>
      </c>
      <c r="D70" t="s">
        <v>7</v>
      </c>
      <c r="E70" t="s">
        <v>12</v>
      </c>
      <c r="F70" s="5">
        <v>165</v>
      </c>
      <c r="G70" s="7">
        <v>15237</v>
      </c>
      <c r="H70" s="5">
        <v>7.67</v>
      </c>
      <c r="I70" s="9">
        <v>8</v>
      </c>
      <c r="J70" s="7">
        <v>1257</v>
      </c>
    </row>
    <row r="71" spans="1:10" x14ac:dyDescent="0.3">
      <c r="A71" s="1">
        <v>45730</v>
      </c>
      <c r="B71" s="1" t="str">
        <f t="shared" si="2"/>
        <v>Mar 2025</v>
      </c>
      <c r="C71" t="s">
        <v>16</v>
      </c>
      <c r="D71" t="s">
        <v>7</v>
      </c>
      <c r="E71" t="s">
        <v>24</v>
      </c>
      <c r="F71" s="5">
        <v>165</v>
      </c>
      <c r="G71" s="7">
        <v>7502</v>
      </c>
      <c r="H71" s="5">
        <v>6</v>
      </c>
      <c r="I71" s="9">
        <v>9</v>
      </c>
      <c r="J71" s="7">
        <v>301</v>
      </c>
    </row>
    <row r="72" spans="1:10" x14ac:dyDescent="0.3">
      <c r="A72" s="1">
        <v>45731</v>
      </c>
      <c r="B72" s="1" t="str">
        <f t="shared" si="2"/>
        <v>Mar 2025</v>
      </c>
      <c r="C72" t="s">
        <v>17</v>
      </c>
      <c r="D72" t="s">
        <v>7</v>
      </c>
      <c r="E72" t="s">
        <v>24</v>
      </c>
      <c r="F72" s="5">
        <v>165</v>
      </c>
      <c r="G72" s="7">
        <v>14269</v>
      </c>
      <c r="H72" s="5">
        <v>8.33</v>
      </c>
      <c r="I72" s="9">
        <v>8</v>
      </c>
      <c r="J72" s="7">
        <v>575</v>
      </c>
    </row>
    <row r="73" spans="1:10" x14ac:dyDescent="0.3">
      <c r="A73" s="1">
        <v>45732</v>
      </c>
      <c r="B73" s="1" t="str">
        <f t="shared" si="2"/>
        <v>Mar 2025</v>
      </c>
      <c r="C73" t="s">
        <v>18</v>
      </c>
      <c r="D73" t="s">
        <v>25</v>
      </c>
      <c r="E73" t="s">
        <v>26</v>
      </c>
      <c r="F73" s="5">
        <v>165</v>
      </c>
      <c r="G73" s="7">
        <v>4122</v>
      </c>
      <c r="H73" s="5">
        <v>2</v>
      </c>
      <c r="I73" s="9">
        <v>8</v>
      </c>
      <c r="J73" s="7">
        <v>170</v>
      </c>
    </row>
    <row r="74" spans="1:10" x14ac:dyDescent="0.3">
      <c r="A74" s="1">
        <v>45733</v>
      </c>
      <c r="B74" s="1" t="str">
        <f t="shared" si="2"/>
        <v>Mar 2025</v>
      </c>
      <c r="C74" t="s">
        <v>19</v>
      </c>
      <c r="D74" t="s">
        <v>7</v>
      </c>
      <c r="E74" t="s">
        <v>22</v>
      </c>
      <c r="F74" s="5">
        <v>165</v>
      </c>
      <c r="G74" s="7">
        <v>13219</v>
      </c>
      <c r="H74" s="5">
        <v>6.5</v>
      </c>
      <c r="I74" s="9">
        <v>7</v>
      </c>
      <c r="J74" s="7">
        <v>1230</v>
      </c>
    </row>
    <row r="75" spans="1:10" x14ac:dyDescent="0.3">
      <c r="A75" s="1">
        <v>45734</v>
      </c>
      <c r="B75" s="1" t="str">
        <f t="shared" si="2"/>
        <v>Mar 2025</v>
      </c>
      <c r="C75" t="s">
        <v>20</v>
      </c>
      <c r="D75" t="s">
        <v>25</v>
      </c>
      <c r="E75" t="s">
        <v>26</v>
      </c>
      <c r="F75" s="5">
        <v>165</v>
      </c>
      <c r="G75" s="7">
        <v>2869</v>
      </c>
      <c r="H75" s="5">
        <v>8.83</v>
      </c>
      <c r="I75" s="9">
        <v>4</v>
      </c>
      <c r="J75" s="7">
        <v>116</v>
      </c>
    </row>
    <row r="76" spans="1:10" x14ac:dyDescent="0.3">
      <c r="A76" s="1">
        <v>45735</v>
      </c>
      <c r="B76" s="1" t="str">
        <f t="shared" si="2"/>
        <v>Mar 2025</v>
      </c>
      <c r="C76" t="s">
        <v>14</v>
      </c>
      <c r="D76" t="s">
        <v>25</v>
      </c>
      <c r="E76" t="s">
        <v>26</v>
      </c>
      <c r="F76" s="5">
        <v>167</v>
      </c>
      <c r="G76" s="7">
        <v>3028</v>
      </c>
      <c r="H76" s="5">
        <v>6.5</v>
      </c>
      <c r="I76" s="9">
        <v>5</v>
      </c>
      <c r="J76" s="7">
        <v>121</v>
      </c>
    </row>
    <row r="77" spans="1:10" x14ac:dyDescent="0.3">
      <c r="A77" s="1">
        <v>45736</v>
      </c>
      <c r="B77" s="1" t="str">
        <f t="shared" si="2"/>
        <v>Mar 2025</v>
      </c>
      <c r="C77" t="s">
        <v>15</v>
      </c>
      <c r="D77" t="s">
        <v>7</v>
      </c>
      <c r="E77" t="s">
        <v>24</v>
      </c>
      <c r="F77" s="5">
        <v>167</v>
      </c>
      <c r="G77" s="7">
        <v>13228</v>
      </c>
      <c r="H77" s="5">
        <v>6.17</v>
      </c>
      <c r="I77" s="9">
        <v>7</v>
      </c>
      <c r="J77" s="7">
        <v>569</v>
      </c>
    </row>
    <row r="78" spans="1:10" x14ac:dyDescent="0.3">
      <c r="A78" s="1">
        <v>45737</v>
      </c>
      <c r="B78" s="1" t="str">
        <f t="shared" si="2"/>
        <v>Mar 2025</v>
      </c>
      <c r="C78" t="s">
        <v>16</v>
      </c>
      <c r="D78" t="s">
        <v>7</v>
      </c>
      <c r="E78" t="s">
        <v>24</v>
      </c>
      <c r="F78" s="5">
        <v>167</v>
      </c>
      <c r="G78" s="7">
        <v>11506</v>
      </c>
      <c r="H78" s="5">
        <v>7.67</v>
      </c>
      <c r="I78" s="9">
        <v>8</v>
      </c>
      <c r="J78" s="7">
        <v>789</v>
      </c>
    </row>
    <row r="79" spans="1:10" x14ac:dyDescent="0.3">
      <c r="A79" s="1">
        <v>45738</v>
      </c>
      <c r="B79" s="1" t="str">
        <f t="shared" si="2"/>
        <v>Mar 2025</v>
      </c>
      <c r="C79" t="s">
        <v>17</v>
      </c>
      <c r="D79" t="s">
        <v>7</v>
      </c>
      <c r="E79" t="s">
        <v>24</v>
      </c>
      <c r="F79" s="5">
        <v>167</v>
      </c>
      <c r="G79" s="7">
        <v>14462</v>
      </c>
      <c r="H79" s="5">
        <v>2.5</v>
      </c>
      <c r="I79" s="9">
        <v>8</v>
      </c>
      <c r="J79" s="7">
        <v>978</v>
      </c>
    </row>
    <row r="80" spans="1:10" x14ac:dyDescent="0.3">
      <c r="A80" s="1">
        <v>45739</v>
      </c>
      <c r="B80" s="1" t="str">
        <f t="shared" si="2"/>
        <v>Mar 2025</v>
      </c>
      <c r="C80" t="s">
        <v>18</v>
      </c>
      <c r="D80" t="s">
        <v>7</v>
      </c>
      <c r="E80" t="s">
        <v>32</v>
      </c>
      <c r="F80" s="5">
        <v>167</v>
      </c>
      <c r="G80" s="7">
        <v>18989</v>
      </c>
      <c r="H80" s="5">
        <v>4.33</v>
      </c>
      <c r="I80" s="9">
        <v>7</v>
      </c>
      <c r="J80" s="7">
        <v>1150</v>
      </c>
    </row>
    <row r="81" spans="1:10" x14ac:dyDescent="0.3">
      <c r="A81" s="1">
        <v>45740</v>
      </c>
      <c r="B81" s="1" t="str">
        <f t="shared" si="2"/>
        <v>Mar 2025</v>
      </c>
      <c r="C81" t="s">
        <v>19</v>
      </c>
      <c r="D81" t="s">
        <v>7</v>
      </c>
      <c r="E81" t="s">
        <v>24</v>
      </c>
      <c r="F81" s="5">
        <v>167</v>
      </c>
      <c r="G81" s="7">
        <v>11723</v>
      </c>
      <c r="H81" s="5">
        <v>9.17</v>
      </c>
      <c r="I81" s="9">
        <v>8</v>
      </c>
      <c r="J81" s="7">
        <v>1187</v>
      </c>
    </row>
    <row r="82" spans="1:10" x14ac:dyDescent="0.3">
      <c r="A82" s="1">
        <v>45741</v>
      </c>
      <c r="B82" s="1" t="str">
        <f t="shared" si="2"/>
        <v>Mar 2025</v>
      </c>
      <c r="C82" t="s">
        <v>20</v>
      </c>
      <c r="D82" t="s">
        <v>25</v>
      </c>
      <c r="E82" t="s">
        <v>26</v>
      </c>
      <c r="F82" s="5">
        <v>167</v>
      </c>
      <c r="G82" s="7">
        <v>6832</v>
      </c>
      <c r="H82" s="5">
        <v>3.17</v>
      </c>
      <c r="I82" s="9">
        <v>5</v>
      </c>
      <c r="J82" s="7">
        <v>534</v>
      </c>
    </row>
    <row r="83" spans="1:10" x14ac:dyDescent="0.3">
      <c r="A83" s="1">
        <v>45742</v>
      </c>
      <c r="B83" s="1" t="str">
        <f t="shared" si="2"/>
        <v>Mar 2025</v>
      </c>
      <c r="C83" t="s">
        <v>14</v>
      </c>
      <c r="D83" t="s">
        <v>7</v>
      </c>
      <c r="E83" t="s">
        <v>22</v>
      </c>
      <c r="F83" s="5">
        <v>167</v>
      </c>
      <c r="G83" s="7">
        <v>15010</v>
      </c>
      <c r="H83" s="5">
        <v>7.67</v>
      </c>
      <c r="I83" s="9">
        <v>7</v>
      </c>
      <c r="J83" s="7">
        <v>1541</v>
      </c>
    </row>
    <row r="84" spans="1:10" x14ac:dyDescent="0.3">
      <c r="A84" s="1">
        <v>45743</v>
      </c>
      <c r="B84" s="1" t="str">
        <f t="shared" si="2"/>
        <v>Mar 2025</v>
      </c>
      <c r="C84" t="s">
        <v>15</v>
      </c>
      <c r="D84" t="s">
        <v>7</v>
      </c>
      <c r="E84" t="s">
        <v>12</v>
      </c>
      <c r="F84" s="5">
        <v>167</v>
      </c>
      <c r="G84" s="7">
        <v>10824</v>
      </c>
      <c r="H84" s="5">
        <v>6.17</v>
      </c>
      <c r="I84" s="9">
        <v>8</v>
      </c>
      <c r="J84" s="7">
        <v>1038</v>
      </c>
    </row>
    <row r="85" spans="1:10" x14ac:dyDescent="0.3">
      <c r="A85" s="1">
        <v>45744</v>
      </c>
      <c r="B85" s="1" t="str">
        <f t="shared" si="2"/>
        <v>Mar 2025</v>
      </c>
      <c r="C85" t="s">
        <v>16</v>
      </c>
      <c r="D85" t="s">
        <v>7</v>
      </c>
      <c r="E85" t="s">
        <v>22</v>
      </c>
      <c r="F85" s="5">
        <v>166</v>
      </c>
      <c r="G85" s="7">
        <v>6665</v>
      </c>
      <c r="H85" s="5">
        <v>6.67</v>
      </c>
      <c r="I85" s="9">
        <v>9</v>
      </c>
      <c r="J85" s="7">
        <v>1089</v>
      </c>
    </row>
    <row r="86" spans="1:10" x14ac:dyDescent="0.3">
      <c r="A86" s="1">
        <v>45745</v>
      </c>
      <c r="B86" s="1" t="str">
        <f t="shared" si="2"/>
        <v>Mar 2025</v>
      </c>
      <c r="C86" t="s">
        <v>17</v>
      </c>
      <c r="D86" t="s">
        <v>7</v>
      </c>
      <c r="E86" t="s">
        <v>24</v>
      </c>
      <c r="F86" s="5">
        <v>166</v>
      </c>
      <c r="G86" s="7">
        <v>26158</v>
      </c>
      <c r="H86" s="5">
        <v>3.83</v>
      </c>
      <c r="I86" s="9">
        <v>8</v>
      </c>
      <c r="J86" s="7">
        <v>1422</v>
      </c>
    </row>
    <row r="87" spans="1:10" x14ac:dyDescent="0.3">
      <c r="A87" s="1">
        <v>45746</v>
      </c>
      <c r="B87" s="1" t="str">
        <f t="shared" si="2"/>
        <v>Mar 2025</v>
      </c>
      <c r="C87" t="s">
        <v>18</v>
      </c>
      <c r="D87" t="s">
        <v>7</v>
      </c>
      <c r="E87" t="s">
        <v>32</v>
      </c>
      <c r="F87" s="5">
        <v>166</v>
      </c>
      <c r="G87" s="7">
        <v>10428</v>
      </c>
      <c r="H87" s="5">
        <v>5.33</v>
      </c>
      <c r="I87" s="9">
        <v>9</v>
      </c>
      <c r="J87" s="7">
        <v>563</v>
      </c>
    </row>
    <row r="88" spans="1:10" x14ac:dyDescent="0.3">
      <c r="A88" s="1">
        <v>45747</v>
      </c>
      <c r="B88" s="1" t="str">
        <f t="shared" si="2"/>
        <v>Mar 2025</v>
      </c>
      <c r="C88" t="s">
        <v>19</v>
      </c>
      <c r="D88" t="s">
        <v>36</v>
      </c>
      <c r="E88" t="s">
        <v>26</v>
      </c>
      <c r="F88" s="5">
        <v>166</v>
      </c>
      <c r="G88" s="7">
        <v>7738</v>
      </c>
      <c r="H88" s="5">
        <v>7.5</v>
      </c>
      <c r="I88" s="9">
        <v>7</v>
      </c>
      <c r="J88" s="7">
        <v>545</v>
      </c>
    </row>
    <row r="89" spans="1:10" x14ac:dyDescent="0.3">
      <c r="A89" s="1">
        <v>45748</v>
      </c>
      <c r="B89" s="1" t="str">
        <f t="shared" si="2"/>
        <v>Apr 2025</v>
      </c>
      <c r="C89" t="s">
        <v>20</v>
      </c>
      <c r="D89" t="s">
        <v>25</v>
      </c>
      <c r="E89" t="s">
        <v>26</v>
      </c>
      <c r="F89" s="5">
        <v>165</v>
      </c>
      <c r="G89" s="7">
        <v>3608</v>
      </c>
      <c r="H89" s="5">
        <v>8.17</v>
      </c>
      <c r="I89" s="9">
        <v>5</v>
      </c>
      <c r="J89" s="7">
        <v>144</v>
      </c>
    </row>
    <row r="90" spans="1:10" x14ac:dyDescent="0.3">
      <c r="A90" s="1">
        <v>45749</v>
      </c>
      <c r="B90" s="1" t="str">
        <f t="shared" si="2"/>
        <v>Apr 2025</v>
      </c>
      <c r="C90" t="s">
        <v>14</v>
      </c>
      <c r="D90" t="s">
        <v>7</v>
      </c>
      <c r="E90" t="s">
        <v>24</v>
      </c>
      <c r="F90" s="5">
        <v>165</v>
      </c>
      <c r="G90" s="7">
        <v>13454</v>
      </c>
      <c r="H90" s="5">
        <v>8</v>
      </c>
      <c r="I90" s="9">
        <v>7</v>
      </c>
      <c r="J90" s="7">
        <v>806</v>
      </c>
    </row>
    <row r="91" spans="1:10" x14ac:dyDescent="0.3">
      <c r="A91" s="1">
        <v>45750</v>
      </c>
      <c r="B91" s="1" t="str">
        <f t="shared" si="2"/>
        <v>Apr 2025</v>
      </c>
      <c r="C91" t="s">
        <v>15</v>
      </c>
      <c r="D91" t="s">
        <v>7</v>
      </c>
      <c r="E91" t="s">
        <v>24</v>
      </c>
      <c r="F91" s="5">
        <v>165</v>
      </c>
      <c r="G91" s="7">
        <v>25421</v>
      </c>
      <c r="H91" s="5">
        <v>4.67</v>
      </c>
      <c r="I91" s="9">
        <v>7.5</v>
      </c>
      <c r="J91" s="7">
        <v>1256</v>
      </c>
    </row>
    <row r="92" spans="1:10" x14ac:dyDescent="0.3">
      <c r="A92" s="1">
        <v>45751</v>
      </c>
      <c r="B92" s="1" t="str">
        <f t="shared" si="2"/>
        <v>Apr 2025</v>
      </c>
      <c r="C92" t="s">
        <v>16</v>
      </c>
      <c r="D92" t="s">
        <v>7</v>
      </c>
      <c r="E92" t="s">
        <v>24</v>
      </c>
      <c r="F92" s="5">
        <v>165</v>
      </c>
      <c r="G92" s="7">
        <v>14117</v>
      </c>
      <c r="H92" s="5">
        <v>6</v>
      </c>
      <c r="I92" s="9">
        <v>7</v>
      </c>
      <c r="J92" s="7">
        <v>590</v>
      </c>
    </row>
    <row r="93" spans="1:10" x14ac:dyDescent="0.3">
      <c r="A93" s="1">
        <v>45752</v>
      </c>
      <c r="B93" s="1" t="str">
        <f t="shared" si="2"/>
        <v>Apr 2025</v>
      </c>
      <c r="C93" t="s">
        <v>17</v>
      </c>
      <c r="D93" t="s">
        <v>25</v>
      </c>
      <c r="E93" t="s">
        <v>26</v>
      </c>
      <c r="F93" s="5">
        <v>164</v>
      </c>
      <c r="G93" s="7">
        <v>9501</v>
      </c>
      <c r="H93" s="5">
        <v>6</v>
      </c>
      <c r="I93" s="9">
        <v>6</v>
      </c>
      <c r="J93" s="7">
        <v>552</v>
      </c>
    </row>
    <row r="94" spans="1:10" x14ac:dyDescent="0.3">
      <c r="A94" s="1">
        <v>45753</v>
      </c>
      <c r="B94" s="1" t="str">
        <f t="shared" si="2"/>
        <v>Apr 2025</v>
      </c>
      <c r="C94" t="s">
        <v>18</v>
      </c>
      <c r="D94" t="s">
        <v>7</v>
      </c>
      <c r="E94" t="s">
        <v>24</v>
      </c>
      <c r="F94" s="5">
        <v>164</v>
      </c>
      <c r="G94" s="7">
        <v>16988</v>
      </c>
      <c r="H94" s="5">
        <v>3.67</v>
      </c>
      <c r="I94" s="9">
        <v>7</v>
      </c>
      <c r="J94" s="7">
        <v>903</v>
      </c>
    </row>
    <row r="95" spans="1:10" x14ac:dyDescent="0.3">
      <c r="A95" s="1">
        <v>45754</v>
      </c>
      <c r="B95" s="1" t="str">
        <f t="shared" si="2"/>
        <v>Apr 2025</v>
      </c>
      <c r="C95" t="s">
        <v>19</v>
      </c>
      <c r="D95" t="s">
        <v>7</v>
      </c>
      <c r="E95" t="s">
        <v>24</v>
      </c>
      <c r="F95" s="5">
        <v>164</v>
      </c>
      <c r="G95" s="7">
        <v>20356</v>
      </c>
      <c r="H95" s="5">
        <v>6.33</v>
      </c>
      <c r="I95" s="9">
        <v>8</v>
      </c>
      <c r="J95" s="7">
        <v>1415</v>
      </c>
    </row>
    <row r="96" spans="1:10" x14ac:dyDescent="0.3">
      <c r="A96" s="1">
        <v>45755</v>
      </c>
      <c r="B96" s="1" t="str">
        <f t="shared" si="2"/>
        <v>Apr 2025</v>
      </c>
      <c r="C96" t="s">
        <v>20</v>
      </c>
      <c r="D96" t="s">
        <v>7</v>
      </c>
      <c r="E96" t="s">
        <v>24</v>
      </c>
      <c r="F96" s="5">
        <v>164</v>
      </c>
      <c r="G96" s="7">
        <v>24858</v>
      </c>
      <c r="H96" s="5">
        <v>8.5</v>
      </c>
      <c r="I96" s="9">
        <v>8</v>
      </c>
      <c r="J96" s="7">
        <v>1255</v>
      </c>
    </row>
    <row r="97" spans="1:10" x14ac:dyDescent="0.3">
      <c r="A97" s="1">
        <v>45756</v>
      </c>
      <c r="B97" s="1" t="str">
        <f t="shared" si="2"/>
        <v>Apr 2025</v>
      </c>
      <c r="C97" t="s">
        <v>14</v>
      </c>
      <c r="D97" t="s">
        <v>7</v>
      </c>
      <c r="E97" t="s">
        <v>24</v>
      </c>
      <c r="F97" s="5">
        <v>164</v>
      </c>
      <c r="G97" s="7">
        <v>16499</v>
      </c>
      <c r="H97" s="5">
        <v>2.75</v>
      </c>
      <c r="I97" s="9">
        <v>8</v>
      </c>
      <c r="J97" s="7">
        <v>755</v>
      </c>
    </row>
    <row r="98" spans="1:10" x14ac:dyDescent="0.3">
      <c r="A98" s="1">
        <v>45757</v>
      </c>
      <c r="B98" s="1" t="str">
        <f t="shared" ref="B98:B129" si="3">TEXT(A98, "MMM YYY")</f>
        <v>Apr 2025</v>
      </c>
      <c r="C98" t="s">
        <v>15</v>
      </c>
      <c r="D98" t="s">
        <v>7</v>
      </c>
      <c r="E98" t="s">
        <v>24</v>
      </c>
      <c r="F98" s="5">
        <v>163</v>
      </c>
      <c r="G98" s="7">
        <v>20914</v>
      </c>
      <c r="H98" s="5">
        <v>6</v>
      </c>
      <c r="I98" s="9">
        <v>8</v>
      </c>
      <c r="J98" s="7">
        <v>882</v>
      </c>
    </row>
    <row r="99" spans="1:10" x14ac:dyDescent="0.3">
      <c r="A99" s="1">
        <v>45758</v>
      </c>
      <c r="B99" s="1" t="str">
        <f t="shared" si="3"/>
        <v>Apr 2025</v>
      </c>
      <c r="C99" t="s">
        <v>16</v>
      </c>
      <c r="D99" t="s">
        <v>7</v>
      </c>
      <c r="E99" t="s">
        <v>22</v>
      </c>
      <c r="F99" s="5">
        <v>163</v>
      </c>
      <c r="G99" s="7">
        <v>11098</v>
      </c>
      <c r="H99" s="5">
        <v>7.17</v>
      </c>
      <c r="I99" s="9">
        <v>8</v>
      </c>
      <c r="J99" s="7">
        <v>1263</v>
      </c>
    </row>
    <row r="100" spans="1:10" x14ac:dyDescent="0.3">
      <c r="A100" s="1">
        <v>45759</v>
      </c>
      <c r="B100" s="1" t="str">
        <f t="shared" si="3"/>
        <v>Apr 2025</v>
      </c>
      <c r="C100" t="s">
        <v>17</v>
      </c>
      <c r="D100" t="s">
        <v>7</v>
      </c>
      <c r="E100" t="s">
        <v>12</v>
      </c>
      <c r="F100" s="5">
        <v>163</v>
      </c>
      <c r="G100" s="7">
        <v>15613</v>
      </c>
      <c r="H100" s="5">
        <v>8.5</v>
      </c>
      <c r="I100" s="9">
        <v>8</v>
      </c>
      <c r="J100" s="7">
        <v>1526</v>
      </c>
    </row>
    <row r="101" spans="1:10" x14ac:dyDescent="0.3">
      <c r="A101" s="1">
        <v>45760</v>
      </c>
      <c r="B101" s="1" t="str">
        <f t="shared" si="3"/>
        <v>Apr 2025</v>
      </c>
      <c r="C101" t="s">
        <v>18</v>
      </c>
      <c r="D101" t="s">
        <v>7</v>
      </c>
      <c r="E101" t="s">
        <v>32</v>
      </c>
      <c r="F101" s="5">
        <v>163</v>
      </c>
      <c r="G101" s="7">
        <v>12982</v>
      </c>
      <c r="H101" s="5">
        <v>6.67</v>
      </c>
      <c r="I101" s="9">
        <v>7</v>
      </c>
      <c r="J101" s="7">
        <v>704</v>
      </c>
    </row>
    <row r="102" spans="1:10" x14ac:dyDescent="0.3">
      <c r="A102" s="1">
        <v>45761</v>
      </c>
      <c r="B102" s="1" t="str">
        <f t="shared" si="3"/>
        <v>Apr 2025</v>
      </c>
      <c r="C102" t="s">
        <v>19</v>
      </c>
      <c r="D102" t="s">
        <v>7</v>
      </c>
      <c r="E102" t="s">
        <v>22</v>
      </c>
      <c r="F102" s="5">
        <v>163</v>
      </c>
      <c r="G102" s="7">
        <v>17129</v>
      </c>
      <c r="H102" s="5">
        <v>6.83</v>
      </c>
      <c r="I102" s="9">
        <v>8</v>
      </c>
      <c r="J102" s="7">
        <v>1468</v>
      </c>
    </row>
    <row r="103" spans="1:10" x14ac:dyDescent="0.3">
      <c r="A103" s="1">
        <v>45762</v>
      </c>
      <c r="B103" s="1" t="str">
        <f t="shared" si="3"/>
        <v>Apr 2025</v>
      </c>
      <c r="C103" t="s">
        <v>20</v>
      </c>
      <c r="D103" t="s">
        <v>7</v>
      </c>
      <c r="E103" t="s">
        <v>12</v>
      </c>
      <c r="F103" s="5">
        <v>163</v>
      </c>
      <c r="G103" s="7">
        <v>13528</v>
      </c>
      <c r="H103" s="5">
        <v>7.67</v>
      </c>
      <c r="I103" s="9">
        <v>8</v>
      </c>
      <c r="J103" s="7">
        <v>1321</v>
      </c>
    </row>
    <row r="104" spans="1:10" x14ac:dyDescent="0.3">
      <c r="A104" s="1">
        <v>45763</v>
      </c>
      <c r="B104" s="1" t="str">
        <f t="shared" si="3"/>
        <v>Apr 2025</v>
      </c>
      <c r="C104" t="s">
        <v>14</v>
      </c>
      <c r="D104" t="s">
        <v>7</v>
      </c>
      <c r="E104" t="s">
        <v>22</v>
      </c>
      <c r="F104" s="5">
        <v>163</v>
      </c>
      <c r="G104" s="7">
        <v>7379</v>
      </c>
      <c r="H104" s="5">
        <v>7.5</v>
      </c>
      <c r="I104" s="9">
        <v>9</v>
      </c>
      <c r="J104" s="7">
        <v>995</v>
      </c>
    </row>
    <row r="105" spans="1:10" x14ac:dyDescent="0.3">
      <c r="A105" s="1">
        <v>45764</v>
      </c>
      <c r="B105" s="1" t="str">
        <f t="shared" si="3"/>
        <v>Apr 2025</v>
      </c>
      <c r="C105" t="s">
        <v>15</v>
      </c>
      <c r="D105" t="s">
        <v>7</v>
      </c>
      <c r="E105" t="s">
        <v>12</v>
      </c>
      <c r="F105" s="5">
        <v>162</v>
      </c>
      <c r="G105" s="7">
        <v>15928</v>
      </c>
      <c r="H105" s="5">
        <v>3.67</v>
      </c>
      <c r="I105" s="9">
        <v>8</v>
      </c>
      <c r="J105" s="7">
        <v>1537</v>
      </c>
    </row>
    <row r="106" spans="1:10" x14ac:dyDescent="0.3">
      <c r="A106" s="1">
        <v>45765</v>
      </c>
      <c r="B106" s="1" t="str">
        <f t="shared" si="3"/>
        <v>Apr 2025</v>
      </c>
      <c r="C106" t="s">
        <v>16</v>
      </c>
      <c r="D106" t="s">
        <v>7</v>
      </c>
      <c r="E106" t="s">
        <v>22</v>
      </c>
      <c r="F106" s="5">
        <v>162</v>
      </c>
      <c r="G106" s="7">
        <v>11564</v>
      </c>
      <c r="H106" s="5">
        <v>3.67</v>
      </c>
      <c r="I106" s="9">
        <v>9</v>
      </c>
      <c r="J106" s="7">
        <v>1031</v>
      </c>
    </row>
    <row r="107" spans="1:10" x14ac:dyDescent="0.3">
      <c r="A107" s="1">
        <v>45766</v>
      </c>
      <c r="B107" s="1" t="str">
        <f t="shared" si="3"/>
        <v>Apr 2025</v>
      </c>
      <c r="C107" t="s">
        <v>17</v>
      </c>
      <c r="D107" t="s">
        <v>7</v>
      </c>
      <c r="E107" t="s">
        <v>34</v>
      </c>
      <c r="F107" s="5">
        <v>162</v>
      </c>
      <c r="G107" s="7">
        <v>21697</v>
      </c>
      <c r="H107" s="5">
        <v>4.83</v>
      </c>
      <c r="I107" s="9">
        <v>8</v>
      </c>
      <c r="J107" s="7">
        <v>1411</v>
      </c>
    </row>
    <row r="108" spans="1:10" x14ac:dyDescent="0.3">
      <c r="A108" s="1">
        <v>45767</v>
      </c>
      <c r="B108" s="1" t="str">
        <f t="shared" si="3"/>
        <v>Apr 2025</v>
      </c>
      <c r="C108" t="s">
        <v>18</v>
      </c>
      <c r="D108" t="s">
        <v>7</v>
      </c>
      <c r="E108" t="s">
        <v>32</v>
      </c>
      <c r="F108" s="5">
        <v>162</v>
      </c>
      <c r="G108" s="7">
        <v>19162</v>
      </c>
      <c r="H108" s="5">
        <v>6</v>
      </c>
      <c r="I108" s="9">
        <v>7</v>
      </c>
      <c r="J108" s="7">
        <v>1165</v>
      </c>
    </row>
    <row r="109" spans="1:10" x14ac:dyDescent="0.3">
      <c r="A109" s="1">
        <v>45768</v>
      </c>
      <c r="B109" s="1" t="str">
        <f t="shared" si="3"/>
        <v>Apr 2025</v>
      </c>
      <c r="C109" t="s">
        <v>19</v>
      </c>
      <c r="D109" t="s">
        <v>7</v>
      </c>
      <c r="E109" t="s">
        <v>22</v>
      </c>
      <c r="F109" s="5">
        <v>162</v>
      </c>
      <c r="G109" s="7">
        <v>15532</v>
      </c>
      <c r="H109" s="5">
        <v>8.33</v>
      </c>
      <c r="I109" s="9">
        <v>8</v>
      </c>
      <c r="J109" s="7">
        <v>1238</v>
      </c>
    </row>
    <row r="110" spans="1:10" x14ac:dyDescent="0.3">
      <c r="A110" s="1">
        <v>45769</v>
      </c>
      <c r="B110" s="1" t="str">
        <f t="shared" si="3"/>
        <v>Apr 2025</v>
      </c>
      <c r="C110" t="s">
        <v>20</v>
      </c>
      <c r="D110" t="s">
        <v>7</v>
      </c>
      <c r="E110" t="s">
        <v>24</v>
      </c>
      <c r="F110" s="5">
        <v>160</v>
      </c>
      <c r="G110" s="7">
        <v>12692</v>
      </c>
      <c r="H110" s="5">
        <v>6</v>
      </c>
      <c r="I110" s="9">
        <v>8</v>
      </c>
      <c r="J110" s="7">
        <v>1192</v>
      </c>
    </row>
    <row r="111" spans="1:10" x14ac:dyDescent="0.3">
      <c r="A111" s="1">
        <v>45770</v>
      </c>
      <c r="B111" s="1" t="str">
        <f t="shared" si="3"/>
        <v>Apr 2025</v>
      </c>
      <c r="C111" t="s">
        <v>14</v>
      </c>
      <c r="D111" t="s">
        <v>7</v>
      </c>
      <c r="E111" t="s">
        <v>24</v>
      </c>
      <c r="F111" s="5">
        <v>160</v>
      </c>
      <c r="G111" s="7">
        <v>31928</v>
      </c>
      <c r="H111" s="5">
        <v>1</v>
      </c>
      <c r="I111" s="9">
        <v>8</v>
      </c>
      <c r="J111" s="7">
        <v>1752</v>
      </c>
    </row>
    <row r="112" spans="1:10" x14ac:dyDescent="0.3">
      <c r="A112" s="1">
        <v>45771</v>
      </c>
      <c r="B112" s="1" t="str">
        <f t="shared" si="3"/>
        <v>Apr 2025</v>
      </c>
      <c r="C112" t="s">
        <v>15</v>
      </c>
      <c r="D112" t="s">
        <v>7</v>
      </c>
      <c r="E112" t="s">
        <v>24</v>
      </c>
      <c r="F112" s="5">
        <v>160</v>
      </c>
      <c r="G112" s="7">
        <v>44528</v>
      </c>
      <c r="H112" s="5">
        <v>4.5</v>
      </c>
      <c r="I112" s="9">
        <v>8</v>
      </c>
      <c r="J112" s="7">
        <v>2196</v>
      </c>
    </row>
    <row r="113" spans="1:10" x14ac:dyDescent="0.3">
      <c r="A113" s="1">
        <v>45772</v>
      </c>
      <c r="B113" s="1" t="str">
        <f t="shared" si="3"/>
        <v>Apr 2025</v>
      </c>
      <c r="C113" t="s">
        <v>16</v>
      </c>
      <c r="D113" t="s">
        <v>7</v>
      </c>
      <c r="E113" t="s">
        <v>24</v>
      </c>
      <c r="F113" s="5">
        <v>160</v>
      </c>
      <c r="G113" s="7">
        <v>12523</v>
      </c>
      <c r="H113" s="5">
        <v>7.33</v>
      </c>
      <c r="I113" s="9">
        <v>7</v>
      </c>
      <c r="J113" s="7">
        <v>911</v>
      </c>
    </row>
    <row r="114" spans="1:10" x14ac:dyDescent="0.3">
      <c r="A114" s="1">
        <v>45773</v>
      </c>
      <c r="B114" s="1" t="str">
        <f t="shared" si="3"/>
        <v>Apr 2025</v>
      </c>
      <c r="C114" t="s">
        <v>17</v>
      </c>
      <c r="D114" t="s">
        <v>25</v>
      </c>
      <c r="E114" t="s">
        <v>26</v>
      </c>
      <c r="F114" s="5">
        <v>160</v>
      </c>
      <c r="G114" s="7">
        <v>5944</v>
      </c>
      <c r="H114" s="5">
        <v>7.83</v>
      </c>
      <c r="I114" s="9">
        <v>6</v>
      </c>
      <c r="J114" s="7">
        <v>312</v>
      </c>
    </row>
    <row r="115" spans="1:10" x14ac:dyDescent="0.3">
      <c r="A115" s="1">
        <v>45774</v>
      </c>
      <c r="B115" s="1" t="str">
        <f t="shared" si="3"/>
        <v>Apr 2025</v>
      </c>
      <c r="C115" t="s">
        <v>18</v>
      </c>
      <c r="D115" t="s">
        <v>25</v>
      </c>
      <c r="E115" t="s">
        <v>26</v>
      </c>
      <c r="F115" s="5">
        <v>160</v>
      </c>
      <c r="G115" s="7">
        <v>15920</v>
      </c>
      <c r="H115" s="5">
        <v>6.17</v>
      </c>
      <c r="I115" s="9">
        <v>7</v>
      </c>
      <c r="J115" s="7">
        <v>863</v>
      </c>
    </row>
    <row r="116" spans="1:10" x14ac:dyDescent="0.3">
      <c r="A116" s="1">
        <v>45775</v>
      </c>
      <c r="B116" s="1" t="str">
        <f t="shared" si="3"/>
        <v>Apr 2025</v>
      </c>
      <c r="C116" t="s">
        <v>19</v>
      </c>
      <c r="D116" t="s">
        <v>7</v>
      </c>
      <c r="E116" t="s">
        <v>22</v>
      </c>
      <c r="F116" s="5">
        <v>160</v>
      </c>
      <c r="G116" s="7">
        <v>13239</v>
      </c>
      <c r="H116" s="5">
        <v>7.83</v>
      </c>
      <c r="I116" s="9">
        <v>8</v>
      </c>
      <c r="J116" s="7">
        <v>1388</v>
      </c>
    </row>
    <row r="117" spans="1:10" x14ac:dyDescent="0.3">
      <c r="A117" s="1">
        <v>45776</v>
      </c>
      <c r="B117" s="1" t="str">
        <f t="shared" si="3"/>
        <v>Apr 2025</v>
      </c>
      <c r="C117" t="s">
        <v>20</v>
      </c>
      <c r="D117" t="s">
        <v>7</v>
      </c>
      <c r="E117" t="s">
        <v>24</v>
      </c>
      <c r="F117" s="5">
        <v>160</v>
      </c>
      <c r="G117" s="7">
        <v>13166</v>
      </c>
      <c r="H117" s="5">
        <v>4.67</v>
      </c>
      <c r="I117" s="9">
        <v>7.5</v>
      </c>
      <c r="J117" s="7">
        <v>823</v>
      </c>
    </row>
    <row r="118" spans="1:10" x14ac:dyDescent="0.3">
      <c r="A118" s="1">
        <v>45777</v>
      </c>
      <c r="B118" s="1" t="str">
        <f t="shared" si="3"/>
        <v>Apr 2025</v>
      </c>
      <c r="C118" t="s">
        <v>14</v>
      </c>
      <c r="D118" t="s">
        <v>7</v>
      </c>
      <c r="E118" t="s">
        <v>22</v>
      </c>
      <c r="F118" s="5">
        <v>160</v>
      </c>
      <c r="G118" s="7">
        <v>19004</v>
      </c>
      <c r="H118" s="5">
        <v>5.33</v>
      </c>
      <c r="I118" s="9">
        <v>8</v>
      </c>
      <c r="J118" s="7">
        <v>2121</v>
      </c>
    </row>
    <row r="119" spans="1:10" x14ac:dyDescent="0.3">
      <c r="A119" s="1">
        <v>45778</v>
      </c>
      <c r="B119" s="1" t="str">
        <f t="shared" si="3"/>
        <v>May 2025</v>
      </c>
      <c r="C119" t="s">
        <v>15</v>
      </c>
      <c r="D119" t="s">
        <v>7</v>
      </c>
      <c r="E119" t="s">
        <v>12</v>
      </c>
      <c r="F119" s="5">
        <v>159</v>
      </c>
      <c r="G119" s="7">
        <v>22214</v>
      </c>
      <c r="H119" s="5">
        <v>7.83</v>
      </c>
      <c r="I119" s="9">
        <v>8</v>
      </c>
      <c r="J119" s="7">
        <v>1785</v>
      </c>
    </row>
    <row r="120" spans="1:10" x14ac:dyDescent="0.3">
      <c r="A120" s="1">
        <v>45779</v>
      </c>
      <c r="B120" s="1" t="str">
        <f t="shared" si="3"/>
        <v>May 2025</v>
      </c>
      <c r="C120" t="s">
        <v>16</v>
      </c>
      <c r="D120" t="s">
        <v>7</v>
      </c>
      <c r="E120" t="s">
        <v>22</v>
      </c>
      <c r="F120" s="5">
        <v>159</v>
      </c>
      <c r="G120" s="7">
        <v>19063</v>
      </c>
      <c r="H120" s="5">
        <v>4.5</v>
      </c>
      <c r="I120" s="9">
        <v>8</v>
      </c>
      <c r="J120" s="7">
        <v>805</v>
      </c>
    </row>
    <row r="121" spans="1:10" x14ac:dyDescent="0.3">
      <c r="A121" s="1">
        <v>45780</v>
      </c>
      <c r="B121" s="1" t="str">
        <f t="shared" si="3"/>
        <v>May 2025</v>
      </c>
      <c r="C121" t="s">
        <v>17</v>
      </c>
      <c r="D121" t="s">
        <v>25</v>
      </c>
      <c r="E121" t="s">
        <v>26</v>
      </c>
      <c r="F121" s="5">
        <v>159</v>
      </c>
      <c r="G121" s="7">
        <v>4594</v>
      </c>
      <c r="H121" s="5">
        <v>6</v>
      </c>
      <c r="I121" s="9">
        <v>6</v>
      </c>
      <c r="J121" s="7">
        <v>200</v>
      </c>
    </row>
    <row r="122" spans="1:10" x14ac:dyDescent="0.3">
      <c r="A122" s="1">
        <v>45781</v>
      </c>
      <c r="B122" s="1" t="str">
        <f t="shared" si="3"/>
        <v>May 2025</v>
      </c>
      <c r="C122" t="s">
        <v>18</v>
      </c>
      <c r="D122" t="s">
        <v>7</v>
      </c>
      <c r="E122" t="s">
        <v>32</v>
      </c>
      <c r="F122" s="5">
        <v>161</v>
      </c>
      <c r="G122" s="7">
        <v>14108</v>
      </c>
      <c r="H122" s="5">
        <v>5.83</v>
      </c>
      <c r="I122" s="9">
        <v>6</v>
      </c>
      <c r="J122" s="7">
        <v>763</v>
      </c>
    </row>
    <row r="123" spans="1:10" x14ac:dyDescent="0.3">
      <c r="A123" s="1">
        <v>45782</v>
      </c>
      <c r="B123" s="1" t="str">
        <f t="shared" si="3"/>
        <v>May 2025</v>
      </c>
      <c r="C123" t="s">
        <v>19</v>
      </c>
      <c r="D123" t="s">
        <v>7</v>
      </c>
      <c r="E123" t="s">
        <v>24</v>
      </c>
      <c r="F123" s="5">
        <v>161</v>
      </c>
      <c r="G123" s="7">
        <v>18369</v>
      </c>
      <c r="H123" s="5">
        <v>8.67</v>
      </c>
      <c r="I123" s="9">
        <v>7</v>
      </c>
      <c r="J123" s="7">
        <v>801</v>
      </c>
    </row>
    <row r="124" spans="1:10" x14ac:dyDescent="0.3">
      <c r="A124" s="1">
        <v>45783</v>
      </c>
      <c r="B124" s="1" t="str">
        <f t="shared" si="3"/>
        <v>May 2025</v>
      </c>
      <c r="C124" t="s">
        <v>20</v>
      </c>
      <c r="D124" t="s">
        <v>7</v>
      </c>
      <c r="E124" t="s">
        <v>24</v>
      </c>
      <c r="F124" s="5">
        <v>161</v>
      </c>
      <c r="G124" s="7">
        <v>18089</v>
      </c>
      <c r="H124" s="5">
        <v>4.17</v>
      </c>
      <c r="I124" s="9">
        <v>7</v>
      </c>
      <c r="J124" s="7">
        <v>1182</v>
      </c>
    </row>
    <row r="125" spans="1:10" x14ac:dyDescent="0.3">
      <c r="A125" s="1">
        <v>45784</v>
      </c>
      <c r="B125" s="1" t="str">
        <f t="shared" si="3"/>
        <v>May 2025</v>
      </c>
      <c r="C125" t="s">
        <v>14</v>
      </c>
      <c r="D125" t="s">
        <v>25</v>
      </c>
      <c r="E125" t="s">
        <v>26</v>
      </c>
      <c r="F125" s="5">
        <v>161</v>
      </c>
      <c r="G125" s="7">
        <v>10049</v>
      </c>
      <c r="H125" s="5">
        <v>8.5</v>
      </c>
      <c r="I125" s="9">
        <v>6</v>
      </c>
      <c r="J125" s="7">
        <v>502</v>
      </c>
    </row>
    <row r="126" spans="1:10" x14ac:dyDescent="0.3">
      <c r="A126" s="1">
        <v>45785</v>
      </c>
      <c r="B126" s="1" t="str">
        <f t="shared" si="3"/>
        <v>May 2025</v>
      </c>
      <c r="C126" t="s">
        <v>15</v>
      </c>
      <c r="D126" t="s">
        <v>7</v>
      </c>
      <c r="E126" t="s">
        <v>24</v>
      </c>
      <c r="F126" s="5">
        <v>162</v>
      </c>
      <c r="G126" s="7">
        <v>20515</v>
      </c>
      <c r="H126" s="5">
        <v>3.17</v>
      </c>
      <c r="I126" s="9">
        <v>7</v>
      </c>
      <c r="J126" s="7">
        <v>982</v>
      </c>
    </row>
    <row r="127" spans="1:10" x14ac:dyDescent="0.3">
      <c r="A127" s="1">
        <v>45786</v>
      </c>
      <c r="B127" s="1" t="str">
        <f t="shared" si="3"/>
        <v>May 2025</v>
      </c>
      <c r="C127" t="s">
        <v>16</v>
      </c>
      <c r="D127" t="s">
        <v>7</v>
      </c>
      <c r="E127" t="s">
        <v>22</v>
      </c>
      <c r="F127" s="5">
        <v>162</v>
      </c>
      <c r="G127" s="7">
        <v>17749</v>
      </c>
      <c r="H127" s="5">
        <v>4.5</v>
      </c>
      <c r="I127" s="9">
        <v>5</v>
      </c>
      <c r="J127" s="7">
        <v>1439</v>
      </c>
    </row>
    <row r="128" spans="1:10" x14ac:dyDescent="0.3">
      <c r="A128" s="1">
        <v>45787</v>
      </c>
      <c r="B128" s="1" t="str">
        <f t="shared" si="3"/>
        <v>May 2025</v>
      </c>
      <c r="C128" t="s">
        <v>17</v>
      </c>
      <c r="D128" t="s">
        <v>25</v>
      </c>
      <c r="E128" t="s">
        <v>26</v>
      </c>
      <c r="F128" s="5">
        <v>162</v>
      </c>
      <c r="G128" s="7">
        <v>6793</v>
      </c>
      <c r="H128" s="5">
        <v>5.83</v>
      </c>
      <c r="I128" s="9">
        <v>5</v>
      </c>
      <c r="J128" s="7">
        <v>230</v>
      </c>
    </row>
    <row r="129" spans="1:10" x14ac:dyDescent="0.3">
      <c r="A129" s="1">
        <v>45788</v>
      </c>
      <c r="B129" s="1" t="str">
        <f t="shared" si="3"/>
        <v>May 2025</v>
      </c>
      <c r="C129" t="s">
        <v>18</v>
      </c>
      <c r="D129" t="s">
        <v>7</v>
      </c>
      <c r="E129" t="s">
        <v>32</v>
      </c>
      <c r="F129" s="5">
        <v>162</v>
      </c>
      <c r="G129" s="7">
        <v>14062</v>
      </c>
      <c r="H129" s="5">
        <v>9.17</v>
      </c>
      <c r="I129" s="9">
        <v>6</v>
      </c>
      <c r="J129" s="7">
        <v>769</v>
      </c>
    </row>
    <row r="130" spans="1:10" x14ac:dyDescent="0.3">
      <c r="A130" s="1">
        <v>45789</v>
      </c>
      <c r="B130" s="1" t="str">
        <f t="shared" ref="B130:B149" si="4">TEXT(A130, "MMM YYY")</f>
        <v>May 2025</v>
      </c>
      <c r="C130" t="s">
        <v>19</v>
      </c>
      <c r="D130" t="s">
        <v>25</v>
      </c>
      <c r="E130" t="s">
        <v>26</v>
      </c>
      <c r="F130" s="5">
        <v>163</v>
      </c>
      <c r="G130" s="7">
        <v>9463</v>
      </c>
      <c r="H130" s="5">
        <v>4.33</v>
      </c>
      <c r="I130" s="9">
        <v>6</v>
      </c>
      <c r="J130" s="7">
        <v>338</v>
      </c>
    </row>
    <row r="131" spans="1:10" x14ac:dyDescent="0.3">
      <c r="A131" s="1">
        <v>45790</v>
      </c>
      <c r="B131" s="1" t="str">
        <f t="shared" si="4"/>
        <v>May 2025</v>
      </c>
      <c r="C131" t="s">
        <v>20</v>
      </c>
      <c r="D131" t="s">
        <v>7</v>
      </c>
      <c r="E131" t="s">
        <v>24</v>
      </c>
      <c r="F131" s="5">
        <v>163</v>
      </c>
      <c r="G131" s="7">
        <v>27200</v>
      </c>
      <c r="H131" s="5">
        <v>7.83</v>
      </c>
      <c r="I131" s="9">
        <v>6</v>
      </c>
      <c r="J131" s="7">
        <v>998</v>
      </c>
    </row>
    <row r="132" spans="1:10" x14ac:dyDescent="0.3">
      <c r="A132" s="1">
        <v>45791</v>
      </c>
      <c r="B132" s="1" t="str">
        <f t="shared" si="4"/>
        <v>May 2025</v>
      </c>
      <c r="C132" t="s">
        <v>14</v>
      </c>
      <c r="D132" t="s">
        <v>7</v>
      </c>
      <c r="E132" t="s">
        <v>24</v>
      </c>
      <c r="F132" s="5">
        <v>163</v>
      </c>
      <c r="G132" s="7">
        <v>18186</v>
      </c>
      <c r="H132" s="5">
        <v>6.5</v>
      </c>
      <c r="I132" s="9">
        <v>6</v>
      </c>
      <c r="J132" s="7">
        <v>898</v>
      </c>
    </row>
    <row r="133" spans="1:10" x14ac:dyDescent="0.3">
      <c r="A133" s="1">
        <v>45792</v>
      </c>
      <c r="B133" s="1" t="str">
        <f t="shared" si="4"/>
        <v>May 2025</v>
      </c>
      <c r="C133" t="s">
        <v>15</v>
      </c>
      <c r="D133" t="s">
        <v>7</v>
      </c>
      <c r="E133" t="s">
        <v>24</v>
      </c>
      <c r="F133" s="5">
        <v>163</v>
      </c>
      <c r="G133" s="7">
        <v>13531</v>
      </c>
      <c r="H133" s="5">
        <v>8.33</v>
      </c>
      <c r="I133" s="9">
        <v>5</v>
      </c>
      <c r="J133" s="7">
        <v>592</v>
      </c>
    </row>
    <row r="134" spans="1:10" x14ac:dyDescent="0.3">
      <c r="A134" s="1">
        <v>45793</v>
      </c>
      <c r="B134" s="1" t="str">
        <f t="shared" si="4"/>
        <v>May 2025</v>
      </c>
      <c r="C134" t="s">
        <v>16</v>
      </c>
      <c r="D134" t="s">
        <v>25</v>
      </c>
      <c r="E134" t="s">
        <v>26</v>
      </c>
      <c r="F134" s="5">
        <v>163</v>
      </c>
      <c r="G134" s="7">
        <v>11810</v>
      </c>
      <c r="H134" s="5">
        <v>4.17</v>
      </c>
      <c r="I134" s="9">
        <v>5</v>
      </c>
      <c r="J134" s="7">
        <v>637</v>
      </c>
    </row>
    <row r="135" spans="1:10" x14ac:dyDescent="0.3">
      <c r="A135" s="1">
        <v>45794</v>
      </c>
      <c r="B135" s="1" t="str">
        <f t="shared" si="4"/>
        <v>May 2025</v>
      </c>
      <c r="C135" t="s">
        <v>17</v>
      </c>
      <c r="D135" t="s">
        <v>25</v>
      </c>
      <c r="E135" t="s">
        <v>26</v>
      </c>
      <c r="F135" s="5">
        <v>163</v>
      </c>
      <c r="G135" s="7">
        <v>6110</v>
      </c>
      <c r="H135" s="5">
        <v>6</v>
      </c>
      <c r="I135" s="9">
        <v>4</v>
      </c>
      <c r="J135" s="7">
        <v>256</v>
      </c>
    </row>
    <row r="136" spans="1:10" x14ac:dyDescent="0.3">
      <c r="A136" s="1">
        <v>45795</v>
      </c>
      <c r="B136" s="1" t="str">
        <f t="shared" si="4"/>
        <v>May 2025</v>
      </c>
      <c r="C136" t="s">
        <v>18</v>
      </c>
      <c r="D136" t="s">
        <v>7</v>
      </c>
      <c r="E136" t="s">
        <v>32</v>
      </c>
      <c r="F136" s="5">
        <v>163</v>
      </c>
      <c r="G136" s="7">
        <v>9893</v>
      </c>
      <c r="H136" s="5">
        <v>5</v>
      </c>
      <c r="I136" s="9">
        <v>3</v>
      </c>
      <c r="J136" s="7">
        <v>617</v>
      </c>
    </row>
    <row r="137" spans="1:10" x14ac:dyDescent="0.3">
      <c r="A137" s="1">
        <v>45796</v>
      </c>
      <c r="B137" s="1" t="str">
        <f t="shared" si="4"/>
        <v>May 2025</v>
      </c>
      <c r="C137" t="s">
        <v>19</v>
      </c>
      <c r="D137" t="s">
        <v>25</v>
      </c>
      <c r="E137" t="s">
        <v>26</v>
      </c>
      <c r="F137" s="5">
        <v>161</v>
      </c>
      <c r="G137" s="7">
        <v>8970</v>
      </c>
      <c r="H137" s="5">
        <v>5.67</v>
      </c>
      <c r="I137" s="9">
        <v>3</v>
      </c>
      <c r="J137" s="7">
        <v>761</v>
      </c>
    </row>
    <row r="138" spans="1:10" x14ac:dyDescent="0.3">
      <c r="A138" s="1">
        <v>45797</v>
      </c>
      <c r="B138" s="1" t="str">
        <f t="shared" si="4"/>
        <v>May 2025</v>
      </c>
      <c r="C138" t="s">
        <v>20</v>
      </c>
      <c r="D138" t="s">
        <v>25</v>
      </c>
      <c r="E138" t="s">
        <v>26</v>
      </c>
      <c r="F138" s="5">
        <v>161</v>
      </c>
      <c r="G138" s="7">
        <v>3473</v>
      </c>
      <c r="H138" s="5">
        <v>7.17</v>
      </c>
      <c r="I138" s="9">
        <v>7</v>
      </c>
      <c r="J138" s="7">
        <v>144</v>
      </c>
    </row>
    <row r="139" spans="1:10" x14ac:dyDescent="0.3">
      <c r="A139" s="1">
        <v>45798</v>
      </c>
      <c r="B139" s="1" t="str">
        <f t="shared" si="4"/>
        <v>May 2025</v>
      </c>
      <c r="C139" t="s">
        <v>14</v>
      </c>
      <c r="D139" t="s">
        <v>7</v>
      </c>
      <c r="E139" t="s">
        <v>24</v>
      </c>
      <c r="F139" s="5">
        <v>161</v>
      </c>
      <c r="G139" s="7">
        <v>8643</v>
      </c>
      <c r="H139" s="5">
        <v>6.17</v>
      </c>
      <c r="I139" s="9">
        <v>7</v>
      </c>
      <c r="J139" s="7">
        <v>883</v>
      </c>
    </row>
    <row r="140" spans="1:10" x14ac:dyDescent="0.3">
      <c r="A140" s="1">
        <v>45799</v>
      </c>
      <c r="B140" s="1" t="str">
        <f t="shared" si="4"/>
        <v>May 2025</v>
      </c>
      <c r="C140" t="s">
        <v>15</v>
      </c>
      <c r="D140" t="s">
        <v>25</v>
      </c>
      <c r="E140" t="s">
        <v>26</v>
      </c>
      <c r="F140" s="5">
        <v>161</v>
      </c>
      <c r="G140" s="7">
        <v>3666</v>
      </c>
      <c r="H140" s="5">
        <v>7.67</v>
      </c>
      <c r="I140" s="9">
        <v>8</v>
      </c>
      <c r="J140" s="7">
        <v>150</v>
      </c>
    </row>
    <row r="141" spans="1:10" x14ac:dyDescent="0.3">
      <c r="A141" s="1">
        <v>45800</v>
      </c>
      <c r="B141" s="1" t="str">
        <f t="shared" si="4"/>
        <v>May 2025</v>
      </c>
      <c r="C141" t="s">
        <v>16</v>
      </c>
      <c r="D141" t="s">
        <v>7</v>
      </c>
      <c r="E141" t="s">
        <v>24</v>
      </c>
      <c r="F141" s="5">
        <v>162</v>
      </c>
      <c r="G141" s="7">
        <v>14087</v>
      </c>
      <c r="H141" s="5">
        <v>6.5</v>
      </c>
      <c r="I141" s="9">
        <v>7</v>
      </c>
      <c r="J141" s="7">
        <v>1113</v>
      </c>
    </row>
    <row r="142" spans="1:10" x14ac:dyDescent="0.3">
      <c r="A142" s="1">
        <v>45801</v>
      </c>
      <c r="B142" s="1" t="str">
        <f t="shared" si="4"/>
        <v>May 2025</v>
      </c>
      <c r="C142" t="s">
        <v>17</v>
      </c>
      <c r="D142" t="s">
        <v>7</v>
      </c>
      <c r="E142" t="s">
        <v>24</v>
      </c>
      <c r="F142" s="5">
        <v>162</v>
      </c>
      <c r="G142" s="7">
        <v>25663</v>
      </c>
      <c r="H142" s="5">
        <v>6.5</v>
      </c>
      <c r="I142" s="9">
        <v>8</v>
      </c>
      <c r="J142" s="7">
        <v>1489</v>
      </c>
    </row>
    <row r="143" spans="1:10" x14ac:dyDescent="0.3">
      <c r="A143" s="1">
        <v>45802</v>
      </c>
      <c r="B143" s="1" t="str">
        <f t="shared" si="4"/>
        <v>May 2025</v>
      </c>
      <c r="C143" t="s">
        <v>18</v>
      </c>
      <c r="D143" t="s">
        <v>25</v>
      </c>
      <c r="E143" t="s">
        <v>26</v>
      </c>
      <c r="F143" s="5">
        <v>162</v>
      </c>
      <c r="G143" s="7">
        <v>3736</v>
      </c>
      <c r="H143" s="5">
        <v>5.83</v>
      </c>
      <c r="I143" s="9">
        <v>7.5</v>
      </c>
      <c r="J143" s="7">
        <v>156</v>
      </c>
    </row>
    <row r="144" spans="1:10" x14ac:dyDescent="0.3">
      <c r="A144" s="1">
        <v>45803</v>
      </c>
      <c r="B144" s="1" t="str">
        <f t="shared" si="4"/>
        <v>May 2025</v>
      </c>
      <c r="C144" t="s">
        <v>19</v>
      </c>
      <c r="D144" t="s">
        <v>7</v>
      </c>
      <c r="E144" t="s">
        <v>40</v>
      </c>
      <c r="F144" s="5">
        <v>162</v>
      </c>
      <c r="G144" s="7">
        <v>18601</v>
      </c>
      <c r="H144" s="5">
        <v>4.83</v>
      </c>
      <c r="I144" s="9">
        <v>9</v>
      </c>
      <c r="J144" s="7">
        <v>2185</v>
      </c>
    </row>
    <row r="145" spans="1:10" x14ac:dyDescent="0.3">
      <c r="A145" s="1">
        <v>45804</v>
      </c>
      <c r="B145" s="1" t="str">
        <f t="shared" si="4"/>
        <v>May 2025</v>
      </c>
      <c r="C145" t="s">
        <v>20</v>
      </c>
      <c r="D145" t="s">
        <v>7</v>
      </c>
      <c r="E145" t="s">
        <v>24</v>
      </c>
      <c r="F145" s="5">
        <v>162</v>
      </c>
      <c r="G145" s="7">
        <v>17165</v>
      </c>
      <c r="H145" s="5">
        <v>5</v>
      </c>
      <c r="I145" s="9">
        <v>7</v>
      </c>
      <c r="J145" s="7">
        <v>791</v>
      </c>
    </row>
    <row r="146" spans="1:10" x14ac:dyDescent="0.3">
      <c r="A146" s="1">
        <v>45805</v>
      </c>
      <c r="B146" s="1" t="str">
        <f t="shared" si="4"/>
        <v>May 2025</v>
      </c>
      <c r="C146" t="s">
        <v>14</v>
      </c>
      <c r="D146" t="s">
        <v>25</v>
      </c>
      <c r="E146" t="s">
        <v>26</v>
      </c>
      <c r="F146" s="5">
        <v>162</v>
      </c>
      <c r="G146" s="7">
        <v>3286</v>
      </c>
      <c r="H146" s="5">
        <v>8.17</v>
      </c>
      <c r="I146" s="9">
        <v>7</v>
      </c>
      <c r="J146" s="7">
        <v>135</v>
      </c>
    </row>
    <row r="147" spans="1:10" x14ac:dyDescent="0.3">
      <c r="A147" s="1">
        <v>45806</v>
      </c>
      <c r="B147" s="1" t="str">
        <f t="shared" si="4"/>
        <v>May 2025</v>
      </c>
      <c r="C147" t="s">
        <v>15</v>
      </c>
      <c r="D147" t="s">
        <v>7</v>
      </c>
      <c r="E147" t="s">
        <v>24</v>
      </c>
      <c r="F147" s="5">
        <v>162</v>
      </c>
      <c r="G147" s="7">
        <v>14053</v>
      </c>
      <c r="H147" s="5">
        <v>5.17</v>
      </c>
      <c r="I147" s="9">
        <v>8</v>
      </c>
      <c r="J147" s="7">
        <v>613</v>
      </c>
    </row>
    <row r="148" spans="1:10" x14ac:dyDescent="0.3">
      <c r="A148" s="1">
        <v>45807</v>
      </c>
      <c r="B148" s="1" t="str">
        <f t="shared" si="4"/>
        <v>May 2025</v>
      </c>
      <c r="C148" t="s">
        <v>16</v>
      </c>
      <c r="D148" t="s">
        <v>7</v>
      </c>
      <c r="E148" t="s">
        <v>24</v>
      </c>
      <c r="F148" s="5">
        <v>162</v>
      </c>
      <c r="G148" s="7">
        <v>15880</v>
      </c>
      <c r="H148" s="5">
        <v>7.5</v>
      </c>
      <c r="I148" s="9">
        <v>6</v>
      </c>
      <c r="J148" s="7">
        <v>553</v>
      </c>
    </row>
    <row r="149" spans="1:10" x14ac:dyDescent="0.3">
      <c r="A149" s="1">
        <v>45808</v>
      </c>
      <c r="B149" s="1" t="str">
        <f t="shared" si="4"/>
        <v>May 2025</v>
      </c>
      <c r="C149" t="s">
        <v>17</v>
      </c>
      <c r="D149" t="s">
        <v>7</v>
      </c>
      <c r="E149" t="s">
        <v>24</v>
      </c>
      <c r="F149" s="5">
        <v>163</v>
      </c>
      <c r="G149" s="7">
        <v>11597</v>
      </c>
      <c r="H149" s="5">
        <v>5</v>
      </c>
      <c r="I149" s="9">
        <v>7.5</v>
      </c>
      <c r="J149" s="7">
        <v>451</v>
      </c>
    </row>
    <row r="150" spans="1:10" x14ac:dyDescent="0.3">
      <c r="B150"/>
    </row>
    <row r="151" spans="1:10" x14ac:dyDescent="0.3">
      <c r="B151"/>
    </row>
    <row r="152" spans="1:10" x14ac:dyDescent="0.3">
      <c r="B152"/>
    </row>
    <row r="153" spans="1:10" x14ac:dyDescent="0.3">
      <c r="B153"/>
    </row>
    <row r="154" spans="1:10" x14ac:dyDescent="0.3">
      <c r="B154"/>
    </row>
    <row r="155" spans="1:10" x14ac:dyDescent="0.3">
      <c r="B155"/>
    </row>
    <row r="156" spans="1:10" x14ac:dyDescent="0.3">
      <c r="B156"/>
    </row>
    <row r="157" spans="1:10" x14ac:dyDescent="0.3">
      <c r="B157"/>
    </row>
    <row r="158" spans="1:10" x14ac:dyDescent="0.3">
      <c r="B158"/>
    </row>
    <row r="159" spans="1:10" x14ac:dyDescent="0.3">
      <c r="B159"/>
    </row>
  </sheetData>
  <conditionalFormatting sqref="D1:D29 D150:D1048576">
    <cfRule type="containsText" dxfId="29" priority="13" operator="containsText" text="rest">
      <formula>NOT(ISERROR(SEARCH("rest",D1)))</formula>
    </cfRule>
    <cfRule type="containsText" dxfId="28" priority="14" operator="containsText" text="yes">
      <formula>NOT(ISERROR(SEARCH("yes",D1)))</formula>
    </cfRule>
    <cfRule type="containsText" dxfId="27" priority="15" operator="containsText" text="no">
      <formula>NOT(ISERROR(SEARCH("no",D1)))</formula>
    </cfRule>
  </conditionalFormatting>
  <conditionalFormatting sqref="D30:D149">
    <cfRule type="containsText" dxfId="26" priority="1" operator="containsText" text="rest">
      <formula>NOT(ISERROR(SEARCH("rest",D30)))</formula>
    </cfRule>
    <cfRule type="containsText" dxfId="25" priority="2" operator="containsText" text="no">
      <formula>NOT(ISERROR(SEARCH("no",D30)))</formula>
    </cfRule>
    <cfRule type="endsWith" dxfId="24" priority="3" operator="endsWith" text="yes">
      <formula>RIGHT(D30,LEN("yes"))="yes"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69FDE-7F68-48D1-A1BB-E9DAF54C7A5E}">
  <dimension ref="A1:O29"/>
  <sheetViews>
    <sheetView topLeftCell="A7" workbookViewId="0">
      <selection activeCell="L5" sqref="L5"/>
    </sheetView>
  </sheetViews>
  <sheetFormatPr defaultRowHeight="14.4" x14ac:dyDescent="0.3"/>
  <cols>
    <col min="1" max="1" width="9.5546875" style="16" bestFit="1" customWidth="1"/>
    <col min="2" max="2" width="11.6640625" style="16" bestFit="1" customWidth="1"/>
    <col min="3" max="3" width="11.44140625" style="3" bestFit="1" customWidth="1"/>
    <col min="4" max="4" width="13.44140625" bestFit="1" customWidth="1"/>
    <col min="5" max="5" width="14.88671875" style="3" bestFit="1" customWidth="1"/>
    <col min="6" max="6" width="14.44140625" style="5" bestFit="1" customWidth="1"/>
    <col min="7" max="7" width="8.88671875" style="7"/>
    <col min="8" max="8" width="16" style="5" customWidth="1"/>
    <col min="9" max="9" width="8.88671875" style="9"/>
    <col min="10" max="10" width="11.88671875" style="7" bestFit="1" customWidth="1"/>
    <col min="14" max="14" width="15.33203125" bestFit="1" customWidth="1"/>
  </cols>
  <sheetData>
    <row r="1" spans="1:15" ht="15" thickBot="1" x14ac:dyDescent="0.35">
      <c r="A1" s="15" t="s">
        <v>0</v>
      </c>
      <c r="B1" s="15" t="s">
        <v>46</v>
      </c>
      <c r="C1" s="2" t="s">
        <v>13</v>
      </c>
      <c r="D1" s="10" t="s">
        <v>1</v>
      </c>
      <c r="E1" s="2" t="s">
        <v>2</v>
      </c>
      <c r="F1" s="4" t="s">
        <v>21</v>
      </c>
      <c r="G1" s="6" t="s">
        <v>4</v>
      </c>
      <c r="H1" s="4" t="s">
        <v>33</v>
      </c>
      <c r="I1" s="8" t="s">
        <v>6</v>
      </c>
      <c r="J1" s="6" t="s">
        <v>9</v>
      </c>
    </row>
    <row r="2" spans="1:15" ht="15" thickTop="1" x14ac:dyDescent="0.3">
      <c r="A2" s="16">
        <v>45661</v>
      </c>
      <c r="B2" t="str">
        <f t="shared" ref="B2:B29" si="0">TEXT( A2, "MMMM YYYY")</f>
        <v>January 2025</v>
      </c>
      <c r="C2" s="3" t="s">
        <v>17</v>
      </c>
      <c r="D2" t="s">
        <v>7</v>
      </c>
      <c r="E2" s="3" t="s">
        <v>8</v>
      </c>
      <c r="F2" s="5">
        <v>167</v>
      </c>
      <c r="G2" s="7">
        <v>11534</v>
      </c>
      <c r="H2" s="5">
        <v>10</v>
      </c>
      <c r="I2" s="9">
        <v>5</v>
      </c>
      <c r="J2" s="7">
        <v>1609</v>
      </c>
    </row>
    <row r="3" spans="1:15" x14ac:dyDescent="0.3">
      <c r="A3" s="16">
        <v>45662</v>
      </c>
      <c r="B3" t="str">
        <f t="shared" si="0"/>
        <v>January 2025</v>
      </c>
      <c r="C3" s="3" t="s">
        <v>18</v>
      </c>
      <c r="D3" t="s">
        <v>7</v>
      </c>
      <c r="E3" s="3" t="s">
        <v>10</v>
      </c>
      <c r="F3" s="5">
        <v>167</v>
      </c>
      <c r="G3" s="7">
        <v>6850</v>
      </c>
      <c r="H3" s="5">
        <v>8.5</v>
      </c>
      <c r="I3" s="9">
        <v>5</v>
      </c>
      <c r="J3" s="7">
        <v>919</v>
      </c>
    </row>
    <row r="4" spans="1:15" x14ac:dyDescent="0.3">
      <c r="A4" s="16">
        <v>45663</v>
      </c>
      <c r="B4" t="str">
        <f t="shared" si="0"/>
        <v>January 2025</v>
      </c>
      <c r="C4" s="3" t="s">
        <v>19</v>
      </c>
      <c r="D4" t="s">
        <v>7</v>
      </c>
      <c r="E4" s="3" t="s">
        <v>11</v>
      </c>
      <c r="F4" s="5">
        <v>167</v>
      </c>
      <c r="G4" s="7">
        <v>5136</v>
      </c>
      <c r="H4" s="5">
        <v>5.8</v>
      </c>
      <c r="I4" s="9">
        <v>6</v>
      </c>
      <c r="J4" s="7">
        <v>553</v>
      </c>
      <c r="N4" t="s">
        <v>38</v>
      </c>
      <c r="O4" s="5">
        <f>AVERAGE(F2:F29)</f>
        <v>164.78571428571428</v>
      </c>
    </row>
    <row r="5" spans="1:15" x14ac:dyDescent="0.3">
      <c r="A5" s="16">
        <v>45664</v>
      </c>
      <c r="B5" t="str">
        <f t="shared" si="0"/>
        <v>January 2025</v>
      </c>
      <c r="C5" s="3" t="s">
        <v>20</v>
      </c>
      <c r="D5" t="s">
        <v>7</v>
      </c>
      <c r="E5" s="3" t="s">
        <v>12</v>
      </c>
      <c r="F5" s="5">
        <v>167</v>
      </c>
      <c r="G5" s="7">
        <v>12567</v>
      </c>
      <c r="H5" s="5">
        <v>8.33</v>
      </c>
      <c r="I5" s="9">
        <v>6</v>
      </c>
      <c r="J5" s="7">
        <v>1305</v>
      </c>
      <c r="N5" t="s">
        <v>27</v>
      </c>
      <c r="O5" s="7">
        <f>AVERAGE(J2:J29)</f>
        <v>942.89285714285711</v>
      </c>
    </row>
    <row r="6" spans="1:15" x14ac:dyDescent="0.3">
      <c r="A6" s="16">
        <v>45665</v>
      </c>
      <c r="B6" t="str">
        <f t="shared" si="0"/>
        <v>January 2025</v>
      </c>
      <c r="C6" s="3" t="s">
        <v>14</v>
      </c>
      <c r="D6" t="s">
        <v>7</v>
      </c>
      <c r="E6" s="3" t="s">
        <v>22</v>
      </c>
      <c r="F6" s="5">
        <v>167</v>
      </c>
      <c r="G6" s="7">
        <v>8053</v>
      </c>
      <c r="H6" s="5">
        <v>7</v>
      </c>
      <c r="I6" s="9">
        <v>7</v>
      </c>
      <c r="J6" s="7">
        <v>1062</v>
      </c>
      <c r="N6" t="s">
        <v>28</v>
      </c>
      <c r="O6" s="9">
        <f>AVERAGE(I2:I29)</f>
        <v>6.9285714285714288</v>
      </c>
    </row>
    <row r="7" spans="1:15" x14ac:dyDescent="0.3">
      <c r="A7" s="16">
        <v>45666</v>
      </c>
      <c r="B7" t="str">
        <f t="shared" si="0"/>
        <v>January 2025</v>
      </c>
      <c r="C7" s="3" t="s">
        <v>15</v>
      </c>
      <c r="D7" t="s">
        <v>7</v>
      </c>
      <c r="E7" s="3" t="s">
        <v>12</v>
      </c>
      <c r="F7" s="5">
        <v>166</v>
      </c>
      <c r="G7" s="7">
        <v>18946</v>
      </c>
      <c r="H7" s="5">
        <v>8</v>
      </c>
      <c r="I7" s="9">
        <v>6.5</v>
      </c>
      <c r="J7" s="7">
        <v>1497</v>
      </c>
      <c r="N7" t="s">
        <v>29</v>
      </c>
      <c r="O7" s="5">
        <f>AVERAGE(H2:H29)</f>
        <v>6.8378571428571435</v>
      </c>
    </row>
    <row r="8" spans="1:15" x14ac:dyDescent="0.3">
      <c r="A8" s="16">
        <v>45667</v>
      </c>
      <c r="B8" t="str">
        <f t="shared" si="0"/>
        <v>January 2025</v>
      </c>
      <c r="C8" s="3" t="s">
        <v>16</v>
      </c>
      <c r="D8" t="s">
        <v>7</v>
      </c>
      <c r="E8" s="3" t="s">
        <v>24</v>
      </c>
      <c r="F8" s="5">
        <v>166</v>
      </c>
      <c r="G8" s="7">
        <v>18681</v>
      </c>
      <c r="H8" s="5">
        <v>5.33</v>
      </c>
      <c r="I8" s="9">
        <v>6.5</v>
      </c>
      <c r="J8" s="7">
        <v>972</v>
      </c>
      <c r="N8" t="s">
        <v>30</v>
      </c>
      <c r="O8" s="7">
        <f>AVERAGE(G2:G29)</f>
        <v>10581.964285714286</v>
      </c>
    </row>
    <row r="9" spans="1:15" x14ac:dyDescent="0.3">
      <c r="A9" s="16">
        <v>45668</v>
      </c>
      <c r="B9" t="str">
        <f t="shared" si="0"/>
        <v>January 2025</v>
      </c>
      <c r="C9" s="3" t="s">
        <v>17</v>
      </c>
      <c r="D9" t="s">
        <v>23</v>
      </c>
      <c r="E9" s="3" t="s">
        <v>26</v>
      </c>
      <c r="F9" s="5">
        <v>166</v>
      </c>
      <c r="G9" s="7">
        <v>3579</v>
      </c>
      <c r="H9" s="5">
        <v>4</v>
      </c>
      <c r="I9" s="9">
        <v>6</v>
      </c>
      <c r="J9" s="7">
        <v>143</v>
      </c>
    </row>
    <row r="10" spans="1:15" x14ac:dyDescent="0.3">
      <c r="A10" s="16">
        <v>45669</v>
      </c>
      <c r="B10" s="16" t="str">
        <f t="shared" si="0"/>
        <v>January 2025</v>
      </c>
      <c r="C10" s="3" t="s">
        <v>18</v>
      </c>
      <c r="D10" t="s">
        <v>23</v>
      </c>
      <c r="E10" s="3" t="s">
        <v>26</v>
      </c>
      <c r="F10" s="5">
        <v>166</v>
      </c>
      <c r="G10" s="7">
        <v>3762</v>
      </c>
      <c r="H10" s="5">
        <v>6.33</v>
      </c>
      <c r="I10" s="9">
        <v>6</v>
      </c>
      <c r="J10" s="7">
        <v>256</v>
      </c>
    </row>
    <row r="11" spans="1:15" x14ac:dyDescent="0.3">
      <c r="A11" s="16">
        <v>45670</v>
      </c>
      <c r="B11" s="16" t="str">
        <f t="shared" si="0"/>
        <v>January 2025</v>
      </c>
      <c r="C11" s="3" t="s">
        <v>19</v>
      </c>
      <c r="D11" t="s">
        <v>7</v>
      </c>
      <c r="E11" s="3" t="s">
        <v>22</v>
      </c>
      <c r="F11" s="5">
        <v>165</v>
      </c>
      <c r="G11" s="7">
        <v>20388</v>
      </c>
      <c r="H11" s="5">
        <v>8.67</v>
      </c>
      <c r="I11" s="9">
        <v>7</v>
      </c>
      <c r="J11" s="7">
        <v>2026</v>
      </c>
    </row>
    <row r="12" spans="1:15" x14ac:dyDescent="0.3">
      <c r="A12" s="16">
        <v>45671</v>
      </c>
      <c r="B12" s="16" t="str">
        <f t="shared" si="0"/>
        <v>January 2025</v>
      </c>
      <c r="C12" s="3" t="s">
        <v>20</v>
      </c>
      <c r="D12" t="s">
        <v>7</v>
      </c>
      <c r="E12" s="3" t="s">
        <v>12</v>
      </c>
      <c r="F12" s="5">
        <v>165</v>
      </c>
      <c r="G12" s="7">
        <v>4017</v>
      </c>
      <c r="H12" s="5">
        <v>7.67</v>
      </c>
      <c r="I12" s="9">
        <v>7</v>
      </c>
      <c r="J12" s="7">
        <v>904</v>
      </c>
    </row>
    <row r="13" spans="1:15" x14ac:dyDescent="0.3">
      <c r="A13" s="16">
        <v>45672</v>
      </c>
      <c r="B13" s="16" t="str">
        <f t="shared" si="0"/>
        <v>January 2025</v>
      </c>
      <c r="C13" s="3" t="s">
        <v>14</v>
      </c>
      <c r="D13" t="s">
        <v>7</v>
      </c>
      <c r="E13" s="3" t="s">
        <v>22</v>
      </c>
      <c r="F13" s="5">
        <v>165</v>
      </c>
      <c r="G13" s="7">
        <v>4224</v>
      </c>
      <c r="H13" s="5">
        <v>7.5</v>
      </c>
      <c r="I13" s="9">
        <v>7</v>
      </c>
      <c r="J13" s="7">
        <v>1057</v>
      </c>
    </row>
    <row r="14" spans="1:15" x14ac:dyDescent="0.3">
      <c r="A14" s="16">
        <v>45673</v>
      </c>
      <c r="B14" s="16" t="str">
        <f t="shared" si="0"/>
        <v>January 2025</v>
      </c>
      <c r="C14" s="3" t="s">
        <v>15</v>
      </c>
      <c r="D14" t="s">
        <v>25</v>
      </c>
      <c r="E14" s="3" t="s">
        <v>26</v>
      </c>
      <c r="F14" s="5">
        <v>165</v>
      </c>
      <c r="G14" s="7">
        <v>5015</v>
      </c>
      <c r="H14" s="5">
        <v>7.67</v>
      </c>
      <c r="I14" s="9">
        <v>8</v>
      </c>
      <c r="J14" s="7">
        <v>267</v>
      </c>
    </row>
    <row r="15" spans="1:15" x14ac:dyDescent="0.3">
      <c r="A15" s="16">
        <v>45674</v>
      </c>
      <c r="B15" s="16" t="str">
        <f t="shared" si="0"/>
        <v>January 2025</v>
      </c>
      <c r="C15" s="3" t="s">
        <v>16</v>
      </c>
      <c r="D15" t="s">
        <v>25</v>
      </c>
      <c r="E15" s="3" t="s">
        <v>26</v>
      </c>
      <c r="F15" s="5">
        <v>165</v>
      </c>
      <c r="G15" s="7">
        <v>3275</v>
      </c>
      <c r="H15" s="5">
        <v>7</v>
      </c>
      <c r="I15" s="9">
        <v>5</v>
      </c>
      <c r="J15" s="7">
        <v>135</v>
      </c>
    </row>
    <row r="16" spans="1:15" x14ac:dyDescent="0.3">
      <c r="A16" s="16">
        <v>45675</v>
      </c>
      <c r="B16" s="16" t="str">
        <f t="shared" si="0"/>
        <v>January 2025</v>
      </c>
      <c r="C16" s="3" t="s">
        <v>17</v>
      </c>
      <c r="D16" t="s">
        <v>7</v>
      </c>
      <c r="E16" s="3" t="s">
        <v>12</v>
      </c>
      <c r="F16" s="5">
        <v>165</v>
      </c>
      <c r="G16" s="7">
        <v>8162</v>
      </c>
      <c r="H16" s="5">
        <v>6.17</v>
      </c>
      <c r="I16" s="9">
        <v>7</v>
      </c>
      <c r="J16" s="7">
        <v>749</v>
      </c>
    </row>
    <row r="17" spans="1:10" x14ac:dyDescent="0.3">
      <c r="A17" s="16">
        <v>45676</v>
      </c>
      <c r="B17" s="16" t="str">
        <f t="shared" si="0"/>
        <v>January 2025</v>
      </c>
      <c r="C17" s="3" t="s">
        <v>18</v>
      </c>
      <c r="D17" t="s">
        <v>25</v>
      </c>
      <c r="E17" s="3" t="s">
        <v>26</v>
      </c>
      <c r="F17" s="5">
        <v>165</v>
      </c>
      <c r="G17" s="7">
        <v>6983</v>
      </c>
      <c r="H17" s="5">
        <v>7</v>
      </c>
      <c r="I17" s="9">
        <v>6</v>
      </c>
      <c r="J17" s="7">
        <v>292</v>
      </c>
    </row>
    <row r="18" spans="1:10" x14ac:dyDescent="0.3">
      <c r="A18" s="16">
        <v>45677</v>
      </c>
      <c r="B18" s="16" t="str">
        <f t="shared" si="0"/>
        <v>January 2025</v>
      </c>
      <c r="C18" s="3" t="s">
        <v>19</v>
      </c>
      <c r="D18" t="s">
        <v>7</v>
      </c>
      <c r="E18" s="3" t="s">
        <v>24</v>
      </c>
      <c r="F18" s="5">
        <v>165</v>
      </c>
      <c r="G18" s="7">
        <v>19379</v>
      </c>
      <c r="H18" s="5">
        <v>4.33</v>
      </c>
      <c r="I18" s="9">
        <v>6.5</v>
      </c>
      <c r="J18" s="7">
        <v>824</v>
      </c>
    </row>
    <row r="19" spans="1:10" x14ac:dyDescent="0.3">
      <c r="A19" s="16">
        <v>45678</v>
      </c>
      <c r="B19" s="16" t="str">
        <f t="shared" si="0"/>
        <v>January 2025</v>
      </c>
      <c r="C19" s="3" t="s">
        <v>20</v>
      </c>
      <c r="D19" t="s">
        <v>7</v>
      </c>
      <c r="E19" s="3" t="s">
        <v>12</v>
      </c>
      <c r="F19" s="5">
        <v>165</v>
      </c>
      <c r="G19" s="7">
        <v>5127</v>
      </c>
      <c r="H19" s="5">
        <v>8.58</v>
      </c>
      <c r="I19" s="9">
        <v>8</v>
      </c>
      <c r="J19" s="7">
        <v>989</v>
      </c>
    </row>
    <row r="20" spans="1:10" x14ac:dyDescent="0.3">
      <c r="A20" s="16">
        <v>45679</v>
      </c>
      <c r="B20" s="16" t="str">
        <f t="shared" si="0"/>
        <v>January 2025</v>
      </c>
      <c r="C20" s="3" t="s">
        <v>14</v>
      </c>
      <c r="D20" t="s">
        <v>7</v>
      </c>
      <c r="E20" s="3" t="s">
        <v>22</v>
      </c>
      <c r="F20" s="5">
        <v>163</v>
      </c>
      <c r="G20" s="7">
        <v>20080</v>
      </c>
      <c r="H20" s="5">
        <v>6.83</v>
      </c>
      <c r="I20" s="9">
        <v>8</v>
      </c>
      <c r="J20" s="7">
        <v>1686</v>
      </c>
    </row>
    <row r="21" spans="1:10" x14ac:dyDescent="0.3">
      <c r="A21" s="16">
        <v>45680</v>
      </c>
      <c r="B21" s="16" t="str">
        <f t="shared" si="0"/>
        <v>January 2025</v>
      </c>
      <c r="C21" s="3" t="s">
        <v>15</v>
      </c>
      <c r="D21" t="s">
        <v>7</v>
      </c>
      <c r="E21" s="3" t="s">
        <v>12</v>
      </c>
      <c r="F21" s="5">
        <v>163</v>
      </c>
      <c r="G21" s="7">
        <v>17965</v>
      </c>
      <c r="H21" s="5">
        <v>5.17</v>
      </c>
      <c r="I21" s="9">
        <v>8</v>
      </c>
      <c r="J21" s="7">
        <v>1602</v>
      </c>
    </row>
    <row r="22" spans="1:10" x14ac:dyDescent="0.3">
      <c r="A22" s="16">
        <v>45681</v>
      </c>
      <c r="B22" s="16" t="str">
        <f t="shared" si="0"/>
        <v>January 2025</v>
      </c>
      <c r="C22" s="3" t="s">
        <v>16</v>
      </c>
      <c r="D22" t="s">
        <v>7</v>
      </c>
      <c r="E22" s="3" t="s">
        <v>22</v>
      </c>
      <c r="F22" s="5">
        <v>163</v>
      </c>
      <c r="G22" s="7">
        <v>22287</v>
      </c>
      <c r="H22" s="5">
        <v>7</v>
      </c>
      <c r="I22" s="9">
        <v>9</v>
      </c>
      <c r="J22" s="7">
        <v>1825</v>
      </c>
    </row>
    <row r="23" spans="1:10" x14ac:dyDescent="0.3">
      <c r="A23" s="16">
        <v>45682</v>
      </c>
      <c r="B23" s="16" t="str">
        <f t="shared" si="0"/>
        <v>January 2025</v>
      </c>
      <c r="C23" s="3" t="s">
        <v>17</v>
      </c>
      <c r="D23" t="s">
        <v>7</v>
      </c>
      <c r="E23" s="3" t="s">
        <v>24</v>
      </c>
      <c r="F23" s="5">
        <v>163</v>
      </c>
      <c r="G23" s="7">
        <v>21564</v>
      </c>
      <c r="H23" s="5">
        <v>5.33</v>
      </c>
      <c r="I23" s="9">
        <v>8</v>
      </c>
      <c r="J23" s="7">
        <v>1108</v>
      </c>
    </row>
    <row r="24" spans="1:10" x14ac:dyDescent="0.3">
      <c r="A24" s="16">
        <v>45683</v>
      </c>
      <c r="B24" s="16" t="str">
        <f t="shared" si="0"/>
        <v>January 2025</v>
      </c>
      <c r="C24" s="3" t="s">
        <v>18</v>
      </c>
      <c r="D24" t="s">
        <v>23</v>
      </c>
      <c r="E24" s="3" t="s">
        <v>26</v>
      </c>
      <c r="F24" s="5">
        <v>163</v>
      </c>
      <c r="G24" s="7">
        <v>4255</v>
      </c>
      <c r="H24" s="5">
        <v>6</v>
      </c>
      <c r="I24" s="9">
        <v>7</v>
      </c>
      <c r="J24" s="7">
        <v>187</v>
      </c>
    </row>
    <row r="25" spans="1:10" x14ac:dyDescent="0.3">
      <c r="A25" s="16">
        <v>45684</v>
      </c>
      <c r="B25" s="16" t="str">
        <f t="shared" si="0"/>
        <v>January 2025</v>
      </c>
      <c r="C25" s="3" t="s">
        <v>19</v>
      </c>
      <c r="D25" t="s">
        <v>7</v>
      </c>
      <c r="E25" s="3" t="s">
        <v>22</v>
      </c>
      <c r="F25" s="5">
        <v>163</v>
      </c>
      <c r="G25" s="7">
        <v>14109</v>
      </c>
      <c r="H25" s="5">
        <v>3.33</v>
      </c>
      <c r="I25" s="9">
        <v>7.5</v>
      </c>
      <c r="J25" s="7">
        <v>1315</v>
      </c>
    </row>
    <row r="26" spans="1:10" x14ac:dyDescent="0.3">
      <c r="A26" s="16">
        <v>45685</v>
      </c>
      <c r="B26" s="16" t="str">
        <f t="shared" si="0"/>
        <v>January 2025</v>
      </c>
      <c r="C26" s="3" t="s">
        <v>20</v>
      </c>
      <c r="D26" t="s">
        <v>7</v>
      </c>
      <c r="E26" s="3" t="s">
        <v>12</v>
      </c>
      <c r="F26" s="5">
        <v>163</v>
      </c>
      <c r="G26" s="7">
        <v>14216</v>
      </c>
      <c r="H26" s="5">
        <v>7.17</v>
      </c>
      <c r="I26" s="9">
        <v>8</v>
      </c>
      <c r="J26" s="7">
        <v>1387</v>
      </c>
    </row>
    <row r="27" spans="1:10" x14ac:dyDescent="0.3">
      <c r="A27" s="16">
        <v>45686</v>
      </c>
      <c r="B27" s="16" t="str">
        <f t="shared" si="0"/>
        <v>January 2025</v>
      </c>
      <c r="C27" s="3" t="s">
        <v>14</v>
      </c>
      <c r="D27" t="s">
        <v>7</v>
      </c>
      <c r="E27" s="3" t="s">
        <v>22</v>
      </c>
      <c r="F27" s="5">
        <v>163</v>
      </c>
      <c r="G27" s="7">
        <v>6262</v>
      </c>
      <c r="H27" s="5">
        <v>6.83</v>
      </c>
      <c r="I27" s="9">
        <v>7.5</v>
      </c>
      <c r="J27" s="7">
        <v>1228</v>
      </c>
    </row>
    <row r="28" spans="1:10" x14ac:dyDescent="0.3">
      <c r="A28" s="16">
        <v>45687</v>
      </c>
      <c r="B28" s="16" t="str">
        <f t="shared" si="0"/>
        <v>January 2025</v>
      </c>
      <c r="C28" s="3" t="s">
        <v>15</v>
      </c>
      <c r="D28" t="s">
        <v>25</v>
      </c>
      <c r="E28" s="3" t="s">
        <v>26</v>
      </c>
      <c r="F28" s="5">
        <v>163</v>
      </c>
      <c r="G28" s="7">
        <v>3120</v>
      </c>
      <c r="H28" s="5">
        <v>8.92</v>
      </c>
      <c r="I28" s="9">
        <v>7</v>
      </c>
      <c r="J28" s="7">
        <v>177</v>
      </c>
    </row>
    <row r="29" spans="1:10" x14ac:dyDescent="0.3">
      <c r="A29" s="16">
        <v>45688</v>
      </c>
      <c r="B29" s="16" t="str">
        <f t="shared" si="0"/>
        <v>January 2025</v>
      </c>
      <c r="C29" s="3" t="s">
        <v>16</v>
      </c>
      <c r="D29" t="s">
        <v>25</v>
      </c>
      <c r="E29" s="3" t="s">
        <v>26</v>
      </c>
      <c r="F29" s="5">
        <v>163</v>
      </c>
      <c r="G29" s="7">
        <v>6759</v>
      </c>
      <c r="H29" s="5">
        <v>7</v>
      </c>
      <c r="I29" s="9">
        <v>8.5</v>
      </c>
      <c r="J29" s="7">
        <v>327</v>
      </c>
    </row>
  </sheetData>
  <phoneticPr fontId="1" type="noConversion"/>
  <conditionalFormatting sqref="D1:D1048576">
    <cfRule type="containsText" dxfId="23" priority="1" operator="containsText" text="rest">
      <formula>NOT(ISERROR(SEARCH("rest",D1)))</formula>
    </cfRule>
    <cfRule type="containsText" dxfId="22" priority="3" operator="containsText" text="yes">
      <formula>NOT(ISERROR(SEARCH("yes",D1)))</formula>
    </cfRule>
    <cfRule type="containsText" dxfId="21" priority="4" operator="containsText" text="no">
      <formula>NOT(ISERROR(SEARCH("no",D1)))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28785-D16E-4F3A-8575-709982810AD7}">
  <dimension ref="A1:O29"/>
  <sheetViews>
    <sheetView workbookViewId="0">
      <selection activeCell="D12" sqref="D12"/>
    </sheetView>
  </sheetViews>
  <sheetFormatPr defaultRowHeight="14.4" x14ac:dyDescent="0.3"/>
  <cols>
    <col min="1" max="1" width="9.6640625" bestFit="1" customWidth="1"/>
    <col min="2" max="2" width="11.44140625" bestFit="1" customWidth="1"/>
    <col min="3" max="3" width="11.109375" customWidth="1"/>
    <col min="4" max="4" width="13.6640625" bestFit="1" customWidth="1"/>
    <col min="5" max="5" width="10.109375" customWidth="1"/>
    <col min="6" max="6" width="8.6640625" customWidth="1"/>
    <col min="9" max="9" width="11.5546875" customWidth="1"/>
    <col min="14" max="14" width="13.88671875" bestFit="1" customWidth="1"/>
    <col min="15" max="15" width="6.5546875" bestFit="1" customWidth="1"/>
  </cols>
  <sheetData>
    <row r="1" spans="1:15" x14ac:dyDescent="0.3">
      <c r="A1" s="11" t="s">
        <v>0</v>
      </c>
      <c r="B1" s="11" t="s">
        <v>13</v>
      </c>
      <c r="C1" s="11" t="s">
        <v>1</v>
      </c>
      <c r="D1" s="11" t="s">
        <v>2</v>
      </c>
      <c r="E1" s="12" t="s">
        <v>3</v>
      </c>
      <c r="F1" s="13" t="s">
        <v>4</v>
      </c>
      <c r="G1" s="12" t="s">
        <v>5</v>
      </c>
      <c r="H1" s="14" t="s">
        <v>6</v>
      </c>
      <c r="I1" s="13" t="s">
        <v>9</v>
      </c>
    </row>
    <row r="2" spans="1:15" x14ac:dyDescent="0.3">
      <c r="A2" s="1">
        <v>45689</v>
      </c>
      <c r="B2" s="1" t="s">
        <v>17</v>
      </c>
      <c r="C2" t="s">
        <v>7</v>
      </c>
      <c r="D2" t="s">
        <v>31</v>
      </c>
      <c r="E2" s="5">
        <v>163</v>
      </c>
      <c r="F2" s="7">
        <v>12168</v>
      </c>
      <c r="G2" s="5">
        <v>2.5</v>
      </c>
      <c r="H2" s="9">
        <v>8</v>
      </c>
      <c r="I2" s="7">
        <v>727</v>
      </c>
      <c r="N2" t="s">
        <v>38</v>
      </c>
      <c r="O2">
        <f>AVERAGE(Table3[WEIGHT])</f>
        <v>164.92857142857142</v>
      </c>
    </row>
    <row r="3" spans="1:15" x14ac:dyDescent="0.3">
      <c r="A3" s="1">
        <v>45690</v>
      </c>
      <c r="B3" s="1" t="s">
        <v>18</v>
      </c>
      <c r="C3" t="s">
        <v>25</v>
      </c>
      <c r="D3" t="s">
        <v>26</v>
      </c>
      <c r="E3" s="5">
        <v>163</v>
      </c>
      <c r="F3" s="7">
        <v>3695</v>
      </c>
      <c r="G3" s="5">
        <v>3.87</v>
      </c>
      <c r="H3" s="9">
        <v>6.5</v>
      </c>
      <c r="I3" s="7">
        <v>236</v>
      </c>
      <c r="N3" t="s">
        <v>30</v>
      </c>
      <c r="O3" s="7">
        <f>AVERAGE(F:F)</f>
        <v>13229.035714285714</v>
      </c>
    </row>
    <row r="4" spans="1:15" x14ac:dyDescent="0.3">
      <c r="A4" s="1">
        <v>45691</v>
      </c>
      <c r="B4" s="1" t="s">
        <v>19</v>
      </c>
      <c r="C4" t="s">
        <v>7</v>
      </c>
      <c r="D4" t="s">
        <v>8</v>
      </c>
      <c r="E4" s="5">
        <v>163</v>
      </c>
      <c r="F4" s="7">
        <v>16341</v>
      </c>
      <c r="G4" s="5">
        <v>5.5</v>
      </c>
      <c r="H4" s="9">
        <v>7.5</v>
      </c>
      <c r="I4" s="7">
        <v>1368</v>
      </c>
      <c r="N4" t="s">
        <v>29</v>
      </c>
      <c r="O4" s="5">
        <f>AVERAGE(G:G)</f>
        <v>6.0107142857142852</v>
      </c>
    </row>
    <row r="5" spans="1:15" x14ac:dyDescent="0.3">
      <c r="A5" s="1">
        <v>45692</v>
      </c>
      <c r="B5" s="1" t="s">
        <v>20</v>
      </c>
      <c r="C5" t="s">
        <v>7</v>
      </c>
      <c r="D5" t="s">
        <v>24</v>
      </c>
      <c r="E5" s="5">
        <v>163</v>
      </c>
      <c r="F5" s="7">
        <v>15720</v>
      </c>
      <c r="G5" s="5">
        <v>9.77</v>
      </c>
      <c r="H5" s="9">
        <v>7</v>
      </c>
      <c r="I5" s="7">
        <v>637</v>
      </c>
      <c r="N5" t="s">
        <v>28</v>
      </c>
      <c r="O5" s="9">
        <f>AVERAGE(H:H)</f>
        <v>7.4107142857142856</v>
      </c>
    </row>
    <row r="6" spans="1:15" x14ac:dyDescent="0.3">
      <c r="A6" s="1">
        <v>45693</v>
      </c>
      <c r="B6" s="1" t="s">
        <v>14</v>
      </c>
      <c r="C6" t="s">
        <v>7</v>
      </c>
      <c r="D6" t="s">
        <v>24</v>
      </c>
      <c r="E6" s="5">
        <v>162</v>
      </c>
      <c r="F6" s="7">
        <v>16438</v>
      </c>
      <c r="G6" s="5">
        <v>1.87</v>
      </c>
      <c r="H6" s="9">
        <v>7</v>
      </c>
      <c r="I6" s="7">
        <v>735</v>
      </c>
      <c r="N6" t="s">
        <v>27</v>
      </c>
      <c r="O6" s="7">
        <f>AVERAGE(I:I)</f>
        <v>681</v>
      </c>
    </row>
    <row r="7" spans="1:15" x14ac:dyDescent="0.3">
      <c r="A7" s="1">
        <v>45694</v>
      </c>
      <c r="B7" s="1" t="s">
        <v>15</v>
      </c>
      <c r="C7" t="s">
        <v>7</v>
      </c>
      <c r="D7" t="s">
        <v>24</v>
      </c>
      <c r="E7" s="5">
        <v>162</v>
      </c>
      <c r="F7" s="7">
        <v>25144</v>
      </c>
      <c r="G7" s="5">
        <v>8.8000000000000007</v>
      </c>
      <c r="H7" s="9">
        <v>9</v>
      </c>
      <c r="I7" s="7">
        <v>1480</v>
      </c>
    </row>
    <row r="8" spans="1:15" x14ac:dyDescent="0.3">
      <c r="A8" s="1">
        <v>45695</v>
      </c>
      <c r="B8" s="1" t="s">
        <v>16</v>
      </c>
      <c r="C8" t="s">
        <v>7</v>
      </c>
      <c r="D8" t="s">
        <v>22</v>
      </c>
      <c r="E8" s="5">
        <v>162</v>
      </c>
      <c r="F8" s="7">
        <v>4476</v>
      </c>
      <c r="G8" s="5">
        <v>7.5</v>
      </c>
      <c r="H8" s="9">
        <v>9</v>
      </c>
      <c r="I8" s="7">
        <v>866</v>
      </c>
    </row>
    <row r="9" spans="1:15" x14ac:dyDescent="0.3">
      <c r="A9" s="1">
        <v>45696</v>
      </c>
      <c r="B9" s="1" t="s">
        <v>17</v>
      </c>
      <c r="C9" t="s">
        <v>7</v>
      </c>
      <c r="D9" t="s">
        <v>24</v>
      </c>
      <c r="E9" s="5">
        <v>161</v>
      </c>
      <c r="F9" s="7">
        <v>20086</v>
      </c>
      <c r="G9" s="5">
        <v>5.33</v>
      </c>
      <c r="H9" s="9">
        <v>7</v>
      </c>
      <c r="I9" s="7">
        <v>678</v>
      </c>
    </row>
    <row r="10" spans="1:15" x14ac:dyDescent="0.3">
      <c r="A10" s="1">
        <v>45697</v>
      </c>
      <c r="B10" s="1" t="s">
        <v>18</v>
      </c>
      <c r="C10" t="s">
        <v>7</v>
      </c>
      <c r="D10" t="s">
        <v>32</v>
      </c>
      <c r="E10" s="5">
        <v>161</v>
      </c>
      <c r="F10" s="7">
        <v>19207</v>
      </c>
      <c r="G10" s="5">
        <v>5.83</v>
      </c>
      <c r="H10" s="9">
        <v>8</v>
      </c>
      <c r="I10" s="7">
        <v>1152</v>
      </c>
    </row>
    <row r="11" spans="1:15" x14ac:dyDescent="0.3">
      <c r="A11" s="1">
        <v>45698</v>
      </c>
      <c r="B11" s="1" t="s">
        <v>19</v>
      </c>
      <c r="C11" t="s">
        <v>7</v>
      </c>
      <c r="D11" t="s">
        <v>8</v>
      </c>
      <c r="E11" s="5">
        <v>162</v>
      </c>
      <c r="F11" s="7">
        <v>17354</v>
      </c>
      <c r="G11" s="5">
        <v>6.17</v>
      </c>
      <c r="H11" s="9">
        <v>8</v>
      </c>
      <c r="I11" s="7">
        <v>1589</v>
      </c>
    </row>
    <row r="12" spans="1:15" x14ac:dyDescent="0.3">
      <c r="A12" s="1">
        <v>45699</v>
      </c>
      <c r="B12" s="1" t="s">
        <v>20</v>
      </c>
      <c r="C12" t="s">
        <v>25</v>
      </c>
      <c r="D12" t="s">
        <v>26</v>
      </c>
      <c r="E12" s="5">
        <v>163</v>
      </c>
      <c r="F12" s="7">
        <v>2779</v>
      </c>
      <c r="G12" s="5">
        <v>5.83</v>
      </c>
      <c r="H12" s="9">
        <v>7</v>
      </c>
      <c r="I12" s="7">
        <v>100</v>
      </c>
    </row>
    <row r="13" spans="1:15" x14ac:dyDescent="0.3">
      <c r="A13" s="1">
        <v>45700</v>
      </c>
      <c r="B13" s="1" t="s">
        <v>14</v>
      </c>
      <c r="C13" t="s">
        <v>25</v>
      </c>
      <c r="D13" t="s">
        <v>26</v>
      </c>
      <c r="E13" s="5">
        <v>163</v>
      </c>
      <c r="F13" s="7">
        <v>3249</v>
      </c>
      <c r="G13" s="5">
        <v>7.33</v>
      </c>
      <c r="H13" s="9">
        <v>7</v>
      </c>
      <c r="I13" s="7">
        <v>119</v>
      </c>
    </row>
    <row r="14" spans="1:15" x14ac:dyDescent="0.3">
      <c r="A14" s="1">
        <v>45701</v>
      </c>
      <c r="B14" s="1" t="s">
        <v>15</v>
      </c>
      <c r="C14" t="s">
        <v>25</v>
      </c>
      <c r="D14" t="s">
        <v>26</v>
      </c>
      <c r="E14" s="5">
        <v>165</v>
      </c>
      <c r="F14" s="7">
        <v>3545</v>
      </c>
      <c r="G14" s="5">
        <v>6.17</v>
      </c>
      <c r="H14" s="9">
        <v>8</v>
      </c>
      <c r="I14" s="7">
        <v>127</v>
      </c>
    </row>
    <row r="15" spans="1:15" x14ac:dyDescent="0.3">
      <c r="A15" s="1">
        <v>45702</v>
      </c>
      <c r="B15" s="1" t="s">
        <v>16</v>
      </c>
      <c r="C15" t="s">
        <v>7</v>
      </c>
      <c r="D15" t="s">
        <v>32</v>
      </c>
      <c r="E15" s="5">
        <v>165</v>
      </c>
      <c r="F15" s="7">
        <v>7937</v>
      </c>
      <c r="G15" s="5">
        <v>7</v>
      </c>
      <c r="H15" s="9">
        <v>8</v>
      </c>
      <c r="I15" s="7">
        <v>374</v>
      </c>
    </row>
    <row r="16" spans="1:15" x14ac:dyDescent="0.3">
      <c r="A16" s="1">
        <v>45703</v>
      </c>
      <c r="B16" s="1" t="s">
        <v>17</v>
      </c>
      <c r="C16" t="s">
        <v>25</v>
      </c>
      <c r="D16" t="s">
        <v>26</v>
      </c>
      <c r="E16" s="5">
        <v>165</v>
      </c>
      <c r="F16" s="7">
        <v>7752</v>
      </c>
      <c r="G16" s="5">
        <v>4.7300000000000004</v>
      </c>
      <c r="H16" s="9">
        <v>8</v>
      </c>
      <c r="I16" s="7">
        <v>267</v>
      </c>
    </row>
    <row r="17" spans="1:9" x14ac:dyDescent="0.3">
      <c r="A17" s="1">
        <v>45704</v>
      </c>
      <c r="B17" s="1" t="s">
        <v>18</v>
      </c>
      <c r="C17" t="s">
        <v>25</v>
      </c>
      <c r="D17" t="s">
        <v>26</v>
      </c>
      <c r="E17" s="5">
        <v>165</v>
      </c>
      <c r="F17" s="7">
        <v>9122</v>
      </c>
      <c r="G17" s="5">
        <v>6.5</v>
      </c>
      <c r="H17" s="9">
        <v>7</v>
      </c>
      <c r="I17" s="7">
        <v>501</v>
      </c>
    </row>
    <row r="18" spans="1:9" x14ac:dyDescent="0.3">
      <c r="A18" s="1">
        <v>45705</v>
      </c>
      <c r="B18" s="1" t="s">
        <v>19</v>
      </c>
      <c r="C18" t="s">
        <v>7</v>
      </c>
      <c r="D18" t="s">
        <v>8</v>
      </c>
      <c r="E18" s="5">
        <v>165</v>
      </c>
      <c r="F18" s="7">
        <v>15475</v>
      </c>
      <c r="G18" s="5">
        <v>9.5</v>
      </c>
      <c r="H18" s="9">
        <v>6.5</v>
      </c>
      <c r="I18" s="7">
        <v>1187</v>
      </c>
    </row>
    <row r="19" spans="1:9" x14ac:dyDescent="0.3">
      <c r="A19" s="1">
        <v>45706</v>
      </c>
      <c r="B19" s="1" t="s">
        <v>20</v>
      </c>
      <c r="C19" t="s">
        <v>25</v>
      </c>
      <c r="D19" t="s">
        <v>26</v>
      </c>
      <c r="E19" s="5">
        <v>167</v>
      </c>
      <c r="F19" s="7">
        <v>3454</v>
      </c>
      <c r="G19" s="5">
        <v>9</v>
      </c>
      <c r="H19" s="9">
        <v>7</v>
      </c>
      <c r="I19" s="7">
        <v>122</v>
      </c>
    </row>
    <row r="20" spans="1:9" x14ac:dyDescent="0.3">
      <c r="A20" s="1">
        <v>45707</v>
      </c>
      <c r="B20" s="1" t="s">
        <v>14</v>
      </c>
      <c r="C20" t="s">
        <v>7</v>
      </c>
      <c r="D20" t="s">
        <v>24</v>
      </c>
      <c r="E20" s="5">
        <v>167</v>
      </c>
      <c r="F20" s="7">
        <v>20394</v>
      </c>
      <c r="G20" s="5">
        <v>6</v>
      </c>
      <c r="H20" s="9">
        <v>7</v>
      </c>
      <c r="I20" s="7">
        <v>735</v>
      </c>
    </row>
    <row r="21" spans="1:9" x14ac:dyDescent="0.3">
      <c r="A21" s="1">
        <v>45708</v>
      </c>
      <c r="B21" s="1" t="s">
        <v>15</v>
      </c>
      <c r="C21" t="s">
        <v>7</v>
      </c>
      <c r="D21" t="s">
        <v>24</v>
      </c>
      <c r="E21" s="5">
        <v>167</v>
      </c>
      <c r="F21" s="7">
        <v>15049</v>
      </c>
      <c r="G21" s="5">
        <v>6</v>
      </c>
      <c r="H21" s="9">
        <v>7</v>
      </c>
      <c r="I21" s="7">
        <v>599</v>
      </c>
    </row>
    <row r="22" spans="1:9" x14ac:dyDescent="0.3">
      <c r="A22" s="1">
        <v>45709</v>
      </c>
      <c r="B22" s="1" t="s">
        <v>16</v>
      </c>
      <c r="C22" t="s">
        <v>7</v>
      </c>
      <c r="D22" t="s">
        <v>24</v>
      </c>
      <c r="E22" s="5">
        <v>167</v>
      </c>
      <c r="F22" s="7">
        <v>14494</v>
      </c>
      <c r="G22" s="5">
        <v>4</v>
      </c>
      <c r="H22" s="9">
        <v>7</v>
      </c>
      <c r="I22" s="7">
        <v>638</v>
      </c>
    </row>
    <row r="23" spans="1:9" x14ac:dyDescent="0.3">
      <c r="A23" s="1">
        <v>45710</v>
      </c>
      <c r="B23" s="1" t="s">
        <v>17</v>
      </c>
      <c r="C23" t="s">
        <v>7</v>
      </c>
      <c r="D23" t="s">
        <v>24</v>
      </c>
      <c r="E23" s="5">
        <v>167</v>
      </c>
      <c r="F23" s="7">
        <v>15133</v>
      </c>
      <c r="G23" s="5">
        <v>6.17</v>
      </c>
      <c r="H23" s="9">
        <v>7</v>
      </c>
      <c r="I23" s="7">
        <v>553</v>
      </c>
    </row>
    <row r="24" spans="1:9" x14ac:dyDescent="0.3">
      <c r="A24" s="1">
        <v>45711</v>
      </c>
      <c r="B24" s="1" t="s">
        <v>18</v>
      </c>
      <c r="C24" t="s">
        <v>25</v>
      </c>
      <c r="D24" t="s">
        <v>26</v>
      </c>
      <c r="E24" s="5">
        <v>167</v>
      </c>
      <c r="F24" s="7">
        <v>7468</v>
      </c>
      <c r="G24" s="5">
        <v>6</v>
      </c>
      <c r="H24" s="9">
        <v>7</v>
      </c>
      <c r="I24" s="7">
        <v>291</v>
      </c>
    </row>
    <row r="25" spans="1:9" x14ac:dyDescent="0.3">
      <c r="A25" s="1">
        <v>45712</v>
      </c>
      <c r="B25" s="1" t="s">
        <v>19</v>
      </c>
      <c r="C25" t="s">
        <v>7</v>
      </c>
      <c r="D25" t="s">
        <v>24</v>
      </c>
      <c r="E25" s="5">
        <v>167</v>
      </c>
      <c r="F25" s="7">
        <v>14849</v>
      </c>
      <c r="G25" s="5">
        <v>3.83</v>
      </c>
      <c r="H25" s="9">
        <v>7</v>
      </c>
      <c r="I25" s="7">
        <v>595</v>
      </c>
    </row>
    <row r="26" spans="1:9" x14ac:dyDescent="0.3">
      <c r="A26" s="1">
        <v>45713</v>
      </c>
      <c r="B26" s="1" t="s">
        <v>20</v>
      </c>
      <c r="C26" t="s">
        <v>7</v>
      </c>
      <c r="D26" t="s">
        <v>24</v>
      </c>
      <c r="E26" s="5">
        <v>169</v>
      </c>
      <c r="F26" s="7">
        <v>19165</v>
      </c>
      <c r="G26" s="5">
        <v>7</v>
      </c>
      <c r="H26" s="9">
        <v>7</v>
      </c>
      <c r="I26" s="7">
        <v>732</v>
      </c>
    </row>
    <row r="27" spans="1:9" x14ac:dyDescent="0.3">
      <c r="A27" s="1">
        <v>45714</v>
      </c>
      <c r="B27" s="1" t="s">
        <v>14</v>
      </c>
      <c r="C27" t="s">
        <v>7</v>
      </c>
      <c r="D27" t="s">
        <v>24</v>
      </c>
      <c r="E27" s="5">
        <v>169</v>
      </c>
      <c r="F27" s="7">
        <v>36642</v>
      </c>
      <c r="G27" s="5">
        <v>3.5</v>
      </c>
      <c r="H27" s="9">
        <v>8</v>
      </c>
      <c r="I27" s="7">
        <v>1574</v>
      </c>
    </row>
    <row r="28" spans="1:9" x14ac:dyDescent="0.3">
      <c r="A28" s="1">
        <v>45715</v>
      </c>
      <c r="B28" s="1" t="s">
        <v>15</v>
      </c>
      <c r="C28" t="s">
        <v>7</v>
      </c>
      <c r="D28" t="s">
        <v>24</v>
      </c>
      <c r="E28" s="5">
        <v>169</v>
      </c>
      <c r="F28" s="7">
        <v>11369</v>
      </c>
      <c r="G28" s="5">
        <v>7.1</v>
      </c>
      <c r="H28" s="9">
        <v>8</v>
      </c>
      <c r="I28" s="7">
        <v>395</v>
      </c>
    </row>
    <row r="29" spans="1:9" x14ac:dyDescent="0.3">
      <c r="A29" s="1">
        <v>45716</v>
      </c>
      <c r="B29" s="1" t="s">
        <v>16</v>
      </c>
      <c r="C29" t="s">
        <v>7</v>
      </c>
      <c r="D29" t="s">
        <v>32</v>
      </c>
      <c r="E29" s="5">
        <v>169</v>
      </c>
      <c r="F29" s="7">
        <v>11908</v>
      </c>
      <c r="G29" s="5">
        <v>5.5</v>
      </c>
      <c r="H29" s="9">
        <v>7</v>
      </c>
      <c r="I29" s="7">
        <v>691</v>
      </c>
    </row>
  </sheetData>
  <conditionalFormatting sqref="C1:C29">
    <cfRule type="containsText" dxfId="20" priority="1" operator="containsText" text="rest">
      <formula>NOT(ISERROR(SEARCH("rest",C1)))</formula>
    </cfRule>
    <cfRule type="containsText" dxfId="19" priority="2" operator="containsText" text="no">
      <formula>NOT(ISERROR(SEARCH("no",C1)))</formula>
    </cfRule>
    <cfRule type="endsWith" dxfId="18" priority="3" operator="endsWith" text="yes">
      <formula>RIGHT(C1,LEN("yes"))="yes"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033A7-BE1C-46AA-8327-7927BB936FDF}">
  <dimension ref="A1:N32"/>
  <sheetViews>
    <sheetView workbookViewId="0">
      <selection activeCell="J18" sqref="J18"/>
    </sheetView>
  </sheetViews>
  <sheetFormatPr defaultRowHeight="14.4" x14ac:dyDescent="0.3"/>
  <cols>
    <col min="1" max="1" width="9.88671875" bestFit="1" customWidth="1"/>
    <col min="2" max="2" width="11.44140625" bestFit="1" customWidth="1"/>
    <col min="3" max="3" width="11" customWidth="1"/>
    <col min="4" max="4" width="11.33203125" bestFit="1" customWidth="1"/>
    <col min="5" max="5" width="10" style="5" customWidth="1"/>
    <col min="6" max="6" width="9.109375" style="7"/>
    <col min="7" max="7" width="9.109375" style="5"/>
    <col min="8" max="8" width="9.109375" style="9"/>
    <col min="9" max="9" width="11.33203125" style="7" customWidth="1"/>
    <col min="13" max="13" width="12.88671875" bestFit="1" customWidth="1"/>
  </cols>
  <sheetData>
    <row r="1" spans="1:14" x14ac:dyDescent="0.3">
      <c r="A1" s="11" t="s">
        <v>0</v>
      </c>
      <c r="B1" s="11" t="s">
        <v>13</v>
      </c>
      <c r="C1" s="11" t="s">
        <v>1</v>
      </c>
      <c r="D1" s="11" t="s">
        <v>2</v>
      </c>
      <c r="E1" s="12" t="s">
        <v>3</v>
      </c>
      <c r="F1" s="13" t="s">
        <v>4</v>
      </c>
      <c r="G1" s="12" t="s">
        <v>5</v>
      </c>
      <c r="H1" s="14" t="s">
        <v>6</v>
      </c>
      <c r="I1" s="13" t="s">
        <v>9</v>
      </c>
    </row>
    <row r="2" spans="1:14" x14ac:dyDescent="0.3">
      <c r="A2" s="1">
        <v>45717</v>
      </c>
      <c r="B2" t="s">
        <v>17</v>
      </c>
      <c r="C2" t="s">
        <v>7</v>
      </c>
      <c r="D2" t="s">
        <v>12</v>
      </c>
      <c r="E2" s="5">
        <v>169</v>
      </c>
      <c r="F2" s="7">
        <v>6077</v>
      </c>
      <c r="G2" s="5">
        <v>7.5</v>
      </c>
      <c r="H2" s="9">
        <v>7.5</v>
      </c>
      <c r="I2" s="7">
        <v>1715</v>
      </c>
      <c r="M2" t="s">
        <v>38</v>
      </c>
      <c r="N2" s="9">
        <f>AVERAGE(Table4[WEIGHT])</f>
        <v>166.45161290322579</v>
      </c>
    </row>
    <row r="3" spans="1:14" x14ac:dyDescent="0.3">
      <c r="A3" s="1">
        <v>45718</v>
      </c>
      <c r="B3" t="s">
        <v>18</v>
      </c>
      <c r="C3" t="s">
        <v>25</v>
      </c>
      <c r="D3" t="s">
        <v>26</v>
      </c>
      <c r="E3" s="5">
        <v>169</v>
      </c>
      <c r="F3" s="7">
        <v>6925</v>
      </c>
      <c r="G3" s="5">
        <v>7</v>
      </c>
      <c r="H3" s="9">
        <v>5.83</v>
      </c>
      <c r="I3" s="7">
        <v>293</v>
      </c>
      <c r="M3" t="s">
        <v>30</v>
      </c>
      <c r="N3" s="9">
        <f>AVERAGE(Table4[[STEPS ]])</f>
        <v>10279.322580645161</v>
      </c>
    </row>
    <row r="4" spans="1:14" x14ac:dyDescent="0.3">
      <c r="A4" s="1">
        <v>45719</v>
      </c>
      <c r="B4" t="s">
        <v>19</v>
      </c>
      <c r="C4" t="s">
        <v>25</v>
      </c>
      <c r="D4" t="s">
        <v>26</v>
      </c>
      <c r="E4" s="5">
        <v>169</v>
      </c>
      <c r="F4" s="7">
        <v>10634</v>
      </c>
      <c r="G4" s="5">
        <v>7</v>
      </c>
      <c r="H4" s="9">
        <v>8.5</v>
      </c>
      <c r="I4" s="7">
        <v>1003</v>
      </c>
      <c r="M4" t="s">
        <v>29</v>
      </c>
      <c r="N4" s="9">
        <f>AVERAGE(Table4[SLEEP])</f>
        <v>6.4896774193548374</v>
      </c>
    </row>
    <row r="5" spans="1:14" x14ac:dyDescent="0.3">
      <c r="A5" s="1">
        <v>45720</v>
      </c>
      <c r="B5" t="s">
        <v>20</v>
      </c>
      <c r="C5" t="s">
        <v>25</v>
      </c>
      <c r="D5" t="s">
        <v>26</v>
      </c>
      <c r="E5" s="5">
        <v>168</v>
      </c>
      <c r="F5" s="7">
        <v>4885</v>
      </c>
      <c r="G5" s="5">
        <v>7.83</v>
      </c>
      <c r="H5" s="9">
        <v>7</v>
      </c>
      <c r="I5" s="7">
        <v>195</v>
      </c>
      <c r="M5" t="s">
        <v>28</v>
      </c>
      <c r="N5" s="9">
        <f>AVERAGE(Table4[MOOD])</f>
        <v>7.2203225806451607</v>
      </c>
    </row>
    <row r="6" spans="1:14" x14ac:dyDescent="0.3">
      <c r="A6" s="1">
        <v>45721</v>
      </c>
      <c r="B6" t="s">
        <v>14</v>
      </c>
      <c r="C6" t="s">
        <v>25</v>
      </c>
      <c r="D6" t="s">
        <v>26</v>
      </c>
      <c r="E6" s="5">
        <v>167</v>
      </c>
      <c r="F6" s="7">
        <v>5268</v>
      </c>
      <c r="G6" s="5">
        <v>7.33</v>
      </c>
      <c r="H6" s="9">
        <v>7</v>
      </c>
      <c r="I6" s="7">
        <v>213</v>
      </c>
      <c r="M6" t="s">
        <v>27</v>
      </c>
      <c r="N6" s="9">
        <f>AVERAGE(Table4[CALORIES])</f>
        <v>759.77419354838707</v>
      </c>
    </row>
    <row r="7" spans="1:14" x14ac:dyDescent="0.3">
      <c r="A7" s="1">
        <v>45722</v>
      </c>
      <c r="B7" t="s">
        <v>15</v>
      </c>
      <c r="C7" t="s">
        <v>7</v>
      </c>
      <c r="D7" t="s">
        <v>12</v>
      </c>
      <c r="E7" s="5">
        <v>167</v>
      </c>
      <c r="F7" s="7">
        <v>13042</v>
      </c>
      <c r="G7" s="5">
        <v>6.17</v>
      </c>
      <c r="H7" s="9">
        <v>8</v>
      </c>
      <c r="I7" s="7">
        <v>967</v>
      </c>
    </row>
    <row r="8" spans="1:14" x14ac:dyDescent="0.3">
      <c r="A8" s="1">
        <v>45723</v>
      </c>
      <c r="B8" t="s">
        <v>16</v>
      </c>
      <c r="C8" t="s">
        <v>7</v>
      </c>
      <c r="D8" t="s">
        <v>22</v>
      </c>
      <c r="E8" s="5">
        <v>166</v>
      </c>
      <c r="F8" s="7">
        <v>17850</v>
      </c>
      <c r="G8" s="5">
        <v>6.67</v>
      </c>
      <c r="H8" s="9">
        <v>8</v>
      </c>
      <c r="I8" s="7">
        <v>1461</v>
      </c>
    </row>
    <row r="9" spans="1:14" x14ac:dyDescent="0.3">
      <c r="A9" s="1">
        <v>45724</v>
      </c>
      <c r="B9" t="s">
        <v>17</v>
      </c>
      <c r="C9" t="s">
        <v>25</v>
      </c>
      <c r="D9" t="s">
        <v>26</v>
      </c>
      <c r="E9" s="5">
        <v>166</v>
      </c>
      <c r="F9" s="7">
        <v>3993</v>
      </c>
      <c r="G9" s="5">
        <v>9.33</v>
      </c>
      <c r="H9" s="9">
        <v>6</v>
      </c>
      <c r="I9" s="7">
        <v>159</v>
      </c>
    </row>
    <row r="10" spans="1:14" x14ac:dyDescent="0.3">
      <c r="A10" s="1">
        <v>45725</v>
      </c>
      <c r="B10" t="s">
        <v>18</v>
      </c>
      <c r="C10" t="s">
        <v>25</v>
      </c>
      <c r="D10" t="s">
        <v>26</v>
      </c>
      <c r="E10" s="5">
        <v>166</v>
      </c>
      <c r="F10" s="7">
        <v>8407</v>
      </c>
      <c r="G10" s="5">
        <v>4.67</v>
      </c>
      <c r="H10" s="9">
        <v>6</v>
      </c>
      <c r="I10" s="7">
        <v>388</v>
      </c>
    </row>
    <row r="11" spans="1:14" x14ac:dyDescent="0.3">
      <c r="A11" s="1">
        <v>45726</v>
      </c>
      <c r="B11" t="s">
        <v>19</v>
      </c>
      <c r="C11" t="s">
        <v>25</v>
      </c>
      <c r="D11" t="s">
        <v>26</v>
      </c>
      <c r="E11" s="5">
        <v>166</v>
      </c>
      <c r="F11" s="7">
        <v>805</v>
      </c>
      <c r="G11" s="5">
        <v>6.17</v>
      </c>
      <c r="H11" s="9">
        <v>6</v>
      </c>
      <c r="I11" s="7">
        <v>31</v>
      </c>
    </row>
    <row r="12" spans="1:14" x14ac:dyDescent="0.3">
      <c r="A12" s="1">
        <v>45727</v>
      </c>
      <c r="B12" t="s">
        <v>20</v>
      </c>
      <c r="C12" t="s">
        <v>7</v>
      </c>
      <c r="D12" t="s">
        <v>24</v>
      </c>
      <c r="E12" s="5">
        <v>165</v>
      </c>
      <c r="F12" s="7">
        <v>15909</v>
      </c>
      <c r="G12" s="5">
        <v>6.67</v>
      </c>
      <c r="H12" s="9">
        <v>7</v>
      </c>
      <c r="I12" s="7">
        <v>1318</v>
      </c>
    </row>
    <row r="13" spans="1:14" x14ac:dyDescent="0.3">
      <c r="A13" s="1">
        <v>45728</v>
      </c>
      <c r="B13" t="s">
        <v>14</v>
      </c>
      <c r="C13" t="s">
        <v>7</v>
      </c>
      <c r="D13" t="s">
        <v>24</v>
      </c>
      <c r="E13" s="5">
        <v>165</v>
      </c>
      <c r="F13" s="7">
        <v>11055</v>
      </c>
      <c r="G13" s="5">
        <v>8.83</v>
      </c>
      <c r="H13" s="9">
        <v>7</v>
      </c>
      <c r="I13" s="7">
        <v>635</v>
      </c>
    </row>
    <row r="14" spans="1:14" x14ac:dyDescent="0.3">
      <c r="A14" s="1">
        <v>45729</v>
      </c>
      <c r="B14" t="s">
        <v>15</v>
      </c>
      <c r="C14" t="s">
        <v>7</v>
      </c>
      <c r="D14" t="s">
        <v>12</v>
      </c>
      <c r="E14" s="5">
        <v>165</v>
      </c>
      <c r="F14" s="7">
        <v>15237</v>
      </c>
      <c r="G14" s="5">
        <v>7.67</v>
      </c>
      <c r="H14" s="9">
        <v>8</v>
      </c>
      <c r="I14" s="7">
        <v>1257</v>
      </c>
    </row>
    <row r="15" spans="1:14" x14ac:dyDescent="0.3">
      <c r="A15" s="1">
        <v>45730</v>
      </c>
      <c r="B15" t="s">
        <v>16</v>
      </c>
      <c r="C15" t="s">
        <v>7</v>
      </c>
      <c r="D15" t="s">
        <v>24</v>
      </c>
      <c r="E15" s="5">
        <v>165</v>
      </c>
      <c r="F15" s="7">
        <v>7502</v>
      </c>
      <c r="G15" s="5">
        <v>6</v>
      </c>
      <c r="H15" s="9">
        <v>9</v>
      </c>
      <c r="I15" s="7">
        <v>301</v>
      </c>
    </row>
    <row r="16" spans="1:14" x14ac:dyDescent="0.3">
      <c r="A16" s="1">
        <v>45731</v>
      </c>
      <c r="B16" t="s">
        <v>17</v>
      </c>
      <c r="C16" t="s">
        <v>7</v>
      </c>
      <c r="D16" t="s">
        <v>24</v>
      </c>
      <c r="E16" s="5">
        <v>165</v>
      </c>
      <c r="F16" s="7">
        <v>14269</v>
      </c>
      <c r="G16" s="5">
        <v>8.33</v>
      </c>
      <c r="H16" s="9">
        <v>8</v>
      </c>
      <c r="I16" s="7">
        <v>575</v>
      </c>
    </row>
    <row r="17" spans="1:9" x14ac:dyDescent="0.3">
      <c r="A17" s="1">
        <v>45732</v>
      </c>
      <c r="B17" t="s">
        <v>18</v>
      </c>
      <c r="C17" t="s">
        <v>25</v>
      </c>
      <c r="D17" t="s">
        <v>26</v>
      </c>
      <c r="E17" s="5">
        <v>165</v>
      </c>
      <c r="F17" s="7">
        <v>4122</v>
      </c>
      <c r="G17" s="5">
        <v>2</v>
      </c>
      <c r="H17" s="9">
        <v>8</v>
      </c>
      <c r="I17" s="7">
        <v>170</v>
      </c>
    </row>
    <row r="18" spans="1:9" x14ac:dyDescent="0.3">
      <c r="A18" s="1">
        <v>45733</v>
      </c>
      <c r="B18" t="s">
        <v>19</v>
      </c>
      <c r="C18" t="s">
        <v>7</v>
      </c>
      <c r="D18" t="s">
        <v>22</v>
      </c>
      <c r="E18" s="5">
        <v>165</v>
      </c>
      <c r="F18" s="7">
        <v>13219</v>
      </c>
      <c r="G18" s="5">
        <v>6.5</v>
      </c>
      <c r="H18" s="9">
        <v>7</v>
      </c>
      <c r="I18" s="7">
        <v>1230</v>
      </c>
    </row>
    <row r="19" spans="1:9" x14ac:dyDescent="0.3">
      <c r="A19" s="1">
        <v>45734</v>
      </c>
      <c r="B19" t="s">
        <v>20</v>
      </c>
      <c r="C19" t="s">
        <v>25</v>
      </c>
      <c r="D19" t="s">
        <v>26</v>
      </c>
      <c r="E19" s="5">
        <v>165</v>
      </c>
      <c r="F19" s="7">
        <v>2869</v>
      </c>
      <c r="G19" s="5">
        <v>8.83</v>
      </c>
      <c r="H19" s="9">
        <v>4</v>
      </c>
      <c r="I19" s="7">
        <v>116</v>
      </c>
    </row>
    <row r="20" spans="1:9" x14ac:dyDescent="0.3">
      <c r="A20" s="1">
        <v>45735</v>
      </c>
      <c r="B20" t="s">
        <v>14</v>
      </c>
      <c r="C20" t="s">
        <v>25</v>
      </c>
      <c r="D20" t="s">
        <v>26</v>
      </c>
      <c r="E20" s="5">
        <v>167</v>
      </c>
      <c r="F20" s="7">
        <v>3028</v>
      </c>
      <c r="G20" s="5">
        <v>6.5</v>
      </c>
      <c r="H20" s="9">
        <v>5</v>
      </c>
      <c r="I20" s="7">
        <v>121</v>
      </c>
    </row>
    <row r="21" spans="1:9" x14ac:dyDescent="0.3">
      <c r="A21" s="1">
        <v>45736</v>
      </c>
      <c r="B21" t="s">
        <v>15</v>
      </c>
      <c r="C21" t="s">
        <v>7</v>
      </c>
      <c r="D21" t="s">
        <v>24</v>
      </c>
      <c r="E21" s="5">
        <v>167</v>
      </c>
      <c r="F21" s="7">
        <v>13228</v>
      </c>
      <c r="G21" s="5">
        <v>6.17</v>
      </c>
      <c r="H21" s="9">
        <v>7</v>
      </c>
      <c r="I21" s="7">
        <v>569</v>
      </c>
    </row>
    <row r="22" spans="1:9" x14ac:dyDescent="0.3">
      <c r="A22" s="1">
        <v>45737</v>
      </c>
      <c r="B22" t="s">
        <v>16</v>
      </c>
      <c r="C22" t="s">
        <v>7</v>
      </c>
      <c r="D22" t="s">
        <v>24</v>
      </c>
      <c r="E22" s="5">
        <v>167</v>
      </c>
      <c r="F22" s="7">
        <v>11506</v>
      </c>
      <c r="G22" s="5">
        <v>7.67</v>
      </c>
      <c r="H22" s="9">
        <v>8</v>
      </c>
      <c r="I22" s="7">
        <v>789</v>
      </c>
    </row>
    <row r="23" spans="1:9" x14ac:dyDescent="0.3">
      <c r="A23" s="1">
        <v>45738</v>
      </c>
      <c r="B23" t="s">
        <v>17</v>
      </c>
      <c r="C23" t="s">
        <v>7</v>
      </c>
      <c r="D23" t="s">
        <v>24</v>
      </c>
      <c r="E23" s="5">
        <v>167</v>
      </c>
      <c r="F23" s="7">
        <v>14462</v>
      </c>
      <c r="G23" s="5">
        <v>2.5</v>
      </c>
      <c r="H23" s="9">
        <v>8</v>
      </c>
      <c r="I23" s="7">
        <v>978</v>
      </c>
    </row>
    <row r="24" spans="1:9" x14ac:dyDescent="0.3">
      <c r="A24" s="1">
        <v>45739</v>
      </c>
      <c r="B24" t="s">
        <v>18</v>
      </c>
      <c r="C24" t="s">
        <v>7</v>
      </c>
      <c r="D24" t="s">
        <v>32</v>
      </c>
      <c r="E24" s="5">
        <v>167</v>
      </c>
      <c r="F24" s="7">
        <v>18989</v>
      </c>
      <c r="G24" s="5">
        <v>4.33</v>
      </c>
      <c r="H24" s="9">
        <v>7</v>
      </c>
      <c r="I24" s="7">
        <v>1150</v>
      </c>
    </row>
    <row r="25" spans="1:9" x14ac:dyDescent="0.3">
      <c r="A25" s="1">
        <v>45740</v>
      </c>
      <c r="B25" t="s">
        <v>19</v>
      </c>
      <c r="C25" t="s">
        <v>7</v>
      </c>
      <c r="D25" t="s">
        <v>24</v>
      </c>
      <c r="E25" s="5">
        <v>167</v>
      </c>
      <c r="F25" s="7">
        <v>11723</v>
      </c>
      <c r="G25" s="5">
        <v>9.17</v>
      </c>
      <c r="H25" s="9">
        <v>8</v>
      </c>
      <c r="I25" s="7">
        <v>1187</v>
      </c>
    </row>
    <row r="26" spans="1:9" x14ac:dyDescent="0.3">
      <c r="A26" s="1">
        <v>45741</v>
      </c>
      <c r="B26" t="s">
        <v>20</v>
      </c>
      <c r="C26" t="s">
        <v>25</v>
      </c>
      <c r="D26" t="s">
        <v>26</v>
      </c>
      <c r="E26" s="5">
        <v>167</v>
      </c>
      <c r="F26" s="7">
        <v>6832</v>
      </c>
      <c r="G26" s="5">
        <v>3.17</v>
      </c>
      <c r="H26" s="9">
        <v>5</v>
      </c>
      <c r="I26" s="7">
        <v>534</v>
      </c>
    </row>
    <row r="27" spans="1:9" x14ac:dyDescent="0.3">
      <c r="A27" s="1">
        <v>45742</v>
      </c>
      <c r="B27" t="s">
        <v>14</v>
      </c>
      <c r="C27" t="s">
        <v>7</v>
      </c>
      <c r="D27" t="s">
        <v>22</v>
      </c>
      <c r="E27" s="5">
        <v>167</v>
      </c>
      <c r="F27" s="7">
        <v>15010</v>
      </c>
      <c r="G27" s="5">
        <v>7.67</v>
      </c>
      <c r="H27" s="9">
        <v>7</v>
      </c>
      <c r="I27" s="7">
        <v>1541</v>
      </c>
    </row>
    <row r="28" spans="1:9" x14ac:dyDescent="0.3">
      <c r="A28" s="1">
        <v>45743</v>
      </c>
      <c r="B28" t="s">
        <v>15</v>
      </c>
      <c r="C28" t="s">
        <v>7</v>
      </c>
      <c r="D28" t="s">
        <v>12</v>
      </c>
      <c r="E28" s="5">
        <v>167</v>
      </c>
      <c r="F28" s="7">
        <v>10824</v>
      </c>
      <c r="G28" s="5">
        <v>6.17</v>
      </c>
      <c r="H28" s="9">
        <v>8</v>
      </c>
      <c r="I28" s="7">
        <v>1038</v>
      </c>
    </row>
    <row r="29" spans="1:9" x14ac:dyDescent="0.3">
      <c r="A29" s="1">
        <v>45744</v>
      </c>
      <c r="B29" t="s">
        <v>16</v>
      </c>
      <c r="C29" t="s">
        <v>7</v>
      </c>
      <c r="D29" t="s">
        <v>22</v>
      </c>
      <c r="E29" s="5">
        <v>166</v>
      </c>
      <c r="F29" s="7">
        <v>6665</v>
      </c>
      <c r="G29" s="5">
        <v>6.67</v>
      </c>
      <c r="H29" s="9">
        <v>9</v>
      </c>
      <c r="I29" s="7">
        <v>1089</v>
      </c>
    </row>
    <row r="30" spans="1:9" x14ac:dyDescent="0.3">
      <c r="A30" s="1">
        <v>45745</v>
      </c>
      <c r="B30" t="s">
        <v>17</v>
      </c>
      <c r="C30" t="s">
        <v>7</v>
      </c>
      <c r="D30" t="s">
        <v>24</v>
      </c>
      <c r="E30" s="5">
        <v>166</v>
      </c>
      <c r="F30" s="7">
        <v>26158</v>
      </c>
      <c r="G30" s="5">
        <v>3.83</v>
      </c>
      <c r="H30" s="9">
        <v>8</v>
      </c>
      <c r="I30" s="7">
        <v>1422</v>
      </c>
    </row>
    <row r="31" spans="1:9" x14ac:dyDescent="0.3">
      <c r="A31" s="1">
        <v>45746</v>
      </c>
      <c r="B31" t="s">
        <v>18</v>
      </c>
      <c r="C31" t="s">
        <v>7</v>
      </c>
      <c r="D31" t="s">
        <v>32</v>
      </c>
      <c r="E31" s="5">
        <v>166</v>
      </c>
      <c r="F31" s="7">
        <v>10428</v>
      </c>
      <c r="G31" s="5">
        <v>5.33</v>
      </c>
      <c r="H31" s="9">
        <v>9</v>
      </c>
      <c r="I31" s="7">
        <v>563</v>
      </c>
    </row>
    <row r="32" spans="1:9" x14ac:dyDescent="0.3">
      <c r="A32" s="1">
        <v>45747</v>
      </c>
      <c r="B32" t="s">
        <v>19</v>
      </c>
      <c r="C32" t="s">
        <v>36</v>
      </c>
      <c r="D32" t="s">
        <v>26</v>
      </c>
      <c r="E32" s="5">
        <v>166</v>
      </c>
      <c r="F32" s="7">
        <v>7738</v>
      </c>
      <c r="G32" s="5">
        <v>7.5</v>
      </c>
      <c r="H32" s="9">
        <v>7</v>
      </c>
      <c r="I32" s="7">
        <v>545</v>
      </c>
    </row>
  </sheetData>
  <phoneticPr fontId="1" type="noConversion"/>
  <conditionalFormatting sqref="C1:C1048576">
    <cfRule type="containsText" dxfId="17" priority="1" operator="containsText" text="rest">
      <formula>NOT(ISERROR(SEARCH("rest",C1)))</formula>
    </cfRule>
    <cfRule type="containsText" dxfId="16" priority="2" operator="containsText" text="no">
      <formula>NOT(ISERROR(SEARCH("no",C1)))</formula>
    </cfRule>
    <cfRule type="endsWith" dxfId="15" priority="3" operator="endsWith" text="yes">
      <formula>RIGHT(C1,LEN("yes"))="yes"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710C2-9E06-4E01-A04F-5286A47943F2}">
  <dimension ref="A1:M31"/>
  <sheetViews>
    <sheetView workbookViewId="0">
      <selection activeCell="C28" sqref="C28"/>
    </sheetView>
  </sheetViews>
  <sheetFormatPr defaultRowHeight="14.4" x14ac:dyDescent="0.3"/>
  <cols>
    <col min="1" max="1" width="9.88671875" bestFit="1" customWidth="1"/>
    <col min="2" max="2" width="11.44140625" bestFit="1" customWidth="1"/>
    <col min="3" max="3" width="11" customWidth="1"/>
    <col min="4" max="4" width="11.33203125" bestFit="1" customWidth="1"/>
    <col min="5" max="5" width="10" style="5" customWidth="1"/>
    <col min="6" max="6" width="9.109375" style="7"/>
    <col min="7" max="7" width="9.109375" style="5"/>
    <col min="8" max="8" width="9.109375" style="9"/>
    <col min="9" max="9" width="11.33203125" style="7" customWidth="1"/>
    <col min="12" max="12" width="12.88671875" bestFit="1" customWidth="1"/>
  </cols>
  <sheetData>
    <row r="1" spans="1:13" x14ac:dyDescent="0.3">
      <c r="A1" s="11" t="s">
        <v>0</v>
      </c>
      <c r="B1" s="11" t="s">
        <v>13</v>
      </c>
      <c r="C1" s="11" t="s">
        <v>1</v>
      </c>
      <c r="D1" s="11" t="s">
        <v>2</v>
      </c>
      <c r="E1" s="12" t="s">
        <v>3</v>
      </c>
      <c r="F1" s="13" t="s">
        <v>4</v>
      </c>
      <c r="G1" s="12" t="s">
        <v>5</v>
      </c>
      <c r="H1" s="14" t="s">
        <v>6</v>
      </c>
      <c r="I1" s="13" t="s">
        <v>9</v>
      </c>
      <c r="L1" t="s">
        <v>37</v>
      </c>
      <c r="M1" s="5">
        <f>AVERAGE(E2:E31)</f>
        <v>162.36666666666667</v>
      </c>
    </row>
    <row r="2" spans="1:13" x14ac:dyDescent="0.3">
      <c r="A2" s="1">
        <v>45748</v>
      </c>
      <c r="B2" t="s">
        <v>20</v>
      </c>
      <c r="C2" t="s">
        <v>25</v>
      </c>
      <c r="D2" t="s">
        <v>26</v>
      </c>
      <c r="E2" s="5">
        <v>165</v>
      </c>
      <c r="F2" s="7">
        <v>3608</v>
      </c>
      <c r="G2" s="5">
        <v>8.17</v>
      </c>
      <c r="H2" s="9">
        <v>5</v>
      </c>
      <c r="I2" s="7">
        <v>144</v>
      </c>
      <c r="L2" t="s">
        <v>35</v>
      </c>
      <c r="M2" s="7">
        <f>AVERAGE(F2:F31)</f>
        <v>16542.400000000001</v>
      </c>
    </row>
    <row r="3" spans="1:13" x14ac:dyDescent="0.3">
      <c r="A3" s="1">
        <v>45749</v>
      </c>
      <c r="B3" t="s">
        <v>14</v>
      </c>
      <c r="C3" t="s">
        <v>7</v>
      </c>
      <c r="D3" t="s">
        <v>24</v>
      </c>
      <c r="E3" s="5">
        <v>165</v>
      </c>
      <c r="F3" s="7">
        <v>13454</v>
      </c>
      <c r="G3" s="5">
        <v>8</v>
      </c>
      <c r="H3" s="9">
        <v>7</v>
      </c>
      <c r="I3" s="7">
        <v>806</v>
      </c>
      <c r="L3" t="s">
        <v>29</v>
      </c>
      <c r="M3" s="5">
        <f>AVERAGE(G2:G31)</f>
        <v>6.0530000000000008</v>
      </c>
    </row>
    <row r="4" spans="1:13" x14ac:dyDescent="0.3">
      <c r="A4" s="1">
        <v>45750</v>
      </c>
      <c r="B4" t="s">
        <v>15</v>
      </c>
      <c r="C4" t="s">
        <v>7</v>
      </c>
      <c r="D4" t="s">
        <v>24</v>
      </c>
      <c r="E4" s="5">
        <v>165</v>
      </c>
      <c r="F4" s="7">
        <v>25421</v>
      </c>
      <c r="G4" s="5">
        <v>4.67</v>
      </c>
      <c r="H4" s="9">
        <v>7.5</v>
      </c>
      <c r="I4" s="7">
        <v>1256</v>
      </c>
      <c r="L4" t="s">
        <v>39</v>
      </c>
      <c r="M4" s="9">
        <f>AVERAGE(H2:H31)</f>
        <v>7.5666666666666664</v>
      </c>
    </row>
    <row r="5" spans="1:13" x14ac:dyDescent="0.3">
      <c r="A5" s="1">
        <v>45751</v>
      </c>
      <c r="B5" t="s">
        <v>16</v>
      </c>
      <c r="C5" t="s">
        <v>7</v>
      </c>
      <c r="D5" t="s">
        <v>24</v>
      </c>
      <c r="E5" s="5">
        <v>165</v>
      </c>
      <c r="F5" s="7">
        <v>14117</v>
      </c>
      <c r="G5" s="5">
        <v>6</v>
      </c>
      <c r="H5" s="9">
        <v>7</v>
      </c>
      <c r="I5" s="7">
        <v>590</v>
      </c>
      <c r="L5" t="s">
        <v>27</v>
      </c>
      <c r="M5" s="7">
        <f>AVERAGE(I2:I31)</f>
        <v>1125.8333333333333</v>
      </c>
    </row>
    <row r="6" spans="1:13" x14ac:dyDescent="0.3">
      <c r="A6" s="1">
        <v>45752</v>
      </c>
      <c r="B6" t="s">
        <v>17</v>
      </c>
      <c r="C6" t="s">
        <v>25</v>
      </c>
      <c r="D6" t="s">
        <v>26</v>
      </c>
      <c r="E6" s="5">
        <v>164</v>
      </c>
      <c r="F6" s="7">
        <v>9501</v>
      </c>
      <c r="G6" s="5">
        <v>6</v>
      </c>
      <c r="H6" s="9">
        <v>6</v>
      </c>
      <c r="I6" s="7">
        <v>552</v>
      </c>
    </row>
    <row r="7" spans="1:13" x14ac:dyDescent="0.3">
      <c r="A7" s="1">
        <v>45753</v>
      </c>
      <c r="B7" t="s">
        <v>18</v>
      </c>
      <c r="C7" t="s">
        <v>7</v>
      </c>
      <c r="D7" t="s">
        <v>24</v>
      </c>
      <c r="E7" s="5">
        <v>164</v>
      </c>
      <c r="F7" s="7">
        <v>16988</v>
      </c>
      <c r="G7" s="5">
        <v>3.67</v>
      </c>
      <c r="H7" s="9">
        <v>7</v>
      </c>
      <c r="I7" s="7">
        <v>903</v>
      </c>
    </row>
    <row r="8" spans="1:13" x14ac:dyDescent="0.3">
      <c r="A8" s="1">
        <v>45754</v>
      </c>
      <c r="B8" t="s">
        <v>19</v>
      </c>
      <c r="C8" t="s">
        <v>7</v>
      </c>
      <c r="D8" t="s">
        <v>24</v>
      </c>
      <c r="E8" s="5">
        <v>164</v>
      </c>
      <c r="F8" s="7">
        <v>20356</v>
      </c>
      <c r="G8" s="5">
        <v>6.33</v>
      </c>
      <c r="H8" s="9">
        <v>8</v>
      </c>
      <c r="I8" s="7">
        <v>1415</v>
      </c>
    </row>
    <row r="9" spans="1:13" x14ac:dyDescent="0.3">
      <c r="A9" s="1">
        <v>45755</v>
      </c>
      <c r="B9" t="s">
        <v>20</v>
      </c>
      <c r="C9" t="s">
        <v>7</v>
      </c>
      <c r="D9" t="s">
        <v>24</v>
      </c>
      <c r="E9" s="5">
        <v>164</v>
      </c>
      <c r="F9" s="7">
        <v>24858</v>
      </c>
      <c r="G9" s="5">
        <v>8.5</v>
      </c>
      <c r="H9" s="9">
        <v>8</v>
      </c>
      <c r="I9" s="7">
        <v>1255</v>
      </c>
    </row>
    <row r="10" spans="1:13" x14ac:dyDescent="0.3">
      <c r="A10" s="1">
        <v>45756</v>
      </c>
      <c r="B10" t="s">
        <v>14</v>
      </c>
      <c r="C10" t="s">
        <v>7</v>
      </c>
      <c r="D10" t="s">
        <v>24</v>
      </c>
      <c r="E10" s="5">
        <v>164</v>
      </c>
      <c r="F10" s="7">
        <v>16499</v>
      </c>
      <c r="G10" s="5">
        <v>2.75</v>
      </c>
      <c r="H10" s="9">
        <v>8</v>
      </c>
      <c r="I10" s="7">
        <v>755</v>
      </c>
    </row>
    <row r="11" spans="1:13" x14ac:dyDescent="0.3">
      <c r="A11" s="1">
        <v>45757</v>
      </c>
      <c r="B11" t="s">
        <v>15</v>
      </c>
      <c r="C11" t="s">
        <v>7</v>
      </c>
      <c r="D11" t="s">
        <v>24</v>
      </c>
      <c r="E11" s="5">
        <v>163</v>
      </c>
      <c r="F11" s="7">
        <v>20914</v>
      </c>
      <c r="G11" s="5">
        <v>6</v>
      </c>
      <c r="H11" s="9">
        <v>8</v>
      </c>
      <c r="I11" s="7">
        <v>882</v>
      </c>
    </row>
    <row r="12" spans="1:13" x14ac:dyDescent="0.3">
      <c r="A12" s="1">
        <v>45758</v>
      </c>
      <c r="B12" t="s">
        <v>16</v>
      </c>
      <c r="C12" t="s">
        <v>7</v>
      </c>
      <c r="D12" t="s">
        <v>22</v>
      </c>
      <c r="E12" s="5">
        <v>163</v>
      </c>
      <c r="F12" s="7">
        <v>11098</v>
      </c>
      <c r="G12" s="5">
        <v>7.17</v>
      </c>
      <c r="H12" s="9">
        <v>8</v>
      </c>
      <c r="I12" s="7">
        <v>1263</v>
      </c>
    </row>
    <row r="13" spans="1:13" x14ac:dyDescent="0.3">
      <c r="A13" s="1">
        <v>45759</v>
      </c>
      <c r="B13" t="s">
        <v>17</v>
      </c>
      <c r="C13" t="s">
        <v>7</v>
      </c>
      <c r="D13" t="s">
        <v>12</v>
      </c>
      <c r="E13" s="5">
        <v>163</v>
      </c>
      <c r="F13" s="7">
        <v>15613</v>
      </c>
      <c r="G13" s="5">
        <v>8.5</v>
      </c>
      <c r="H13" s="9">
        <v>8</v>
      </c>
      <c r="I13" s="7">
        <v>1526</v>
      </c>
    </row>
    <row r="14" spans="1:13" x14ac:dyDescent="0.3">
      <c r="A14" s="1">
        <v>45760</v>
      </c>
      <c r="B14" t="s">
        <v>18</v>
      </c>
      <c r="C14" t="s">
        <v>7</v>
      </c>
      <c r="D14" t="s">
        <v>32</v>
      </c>
      <c r="E14" s="5">
        <v>163</v>
      </c>
      <c r="F14" s="7">
        <v>12982</v>
      </c>
      <c r="G14" s="5">
        <v>6.67</v>
      </c>
      <c r="H14" s="9">
        <v>7</v>
      </c>
      <c r="I14" s="7">
        <v>704</v>
      </c>
    </row>
    <row r="15" spans="1:13" x14ac:dyDescent="0.3">
      <c r="A15" s="1">
        <v>45761</v>
      </c>
      <c r="B15" t="s">
        <v>19</v>
      </c>
      <c r="C15" t="s">
        <v>7</v>
      </c>
      <c r="D15" t="s">
        <v>22</v>
      </c>
      <c r="E15" s="5">
        <v>163</v>
      </c>
      <c r="F15" s="7">
        <v>17129</v>
      </c>
      <c r="G15" s="5">
        <v>6.83</v>
      </c>
      <c r="H15" s="9">
        <v>8</v>
      </c>
      <c r="I15" s="7">
        <v>1468</v>
      </c>
    </row>
    <row r="16" spans="1:13" x14ac:dyDescent="0.3">
      <c r="A16" s="1">
        <v>45762</v>
      </c>
      <c r="B16" t="s">
        <v>20</v>
      </c>
      <c r="C16" t="s">
        <v>7</v>
      </c>
      <c r="D16" t="s">
        <v>12</v>
      </c>
      <c r="E16" s="5">
        <v>163</v>
      </c>
      <c r="F16" s="7">
        <v>13528</v>
      </c>
      <c r="G16" s="5">
        <v>7.67</v>
      </c>
      <c r="H16" s="9">
        <v>8</v>
      </c>
      <c r="I16" s="7">
        <v>1321</v>
      </c>
    </row>
    <row r="17" spans="1:9" x14ac:dyDescent="0.3">
      <c r="A17" s="1">
        <v>45763</v>
      </c>
      <c r="B17" t="s">
        <v>14</v>
      </c>
      <c r="C17" t="s">
        <v>7</v>
      </c>
      <c r="D17" t="s">
        <v>22</v>
      </c>
      <c r="E17" s="5">
        <v>163</v>
      </c>
      <c r="F17" s="7">
        <v>7379</v>
      </c>
      <c r="G17" s="5">
        <v>7.5</v>
      </c>
      <c r="H17" s="9">
        <v>9</v>
      </c>
      <c r="I17" s="7">
        <v>995</v>
      </c>
    </row>
    <row r="18" spans="1:9" x14ac:dyDescent="0.3">
      <c r="A18" s="1">
        <v>45764</v>
      </c>
      <c r="B18" t="s">
        <v>15</v>
      </c>
      <c r="C18" t="s">
        <v>7</v>
      </c>
      <c r="D18" t="s">
        <v>12</v>
      </c>
      <c r="E18" s="5">
        <v>162</v>
      </c>
      <c r="F18" s="7">
        <v>15928</v>
      </c>
      <c r="G18" s="5">
        <v>3.67</v>
      </c>
      <c r="H18" s="9">
        <v>8</v>
      </c>
      <c r="I18" s="7">
        <v>1537</v>
      </c>
    </row>
    <row r="19" spans="1:9" x14ac:dyDescent="0.3">
      <c r="A19" s="1">
        <v>45765</v>
      </c>
      <c r="B19" t="s">
        <v>16</v>
      </c>
      <c r="C19" t="s">
        <v>7</v>
      </c>
      <c r="D19" t="s">
        <v>22</v>
      </c>
      <c r="E19" s="5">
        <v>162</v>
      </c>
      <c r="F19" s="7">
        <v>11564</v>
      </c>
      <c r="G19" s="5">
        <v>3.67</v>
      </c>
      <c r="H19" s="9">
        <v>9</v>
      </c>
      <c r="I19" s="7">
        <v>1031</v>
      </c>
    </row>
    <row r="20" spans="1:9" x14ac:dyDescent="0.3">
      <c r="A20" s="1">
        <v>45766</v>
      </c>
      <c r="B20" t="s">
        <v>17</v>
      </c>
      <c r="C20" t="s">
        <v>7</v>
      </c>
      <c r="D20" t="s">
        <v>34</v>
      </c>
      <c r="E20" s="5">
        <v>162</v>
      </c>
      <c r="F20" s="7">
        <v>21697</v>
      </c>
      <c r="G20" s="5">
        <v>4.83</v>
      </c>
      <c r="H20" s="9">
        <v>8</v>
      </c>
      <c r="I20" s="7">
        <v>1411</v>
      </c>
    </row>
    <row r="21" spans="1:9" x14ac:dyDescent="0.3">
      <c r="A21" s="1">
        <v>45767</v>
      </c>
      <c r="B21" t="s">
        <v>18</v>
      </c>
      <c r="C21" t="s">
        <v>7</v>
      </c>
      <c r="D21" t="s">
        <v>32</v>
      </c>
      <c r="E21" s="5">
        <v>162</v>
      </c>
      <c r="F21" s="7">
        <v>19162</v>
      </c>
      <c r="G21" s="5">
        <v>6</v>
      </c>
      <c r="H21" s="9">
        <v>7</v>
      </c>
      <c r="I21" s="7">
        <v>1165</v>
      </c>
    </row>
    <row r="22" spans="1:9" x14ac:dyDescent="0.3">
      <c r="A22" s="1">
        <v>45768</v>
      </c>
      <c r="B22" t="s">
        <v>19</v>
      </c>
      <c r="C22" t="s">
        <v>7</v>
      </c>
      <c r="D22" t="s">
        <v>22</v>
      </c>
      <c r="E22" s="5">
        <v>162</v>
      </c>
      <c r="F22" s="7">
        <v>15532</v>
      </c>
      <c r="G22" s="5">
        <v>8.33</v>
      </c>
      <c r="H22" s="9">
        <v>8</v>
      </c>
      <c r="I22" s="7">
        <v>1238</v>
      </c>
    </row>
    <row r="23" spans="1:9" x14ac:dyDescent="0.3">
      <c r="A23" s="1">
        <v>45769</v>
      </c>
      <c r="B23" t="s">
        <v>20</v>
      </c>
      <c r="C23" t="s">
        <v>7</v>
      </c>
      <c r="D23" t="s">
        <v>24</v>
      </c>
      <c r="E23" s="5">
        <v>160</v>
      </c>
      <c r="F23" s="7">
        <v>12692</v>
      </c>
      <c r="G23" s="5">
        <v>6</v>
      </c>
      <c r="H23" s="9">
        <v>8</v>
      </c>
      <c r="I23" s="7">
        <v>1192</v>
      </c>
    </row>
    <row r="24" spans="1:9" x14ac:dyDescent="0.3">
      <c r="A24" s="1">
        <v>45770</v>
      </c>
      <c r="B24" t="s">
        <v>14</v>
      </c>
      <c r="C24" t="s">
        <v>7</v>
      </c>
      <c r="D24" t="s">
        <v>24</v>
      </c>
      <c r="E24" s="5">
        <v>160</v>
      </c>
      <c r="F24" s="7">
        <v>31928</v>
      </c>
      <c r="G24" s="5">
        <v>1</v>
      </c>
      <c r="H24" s="9">
        <v>8</v>
      </c>
      <c r="I24" s="7">
        <v>1752</v>
      </c>
    </row>
    <row r="25" spans="1:9" x14ac:dyDescent="0.3">
      <c r="A25" s="1">
        <v>45771</v>
      </c>
      <c r="B25" t="s">
        <v>15</v>
      </c>
      <c r="C25" t="s">
        <v>7</v>
      </c>
      <c r="D25" t="s">
        <v>24</v>
      </c>
      <c r="E25" s="5">
        <v>160</v>
      </c>
      <c r="F25" s="7">
        <v>44528</v>
      </c>
      <c r="G25" s="5">
        <v>4.5</v>
      </c>
      <c r="H25" s="9">
        <v>8</v>
      </c>
      <c r="I25" s="7">
        <v>2196</v>
      </c>
    </row>
    <row r="26" spans="1:9" x14ac:dyDescent="0.3">
      <c r="A26" s="1">
        <v>45772</v>
      </c>
      <c r="B26" t="s">
        <v>16</v>
      </c>
      <c r="C26" t="s">
        <v>7</v>
      </c>
      <c r="D26" t="s">
        <v>24</v>
      </c>
      <c r="E26" s="5">
        <v>160</v>
      </c>
      <c r="F26" s="7">
        <v>12523</v>
      </c>
      <c r="G26" s="5">
        <v>7.33</v>
      </c>
      <c r="H26" s="9">
        <v>7</v>
      </c>
      <c r="I26" s="7">
        <v>911</v>
      </c>
    </row>
    <row r="27" spans="1:9" x14ac:dyDescent="0.3">
      <c r="A27" s="1">
        <v>45773</v>
      </c>
      <c r="B27" t="s">
        <v>17</v>
      </c>
      <c r="C27" t="s">
        <v>25</v>
      </c>
      <c r="D27" t="s">
        <v>26</v>
      </c>
      <c r="E27" s="5">
        <v>160</v>
      </c>
      <c r="F27" s="7">
        <v>5944</v>
      </c>
      <c r="G27" s="5">
        <v>7.83</v>
      </c>
      <c r="H27" s="9">
        <v>6</v>
      </c>
      <c r="I27" s="7">
        <v>312</v>
      </c>
    </row>
    <row r="28" spans="1:9" x14ac:dyDescent="0.3">
      <c r="A28" s="1">
        <v>45774</v>
      </c>
      <c r="B28" t="s">
        <v>18</v>
      </c>
      <c r="C28" t="s">
        <v>25</v>
      </c>
      <c r="D28" t="s">
        <v>26</v>
      </c>
      <c r="E28" s="5">
        <v>160</v>
      </c>
      <c r="F28" s="7">
        <v>15920</v>
      </c>
      <c r="G28" s="5">
        <v>6.17</v>
      </c>
      <c r="H28" s="9">
        <v>7</v>
      </c>
      <c r="I28" s="7">
        <v>863</v>
      </c>
    </row>
    <row r="29" spans="1:9" x14ac:dyDescent="0.3">
      <c r="A29" s="1">
        <v>45775</v>
      </c>
      <c r="B29" t="s">
        <v>19</v>
      </c>
      <c r="C29" t="s">
        <v>7</v>
      </c>
      <c r="D29" t="s">
        <v>22</v>
      </c>
      <c r="E29" s="5">
        <v>160</v>
      </c>
      <c r="F29" s="7">
        <v>13239</v>
      </c>
      <c r="G29" s="5">
        <v>7.83</v>
      </c>
      <c r="H29" s="9">
        <v>8</v>
      </c>
      <c r="I29" s="7">
        <v>1388</v>
      </c>
    </row>
    <row r="30" spans="1:9" x14ac:dyDescent="0.3">
      <c r="A30" s="1">
        <v>45776</v>
      </c>
      <c r="B30" t="s">
        <v>20</v>
      </c>
      <c r="C30" t="s">
        <v>7</v>
      </c>
      <c r="D30" t="s">
        <v>24</v>
      </c>
      <c r="E30" s="5">
        <v>160</v>
      </c>
      <c r="F30" s="7">
        <v>13166</v>
      </c>
      <c r="G30" s="5">
        <v>4.67</v>
      </c>
      <c r="H30" s="9">
        <v>7.5</v>
      </c>
      <c r="I30" s="7">
        <v>823</v>
      </c>
    </row>
    <row r="31" spans="1:9" x14ac:dyDescent="0.3">
      <c r="A31" s="1">
        <v>45777</v>
      </c>
      <c r="B31" t="s">
        <v>14</v>
      </c>
      <c r="C31" t="s">
        <v>7</v>
      </c>
      <c r="D31" t="s">
        <v>22</v>
      </c>
      <c r="E31" s="5">
        <v>160</v>
      </c>
      <c r="F31" s="7">
        <v>19004</v>
      </c>
      <c r="G31" s="5">
        <v>5.33</v>
      </c>
      <c r="H31" s="9">
        <v>8</v>
      </c>
      <c r="I31" s="7">
        <v>2121</v>
      </c>
    </row>
  </sheetData>
  <phoneticPr fontId="1" type="noConversion"/>
  <conditionalFormatting sqref="C1:C1048576">
    <cfRule type="containsText" dxfId="14" priority="1" operator="containsText" text="rest">
      <formula>NOT(ISERROR(SEARCH("rest",C1)))</formula>
    </cfRule>
    <cfRule type="containsText" dxfId="13" priority="2" operator="containsText" text="no">
      <formula>NOT(ISERROR(SEARCH("no",C1)))</formula>
    </cfRule>
    <cfRule type="endsWith" dxfId="12" priority="3" operator="endsWith" text="yes">
      <formula>RIGHT(C1,LEN("yes"))="yes"</formula>
    </cfRule>
  </conditionalFormatting>
  <pageMargins left="0.7" right="0.7" top="0.75" bottom="0.75" header="0.3" footer="0.3"/>
  <ignoredErrors>
    <ignoredError sqref="H2:H31" calculatedColumn="1"/>
  </ignoredErrors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A6A75-10E0-4996-A40F-1F94D7E6E556}">
  <dimension ref="A1:M32"/>
  <sheetViews>
    <sheetView topLeftCell="A13" workbookViewId="0">
      <selection activeCell="L17" sqref="L17"/>
    </sheetView>
  </sheetViews>
  <sheetFormatPr defaultRowHeight="14.4" x14ac:dyDescent="0.3"/>
  <cols>
    <col min="1" max="1" width="9.88671875" bestFit="1" customWidth="1"/>
    <col min="2" max="2" width="11.44140625" bestFit="1" customWidth="1"/>
    <col min="3" max="3" width="11" customWidth="1"/>
    <col min="4" max="4" width="11.33203125" bestFit="1" customWidth="1"/>
    <col min="5" max="5" width="10" style="5" customWidth="1"/>
    <col min="6" max="6" width="9.109375" style="7"/>
    <col min="7" max="7" width="9.109375" style="5"/>
    <col min="8" max="8" width="9.109375" style="9"/>
    <col min="9" max="9" width="11.33203125" style="7" customWidth="1"/>
    <col min="12" max="12" width="12.88671875" bestFit="1" customWidth="1"/>
  </cols>
  <sheetData>
    <row r="1" spans="1:13" x14ac:dyDescent="0.3">
      <c r="A1" s="11" t="s">
        <v>0</v>
      </c>
      <c r="B1" s="11" t="s">
        <v>13</v>
      </c>
      <c r="C1" s="11" t="s">
        <v>1</v>
      </c>
      <c r="D1" s="11" t="s">
        <v>2</v>
      </c>
      <c r="E1" s="12" t="s">
        <v>3</v>
      </c>
      <c r="F1" s="13" t="s">
        <v>4</v>
      </c>
      <c r="G1" s="12" t="s">
        <v>5</v>
      </c>
      <c r="H1" s="14" t="s">
        <v>6</v>
      </c>
      <c r="I1" s="13" t="s">
        <v>9</v>
      </c>
    </row>
    <row r="2" spans="1:13" x14ac:dyDescent="0.3">
      <c r="A2" s="1">
        <v>45778</v>
      </c>
      <c r="B2" t="s">
        <v>15</v>
      </c>
      <c r="C2" t="s">
        <v>7</v>
      </c>
      <c r="D2" t="s">
        <v>12</v>
      </c>
      <c r="E2" s="5">
        <v>159</v>
      </c>
      <c r="F2" s="7">
        <v>22214</v>
      </c>
      <c r="G2" s="5">
        <v>7.83</v>
      </c>
      <c r="H2" s="9">
        <v>8</v>
      </c>
      <c r="I2" s="7">
        <v>1785</v>
      </c>
      <c r="L2" t="s">
        <v>38</v>
      </c>
      <c r="M2" s="5">
        <f>AVERAGE(E2:E32)</f>
        <v>161.70967741935485</v>
      </c>
    </row>
    <row r="3" spans="1:13" x14ac:dyDescent="0.3">
      <c r="A3" s="1">
        <v>45779</v>
      </c>
      <c r="B3" t="s">
        <v>16</v>
      </c>
      <c r="C3" t="s">
        <v>7</v>
      </c>
      <c r="D3" t="s">
        <v>22</v>
      </c>
      <c r="E3" s="5">
        <v>159</v>
      </c>
      <c r="F3" s="7">
        <v>19063</v>
      </c>
      <c r="G3" s="5">
        <v>4.5</v>
      </c>
      <c r="H3" s="9">
        <v>8</v>
      </c>
      <c r="I3" s="7">
        <v>805</v>
      </c>
      <c r="L3" t="s">
        <v>30</v>
      </c>
      <c r="M3" s="7">
        <f>AVERAGE(F2:F32)</f>
        <v>13245.741935483871</v>
      </c>
    </row>
    <row r="4" spans="1:13" x14ac:dyDescent="0.3">
      <c r="A4" s="1">
        <v>45780</v>
      </c>
      <c r="B4" t="s">
        <v>17</v>
      </c>
      <c r="C4" t="s">
        <v>25</v>
      </c>
      <c r="D4" t="s">
        <v>26</v>
      </c>
      <c r="E4" s="5">
        <v>159</v>
      </c>
      <c r="F4" s="7">
        <v>4594</v>
      </c>
      <c r="G4" s="5">
        <v>6</v>
      </c>
      <c r="H4" s="9">
        <v>6</v>
      </c>
      <c r="I4" s="7">
        <v>200</v>
      </c>
      <c r="L4" t="s">
        <v>29</v>
      </c>
      <c r="M4" s="5">
        <f>AVERAGE(G2:G32)</f>
        <v>6.177741935483871</v>
      </c>
    </row>
    <row r="5" spans="1:13" x14ac:dyDescent="0.3">
      <c r="A5" s="1">
        <v>45781</v>
      </c>
      <c r="B5" t="s">
        <v>18</v>
      </c>
      <c r="C5" t="s">
        <v>7</v>
      </c>
      <c r="D5" t="s">
        <v>32</v>
      </c>
      <c r="E5" s="5">
        <v>161</v>
      </c>
      <c r="F5" s="7">
        <v>14108</v>
      </c>
      <c r="G5" s="5">
        <v>5.83</v>
      </c>
      <c r="H5" s="9">
        <v>6</v>
      </c>
      <c r="I5" s="7">
        <v>763</v>
      </c>
      <c r="L5" t="s">
        <v>28</v>
      </c>
      <c r="M5" s="9">
        <f>AVERAGE(H2:H32)</f>
        <v>6.387096774193548</v>
      </c>
    </row>
    <row r="6" spans="1:13" x14ac:dyDescent="0.3">
      <c r="A6" s="1">
        <v>45782</v>
      </c>
      <c r="B6" t="s">
        <v>19</v>
      </c>
      <c r="C6" t="s">
        <v>7</v>
      </c>
      <c r="D6" t="s">
        <v>24</v>
      </c>
      <c r="E6" s="5">
        <v>161</v>
      </c>
      <c r="F6" s="7">
        <v>18369</v>
      </c>
      <c r="G6" s="5">
        <v>8.67</v>
      </c>
      <c r="H6" s="9">
        <v>7</v>
      </c>
      <c r="I6" s="7">
        <v>801</v>
      </c>
      <c r="L6" t="s">
        <v>27</v>
      </c>
      <c r="M6" s="7">
        <f>AVERAGE(I2:I32)</f>
        <v>748.9677419354839</v>
      </c>
    </row>
    <row r="7" spans="1:13" x14ac:dyDescent="0.3">
      <c r="A7" s="1">
        <v>45783</v>
      </c>
      <c r="B7" t="s">
        <v>20</v>
      </c>
      <c r="C7" t="s">
        <v>7</v>
      </c>
      <c r="D7" t="s">
        <v>24</v>
      </c>
      <c r="E7" s="5">
        <v>161</v>
      </c>
      <c r="F7" s="7">
        <v>18089</v>
      </c>
      <c r="G7" s="5">
        <v>4.17</v>
      </c>
      <c r="H7" s="9">
        <v>7</v>
      </c>
      <c r="I7" s="7">
        <v>1182</v>
      </c>
    </row>
    <row r="8" spans="1:13" x14ac:dyDescent="0.3">
      <c r="A8" s="1">
        <v>45784</v>
      </c>
      <c r="B8" t="s">
        <v>14</v>
      </c>
      <c r="C8" t="s">
        <v>25</v>
      </c>
      <c r="D8" t="s">
        <v>26</v>
      </c>
      <c r="E8" s="5">
        <v>161</v>
      </c>
      <c r="F8" s="7">
        <v>10049</v>
      </c>
      <c r="G8" s="5">
        <v>8.5</v>
      </c>
      <c r="H8" s="9">
        <v>6</v>
      </c>
      <c r="I8" s="7">
        <v>502</v>
      </c>
    </row>
    <row r="9" spans="1:13" x14ac:dyDescent="0.3">
      <c r="A9" s="1">
        <v>45785</v>
      </c>
      <c r="B9" t="s">
        <v>15</v>
      </c>
      <c r="C9" t="s">
        <v>7</v>
      </c>
      <c r="D9" t="s">
        <v>24</v>
      </c>
      <c r="E9" s="5">
        <v>162</v>
      </c>
      <c r="F9" s="7">
        <v>20515</v>
      </c>
      <c r="G9" s="5">
        <v>3.17</v>
      </c>
      <c r="H9" s="9">
        <v>7</v>
      </c>
      <c r="I9" s="7">
        <v>982</v>
      </c>
    </row>
    <row r="10" spans="1:13" x14ac:dyDescent="0.3">
      <c r="A10" s="1">
        <v>45786</v>
      </c>
      <c r="B10" t="s">
        <v>16</v>
      </c>
      <c r="C10" t="s">
        <v>7</v>
      </c>
      <c r="D10" t="s">
        <v>22</v>
      </c>
      <c r="E10" s="5">
        <v>162</v>
      </c>
      <c r="F10" s="7">
        <v>17749</v>
      </c>
      <c r="G10" s="5">
        <v>4.5</v>
      </c>
      <c r="H10" s="9">
        <v>5</v>
      </c>
      <c r="I10" s="7">
        <v>1439</v>
      </c>
    </row>
    <row r="11" spans="1:13" x14ac:dyDescent="0.3">
      <c r="A11" s="1">
        <v>45787</v>
      </c>
      <c r="B11" t="s">
        <v>17</v>
      </c>
      <c r="C11" t="s">
        <v>25</v>
      </c>
      <c r="D11" t="s">
        <v>26</v>
      </c>
      <c r="E11" s="5">
        <v>162</v>
      </c>
      <c r="F11" s="7">
        <v>6793</v>
      </c>
      <c r="G11" s="5">
        <v>5.83</v>
      </c>
      <c r="H11" s="9">
        <v>5</v>
      </c>
      <c r="I11" s="7">
        <v>230</v>
      </c>
    </row>
    <row r="12" spans="1:13" x14ac:dyDescent="0.3">
      <c r="A12" s="1">
        <v>45788</v>
      </c>
      <c r="B12" t="s">
        <v>18</v>
      </c>
      <c r="C12" t="s">
        <v>7</v>
      </c>
      <c r="D12" t="s">
        <v>32</v>
      </c>
      <c r="E12" s="5">
        <v>162</v>
      </c>
      <c r="F12" s="7">
        <v>14062</v>
      </c>
      <c r="G12" s="5">
        <v>9.17</v>
      </c>
      <c r="H12" s="9">
        <v>6</v>
      </c>
      <c r="I12" s="7">
        <v>769</v>
      </c>
    </row>
    <row r="13" spans="1:13" x14ac:dyDescent="0.3">
      <c r="A13" s="1">
        <v>45789</v>
      </c>
      <c r="B13" t="s">
        <v>19</v>
      </c>
      <c r="C13" t="s">
        <v>25</v>
      </c>
      <c r="D13" t="s">
        <v>26</v>
      </c>
      <c r="E13" s="5">
        <v>163</v>
      </c>
      <c r="F13" s="7">
        <v>9463</v>
      </c>
      <c r="G13" s="5">
        <v>4.33</v>
      </c>
      <c r="H13" s="9">
        <v>6</v>
      </c>
      <c r="I13" s="7">
        <v>338</v>
      </c>
    </row>
    <row r="14" spans="1:13" x14ac:dyDescent="0.3">
      <c r="A14" s="1">
        <v>45790</v>
      </c>
      <c r="B14" t="s">
        <v>20</v>
      </c>
      <c r="C14" t="s">
        <v>7</v>
      </c>
      <c r="D14" t="s">
        <v>24</v>
      </c>
      <c r="E14" s="5">
        <v>163</v>
      </c>
      <c r="F14" s="7">
        <v>27200</v>
      </c>
      <c r="G14" s="5">
        <v>7.83</v>
      </c>
      <c r="H14" s="9">
        <v>6</v>
      </c>
      <c r="I14" s="7">
        <v>998</v>
      </c>
    </row>
    <row r="15" spans="1:13" x14ac:dyDescent="0.3">
      <c r="A15" s="1">
        <v>45791</v>
      </c>
      <c r="B15" t="s">
        <v>14</v>
      </c>
      <c r="C15" t="s">
        <v>7</v>
      </c>
      <c r="D15" t="s">
        <v>24</v>
      </c>
      <c r="E15" s="5">
        <v>163</v>
      </c>
      <c r="F15" s="7">
        <v>18186</v>
      </c>
      <c r="G15" s="5">
        <v>6.5</v>
      </c>
      <c r="H15" s="9">
        <v>6</v>
      </c>
      <c r="I15" s="7">
        <v>898</v>
      </c>
    </row>
    <row r="16" spans="1:13" x14ac:dyDescent="0.3">
      <c r="A16" s="1">
        <v>45792</v>
      </c>
      <c r="B16" t="s">
        <v>15</v>
      </c>
      <c r="C16" t="s">
        <v>7</v>
      </c>
      <c r="D16" t="s">
        <v>24</v>
      </c>
      <c r="E16" s="5">
        <v>163</v>
      </c>
      <c r="F16" s="7">
        <v>13531</v>
      </c>
      <c r="G16" s="5">
        <v>8.33</v>
      </c>
      <c r="H16" s="9">
        <v>5</v>
      </c>
      <c r="I16" s="7">
        <v>592</v>
      </c>
    </row>
    <row r="17" spans="1:9" x14ac:dyDescent="0.3">
      <c r="A17" s="1">
        <v>45793</v>
      </c>
      <c r="B17" t="s">
        <v>16</v>
      </c>
      <c r="C17" t="s">
        <v>25</v>
      </c>
      <c r="D17" t="s">
        <v>26</v>
      </c>
      <c r="E17" s="5">
        <v>163</v>
      </c>
      <c r="F17" s="7">
        <v>11810</v>
      </c>
      <c r="G17" s="5">
        <v>4.17</v>
      </c>
      <c r="H17" s="9">
        <v>5</v>
      </c>
      <c r="I17" s="7">
        <v>637</v>
      </c>
    </row>
    <row r="18" spans="1:9" x14ac:dyDescent="0.3">
      <c r="A18" s="1">
        <v>45794</v>
      </c>
      <c r="B18" t="s">
        <v>17</v>
      </c>
      <c r="C18" t="s">
        <v>25</v>
      </c>
      <c r="D18" t="s">
        <v>26</v>
      </c>
      <c r="E18" s="5">
        <v>163</v>
      </c>
      <c r="F18" s="7">
        <v>6110</v>
      </c>
      <c r="G18" s="5">
        <v>6</v>
      </c>
      <c r="H18" s="9">
        <v>4</v>
      </c>
      <c r="I18" s="7">
        <v>256</v>
      </c>
    </row>
    <row r="19" spans="1:9" x14ac:dyDescent="0.3">
      <c r="A19" s="1">
        <v>45795</v>
      </c>
      <c r="B19" t="s">
        <v>18</v>
      </c>
      <c r="C19" t="s">
        <v>7</v>
      </c>
      <c r="D19" t="s">
        <v>32</v>
      </c>
      <c r="E19" s="5">
        <v>163</v>
      </c>
      <c r="F19" s="7">
        <v>9893</v>
      </c>
      <c r="G19" s="5">
        <v>5</v>
      </c>
      <c r="H19" s="9">
        <v>3</v>
      </c>
      <c r="I19" s="7">
        <v>617</v>
      </c>
    </row>
    <row r="20" spans="1:9" x14ac:dyDescent="0.3">
      <c r="A20" s="1">
        <v>45796</v>
      </c>
      <c r="B20" t="s">
        <v>19</v>
      </c>
      <c r="C20" t="s">
        <v>25</v>
      </c>
      <c r="D20" t="s">
        <v>26</v>
      </c>
      <c r="E20" s="5">
        <v>161</v>
      </c>
      <c r="F20" s="7">
        <v>8970</v>
      </c>
      <c r="G20" s="5">
        <v>5.67</v>
      </c>
      <c r="H20" s="9">
        <v>3</v>
      </c>
      <c r="I20" s="7">
        <v>761</v>
      </c>
    </row>
    <row r="21" spans="1:9" x14ac:dyDescent="0.3">
      <c r="A21" s="1">
        <v>45797</v>
      </c>
      <c r="B21" t="s">
        <v>20</v>
      </c>
      <c r="C21" t="s">
        <v>25</v>
      </c>
      <c r="D21" t="s">
        <v>26</v>
      </c>
      <c r="E21" s="5">
        <v>161</v>
      </c>
      <c r="F21" s="7">
        <v>3473</v>
      </c>
      <c r="G21" s="5">
        <v>7.17</v>
      </c>
      <c r="H21" s="9">
        <v>7</v>
      </c>
      <c r="I21" s="7">
        <v>144</v>
      </c>
    </row>
    <row r="22" spans="1:9" x14ac:dyDescent="0.3">
      <c r="A22" s="1">
        <v>45798</v>
      </c>
      <c r="B22" t="s">
        <v>14</v>
      </c>
      <c r="C22" t="s">
        <v>7</v>
      </c>
      <c r="D22" t="s">
        <v>24</v>
      </c>
      <c r="E22" s="5">
        <v>161</v>
      </c>
      <c r="F22" s="7">
        <v>8643</v>
      </c>
      <c r="G22" s="5">
        <v>6.17</v>
      </c>
      <c r="H22" s="9">
        <v>7</v>
      </c>
      <c r="I22" s="7">
        <v>883</v>
      </c>
    </row>
    <row r="23" spans="1:9" x14ac:dyDescent="0.3">
      <c r="A23" s="1">
        <v>45799</v>
      </c>
      <c r="B23" t="s">
        <v>15</v>
      </c>
      <c r="C23" t="s">
        <v>25</v>
      </c>
      <c r="D23" t="s">
        <v>26</v>
      </c>
      <c r="E23" s="5">
        <v>161</v>
      </c>
      <c r="F23" s="7">
        <v>3666</v>
      </c>
      <c r="G23" s="5">
        <v>7.67</v>
      </c>
      <c r="H23" s="9">
        <v>8</v>
      </c>
      <c r="I23" s="7">
        <v>150</v>
      </c>
    </row>
    <row r="24" spans="1:9" x14ac:dyDescent="0.3">
      <c r="A24" s="1">
        <v>45800</v>
      </c>
      <c r="B24" t="s">
        <v>16</v>
      </c>
      <c r="C24" t="s">
        <v>7</v>
      </c>
      <c r="D24" t="s">
        <v>24</v>
      </c>
      <c r="E24" s="5">
        <v>162</v>
      </c>
      <c r="F24" s="7">
        <v>14087</v>
      </c>
      <c r="G24" s="5">
        <v>6.5</v>
      </c>
      <c r="H24" s="9">
        <v>7</v>
      </c>
      <c r="I24" s="7">
        <v>1113</v>
      </c>
    </row>
    <row r="25" spans="1:9" x14ac:dyDescent="0.3">
      <c r="A25" s="1">
        <v>45801</v>
      </c>
      <c r="B25" t="s">
        <v>17</v>
      </c>
      <c r="C25" t="s">
        <v>7</v>
      </c>
      <c r="D25" t="s">
        <v>24</v>
      </c>
      <c r="E25" s="5">
        <v>162</v>
      </c>
      <c r="F25" s="7">
        <v>25663</v>
      </c>
      <c r="G25" s="5">
        <v>6.5</v>
      </c>
      <c r="H25" s="9">
        <v>8</v>
      </c>
      <c r="I25" s="7">
        <v>1489</v>
      </c>
    </row>
    <row r="26" spans="1:9" x14ac:dyDescent="0.3">
      <c r="A26" s="1">
        <v>45802</v>
      </c>
      <c r="B26" t="s">
        <v>18</v>
      </c>
      <c r="C26" t="s">
        <v>25</v>
      </c>
      <c r="D26" t="s">
        <v>26</v>
      </c>
      <c r="E26" s="5">
        <v>162</v>
      </c>
      <c r="F26" s="7">
        <v>3736</v>
      </c>
      <c r="G26" s="5">
        <v>5.83</v>
      </c>
      <c r="H26" s="9">
        <v>7.5</v>
      </c>
      <c r="I26" s="7">
        <v>156</v>
      </c>
    </row>
    <row r="27" spans="1:9" x14ac:dyDescent="0.3">
      <c r="A27" s="1">
        <v>45803</v>
      </c>
      <c r="B27" t="s">
        <v>19</v>
      </c>
      <c r="C27" t="s">
        <v>7</v>
      </c>
      <c r="D27" t="s">
        <v>40</v>
      </c>
      <c r="E27" s="5">
        <v>162</v>
      </c>
      <c r="F27" s="7">
        <v>18601</v>
      </c>
      <c r="G27" s="5">
        <v>4.83</v>
      </c>
      <c r="H27" s="9">
        <v>9</v>
      </c>
      <c r="I27" s="7">
        <v>2185</v>
      </c>
    </row>
    <row r="28" spans="1:9" x14ac:dyDescent="0.3">
      <c r="A28" s="1">
        <v>45804</v>
      </c>
      <c r="B28" t="s">
        <v>20</v>
      </c>
      <c r="C28" t="s">
        <v>7</v>
      </c>
      <c r="D28" t="s">
        <v>24</v>
      </c>
      <c r="E28" s="5">
        <v>162</v>
      </c>
      <c r="F28" s="7">
        <v>17165</v>
      </c>
      <c r="G28" s="5">
        <v>5</v>
      </c>
      <c r="H28" s="9">
        <v>7</v>
      </c>
      <c r="I28" s="7">
        <v>791</v>
      </c>
    </row>
    <row r="29" spans="1:9" x14ac:dyDescent="0.3">
      <c r="A29" s="1">
        <v>45805</v>
      </c>
      <c r="B29" t="s">
        <v>14</v>
      </c>
      <c r="C29" t="s">
        <v>25</v>
      </c>
      <c r="D29" t="s">
        <v>26</v>
      </c>
      <c r="E29" s="5">
        <v>162</v>
      </c>
      <c r="F29" s="7">
        <v>3286</v>
      </c>
      <c r="G29" s="5">
        <v>8.17</v>
      </c>
      <c r="H29" s="9">
        <v>7</v>
      </c>
      <c r="I29" s="7">
        <v>135</v>
      </c>
    </row>
    <row r="30" spans="1:9" x14ac:dyDescent="0.3">
      <c r="A30" s="1">
        <v>45806</v>
      </c>
      <c r="B30" t="s">
        <v>15</v>
      </c>
      <c r="C30" t="s">
        <v>7</v>
      </c>
      <c r="D30" t="s">
        <v>24</v>
      </c>
      <c r="E30" s="5">
        <v>162</v>
      </c>
      <c r="F30" s="7">
        <v>14053</v>
      </c>
      <c r="G30" s="5">
        <v>5.17</v>
      </c>
      <c r="H30" s="9">
        <v>8</v>
      </c>
      <c r="I30" s="7">
        <v>613</v>
      </c>
    </row>
    <row r="31" spans="1:9" x14ac:dyDescent="0.3">
      <c r="A31" s="1">
        <v>45807</v>
      </c>
      <c r="B31" t="s">
        <v>16</v>
      </c>
      <c r="C31" t="s">
        <v>7</v>
      </c>
      <c r="D31" t="s">
        <v>24</v>
      </c>
      <c r="E31" s="5">
        <v>162</v>
      </c>
      <c r="F31" s="7">
        <v>15880</v>
      </c>
      <c r="G31" s="5">
        <v>7.5</v>
      </c>
      <c r="H31" s="9">
        <v>6</v>
      </c>
      <c r="I31" s="7">
        <v>553</v>
      </c>
    </row>
    <row r="32" spans="1:9" x14ac:dyDescent="0.3">
      <c r="A32" s="1">
        <v>45808</v>
      </c>
      <c r="B32" t="s">
        <v>17</v>
      </c>
      <c r="C32" t="s">
        <v>7</v>
      </c>
      <c r="D32" t="s">
        <v>24</v>
      </c>
      <c r="E32" s="5">
        <v>163</v>
      </c>
      <c r="F32" s="7">
        <v>11597</v>
      </c>
      <c r="G32" s="5">
        <v>5</v>
      </c>
      <c r="H32" s="9">
        <v>7.5</v>
      </c>
      <c r="I32" s="7">
        <v>451</v>
      </c>
    </row>
  </sheetData>
  <phoneticPr fontId="1" type="noConversion"/>
  <conditionalFormatting sqref="C1:C1048576">
    <cfRule type="containsText" dxfId="11" priority="1" operator="containsText" text="rest">
      <formula>NOT(ISERROR(SEARCH("rest",C1)))</formula>
    </cfRule>
    <cfRule type="containsText" dxfId="10" priority="2" operator="containsText" text="no">
      <formula>NOT(ISERROR(SEARCH("no",C1)))</formula>
    </cfRule>
    <cfRule type="endsWith" dxfId="9" priority="3" operator="endsWith" text="yes">
      <formula>RIGHT(C1,LEN("yes"))="yes"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952D2-7FEE-4BF7-B145-A07B63D683A5}">
  <dimension ref="A1:M32"/>
  <sheetViews>
    <sheetView workbookViewId="0">
      <selection activeCell="C7" sqref="C7"/>
    </sheetView>
  </sheetViews>
  <sheetFormatPr defaultRowHeight="14.4" x14ac:dyDescent="0.3"/>
  <cols>
    <col min="1" max="1" width="9.88671875" bestFit="1" customWidth="1"/>
    <col min="2" max="2" width="11.44140625" bestFit="1" customWidth="1"/>
    <col min="3" max="3" width="11" customWidth="1"/>
    <col min="4" max="4" width="11.33203125" bestFit="1" customWidth="1"/>
    <col min="5" max="5" width="10" style="5" customWidth="1"/>
    <col min="6" max="6" width="8.88671875" style="7"/>
    <col min="7" max="7" width="8.88671875" style="5"/>
    <col min="8" max="8" width="8.88671875" style="9"/>
    <col min="9" max="9" width="11.33203125" style="7" customWidth="1"/>
    <col min="12" max="12" width="12.88671875" bestFit="1" customWidth="1"/>
  </cols>
  <sheetData>
    <row r="1" spans="1:13" x14ac:dyDescent="0.3">
      <c r="A1" s="11" t="s">
        <v>0</v>
      </c>
      <c r="B1" s="11" t="s">
        <v>13</v>
      </c>
      <c r="C1" s="11" t="s">
        <v>1</v>
      </c>
      <c r="D1" s="11" t="s">
        <v>2</v>
      </c>
      <c r="E1" s="12" t="s">
        <v>3</v>
      </c>
      <c r="F1" s="13" t="s">
        <v>41</v>
      </c>
      <c r="G1" s="12" t="s">
        <v>5</v>
      </c>
      <c r="H1" s="14" t="s">
        <v>6</v>
      </c>
      <c r="I1" s="13" t="s">
        <v>9</v>
      </c>
    </row>
    <row r="2" spans="1:13" x14ac:dyDescent="0.3">
      <c r="A2" s="1">
        <v>45809</v>
      </c>
      <c r="B2" t="s">
        <v>18</v>
      </c>
      <c r="C2" t="s">
        <v>25</v>
      </c>
      <c r="D2" t="s">
        <v>26</v>
      </c>
      <c r="E2" s="5">
        <v>163</v>
      </c>
      <c r="F2" s="7">
        <v>2783</v>
      </c>
      <c r="G2" s="5">
        <v>5</v>
      </c>
      <c r="H2" s="9">
        <v>7.5</v>
      </c>
      <c r="I2" s="7">
        <v>100</v>
      </c>
      <c r="L2" t="s">
        <v>38</v>
      </c>
      <c r="M2" s="5">
        <f>AVERAGE(E2:E32)</f>
        <v>162.80000000000001</v>
      </c>
    </row>
    <row r="3" spans="1:13" x14ac:dyDescent="0.3">
      <c r="A3" s="1">
        <v>45810</v>
      </c>
      <c r="B3" t="s">
        <v>19</v>
      </c>
      <c r="C3" t="s">
        <v>25</v>
      </c>
      <c r="D3" t="s">
        <v>26</v>
      </c>
      <c r="E3" s="5">
        <v>163</v>
      </c>
      <c r="F3" s="7">
        <v>3912</v>
      </c>
      <c r="G3" s="5">
        <v>3.17</v>
      </c>
      <c r="H3" s="9">
        <v>6</v>
      </c>
      <c r="I3" s="7">
        <v>159</v>
      </c>
      <c r="L3" t="s">
        <v>30</v>
      </c>
      <c r="M3" s="7">
        <f>AVERAGE(F2:F32)</f>
        <v>7317.8</v>
      </c>
    </row>
    <row r="4" spans="1:13" x14ac:dyDescent="0.3">
      <c r="A4" s="1">
        <v>45811</v>
      </c>
      <c r="B4" t="s">
        <v>20</v>
      </c>
      <c r="C4" t="s">
        <v>25</v>
      </c>
      <c r="D4" t="s">
        <v>26</v>
      </c>
      <c r="E4" s="5">
        <v>163</v>
      </c>
      <c r="F4" s="7">
        <v>8399</v>
      </c>
      <c r="G4" s="5">
        <v>5.17</v>
      </c>
      <c r="H4" s="9">
        <v>6</v>
      </c>
      <c r="I4" s="7">
        <v>851</v>
      </c>
      <c r="L4" t="s">
        <v>29</v>
      </c>
      <c r="M4" s="5">
        <f>AVERAGE(G2:G32)</f>
        <v>4.78</v>
      </c>
    </row>
    <row r="5" spans="1:13" x14ac:dyDescent="0.3">
      <c r="A5" s="1">
        <v>45812</v>
      </c>
      <c r="B5" t="s">
        <v>14</v>
      </c>
      <c r="C5" t="s">
        <v>25</v>
      </c>
      <c r="D5" t="s">
        <v>26</v>
      </c>
      <c r="E5" s="5">
        <v>163</v>
      </c>
      <c r="F5" s="7">
        <v>4577</v>
      </c>
      <c r="G5" s="5">
        <v>4.17</v>
      </c>
      <c r="H5" s="9">
        <v>7</v>
      </c>
      <c r="I5" s="7">
        <v>156</v>
      </c>
      <c r="L5" t="s">
        <v>28</v>
      </c>
      <c r="M5" s="9">
        <f>AVERAGE(H2:H32)</f>
        <v>7.2</v>
      </c>
    </row>
    <row r="6" spans="1:13" x14ac:dyDescent="0.3">
      <c r="A6" s="1">
        <v>45813</v>
      </c>
      <c r="B6" t="s">
        <v>15</v>
      </c>
      <c r="C6" t="s">
        <v>7</v>
      </c>
      <c r="D6" t="s">
        <v>12</v>
      </c>
      <c r="E6" s="5">
        <v>162</v>
      </c>
      <c r="F6" s="7">
        <v>16918</v>
      </c>
      <c r="G6" s="5">
        <v>5.5</v>
      </c>
      <c r="H6" s="9">
        <v>9.5</v>
      </c>
      <c r="I6" s="7">
        <v>1264</v>
      </c>
      <c r="L6" t="s">
        <v>27</v>
      </c>
      <c r="M6" s="7">
        <f>AVERAGE(I2:I32)</f>
        <v>506</v>
      </c>
    </row>
    <row r="7" spans="1:13" x14ac:dyDescent="0.3">
      <c r="A7" s="1">
        <v>45814</v>
      </c>
      <c r="B7" t="s">
        <v>16</v>
      </c>
      <c r="G7" s="5">
        <v>5.67</v>
      </c>
    </row>
    <row r="8" spans="1:13" x14ac:dyDescent="0.3">
      <c r="A8" s="1">
        <v>45815</v>
      </c>
      <c r="B8" t="s">
        <v>17</v>
      </c>
    </row>
    <row r="9" spans="1:13" x14ac:dyDescent="0.3">
      <c r="A9" s="1">
        <v>45816</v>
      </c>
      <c r="B9" t="s">
        <v>18</v>
      </c>
    </row>
    <row r="10" spans="1:13" x14ac:dyDescent="0.3">
      <c r="A10" s="1">
        <v>45817</v>
      </c>
      <c r="B10" t="s">
        <v>19</v>
      </c>
    </row>
    <row r="11" spans="1:13" x14ac:dyDescent="0.3">
      <c r="A11" s="1">
        <v>45818</v>
      </c>
      <c r="B11" t="s">
        <v>20</v>
      </c>
    </row>
    <row r="12" spans="1:13" x14ac:dyDescent="0.3">
      <c r="A12" s="1">
        <v>45819</v>
      </c>
      <c r="B12" t="s">
        <v>14</v>
      </c>
    </row>
    <row r="13" spans="1:13" x14ac:dyDescent="0.3">
      <c r="A13" s="1">
        <v>45820</v>
      </c>
      <c r="B13" t="s">
        <v>15</v>
      </c>
    </row>
    <row r="14" spans="1:13" x14ac:dyDescent="0.3">
      <c r="A14" s="1">
        <v>45821</v>
      </c>
      <c r="B14" t="s">
        <v>16</v>
      </c>
    </row>
    <row r="15" spans="1:13" x14ac:dyDescent="0.3">
      <c r="A15" s="1">
        <v>45822</v>
      </c>
      <c r="B15" t="s">
        <v>17</v>
      </c>
    </row>
    <row r="16" spans="1:13" x14ac:dyDescent="0.3">
      <c r="A16" s="1">
        <v>45823</v>
      </c>
      <c r="B16" t="s">
        <v>18</v>
      </c>
    </row>
    <row r="17" spans="1:2" x14ac:dyDescent="0.3">
      <c r="A17" s="1">
        <v>45824</v>
      </c>
      <c r="B17" t="s">
        <v>19</v>
      </c>
    </row>
    <row r="18" spans="1:2" x14ac:dyDescent="0.3">
      <c r="A18" s="1">
        <v>45825</v>
      </c>
      <c r="B18" t="s">
        <v>20</v>
      </c>
    </row>
    <row r="19" spans="1:2" x14ac:dyDescent="0.3">
      <c r="A19" s="1">
        <v>45826</v>
      </c>
      <c r="B19" t="s">
        <v>14</v>
      </c>
    </row>
    <row r="20" spans="1:2" x14ac:dyDescent="0.3">
      <c r="A20" s="1">
        <v>45827</v>
      </c>
      <c r="B20" t="s">
        <v>15</v>
      </c>
    </row>
    <row r="21" spans="1:2" x14ac:dyDescent="0.3">
      <c r="A21" s="1">
        <v>45828</v>
      </c>
      <c r="B21" t="s">
        <v>16</v>
      </c>
    </row>
    <row r="22" spans="1:2" x14ac:dyDescent="0.3">
      <c r="A22" s="1">
        <v>45829</v>
      </c>
      <c r="B22" t="s">
        <v>17</v>
      </c>
    </row>
    <row r="23" spans="1:2" x14ac:dyDescent="0.3">
      <c r="A23" s="1">
        <v>45830</v>
      </c>
      <c r="B23" t="s">
        <v>18</v>
      </c>
    </row>
    <row r="24" spans="1:2" x14ac:dyDescent="0.3">
      <c r="A24" s="1">
        <v>45831</v>
      </c>
      <c r="B24" t="s">
        <v>19</v>
      </c>
    </row>
    <row r="25" spans="1:2" x14ac:dyDescent="0.3">
      <c r="A25" s="1">
        <v>45832</v>
      </c>
      <c r="B25" t="s">
        <v>20</v>
      </c>
    </row>
    <row r="26" spans="1:2" x14ac:dyDescent="0.3">
      <c r="A26" s="1">
        <v>45833</v>
      </c>
      <c r="B26" t="s">
        <v>14</v>
      </c>
    </row>
    <row r="27" spans="1:2" x14ac:dyDescent="0.3">
      <c r="A27" s="1">
        <v>45834</v>
      </c>
      <c r="B27" t="s">
        <v>15</v>
      </c>
    </row>
    <row r="28" spans="1:2" x14ac:dyDescent="0.3">
      <c r="A28" s="1">
        <v>45835</v>
      </c>
      <c r="B28" t="s">
        <v>16</v>
      </c>
    </row>
    <row r="29" spans="1:2" x14ac:dyDescent="0.3">
      <c r="A29" s="1">
        <v>45836</v>
      </c>
      <c r="B29" t="s">
        <v>17</v>
      </c>
    </row>
    <row r="30" spans="1:2" x14ac:dyDescent="0.3">
      <c r="A30" s="1">
        <v>45837</v>
      </c>
      <c r="B30" t="s">
        <v>18</v>
      </c>
    </row>
    <row r="31" spans="1:2" x14ac:dyDescent="0.3">
      <c r="A31" s="1">
        <v>45838</v>
      </c>
      <c r="B31" t="s">
        <v>19</v>
      </c>
    </row>
    <row r="32" spans="1:2" x14ac:dyDescent="0.3">
      <c r="A32" s="1"/>
    </row>
  </sheetData>
  <phoneticPr fontId="1" type="noConversion"/>
  <conditionalFormatting sqref="C1:C1048576">
    <cfRule type="containsText" dxfId="8" priority="1" operator="containsText" text="rest">
      <formula>NOT(ISERROR(SEARCH("rest",C1)))</formula>
    </cfRule>
    <cfRule type="containsText" dxfId="7" priority="2" operator="containsText" text="no">
      <formula>NOT(ISERROR(SEARCH("no",C1)))</formula>
    </cfRule>
    <cfRule type="endsWith" dxfId="6" priority="3" operator="endsWith" text="yes">
      <formula>RIGHT(C1,LEN("yes"))="yes"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8F552-0EE9-41CA-AAB8-8179B78E396A}">
  <dimension ref="A1:M32"/>
  <sheetViews>
    <sheetView workbookViewId="0">
      <selection activeCell="A2" sqref="A2"/>
    </sheetView>
  </sheetViews>
  <sheetFormatPr defaultRowHeight="14.4" x14ac:dyDescent="0.3"/>
  <cols>
    <col min="1" max="1" width="9.88671875" bestFit="1" customWidth="1"/>
    <col min="2" max="2" width="11.44140625" bestFit="1" customWidth="1"/>
    <col min="3" max="3" width="11" customWidth="1"/>
    <col min="4" max="4" width="11.33203125" bestFit="1" customWidth="1"/>
    <col min="5" max="5" width="10" style="5" customWidth="1"/>
    <col min="6" max="6" width="8.88671875" style="7"/>
    <col min="7" max="7" width="8.88671875" style="5"/>
    <col min="8" max="8" width="8.88671875" style="9"/>
    <col min="9" max="9" width="11.33203125" style="7" customWidth="1"/>
    <col min="12" max="12" width="12.88671875" bestFit="1" customWidth="1"/>
  </cols>
  <sheetData>
    <row r="1" spans="1:13" x14ac:dyDescent="0.3">
      <c r="A1" s="11" t="s">
        <v>0</v>
      </c>
      <c r="B1" s="11" t="s">
        <v>13</v>
      </c>
      <c r="C1" s="11" t="s">
        <v>1</v>
      </c>
      <c r="D1" s="11" t="s">
        <v>2</v>
      </c>
      <c r="E1" s="12" t="s">
        <v>3</v>
      </c>
      <c r="F1" s="13" t="s">
        <v>41</v>
      </c>
      <c r="G1" s="12" t="s">
        <v>5</v>
      </c>
      <c r="H1" s="14" t="s">
        <v>6</v>
      </c>
      <c r="I1" s="13" t="s">
        <v>9</v>
      </c>
    </row>
    <row r="2" spans="1:13" x14ac:dyDescent="0.3">
      <c r="A2" s="1"/>
      <c r="L2" t="s">
        <v>38</v>
      </c>
      <c r="M2" s="5" t="e">
        <f>AVERAGE(E2:E32)</f>
        <v>#DIV/0!</v>
      </c>
    </row>
    <row r="3" spans="1:13" x14ac:dyDescent="0.3">
      <c r="A3" s="1"/>
      <c r="L3" t="s">
        <v>30</v>
      </c>
      <c r="M3" s="7" t="e">
        <f>AVERAGE(F2:F32)</f>
        <v>#DIV/0!</v>
      </c>
    </row>
    <row r="4" spans="1:13" x14ac:dyDescent="0.3">
      <c r="A4" s="1"/>
      <c r="L4" t="s">
        <v>29</v>
      </c>
      <c r="M4" s="5" t="e">
        <f>AVERAGE(G2:G32)</f>
        <v>#DIV/0!</v>
      </c>
    </row>
    <row r="5" spans="1:13" x14ac:dyDescent="0.3">
      <c r="A5" s="1"/>
      <c r="L5" t="s">
        <v>28</v>
      </c>
      <c r="M5" s="9" t="e">
        <f>AVERAGE(H2:H32)</f>
        <v>#DIV/0!</v>
      </c>
    </row>
    <row r="6" spans="1:13" x14ac:dyDescent="0.3">
      <c r="A6" s="1"/>
      <c r="L6" t="s">
        <v>27</v>
      </c>
      <c r="M6" s="7" t="e">
        <f>AVERAGE(I2:I32)</f>
        <v>#DIV/0!</v>
      </c>
    </row>
    <row r="7" spans="1:13" x14ac:dyDescent="0.3">
      <c r="A7" s="1"/>
    </row>
    <row r="8" spans="1:13" x14ac:dyDescent="0.3">
      <c r="A8" s="1"/>
    </row>
    <row r="9" spans="1:13" x14ac:dyDescent="0.3">
      <c r="A9" s="1"/>
    </row>
    <row r="10" spans="1:13" x14ac:dyDescent="0.3">
      <c r="A10" s="1"/>
    </row>
    <row r="11" spans="1:13" x14ac:dyDescent="0.3">
      <c r="A11" s="1"/>
    </row>
    <row r="12" spans="1:13" x14ac:dyDescent="0.3">
      <c r="A12" s="1"/>
    </row>
    <row r="13" spans="1:13" x14ac:dyDescent="0.3">
      <c r="A13" s="1"/>
    </row>
    <row r="14" spans="1:13" x14ac:dyDescent="0.3">
      <c r="A14" s="1"/>
    </row>
    <row r="15" spans="1:13" x14ac:dyDescent="0.3">
      <c r="A15" s="1"/>
    </row>
    <row r="16" spans="1:13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  <row r="28" spans="1:1" x14ac:dyDescent="0.3">
      <c r="A28" s="1"/>
    </row>
    <row r="29" spans="1:1" x14ac:dyDescent="0.3">
      <c r="A29" s="1"/>
    </row>
    <row r="30" spans="1:1" x14ac:dyDescent="0.3">
      <c r="A30" s="1"/>
    </row>
    <row r="31" spans="1:1" x14ac:dyDescent="0.3">
      <c r="A31" s="1"/>
    </row>
    <row r="32" spans="1:1" x14ac:dyDescent="0.3">
      <c r="A32" s="1"/>
    </row>
  </sheetData>
  <conditionalFormatting sqref="C1:C1048576">
    <cfRule type="containsText" dxfId="5" priority="1" operator="containsText" text="rest">
      <formula>NOT(ISERROR(SEARCH("rest",C1)))</formula>
    </cfRule>
    <cfRule type="containsText" dxfId="4" priority="2" operator="containsText" text="no">
      <formula>NOT(ISERROR(SEARCH("no",C1)))</formula>
    </cfRule>
    <cfRule type="endsWith" dxfId="3" priority="3" operator="endsWith" text="yes">
      <formula>RIGHT(C1,LEN("yes"))="yes"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DASHBOARD</vt:lpstr>
      <vt:lpstr>Year 2025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Kofi Nimo</dc:creator>
  <cp:lastModifiedBy>Kofi Nimo</cp:lastModifiedBy>
  <dcterms:created xsi:type="dcterms:W3CDTF">2025-01-01T22:34:09Z</dcterms:created>
  <dcterms:modified xsi:type="dcterms:W3CDTF">2025-06-06T17:28:39Z</dcterms:modified>
</cp:coreProperties>
</file>