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neste\source\Repos\laba_6_antonov\"/>
    </mc:Choice>
  </mc:AlternateContent>
  <xr:revisionPtr revIDLastSave="0" documentId="13_ncr:1_{CA58326D-B80D-49C2-9184-6C7812961A3C}" xr6:coauthVersionLast="45" xr6:coauthVersionMax="45" xr10:uidLastSave="{00000000-0000-0000-0000-000000000000}"/>
  <bookViews>
    <workbookView xWindow="5970" yWindow="1095" windowWidth="22740" windowHeight="13395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0" i="1" l="1"/>
  <c r="T60" i="1" s="1"/>
  <c r="S59" i="1"/>
  <c r="T59" i="1" s="1"/>
  <c r="S58" i="1"/>
  <c r="T58" i="1" s="1"/>
  <c r="S57" i="1"/>
  <c r="T57" i="1" s="1"/>
  <c r="S56" i="1"/>
  <c r="T56" i="1" s="1"/>
  <c r="S55" i="1"/>
  <c r="T55" i="1" s="1"/>
  <c r="S50" i="1"/>
  <c r="T50" i="1" s="1"/>
  <c r="S49" i="1"/>
  <c r="T49" i="1" s="1"/>
  <c r="S48" i="1"/>
  <c r="T48" i="1" s="1"/>
  <c r="S47" i="1"/>
  <c r="T47" i="1" s="1"/>
  <c r="S46" i="1"/>
  <c r="T46" i="1" s="1"/>
  <c r="S45" i="1"/>
  <c r="T45" i="1" s="1"/>
  <c r="T35" i="1" l="1"/>
  <c r="T36" i="1"/>
  <c r="T37" i="1"/>
  <c r="T38" i="1"/>
  <c r="T34" i="1"/>
  <c r="T24" i="1"/>
  <c r="W29" i="1"/>
  <c r="W28" i="1"/>
  <c r="W27" i="1"/>
  <c r="W26" i="1"/>
  <c r="W25" i="1"/>
  <c r="W24" i="1"/>
  <c r="W34" i="1"/>
  <c r="W35" i="1"/>
  <c r="W36" i="1"/>
  <c r="W37" i="1"/>
  <c r="W38" i="1"/>
  <c r="W39" i="1"/>
  <c r="S39" i="1"/>
  <c r="T39" i="1" s="1"/>
  <c r="S38" i="1"/>
  <c r="S37" i="1"/>
  <c r="S36" i="1"/>
  <c r="S35" i="1"/>
  <c r="S34" i="1"/>
  <c r="S24" i="1" l="1"/>
  <c r="S25" i="1" l="1"/>
  <c r="T25" i="1" s="1"/>
  <c r="S26" i="1"/>
  <c r="T26" i="1" s="1"/>
  <c r="S27" i="1"/>
  <c r="T27" i="1" s="1"/>
  <c r="S28" i="1"/>
  <c r="T28" i="1" s="1"/>
  <c r="S29" i="1"/>
  <c r="T29" i="1" s="1"/>
  <c r="P16" i="1"/>
  <c r="P18" i="1"/>
  <c r="S18" i="1" s="1"/>
  <c r="T18" i="1" s="1"/>
  <c r="P19" i="1"/>
  <c r="P17" i="1"/>
  <c r="S19" i="1"/>
  <c r="T19" i="1" s="1"/>
  <c r="S17" i="1"/>
  <c r="T17" i="1" s="1"/>
  <c r="P15" i="1"/>
  <c r="S15" i="1" s="1"/>
  <c r="T15" i="1" s="1"/>
  <c r="S16" i="1" l="1"/>
  <c r="T16" i="1" s="1"/>
</calcChain>
</file>

<file path=xl/sharedStrings.xml><?xml version="1.0" encoding="utf-8"?>
<sst xmlns="http://schemas.openxmlformats.org/spreadsheetml/2006/main" count="45" uniqueCount="24">
  <si>
    <t>время в сек</t>
  </si>
  <si>
    <t>кол проц</t>
  </si>
  <si>
    <t>второй прогон</t>
  </si>
  <si>
    <t>3 прогон, чтение на всех, без бкаста</t>
  </si>
  <si>
    <t xml:space="preserve">чтение </t>
  </si>
  <si>
    <t>запись</t>
  </si>
  <si>
    <t>улучшенная версия c бкастом</t>
  </si>
  <si>
    <t>улучшенная в. С улуч.бкастом.</t>
  </si>
  <si>
    <t>улуч.в.улуч.бкаст.</t>
  </si>
  <si>
    <t>чтение</t>
  </si>
  <si>
    <t>сумма</t>
  </si>
  <si>
    <t>только счет</t>
  </si>
  <si>
    <t>бкаст</t>
  </si>
  <si>
    <t>кол. Проц</t>
  </si>
  <si>
    <t>ч. На всех, без бкаста</t>
  </si>
  <si>
    <t>общее</t>
  </si>
  <si>
    <t>ср.вр.счета на процессе</t>
  </si>
  <si>
    <t>просто счет круто да</t>
  </si>
  <si>
    <t>только счет без учета отправок</t>
  </si>
  <si>
    <t>сверху то что до оптимизаций было</t>
  </si>
  <si>
    <t>это не особо правильное, так как там смешан сам счет с отправками</t>
  </si>
  <si>
    <t>во, теперь и считает правильно и быстро</t>
  </si>
  <si>
    <t>чтение + отправка по всем процессам</t>
  </si>
  <si>
    <t>то же самое, но со скаттером второй матрицы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</si>
</sst>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Лист1!$R$11</c:f>
              <c:strCache>
                <c:ptCount val="1"/>
                <c:pt idx="0">
                  <c:v>улуч.в.улуч.бкаст.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Лист1!$O$15:$O$19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</c:numCache>
            </c:numRef>
          </c:cat>
          <c:val>
            <c:numRef>
              <c:f>Лист1!$U$15:$U$19</c:f>
              <c:numCache>
                <c:formatCode>General</c:formatCode>
                <c:ptCount val="5"/>
                <c:pt idx="0">
                  <c:v>1025.0466730000001</c:v>
                </c:pt>
                <c:pt idx="1">
                  <c:v>951.81876799999998</c:v>
                </c:pt>
                <c:pt idx="2">
                  <c:v>748.129639</c:v>
                </c:pt>
                <c:pt idx="3">
                  <c:v>730.68333399999995</c:v>
                </c:pt>
                <c:pt idx="4">
                  <c:v>604.92342399999995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D-4397-BB73-10A796F73EAA}"/>
            </c:ext>
          </c:extLst>
        </c:ser>
        <c:ser>
          <c:idx val="0"/>
          <c:order val="1"/>
          <c:tx>
            <c:strRef>
              <c:f>Лист1!$S$13</c:f>
              <c:strCache>
                <c:ptCount val="1"/>
                <c:pt idx="0">
                  <c:v>сумма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Лист1!$O$15:$O$19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</c:numCache>
            </c:numRef>
          </c:cat>
          <c:val>
            <c:numRef>
              <c:f>Лист1!$S$15:$S$19</c:f>
              <c:numCache>
                <c:formatCode>General</c:formatCode>
                <c:ptCount val="5"/>
                <c:pt idx="0">
                  <c:v>228</c:v>
                </c:pt>
                <c:pt idx="1">
                  <c:v>332</c:v>
                </c:pt>
                <c:pt idx="2">
                  <c:v>175</c:v>
                </c:pt>
                <c:pt idx="3">
                  <c:v>319</c:v>
                </c:pt>
                <c:pt idx="4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FD-4397-BB73-10A796F73EAA}"/>
            </c:ext>
          </c:extLst>
        </c:ser>
        <c:ser>
          <c:idx val="1"/>
          <c:order val="2"/>
          <c:tx>
            <c:strRef>
              <c:f>Лист1!$T$13</c:f>
              <c:strCache>
                <c:ptCount val="1"/>
                <c:pt idx="0">
                  <c:v>только счет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Лист1!$O$15:$O$19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</c:numCache>
            </c:numRef>
          </c:cat>
          <c:val>
            <c:numRef>
              <c:f>Лист1!$T$15:$T$19</c:f>
              <c:numCache>
                <c:formatCode>General</c:formatCode>
                <c:ptCount val="5"/>
                <c:pt idx="0">
                  <c:v>797.04667300000006</c:v>
                </c:pt>
                <c:pt idx="1">
                  <c:v>619.81876799999998</c:v>
                </c:pt>
                <c:pt idx="2">
                  <c:v>573.129639</c:v>
                </c:pt>
                <c:pt idx="3">
                  <c:v>411.68333399999995</c:v>
                </c:pt>
                <c:pt idx="4">
                  <c:v>497.92342399999995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FD-4397-BB73-10A796F73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257696"/>
        <c:axId val="1306509952"/>
      </c:lineChart>
      <c:catAx>
        <c:axId val="150725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 проц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6509952"/>
        <c:crosses val="autoZero"/>
        <c:auto val="1"/>
        <c:lblAlgn val="ctr"/>
        <c:lblOffset val="100"/>
        <c:noMultiLvlLbl val="0"/>
      </c:catAx>
      <c:valAx>
        <c:axId val="130650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</a:t>
                </a:r>
              </a:p>
            </c:rich>
          </c:tx>
          <c:layout>
            <c:manualLayout>
              <c:xMode val="edge"/>
              <c:yMode val="edge"/>
              <c:x val="2.6522001205545511E-2"/>
              <c:y val="0.336251340573613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725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Лист1!$U$23</c:f>
              <c:strCache>
                <c:ptCount val="1"/>
                <c:pt idx="0">
                  <c:v>общее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Лист1!$O$14:$O$18</c:f>
              <c:numCache>
                <c:formatCode>General</c:formatCode>
                <c:ptCount val="5"/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4</c:v>
                </c:pt>
              </c:numCache>
            </c:numRef>
          </c:cat>
          <c:val>
            <c:numRef>
              <c:f>Лист1!$U$24:$U$29</c:f>
              <c:numCache>
                <c:formatCode>General</c:formatCode>
                <c:ptCount val="6"/>
                <c:pt idx="0">
                  <c:v>1431.5815720000001</c:v>
                </c:pt>
                <c:pt idx="1">
                  <c:v>1238.7523229999999</c:v>
                </c:pt>
                <c:pt idx="2">
                  <c:v>774.31291699999997</c:v>
                </c:pt>
                <c:pt idx="3">
                  <c:v>633.665796</c:v>
                </c:pt>
                <c:pt idx="4">
                  <c:v>606.68988400000001</c:v>
                </c:pt>
                <c:pt idx="5">
                  <c:v>581.68473100000006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7-4667-B8B7-AC5C0BE1CB31}"/>
            </c:ext>
          </c:extLst>
        </c:ser>
        <c:ser>
          <c:idx val="0"/>
          <c:order val="1"/>
          <c:tx>
            <c:strRef>
              <c:f>Лист1!$S$23</c:f>
              <c:strCache>
                <c:ptCount val="1"/>
                <c:pt idx="0">
                  <c:v>сумма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Лист1!$O$14:$O$18</c:f>
              <c:numCache>
                <c:formatCode>General</c:formatCode>
                <c:ptCount val="5"/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4</c:v>
                </c:pt>
              </c:numCache>
            </c:numRef>
          </c:cat>
          <c:val>
            <c:numRef>
              <c:f>Лист1!$S$24:$S$29</c:f>
              <c:numCache>
                <c:formatCode>General</c:formatCode>
                <c:ptCount val="6"/>
                <c:pt idx="0">
                  <c:v>128</c:v>
                </c:pt>
                <c:pt idx="1">
                  <c:v>137</c:v>
                </c:pt>
                <c:pt idx="2">
                  <c:v>124</c:v>
                </c:pt>
                <c:pt idx="3">
                  <c:v>126</c:v>
                </c:pt>
                <c:pt idx="4">
                  <c:v>125</c:v>
                </c:pt>
                <c:pt idx="5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7-4667-B8B7-AC5C0BE1C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257696"/>
        <c:axId val="1306509952"/>
      </c:lineChart>
      <c:catAx>
        <c:axId val="150725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 проц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6509952"/>
        <c:crosses val="autoZero"/>
        <c:auto val="1"/>
        <c:lblAlgn val="ctr"/>
        <c:lblOffset val="100"/>
        <c:noMultiLvlLbl val="0"/>
      </c:catAx>
      <c:valAx>
        <c:axId val="130650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</a:t>
                </a:r>
              </a:p>
            </c:rich>
          </c:tx>
          <c:layout>
            <c:manualLayout>
              <c:xMode val="edge"/>
              <c:yMode val="edge"/>
              <c:x val="2.6522001205545511E-2"/>
              <c:y val="0.336251340573613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725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Лист1!$W$33</c:f>
              <c:strCache>
                <c:ptCount val="1"/>
                <c:pt idx="0">
                  <c:v>только счет без учета отправок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Лист1!$O$34:$O$39</c:f>
              <c:numCache>
                <c:formatCode>General</c:formatCode>
                <c:ptCount val="6"/>
                <c:pt idx="0">
                  <c:v>16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</c:numCache>
            </c:numRef>
          </c:cat>
          <c:val>
            <c:numRef>
              <c:f>Лист1!$W$34:$W$39</c:f>
              <c:numCache>
                <c:formatCode>General</c:formatCode>
                <c:ptCount val="6"/>
                <c:pt idx="0">
                  <c:v>755.2</c:v>
                </c:pt>
                <c:pt idx="1">
                  <c:v>610</c:v>
                </c:pt>
                <c:pt idx="2">
                  <c:v>627.20000000000005</c:v>
                </c:pt>
                <c:pt idx="3">
                  <c:v>512.5</c:v>
                </c:pt>
                <c:pt idx="4">
                  <c:v>456</c:v>
                </c:pt>
                <c:pt idx="5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9E-4DE0-91EB-38666ADA83C9}"/>
            </c:ext>
          </c:extLst>
        </c:ser>
        <c:ser>
          <c:idx val="1"/>
          <c:order val="1"/>
          <c:tx>
            <c:strRef>
              <c:f>Лист1!$W$23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Лист1!$O$34:$O$39</c:f>
              <c:numCache>
                <c:formatCode>General</c:formatCode>
                <c:ptCount val="6"/>
                <c:pt idx="0">
                  <c:v>16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</c:numCache>
            </c:numRef>
          </c:cat>
          <c:val>
            <c:numRef>
              <c:f>Лист1!$W$24:$W$29</c:f>
              <c:numCache>
                <c:formatCode>General</c:formatCode>
                <c:ptCount val="6"/>
                <c:pt idx="0">
                  <c:v>768</c:v>
                </c:pt>
                <c:pt idx="1">
                  <c:v>600</c:v>
                </c:pt>
                <c:pt idx="2">
                  <c:v>640</c:v>
                </c:pt>
                <c:pt idx="3">
                  <c:v>500</c:v>
                </c:pt>
                <c:pt idx="4">
                  <c:v>480</c:v>
                </c:pt>
                <c:pt idx="5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9E-4DE0-91EB-38666ADA8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758719"/>
        <c:axId val="41993135"/>
      </c:lineChart>
      <c:catAx>
        <c:axId val="23475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93135"/>
        <c:crosses val="autoZero"/>
        <c:auto val="1"/>
        <c:lblAlgn val="ctr"/>
        <c:lblOffset val="100"/>
        <c:noMultiLvlLbl val="0"/>
      </c:catAx>
      <c:valAx>
        <c:axId val="4199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75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хороший вариант с бкастом и редьюсом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Лист1!$S$44</c:f>
              <c:strCache>
                <c:ptCount val="1"/>
                <c:pt idx="0">
                  <c:v>сумма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Лист1!$P$45:$P$50</c:f>
              <c:numCache>
                <c:formatCode>General</c:formatCode>
                <c:ptCount val="6"/>
                <c:pt idx="0">
                  <c:v>16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</c:numCache>
            </c:numRef>
          </c:cat>
          <c:val>
            <c:numRef>
              <c:f>Лист1!$S$45:$S$50</c:f>
              <c:numCache>
                <c:formatCode>General</c:formatCode>
                <c:ptCount val="6"/>
                <c:pt idx="0">
                  <c:v>93</c:v>
                </c:pt>
                <c:pt idx="1">
                  <c:v>93</c:v>
                </c:pt>
                <c:pt idx="2">
                  <c:v>93</c:v>
                </c:pt>
                <c:pt idx="3">
                  <c:v>92</c:v>
                </c:pt>
                <c:pt idx="4">
                  <c:v>93</c:v>
                </c:pt>
                <c:pt idx="5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7-4B0E-9554-7CF82E308FDD}"/>
            </c:ext>
          </c:extLst>
        </c:ser>
        <c:ser>
          <c:idx val="1"/>
          <c:order val="1"/>
          <c:tx>
            <c:strRef>
              <c:f>Лист1!$U$44</c:f>
              <c:strCache>
                <c:ptCount val="1"/>
                <c:pt idx="0">
                  <c:v>общее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Лист1!$P$45:$P$50</c:f>
              <c:numCache>
                <c:formatCode>General</c:formatCode>
                <c:ptCount val="6"/>
                <c:pt idx="0">
                  <c:v>16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</c:numCache>
            </c:numRef>
          </c:cat>
          <c:val>
            <c:numRef>
              <c:f>Лист1!$U$45:$U$50</c:f>
              <c:numCache>
                <c:formatCode>General</c:formatCode>
                <c:ptCount val="6"/>
                <c:pt idx="0">
                  <c:v>135.9</c:v>
                </c:pt>
                <c:pt idx="1">
                  <c:v>141.1</c:v>
                </c:pt>
                <c:pt idx="2">
                  <c:v>144.4</c:v>
                </c:pt>
                <c:pt idx="3">
                  <c:v>162.6</c:v>
                </c:pt>
                <c:pt idx="4">
                  <c:v>178.7</c:v>
                </c:pt>
                <c:pt idx="5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D7-4B0E-9554-7CF82E308FDD}"/>
            </c:ext>
          </c:extLst>
        </c:ser>
        <c:ser>
          <c:idx val="2"/>
          <c:order val="2"/>
          <c:tx>
            <c:strRef>
              <c:f>Лист1!$T$44</c:f>
              <c:strCache>
                <c:ptCount val="1"/>
                <c:pt idx="0">
                  <c:v>только счет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Лист1!$P$45:$P$50</c:f>
              <c:numCache>
                <c:formatCode>General</c:formatCode>
                <c:ptCount val="6"/>
                <c:pt idx="0">
                  <c:v>16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</c:numCache>
            </c:numRef>
          </c:cat>
          <c:val>
            <c:numRef>
              <c:f>Лист1!$T$45:$T$50</c:f>
              <c:numCache>
                <c:formatCode>General</c:formatCode>
                <c:ptCount val="6"/>
                <c:pt idx="0">
                  <c:v>42.900000000000006</c:v>
                </c:pt>
                <c:pt idx="1">
                  <c:v>48.099999999999994</c:v>
                </c:pt>
                <c:pt idx="2">
                  <c:v>51.400000000000006</c:v>
                </c:pt>
                <c:pt idx="3">
                  <c:v>70.599999999999994</c:v>
                </c:pt>
                <c:pt idx="4">
                  <c:v>85.699999999999989</c:v>
                </c:pt>
                <c:pt idx="5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D7-4B0E-9554-7CF82E308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675087"/>
        <c:axId val="1571221103"/>
      </c:lineChart>
      <c:catAx>
        <c:axId val="168867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1221103"/>
        <c:crosses val="autoZero"/>
        <c:auto val="1"/>
        <c:lblAlgn val="ctr"/>
        <c:lblOffset val="100"/>
        <c:noMultiLvlLbl val="0"/>
      </c:catAx>
      <c:valAx>
        <c:axId val="157122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867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 же самое, но со скаттером второй матрицы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Лист1!$S$54</c:f>
              <c:strCache>
                <c:ptCount val="1"/>
                <c:pt idx="0">
                  <c:v>сумма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Лист1!$P$55:$P$60</c:f>
              <c:numCache>
                <c:formatCode>General</c:formatCode>
                <c:ptCount val="6"/>
                <c:pt idx="0">
                  <c:v>16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</c:numCache>
            </c:numRef>
          </c:cat>
          <c:val>
            <c:numRef>
              <c:f>Лист1!$S$55:$S$60</c:f>
              <c:numCache>
                <c:formatCode>General</c:formatCode>
                <c:ptCount val="6"/>
                <c:pt idx="0">
                  <c:v>94</c:v>
                </c:pt>
                <c:pt idx="1">
                  <c:v>93</c:v>
                </c:pt>
                <c:pt idx="2">
                  <c:v>93</c:v>
                </c:pt>
                <c:pt idx="3">
                  <c:v>93.8</c:v>
                </c:pt>
                <c:pt idx="4">
                  <c:v>93.9</c:v>
                </c:pt>
                <c:pt idx="5">
                  <c:v>96.4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F-451A-90EE-21BB013B8E4C}"/>
            </c:ext>
          </c:extLst>
        </c:ser>
        <c:ser>
          <c:idx val="1"/>
          <c:order val="1"/>
          <c:tx>
            <c:strRef>
              <c:f>Лист1!$U$54</c:f>
              <c:strCache>
                <c:ptCount val="1"/>
                <c:pt idx="0">
                  <c:v>общее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Лист1!$U$55:$U$60</c:f>
              <c:numCache>
                <c:formatCode>General</c:formatCode>
                <c:ptCount val="6"/>
                <c:pt idx="0">
                  <c:v>113.6</c:v>
                </c:pt>
                <c:pt idx="1">
                  <c:v>118.7</c:v>
                </c:pt>
                <c:pt idx="2">
                  <c:v>119.8</c:v>
                </c:pt>
                <c:pt idx="3">
                  <c:v>131.69999999999999</c:v>
                </c:pt>
                <c:pt idx="4">
                  <c:v>141.1</c:v>
                </c:pt>
                <c:pt idx="5">
                  <c:v>185.9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4F-451A-90EE-21BB013B8E4C}"/>
            </c:ext>
          </c:extLst>
        </c:ser>
        <c:ser>
          <c:idx val="2"/>
          <c:order val="2"/>
          <c:tx>
            <c:strRef>
              <c:f>Лист1!$T$54</c:f>
              <c:strCache>
                <c:ptCount val="1"/>
                <c:pt idx="0">
                  <c:v>только счет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Лист1!$T$55:$T$60</c:f>
              <c:numCache>
                <c:formatCode>General</c:formatCode>
                <c:ptCount val="6"/>
                <c:pt idx="0">
                  <c:v>19.599999999999994</c:v>
                </c:pt>
                <c:pt idx="1">
                  <c:v>25.700000000000003</c:v>
                </c:pt>
                <c:pt idx="2">
                  <c:v>26.799999999999997</c:v>
                </c:pt>
                <c:pt idx="3">
                  <c:v>37.899999999999991</c:v>
                </c:pt>
                <c:pt idx="4">
                  <c:v>47.199999999999989</c:v>
                </c:pt>
                <c:pt idx="5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4F-451A-90EE-21BB013B8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526015"/>
        <c:axId val="1689183919"/>
      </c:lineChart>
      <c:catAx>
        <c:axId val="168052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9183919"/>
        <c:crosses val="autoZero"/>
        <c:auto val="1"/>
        <c:lblAlgn val="ctr"/>
        <c:lblOffset val="100"/>
        <c:noMultiLvlLbl val="0"/>
      </c:catAx>
      <c:valAx>
        <c:axId val="168918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052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209551</xdr:colOff>
      <xdr:row>0</xdr:row>
      <xdr:rowOff>1</xdr:rowOff>
    </xdr:from>
    <xdr:to>
      <xdr:col>22</xdr:col>
      <xdr:colOff>438150</xdr:colOff>
      <xdr:row>9</xdr:row>
      <xdr:rowOff>171451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F4A8490-01FC-4983-9C71-633A47B08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180976</xdr:colOff>
      <xdr:row>9</xdr:row>
      <xdr:rowOff>95251</xdr:rowOff>
    </xdr:from>
    <xdr:to>
      <xdr:col>10</xdr:col>
      <xdr:colOff>581025</xdr:colOff>
      <xdr:row>24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B9D4D3D-C106-4434-AE0D-8B9302E30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742950</xdr:colOff>
      <xdr:row>24</xdr:row>
      <xdr:rowOff>33337</xdr:rowOff>
    </xdr:from>
    <xdr:to>
      <xdr:col>12</xdr:col>
      <xdr:colOff>371475</xdr:colOff>
      <xdr:row>38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F84BBA3-F266-4A88-86BA-0CA441C59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342900</xdr:colOff>
      <xdr:row>39</xdr:row>
      <xdr:rowOff>0</xdr:rowOff>
    </xdr:from>
    <xdr:to>
      <xdr:col>13</xdr:col>
      <xdr:colOff>171450</xdr:colOff>
      <xdr:row>53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2F62FFD-8DEF-4B1D-83B7-7EE34F1EC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466725</xdr:colOff>
      <xdr:row>54</xdr:row>
      <xdr:rowOff>0</xdr:rowOff>
    </xdr:from>
    <xdr:to>
      <xdr:col>13</xdr:col>
      <xdr:colOff>295275</xdr:colOff>
      <xdr:row>68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1EDF040-02B7-4312-BBD5-80CC26559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60"/>
  <sheetViews>
    <sheetView tabSelected="1" topLeftCell="E40" workbookViewId="0">
      <selection activeCell="S52" activeCellId="1" sqref="V61 S52"/>
    </sheetView>
  </sheetViews>
  <sheetFormatPr defaultRowHeight="15" x14ac:dyDescent="0.25"/>
  <cols>
    <col min="3" max="3" width="13.5703125" customWidth="1"/>
    <col min="4" max="4" width="12.5703125" customWidth="1"/>
    <col min="5" max="5" width="12.140625" customWidth="1"/>
    <col min="6" max="6" width="7.140625" customWidth="1"/>
    <col min="20" max="20" width="11.85546875" customWidth="1"/>
    <col min="21" max="21" width="10.85546875" customWidth="1"/>
  </cols>
  <sheetData>
    <row r="1" spans="2:24" x14ac:dyDescent="0.25">
      <c r="B1" t="s">
        <v>1</v>
      </c>
      <c r="C1" t="s">
        <v>0</v>
      </c>
      <c r="D1" t="s">
        <v>2</v>
      </c>
      <c r="E1" t="s">
        <v>3</v>
      </c>
      <c r="F1" t="s">
        <v>6</v>
      </c>
      <c r="G1" t="s">
        <v>13</v>
      </c>
    </row>
    <row r="2" spans="2:24" x14ac:dyDescent="0.25">
      <c r="B2">
        <v>16</v>
      </c>
      <c r="C2">
        <v>1157.6580120000001</v>
      </c>
      <c r="D2">
        <v>1117.290107</v>
      </c>
      <c r="G2">
        <v>16</v>
      </c>
      <c r="X2" t="s">
        <v>20</v>
      </c>
    </row>
    <row r="3" spans="2:24" x14ac:dyDescent="0.25">
      <c r="B3">
        <v>12</v>
      </c>
      <c r="C3">
        <v>1127.721526</v>
      </c>
      <c r="D3">
        <v>1058.2863709999999</v>
      </c>
      <c r="E3">
        <v>1081.583253</v>
      </c>
      <c r="G3">
        <v>10</v>
      </c>
    </row>
    <row r="4" spans="2:24" x14ac:dyDescent="0.25">
      <c r="B4">
        <v>8</v>
      </c>
      <c r="C4">
        <v>896.13710800000001</v>
      </c>
      <c r="D4">
        <v>911.005448</v>
      </c>
      <c r="E4">
        <v>956.98339099999998</v>
      </c>
      <c r="F4">
        <v>1150.7387719999999</v>
      </c>
      <c r="G4">
        <v>8</v>
      </c>
    </row>
    <row r="5" spans="2:24" x14ac:dyDescent="0.25">
      <c r="B5">
        <v>4</v>
      </c>
      <c r="C5">
        <v>809.24718800000005</v>
      </c>
      <c r="D5">
        <v>821.39877100000001</v>
      </c>
      <c r="E5">
        <v>833.22255500000006</v>
      </c>
      <c r="F5">
        <v>840.79688099999998</v>
      </c>
      <c r="G5">
        <v>5</v>
      </c>
    </row>
    <row r="6" spans="2:24" x14ac:dyDescent="0.25">
      <c r="E6" t="s">
        <v>4</v>
      </c>
      <c r="G6">
        <v>4</v>
      </c>
    </row>
    <row r="7" spans="2:24" x14ac:dyDescent="0.25">
      <c r="G7">
        <v>2</v>
      </c>
    </row>
    <row r="8" spans="2:24" x14ac:dyDescent="0.25">
      <c r="C8" t="s">
        <v>19</v>
      </c>
    </row>
    <row r="11" spans="2:24" x14ac:dyDescent="0.25">
      <c r="R11" t="s">
        <v>8</v>
      </c>
    </row>
    <row r="13" spans="2:24" x14ac:dyDescent="0.25">
      <c r="P13" t="s">
        <v>12</v>
      </c>
      <c r="Q13" t="s">
        <v>9</v>
      </c>
      <c r="R13" t="s">
        <v>5</v>
      </c>
      <c r="S13" t="s">
        <v>10</v>
      </c>
      <c r="T13" t="s">
        <v>11</v>
      </c>
      <c r="U13" t="s">
        <v>7</v>
      </c>
    </row>
    <row r="15" spans="2:24" x14ac:dyDescent="0.25">
      <c r="O15">
        <v>10</v>
      </c>
      <c r="P15">
        <f>60+5*9</f>
        <v>105</v>
      </c>
      <c r="Q15">
        <v>61</v>
      </c>
      <c r="R15">
        <v>62</v>
      </c>
      <c r="S15">
        <f>P15+Q15+R15</f>
        <v>228</v>
      </c>
      <c r="T15">
        <f>U15-S15</f>
        <v>797.04667300000006</v>
      </c>
      <c r="U15">
        <v>1025.0466730000001</v>
      </c>
    </row>
    <row r="16" spans="2:24" x14ac:dyDescent="0.25">
      <c r="O16">
        <v>8</v>
      </c>
      <c r="P16">
        <f>30*8</f>
        <v>240</v>
      </c>
      <c r="Q16">
        <v>30</v>
      </c>
      <c r="R16">
        <v>62</v>
      </c>
      <c r="S16">
        <f>P16+Q16+R16</f>
        <v>332</v>
      </c>
      <c r="T16">
        <f>U16-S16</f>
        <v>619.81876799999998</v>
      </c>
      <c r="U16">
        <v>951.81876799999998</v>
      </c>
    </row>
    <row r="17" spans="15:23" x14ac:dyDescent="0.25">
      <c r="O17">
        <v>5</v>
      </c>
      <c r="P17">
        <f>30+13*4</f>
        <v>82</v>
      </c>
      <c r="Q17">
        <v>30</v>
      </c>
      <c r="R17">
        <v>63</v>
      </c>
      <c r="S17">
        <f>P17+Q17+R17</f>
        <v>175</v>
      </c>
      <c r="T17">
        <f>U17-S17</f>
        <v>573.129639</v>
      </c>
      <c r="U17">
        <v>748.129639</v>
      </c>
    </row>
    <row r="18" spans="15:23" x14ac:dyDescent="0.25">
      <c r="O18">
        <v>4</v>
      </c>
      <c r="P18">
        <f>30*4+20*4</f>
        <v>200</v>
      </c>
      <c r="Q18">
        <v>60</v>
      </c>
      <c r="R18">
        <v>59</v>
      </c>
      <c r="S18">
        <f>P18+Q18+R18</f>
        <v>319</v>
      </c>
      <c r="T18">
        <f>U18-S18</f>
        <v>411.68333399999995</v>
      </c>
      <c r="U18">
        <v>730.68333399999995</v>
      </c>
    </row>
    <row r="19" spans="15:23" x14ac:dyDescent="0.25">
      <c r="O19">
        <v>2</v>
      </c>
      <c r="P19">
        <f>12</f>
        <v>12</v>
      </c>
      <c r="Q19">
        <v>30</v>
      </c>
      <c r="R19">
        <v>65</v>
      </c>
      <c r="S19">
        <f>P19+Q19+R19</f>
        <v>107</v>
      </c>
      <c r="T19">
        <f>U19-S19</f>
        <v>497.92342399999995</v>
      </c>
      <c r="U19">
        <v>604.92342399999995</v>
      </c>
    </row>
    <row r="21" spans="15:23" x14ac:dyDescent="0.25">
      <c r="R21" t="s">
        <v>14</v>
      </c>
    </row>
    <row r="23" spans="15:23" x14ac:dyDescent="0.25">
      <c r="Q23" t="s">
        <v>9</v>
      </c>
      <c r="R23" t="s">
        <v>5</v>
      </c>
      <c r="S23" t="s">
        <v>10</v>
      </c>
      <c r="T23" t="s">
        <v>11</v>
      </c>
      <c r="U23" t="s">
        <v>15</v>
      </c>
      <c r="V23" t="s">
        <v>16</v>
      </c>
    </row>
    <row r="24" spans="15:23" x14ac:dyDescent="0.25">
      <c r="O24">
        <v>16</v>
      </c>
      <c r="Q24">
        <v>65</v>
      </c>
      <c r="R24">
        <v>63</v>
      </c>
      <c r="S24">
        <f t="shared" ref="S24:S28" si="0">Q24+R24</f>
        <v>128</v>
      </c>
      <c r="T24">
        <f>U24-S24</f>
        <v>1303.5815720000001</v>
      </c>
      <c r="U24">
        <v>1431.5815720000001</v>
      </c>
      <c r="V24">
        <v>3</v>
      </c>
      <c r="W24">
        <f t="shared" ref="W24:W28" si="1">V24*O24*O24</f>
        <v>768</v>
      </c>
    </row>
    <row r="25" spans="15:23" x14ac:dyDescent="0.25">
      <c r="O25">
        <v>10</v>
      </c>
      <c r="Q25">
        <v>73</v>
      </c>
      <c r="R25">
        <v>64</v>
      </c>
      <c r="S25">
        <f t="shared" si="0"/>
        <v>137</v>
      </c>
      <c r="T25">
        <f t="shared" ref="T25" si="2">U25-S25</f>
        <v>1101.7523229999999</v>
      </c>
      <c r="U25">
        <v>1238.7523229999999</v>
      </c>
      <c r="V25">
        <v>6</v>
      </c>
      <c r="W25">
        <f t="shared" si="1"/>
        <v>600</v>
      </c>
    </row>
    <row r="26" spans="15:23" x14ac:dyDescent="0.25">
      <c r="O26">
        <v>8</v>
      </c>
      <c r="Q26">
        <v>60</v>
      </c>
      <c r="R26">
        <v>64</v>
      </c>
      <c r="S26">
        <f t="shared" si="0"/>
        <v>124</v>
      </c>
      <c r="T26">
        <f>U26-S26</f>
        <v>650.31291699999997</v>
      </c>
      <c r="U26">
        <v>774.31291699999997</v>
      </c>
      <c r="V26">
        <v>10</v>
      </c>
      <c r="W26">
        <f t="shared" si="1"/>
        <v>640</v>
      </c>
    </row>
    <row r="27" spans="15:23" x14ac:dyDescent="0.25">
      <c r="O27">
        <v>5</v>
      </c>
      <c r="Q27">
        <v>62</v>
      </c>
      <c r="R27">
        <v>64</v>
      </c>
      <c r="S27">
        <f t="shared" si="0"/>
        <v>126</v>
      </c>
      <c r="T27">
        <f>U27-S27</f>
        <v>507.665796</v>
      </c>
      <c r="U27">
        <v>633.665796</v>
      </c>
      <c r="V27">
        <v>20</v>
      </c>
      <c r="W27">
        <f t="shared" si="1"/>
        <v>500</v>
      </c>
    </row>
    <row r="28" spans="15:23" x14ac:dyDescent="0.25">
      <c r="O28">
        <v>4</v>
      </c>
      <c r="Q28">
        <v>62</v>
      </c>
      <c r="R28">
        <v>63</v>
      </c>
      <c r="S28">
        <f t="shared" si="0"/>
        <v>125</v>
      </c>
      <c r="T28">
        <f>U28-S28</f>
        <v>481.68988400000001</v>
      </c>
      <c r="U28">
        <v>606.68988400000001</v>
      </c>
      <c r="V28">
        <v>30</v>
      </c>
      <c r="W28">
        <f t="shared" si="1"/>
        <v>480</v>
      </c>
    </row>
    <row r="29" spans="15:23" x14ac:dyDescent="0.25">
      <c r="O29">
        <v>2</v>
      </c>
      <c r="Q29">
        <v>60</v>
      </c>
      <c r="R29">
        <v>63</v>
      </c>
      <c r="S29">
        <f>Q29+R29</f>
        <v>123</v>
      </c>
      <c r="T29">
        <f>U29-S29</f>
        <v>458.68473100000006</v>
      </c>
      <c r="U29">
        <v>581.68473100000006</v>
      </c>
      <c r="V29">
        <v>110</v>
      </c>
      <c r="W29">
        <f>V29*O29*O29</f>
        <v>440</v>
      </c>
    </row>
    <row r="31" spans="15:23" x14ac:dyDescent="0.25">
      <c r="R31" t="s">
        <v>17</v>
      </c>
    </row>
    <row r="33" spans="15:23" x14ac:dyDescent="0.25">
      <c r="Q33" t="s">
        <v>9</v>
      </c>
      <c r="R33" t="s">
        <v>5</v>
      </c>
      <c r="S33" t="s">
        <v>10</v>
      </c>
      <c r="T33" t="s">
        <v>11</v>
      </c>
      <c r="U33" t="s">
        <v>15</v>
      </c>
      <c r="V33" t="s">
        <v>16</v>
      </c>
      <c r="W33" t="s">
        <v>18</v>
      </c>
    </row>
    <row r="34" spans="15:23" x14ac:dyDescent="0.25">
      <c r="O34">
        <v>16</v>
      </c>
      <c r="Q34">
        <v>65</v>
      </c>
      <c r="R34">
        <v>63</v>
      </c>
      <c r="S34">
        <f t="shared" ref="S34:S38" si="3">Q34+R34</f>
        <v>128</v>
      </c>
      <c r="T34">
        <f>U34-S34</f>
        <v>1272</v>
      </c>
      <c r="U34">
        <v>1400</v>
      </c>
      <c r="V34">
        <v>2.95</v>
      </c>
      <c r="W34">
        <f t="shared" ref="W34:W38" si="4">V34*O34*O34</f>
        <v>755.2</v>
      </c>
    </row>
    <row r="35" spans="15:23" x14ac:dyDescent="0.25">
      <c r="O35">
        <v>10</v>
      </c>
      <c r="Q35">
        <v>64</v>
      </c>
      <c r="R35">
        <v>63</v>
      </c>
      <c r="S35">
        <f t="shared" si="3"/>
        <v>127</v>
      </c>
      <c r="T35">
        <f t="shared" ref="T35:T38" si="5">U35-S35</f>
        <v>1053</v>
      </c>
      <c r="U35">
        <v>1180</v>
      </c>
      <c r="V35">
        <v>6.1</v>
      </c>
      <c r="W35">
        <f t="shared" si="4"/>
        <v>610</v>
      </c>
    </row>
    <row r="36" spans="15:23" x14ac:dyDescent="0.25">
      <c r="O36">
        <v>8</v>
      </c>
      <c r="Q36">
        <v>60</v>
      </c>
      <c r="R36">
        <v>64</v>
      </c>
      <c r="S36">
        <f t="shared" si="3"/>
        <v>124</v>
      </c>
      <c r="T36">
        <f t="shared" si="5"/>
        <v>646</v>
      </c>
      <c r="U36">
        <v>770</v>
      </c>
      <c r="V36">
        <v>9.8000000000000007</v>
      </c>
      <c r="W36">
        <f t="shared" si="4"/>
        <v>627.20000000000005</v>
      </c>
    </row>
    <row r="37" spans="15:23" x14ac:dyDescent="0.25">
      <c r="O37">
        <v>5</v>
      </c>
      <c r="Q37">
        <v>62</v>
      </c>
      <c r="R37">
        <v>64</v>
      </c>
      <c r="S37">
        <f t="shared" si="3"/>
        <v>126</v>
      </c>
      <c r="T37">
        <f t="shared" si="5"/>
        <v>499</v>
      </c>
      <c r="U37">
        <v>625</v>
      </c>
      <c r="V37">
        <v>20.5</v>
      </c>
      <c r="W37">
        <f t="shared" si="4"/>
        <v>512.5</v>
      </c>
    </row>
    <row r="38" spans="15:23" x14ac:dyDescent="0.25">
      <c r="O38">
        <v>4</v>
      </c>
      <c r="Q38">
        <v>63</v>
      </c>
      <c r="R38">
        <v>64</v>
      </c>
      <c r="S38">
        <f t="shared" si="3"/>
        <v>127</v>
      </c>
      <c r="T38">
        <f t="shared" si="5"/>
        <v>467.47930299999996</v>
      </c>
      <c r="U38">
        <v>594.47930299999996</v>
      </c>
      <c r="V38">
        <v>28.5</v>
      </c>
      <c r="W38">
        <f t="shared" si="4"/>
        <v>456</v>
      </c>
    </row>
    <row r="39" spans="15:23" x14ac:dyDescent="0.25">
      <c r="O39">
        <v>2</v>
      </c>
      <c r="Q39">
        <v>60</v>
      </c>
      <c r="R39">
        <v>63</v>
      </c>
      <c r="S39">
        <f>Q39+R39</f>
        <v>123</v>
      </c>
      <c r="T39">
        <f>U39-S39</f>
        <v>440.16866600000003</v>
      </c>
      <c r="U39">
        <v>563.16866600000003</v>
      </c>
      <c r="V39">
        <v>108</v>
      </c>
      <c r="W39">
        <f>V39*O39*O39</f>
        <v>432</v>
      </c>
    </row>
    <row r="42" spans="15:23" x14ac:dyDescent="0.25">
      <c r="R42" t="s">
        <v>21</v>
      </c>
    </row>
    <row r="44" spans="15:23" x14ac:dyDescent="0.25">
      <c r="Q44" t="s">
        <v>22</v>
      </c>
      <c r="R44" t="s">
        <v>5</v>
      </c>
      <c r="S44" t="s">
        <v>10</v>
      </c>
      <c r="T44" t="s">
        <v>11</v>
      </c>
      <c r="U44" t="s">
        <v>15</v>
      </c>
      <c r="V44" t="s">
        <v>16</v>
      </c>
    </row>
    <row r="45" spans="15:23" x14ac:dyDescent="0.25">
      <c r="P45">
        <v>16</v>
      </c>
      <c r="Q45">
        <v>30</v>
      </c>
      <c r="R45">
        <v>63</v>
      </c>
      <c r="S45">
        <f t="shared" ref="S45:S49" si="6">Q45+R45</f>
        <v>93</v>
      </c>
      <c r="T45">
        <f>U45-S45</f>
        <v>42.900000000000006</v>
      </c>
      <c r="U45">
        <v>135.9</v>
      </c>
      <c r="V45">
        <v>42.5</v>
      </c>
    </row>
    <row r="46" spans="15:23" x14ac:dyDescent="0.25">
      <c r="P46">
        <v>10</v>
      </c>
      <c r="Q46">
        <v>30</v>
      </c>
      <c r="R46">
        <v>63</v>
      </c>
      <c r="S46">
        <f t="shared" si="6"/>
        <v>93</v>
      </c>
      <c r="T46">
        <f t="shared" ref="T46:T49" si="7">U46-S46</f>
        <v>48.099999999999994</v>
      </c>
      <c r="U46">
        <v>141.1</v>
      </c>
      <c r="V46">
        <v>46.5</v>
      </c>
    </row>
    <row r="47" spans="15:23" x14ac:dyDescent="0.25">
      <c r="P47">
        <v>8</v>
      </c>
      <c r="Q47">
        <v>30</v>
      </c>
      <c r="R47">
        <v>63</v>
      </c>
      <c r="S47">
        <f t="shared" si="6"/>
        <v>93</v>
      </c>
      <c r="T47">
        <f t="shared" si="7"/>
        <v>51.400000000000006</v>
      </c>
      <c r="U47">
        <v>144.4</v>
      </c>
      <c r="V47">
        <v>50</v>
      </c>
    </row>
    <row r="48" spans="15:23" x14ac:dyDescent="0.25">
      <c r="P48">
        <v>5</v>
      </c>
      <c r="Q48">
        <v>30</v>
      </c>
      <c r="R48">
        <v>62</v>
      </c>
      <c r="S48">
        <f t="shared" si="6"/>
        <v>92</v>
      </c>
      <c r="T48">
        <f t="shared" si="7"/>
        <v>70.599999999999994</v>
      </c>
      <c r="U48">
        <v>162.6</v>
      </c>
      <c r="V48">
        <v>69</v>
      </c>
    </row>
    <row r="49" spans="16:22" x14ac:dyDescent="0.25">
      <c r="P49">
        <v>4</v>
      </c>
      <c r="Q49">
        <v>30</v>
      </c>
      <c r="R49">
        <v>63</v>
      </c>
      <c r="S49">
        <f t="shared" si="6"/>
        <v>93</v>
      </c>
      <c r="T49">
        <f t="shared" si="7"/>
        <v>85.699999999999989</v>
      </c>
      <c r="U49">
        <v>178.7</v>
      </c>
      <c r="V49">
        <v>85</v>
      </c>
    </row>
    <row r="50" spans="16:22" x14ac:dyDescent="0.25">
      <c r="P50">
        <v>2</v>
      </c>
      <c r="Q50">
        <v>30</v>
      </c>
      <c r="R50">
        <v>63</v>
      </c>
      <c r="S50">
        <f>Q50+R50</f>
        <v>93</v>
      </c>
      <c r="T50">
        <f>U50-S50</f>
        <v>165</v>
      </c>
      <c r="U50">
        <v>258</v>
      </c>
      <c r="V50">
        <v>164</v>
      </c>
    </row>
    <row r="52" spans="16:22" x14ac:dyDescent="0.25">
      <c r="S52" t="s">
        <v>23</v>
      </c>
    </row>
    <row r="54" spans="16:22" x14ac:dyDescent="0.25">
      <c r="Q54" t="s">
        <v>22</v>
      </c>
      <c r="R54" t="s">
        <v>5</v>
      </c>
      <c r="S54" t="s">
        <v>10</v>
      </c>
      <c r="T54" t="s">
        <v>11</v>
      </c>
      <c r="U54" t="s">
        <v>15</v>
      </c>
      <c r="V54" t="s">
        <v>16</v>
      </c>
    </row>
    <row r="55" spans="16:22" x14ac:dyDescent="0.25">
      <c r="P55">
        <v>16</v>
      </c>
      <c r="Q55">
        <v>31</v>
      </c>
      <c r="R55">
        <v>63</v>
      </c>
      <c r="S55">
        <f t="shared" ref="S55:S59" si="8">Q55+R55</f>
        <v>94</v>
      </c>
      <c r="T55">
        <f>U55-S55</f>
        <v>19.599999999999994</v>
      </c>
      <c r="U55">
        <v>113.6</v>
      </c>
      <c r="V55">
        <v>18.5</v>
      </c>
    </row>
    <row r="56" spans="16:22" x14ac:dyDescent="0.25">
      <c r="P56">
        <v>10</v>
      </c>
      <c r="Q56">
        <v>30</v>
      </c>
      <c r="R56">
        <v>63</v>
      </c>
      <c r="S56">
        <f t="shared" si="8"/>
        <v>93</v>
      </c>
      <c r="T56">
        <f t="shared" ref="T56:T59" si="9">U56-S56</f>
        <v>25.700000000000003</v>
      </c>
      <c r="U56">
        <v>118.7</v>
      </c>
      <c r="V56">
        <v>24</v>
      </c>
    </row>
    <row r="57" spans="16:22" x14ac:dyDescent="0.25">
      <c r="P57">
        <v>8</v>
      </c>
      <c r="Q57">
        <v>30</v>
      </c>
      <c r="R57">
        <v>63</v>
      </c>
      <c r="S57">
        <f t="shared" si="8"/>
        <v>93</v>
      </c>
      <c r="T57">
        <f t="shared" si="9"/>
        <v>26.799999999999997</v>
      </c>
      <c r="U57">
        <v>119.8</v>
      </c>
      <c r="V57">
        <v>26</v>
      </c>
    </row>
    <row r="58" spans="16:22" x14ac:dyDescent="0.25">
      <c r="P58">
        <v>5</v>
      </c>
      <c r="Q58">
        <v>30</v>
      </c>
      <c r="R58">
        <v>63.8</v>
      </c>
      <c r="S58">
        <f t="shared" si="8"/>
        <v>93.8</v>
      </c>
      <c r="T58">
        <f t="shared" si="9"/>
        <v>37.899999999999991</v>
      </c>
      <c r="U58">
        <v>131.69999999999999</v>
      </c>
      <c r="V58">
        <v>37</v>
      </c>
    </row>
    <row r="59" spans="16:22" x14ac:dyDescent="0.25">
      <c r="P59">
        <v>4</v>
      </c>
      <c r="Q59">
        <v>30</v>
      </c>
      <c r="R59">
        <v>63.9</v>
      </c>
      <c r="S59">
        <f t="shared" si="8"/>
        <v>93.9</v>
      </c>
      <c r="T59">
        <f t="shared" si="9"/>
        <v>47.199999999999989</v>
      </c>
      <c r="U59">
        <v>141.1</v>
      </c>
      <c r="V59">
        <v>46.6</v>
      </c>
    </row>
    <row r="60" spans="16:22" x14ac:dyDescent="0.25">
      <c r="P60">
        <v>2</v>
      </c>
      <c r="Q60">
        <v>30.4</v>
      </c>
      <c r="R60">
        <v>66</v>
      </c>
      <c r="S60">
        <f>Q60+R60</f>
        <v>96.4</v>
      </c>
      <c r="T60">
        <f>U60-S60</f>
        <v>89.5</v>
      </c>
      <c r="U60">
        <v>185.9</v>
      </c>
      <c r="V60">
        <v>89.5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1-PC</dc:creator>
  <cp:lastModifiedBy>1-PC</cp:lastModifiedBy>
  <dcterms:created xsi:type="dcterms:W3CDTF">2015-06-05T18:19:34Z</dcterms:created>
  <dcterms:modified xsi:type="dcterms:W3CDTF">2022-12-24T08:32:47Z</dcterms:modified>
</cp:coreProperties>
</file>