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44C1635C-0121-43F4-BF6F-CF3581DF44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Задача 1" sheetId="1" r:id="rId1"/>
    <sheet name="Задача 2" sheetId="2" r:id="rId2"/>
    <sheet name="Задача 3" sheetId="3" r:id="rId3"/>
  </sheets>
  <definedNames>
    <definedName name="solver_adj" localSheetId="0" hidden="1">'Задача 1'!$C$2:$C$17</definedName>
    <definedName name="solver_adj" localSheetId="1" hidden="1">'Задача 2'!$C$5:$C$13</definedName>
    <definedName name="solver_adj" localSheetId="2" hidden="1">'Задача 3'!$C$5:$C$15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2</definedName>
    <definedName name="solver_drv" localSheetId="2" hidden="1">1</definedName>
    <definedName name="solver_eng" localSheetId="0" hidden="1">2</definedName>
    <definedName name="solver_eng" localSheetId="1" hidden="1">1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'Задача 1'!$C$10</definedName>
    <definedName name="solver_lhs1" localSheetId="1" hidden="1">'Задача 2'!$C$10</definedName>
    <definedName name="solver_lhs1" localSheetId="2" hidden="1">'Задача 3'!$L$10</definedName>
    <definedName name="solver_lhs10" localSheetId="0" hidden="1">'Задача 1'!$C$2:$C$17</definedName>
    <definedName name="solver_lhs10" localSheetId="1" hidden="1">'Задача 2'!$S$7</definedName>
    <definedName name="solver_lhs11" localSheetId="0" hidden="1">'Задача 1'!$C$3</definedName>
    <definedName name="solver_lhs11" localSheetId="1" hidden="1">'Задача 2'!$S$8</definedName>
    <definedName name="solver_lhs12" localSheetId="0" hidden="1">'Задача 1'!$C$4</definedName>
    <definedName name="solver_lhs12" localSheetId="1" hidden="1">'Задача 2'!$S$9</definedName>
    <definedName name="solver_lhs13" localSheetId="0" hidden="1">'Задача 1'!$C$5</definedName>
    <definedName name="solver_lhs14" localSheetId="0" hidden="1">'Задача 1'!$C$6</definedName>
    <definedName name="solver_lhs15" localSheetId="0" hidden="1">'Задача 1'!$C$7</definedName>
    <definedName name="solver_lhs16" localSheetId="0" hidden="1">'Задача 1'!$C$8</definedName>
    <definedName name="solver_lhs17" localSheetId="0" hidden="1">'Задача 1'!$C$9</definedName>
    <definedName name="solver_lhs18" localSheetId="0" hidden="1">'Задача 1'!$R$2:$R$8</definedName>
    <definedName name="solver_lhs2" localSheetId="0" hidden="1">'Задача 1'!$C$11</definedName>
    <definedName name="solver_lhs2" localSheetId="1" hidden="1">'Задача 2'!$C$11</definedName>
    <definedName name="solver_lhs2" localSheetId="2" hidden="1">'Задача 3'!$L$11</definedName>
    <definedName name="solver_lhs3" localSheetId="0" hidden="1">'Задача 1'!$C$12</definedName>
    <definedName name="solver_lhs3" localSheetId="1" hidden="1">'Задача 2'!$C$13</definedName>
    <definedName name="solver_lhs3" localSheetId="2" hidden="1">'Задача 3'!$L$5</definedName>
    <definedName name="solver_lhs4" localSheetId="0" hidden="1">'Задача 1'!$C$13</definedName>
    <definedName name="solver_lhs4" localSheetId="1" hidden="1">'Задача 2'!$C$5</definedName>
    <definedName name="solver_lhs4" localSheetId="2" hidden="1">'Задача 3'!$L$6</definedName>
    <definedName name="solver_lhs5" localSheetId="0" hidden="1">'Задача 1'!$C$14</definedName>
    <definedName name="solver_lhs5" localSheetId="1" hidden="1">'Задача 2'!$C$6</definedName>
    <definedName name="solver_lhs5" localSheetId="2" hidden="1">'Задача 3'!$L$7</definedName>
    <definedName name="solver_lhs6" localSheetId="0" hidden="1">'Задача 1'!$C$15</definedName>
    <definedName name="solver_lhs6" localSheetId="1" hidden="1">'Задача 2'!$C$8</definedName>
    <definedName name="solver_lhs6" localSheetId="2" hidden="1">'Задача 3'!$L$8</definedName>
    <definedName name="solver_lhs7" localSheetId="0" hidden="1">'Задача 1'!$C$16</definedName>
    <definedName name="solver_lhs7" localSheetId="1" hidden="1">'Задача 2'!$C$9</definedName>
    <definedName name="solver_lhs7" localSheetId="2" hidden="1">'Задача 3'!$L$9</definedName>
    <definedName name="solver_lhs8" localSheetId="0" hidden="1">'Задача 1'!$C$17</definedName>
    <definedName name="solver_lhs8" localSheetId="1" hidden="1">'Задача 2'!$S$5</definedName>
    <definedName name="solver_lhs9" localSheetId="0" hidden="1">'Задача 1'!$C$2</definedName>
    <definedName name="solver_lhs9" localSheetId="1" hidden="1">'Задача 2'!$S$6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18</definedName>
    <definedName name="solver_num" localSheetId="1" hidden="1">12</definedName>
    <definedName name="solver_num" localSheetId="2" hidden="1">7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'Задача 1'!$C$1</definedName>
    <definedName name="solver_opt" localSheetId="1" hidden="1">'Задача 2'!$C$2</definedName>
    <definedName name="solver_opt" localSheetId="2" hidden="1">'Задача 3'!$C$2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2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2</definedName>
    <definedName name="solver_rel10" localSheetId="0" hidden="1">3</definedName>
    <definedName name="solver_rel10" localSheetId="1" hidden="1">2</definedName>
    <definedName name="solver_rel11" localSheetId="0" hidden="1">1</definedName>
    <definedName name="solver_rel11" localSheetId="1" hidden="1">2</definedName>
    <definedName name="solver_rel12" localSheetId="0" hidden="1">1</definedName>
    <definedName name="solver_rel12" localSheetId="1" hidden="1">2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2</definedName>
    <definedName name="solver_rel2" localSheetId="0" hidden="1">1</definedName>
    <definedName name="solver_rel2" localSheetId="1" hidden="1">1</definedName>
    <definedName name="solver_rel2" localSheetId="2" hidden="1">2</definedName>
    <definedName name="solver_rel3" localSheetId="0" hidden="1">1</definedName>
    <definedName name="solver_rel3" localSheetId="1" hidden="1">1</definedName>
    <definedName name="solver_rel3" localSheetId="2" hidden="1">2</definedName>
    <definedName name="solver_rel4" localSheetId="0" hidden="1">1</definedName>
    <definedName name="solver_rel4" localSheetId="1" hidden="1">1</definedName>
    <definedName name="solver_rel4" localSheetId="2" hidden="1">2</definedName>
    <definedName name="solver_rel5" localSheetId="0" hidden="1">1</definedName>
    <definedName name="solver_rel5" localSheetId="1" hidden="1">1</definedName>
    <definedName name="solver_rel5" localSheetId="2" hidden="1">2</definedName>
    <definedName name="solver_rel6" localSheetId="0" hidden="1">1</definedName>
    <definedName name="solver_rel6" localSheetId="1" hidden="1">1</definedName>
    <definedName name="solver_rel6" localSheetId="2" hidden="1">2</definedName>
    <definedName name="solver_rel7" localSheetId="0" hidden="1">1</definedName>
    <definedName name="solver_rel7" localSheetId="1" hidden="1">1</definedName>
    <definedName name="solver_rel7" localSheetId="2" hidden="1">2</definedName>
    <definedName name="solver_rel8" localSheetId="0" hidden="1">1</definedName>
    <definedName name="solver_rel8" localSheetId="1" hidden="1">1</definedName>
    <definedName name="solver_rel9" localSheetId="0" hidden="1">1</definedName>
    <definedName name="solver_rel9" localSheetId="1" hidden="1">2</definedName>
    <definedName name="solver_rhs1" localSheetId="0" hidden="1">'Задача 1'!$H$10</definedName>
    <definedName name="solver_rhs1" localSheetId="1" hidden="1">'Задача 2'!$I$10</definedName>
    <definedName name="solver_rhs1" localSheetId="2" hidden="1">'Задача 3'!$N$10</definedName>
    <definedName name="solver_rhs10" localSheetId="0" hidden="1">0</definedName>
    <definedName name="solver_rhs10" localSheetId="1" hidden="1">'Задача 2'!$U$7</definedName>
    <definedName name="solver_rhs11" localSheetId="0" hidden="1">'Задача 1'!$H$3</definedName>
    <definedName name="solver_rhs11" localSheetId="1" hidden="1">'Задача 2'!$U$8</definedName>
    <definedName name="solver_rhs12" localSheetId="0" hidden="1">'Задача 1'!$H$4</definedName>
    <definedName name="solver_rhs12" localSheetId="1" hidden="1">'Задача 2'!$U$9</definedName>
    <definedName name="solver_rhs13" localSheetId="0" hidden="1">'Задача 1'!$H$5</definedName>
    <definedName name="solver_rhs14" localSheetId="0" hidden="1">'Задача 1'!$H$6</definedName>
    <definedName name="solver_rhs15" localSheetId="0" hidden="1">'Задача 1'!$H$7</definedName>
    <definedName name="solver_rhs16" localSheetId="0" hidden="1">'Задача 1'!$H$8</definedName>
    <definedName name="solver_rhs17" localSheetId="0" hidden="1">'Задача 1'!$H$9</definedName>
    <definedName name="solver_rhs18" localSheetId="0" hidden="1">'Задача 1'!$T$2:$T$8</definedName>
    <definedName name="solver_rhs2" localSheetId="0" hidden="1">'Задача 1'!$H$11</definedName>
    <definedName name="solver_rhs2" localSheetId="1" hidden="1">'Задача 2'!$I$11</definedName>
    <definedName name="solver_rhs2" localSheetId="2" hidden="1">'Задача 3'!$N$11</definedName>
    <definedName name="solver_rhs3" localSheetId="0" hidden="1">'Задача 1'!$H$12</definedName>
    <definedName name="solver_rhs3" localSheetId="1" hidden="1">'Задача 2'!$I$13</definedName>
    <definedName name="solver_rhs3" localSheetId="2" hidden="1">'Задача 3'!$N$5</definedName>
    <definedName name="solver_rhs4" localSheetId="0" hidden="1">'Задача 1'!$H$13</definedName>
    <definedName name="solver_rhs4" localSheetId="1" hidden="1">'Задача 2'!$I$5</definedName>
    <definedName name="solver_rhs4" localSheetId="2" hidden="1">'Задача 3'!$N$6</definedName>
    <definedName name="solver_rhs5" localSheetId="0" hidden="1">'Задача 1'!$H$14</definedName>
    <definedName name="solver_rhs5" localSheetId="1" hidden="1">'Задача 2'!$I$6</definedName>
    <definedName name="solver_rhs5" localSheetId="2" hidden="1">'Задача 3'!$N$7</definedName>
    <definedName name="solver_rhs6" localSheetId="0" hidden="1">'Задача 1'!$H$15</definedName>
    <definedName name="solver_rhs6" localSheetId="1" hidden="1">'Задача 2'!$I$8</definedName>
    <definedName name="solver_rhs6" localSheetId="2" hidden="1">'Задача 3'!$N$8</definedName>
    <definedName name="solver_rhs7" localSheetId="0" hidden="1">'Задача 1'!$H$16</definedName>
    <definedName name="solver_rhs7" localSheetId="1" hidden="1">'Задача 2'!$I$9</definedName>
    <definedName name="solver_rhs7" localSheetId="2" hidden="1">'Задача 3'!$N$9</definedName>
    <definedName name="solver_rhs8" localSheetId="0" hidden="1">'Задача 1'!$H$17</definedName>
    <definedName name="solver_rhs8" localSheetId="1" hidden="1">'Задача 2'!$U$5</definedName>
    <definedName name="solver_rhs9" localSheetId="0" hidden="1">'Задача 1'!$H$2</definedName>
    <definedName name="solver_rhs9" localSheetId="1" hidden="1">'Задача 2'!$U$6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L11" i="3"/>
  <c r="L10" i="3"/>
  <c r="L9" i="3"/>
  <c r="L8" i="3"/>
  <c r="L7" i="3"/>
  <c r="L6" i="3"/>
  <c r="L5" i="3"/>
  <c r="C2" i="2" l="1"/>
  <c r="S9" i="2" l="1"/>
  <c r="S8" i="2"/>
  <c r="S7" i="2"/>
  <c r="S6" i="2"/>
  <c r="S5" i="2"/>
  <c r="R6" i="1"/>
  <c r="C1" i="1"/>
  <c r="N44" i="3" l="1"/>
  <c r="N50" i="3"/>
  <c r="N45" i="3"/>
  <c r="C42" i="3"/>
  <c r="G44" i="3"/>
  <c r="N49" i="3"/>
  <c r="N48" i="3"/>
  <c r="N47" i="3"/>
  <c r="N46" i="3"/>
  <c r="G54" i="3" l="1"/>
  <c r="G53" i="3"/>
  <c r="G52" i="3"/>
  <c r="G51" i="3"/>
  <c r="G50" i="3"/>
  <c r="G49" i="3"/>
  <c r="G48" i="3"/>
  <c r="G47" i="3"/>
  <c r="G46" i="3"/>
  <c r="G45" i="3"/>
  <c r="D54" i="3"/>
  <c r="D53" i="3"/>
  <c r="D52" i="3"/>
  <c r="D51" i="3"/>
  <c r="D50" i="3"/>
  <c r="D49" i="3"/>
  <c r="D48" i="3"/>
  <c r="D47" i="3"/>
  <c r="D46" i="3"/>
  <c r="D45" i="3"/>
  <c r="D44" i="3"/>
  <c r="R2" i="1" l="1"/>
  <c r="R7" i="1"/>
  <c r="R5" i="1"/>
  <c r="R4" i="1"/>
  <c r="R3" i="1"/>
  <c r="R8" i="1" l="1"/>
</calcChain>
</file>

<file path=xl/sharedStrings.xml><?xml version="1.0" encoding="utf-8"?>
<sst xmlns="http://schemas.openxmlformats.org/spreadsheetml/2006/main" count="238" uniqueCount="80">
  <si>
    <t>F=</t>
  </si>
  <si>
    <t>x12=</t>
  </si>
  <si>
    <t>x21=</t>
  </si>
  <si>
    <t>x13=</t>
  </si>
  <si>
    <t>x31=</t>
  </si>
  <si>
    <t>x23=</t>
  </si>
  <si>
    <t>x32=</t>
  </si>
  <si>
    <t>x24=</t>
  </si>
  <si>
    <t>x42=</t>
  </si>
  <si>
    <t>x26=</t>
  </si>
  <si>
    <t>x62=</t>
  </si>
  <si>
    <t>x36=</t>
  </si>
  <si>
    <t>x63=</t>
  </si>
  <si>
    <t>x46=</t>
  </si>
  <si>
    <t>x64=</t>
  </si>
  <si>
    <t>x47=</t>
  </si>
  <si>
    <t>x67=</t>
  </si>
  <si>
    <t>x76=</t>
  </si>
  <si>
    <t>x74=</t>
  </si>
  <si>
    <t>x35=</t>
  </si>
  <si>
    <t>x53=</t>
  </si>
  <si>
    <t>x56=</t>
  </si>
  <si>
    <t>x65=</t>
  </si>
  <si>
    <t>x57=</t>
  </si>
  <si>
    <t>x75=</t>
  </si>
  <si>
    <t>&gt;=</t>
  </si>
  <si>
    <t>&lt;=</t>
  </si>
  <si>
    <t>x12+x13-F=0</t>
  </si>
  <si>
    <t>x12+x32-x23-x24-x26=0</t>
  </si>
  <si>
    <t>Ограничения на "что вошло, то вышло":</t>
  </si>
  <si>
    <t>x35+x65-x56-x57=0</t>
  </si>
  <si>
    <t>x26+x36+x56+x46-x64-x63-x65-x67 = 0</t>
  </si>
  <si>
    <t>x24+x64-x46-x47=0</t>
  </si>
  <si>
    <t>x13+x23+x63-x32-x36-x35=0</t>
  </si>
  <si>
    <t>=</t>
  </si>
  <si>
    <t>x47+x67+x57-F=0</t>
  </si>
  <si>
    <t>(к мин.)</t>
  </si>
  <si>
    <t>x27=</t>
  </si>
  <si>
    <t>x34=</t>
  </si>
  <si>
    <t>x45=</t>
  </si>
  <si>
    <t>Пропускная способность дуг</t>
  </si>
  <si>
    <t>x12+x32-x24-x27=0</t>
  </si>
  <si>
    <t>x13-x32-x34-x35=0</t>
  </si>
  <si>
    <t>x24+x34-x47-x45=0</t>
  </si>
  <si>
    <t>x34+x45-x56=0</t>
  </si>
  <si>
    <t>x56-x67=0</t>
  </si>
  <si>
    <t>x67+x47+x27=0</t>
  </si>
  <si>
    <t>x12+x13 - F =1</t>
  </si>
  <si>
    <t>Ограничения на пропускную способность:</t>
  </si>
  <si>
    <t xml:space="preserve">Ограничения на </t>
  </si>
  <si>
    <t xml:space="preserve">F= </t>
  </si>
  <si>
    <t>Целевая функция</t>
  </si>
  <si>
    <t>Определение переменных</t>
  </si>
  <si>
    <t>x12</t>
  </si>
  <si>
    <t>x13</t>
  </si>
  <si>
    <t>x23</t>
  </si>
  <si>
    <t>x24</t>
  </si>
  <si>
    <t>x34</t>
  </si>
  <si>
    <t>x35</t>
  </si>
  <si>
    <t>x45</t>
  </si>
  <si>
    <t>x53</t>
  </si>
  <si>
    <t>x25=</t>
  </si>
  <si>
    <t>Ограничение на "всё, что вошло, должно выйти"</t>
  </si>
  <si>
    <t>x12 - x23 - x25 - x24 = 0</t>
  </si>
  <si>
    <t>x12 + x13 &lt;= 20</t>
  </si>
  <si>
    <t>x13 + x23 + x53 - x34 - x35 = 0</t>
  </si>
  <si>
    <t>x35 + x25 + x45 - x53= 15</t>
  </si>
  <si>
    <t>x24  +x34 - x45 = 5</t>
  </si>
  <si>
    <t>Ограничение на пропускую способность</t>
  </si>
  <si>
    <t>x25</t>
  </si>
  <si>
    <t>infinity</t>
  </si>
  <si>
    <t>x12 + x13 = 1</t>
  </si>
  <si>
    <t>x12 + x32 - x24 - x27 = 0</t>
  </si>
  <si>
    <t>x13 - x32 - x34 - x35 = 0</t>
  </si>
  <si>
    <t>x35 + x45 - x56 = 0</t>
  </si>
  <si>
    <t>x24 + x34 - x45 - x47 = 0</t>
  </si>
  <si>
    <t>x56 - x67 = 0</t>
  </si>
  <si>
    <t>x27 + x47 + x67 = 1</t>
  </si>
  <si>
    <t>Ограничения</t>
  </si>
  <si>
    <r>
      <rPr>
        <b/>
        <i/>
        <sz val="14"/>
        <color theme="1"/>
        <rFont val="Bookman Old Style"/>
        <family val="1"/>
        <charset val="204"/>
      </rPr>
      <t>Путь</t>
    </r>
    <r>
      <rPr>
        <sz val="14"/>
        <color theme="1"/>
        <rFont val="Bookman Old Style"/>
        <family val="1"/>
        <charset val="204"/>
      </rPr>
      <t>: 1 - 3 - 5 - 6 - 7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</si>
</sst>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theme="1"/>
      <name val="Bookman Old Style"/>
      <family val="1"/>
      <charset val="204"/>
    </font>
    <font>
      <b/>
      <sz val="14"/>
      <color theme="1"/>
      <name val="Bookman Old Style"/>
      <family val="1"/>
      <charset val="204"/>
    </font>
    <font>
      <b/>
      <i/>
      <sz val="14"/>
      <color theme="1"/>
      <name val="Bookman Old Style"/>
      <family val="1"/>
      <charset val="204"/>
    </font>
    <font>
      <sz val="11"/>
      <color theme="1"/>
      <name val="Bookman Old Style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Border="1"/>
    <xf numFmtId="0" fontId="2" fillId="0" borderId="0" xfId="0" applyFont="1"/>
    <xf numFmtId="0" fontId="2" fillId="0" borderId="0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/>
    <xf numFmtId="0" fontId="3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20955</xdr:colOff>
      <xdr:row>9</xdr:row>
      <xdr:rowOff>22860</xdr:rowOff>
    </xdr:from>
    <xdr:to>
      <xdr:col>24</xdr:col>
      <xdr:colOff>461690</xdr:colOff>
      <xdr:row>24</xdr:row>
      <xdr:rowOff>175570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6155" y="2080260"/>
          <a:ext cx="7841660" cy="3581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13</xdr:row>
      <xdr:rowOff>22860</xdr:rowOff>
    </xdr:from>
    <xdr:to>
      <xdr:col>17</xdr:col>
      <xdr:colOff>144780</xdr:colOff>
      <xdr:row>31</xdr:row>
      <xdr:rowOff>20955</xdr:rowOff>
    </xdr:to>
    <xdr:grpSp>
      <xdr:nvGrpSpPr>
        <xdr:cNvPr id="2" name="Полотно 5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5234365" y="3013351"/>
          <a:ext cx="5449019" cy="4138774"/>
          <a:chOff x="0" y="0"/>
          <a:chExt cx="5486400" cy="3289935"/>
        </a:xfrm>
      </xdr:grpSpPr>
      <xdr:sp macro="" textlink="">
        <xdr:nvSpPr>
          <xdr:cNvPr id="3" name="Прямоугольник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0" y="0"/>
            <a:ext cx="5486400" cy="3289935"/>
          </a:xfrm>
          <a:prstGeom prst="rect">
            <a:avLst/>
          </a:prstGeom>
          <a:noFill/>
        </xdr:spPr>
      </xdr:sp>
      <xdr:sp macro="" textlink="">
        <xdr:nvSpPr>
          <xdr:cNvPr id="4" name="Text Box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495" y="1600200"/>
            <a:ext cx="548005" cy="34290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n-US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(20</a:t>
            </a: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5" name="Group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pSpPr>
            <a:grpSpLocks/>
          </xdr:cNvGrpSpPr>
        </xdr:nvGrpSpPr>
        <xdr:grpSpPr bwMode="auto">
          <a:xfrm>
            <a:off x="619760" y="90805"/>
            <a:ext cx="4866640" cy="3199130"/>
            <a:chOff x="3254" y="6736"/>
            <a:chExt cx="7664" cy="5038"/>
          </a:xfrm>
        </xdr:grpSpPr>
        <xdr:sp macro="" textlink="">
          <xdr:nvSpPr>
            <xdr:cNvPr id="6" name="Text Box 6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255" y="11234"/>
              <a:ext cx="90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4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7" name="Text Box 7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979" y="10733"/>
              <a:ext cx="939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(15)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8" name="Text Box 8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240" y="6736"/>
              <a:ext cx="90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4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4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9" name="Oval 9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54" y="8907"/>
              <a:ext cx="900" cy="90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8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Oval 10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9" y="6953"/>
              <a:ext cx="900" cy="90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8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1" name="Oval 11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745" y="6953"/>
              <a:ext cx="900" cy="90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8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4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Oval 12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570" y="10553"/>
              <a:ext cx="900" cy="90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8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3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3" name="Oval 13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784" y="10553"/>
              <a:ext cx="900" cy="90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8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14" name="Line 14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4039" y="7673"/>
              <a:ext cx="1565" cy="1383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5" name="Line 15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4039" y="9653"/>
              <a:ext cx="1620" cy="108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6" name="Line 16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6379" y="7365"/>
              <a:ext cx="234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7" name="Line 17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6470" y="10978"/>
              <a:ext cx="234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8" name="Line 18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9209" y="7853"/>
              <a:ext cx="1" cy="27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9" name="Line 19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6225" y="7777"/>
              <a:ext cx="2700" cy="2880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0" name="Line 20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6316" y="7725"/>
              <a:ext cx="2520" cy="288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1" name="Line 21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5980" y="7853"/>
              <a:ext cx="1" cy="27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2" name="Line 22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6444" y="11117"/>
              <a:ext cx="2340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 type="arrow" w="med" len="med"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23" name="Text Box 23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979" y="7133"/>
              <a:ext cx="72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(5)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4" name="Text Box 24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718" y="7814"/>
              <a:ext cx="978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12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15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5" name="Text Box 25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59" y="8753"/>
              <a:ext cx="939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2, *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6" name="Text Box 26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121" y="8753"/>
              <a:ext cx="718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*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7" name="Text Box 27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622" y="7595"/>
              <a:ext cx="90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9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10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8" name="Text Box 28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179" y="8510"/>
              <a:ext cx="941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15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9" name="Text Box 29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281" y="10373"/>
              <a:ext cx="90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0" name="Text Box 30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718" y="10245"/>
              <a:ext cx="1056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14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8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31025</xdr:colOff>
      <xdr:row>13</xdr:row>
      <xdr:rowOff>10059</xdr:rowOff>
    </xdr:from>
    <xdr:to>
      <xdr:col>15</xdr:col>
      <xdr:colOff>0</xdr:colOff>
      <xdr:row>23</xdr:row>
      <xdr:rowOff>173620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177" y="3019477"/>
          <a:ext cx="4897861" cy="24784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4"/>
  <sheetViews>
    <sheetView tabSelected="1" zoomScale="80" workbookViewId="0">
      <selection activeCell="X8" sqref="X8"/>
    </sheetView>
  </sheetViews>
  <sheetFormatPr defaultRowHeight="18" x14ac:dyDescent="0.35"/>
  <cols>
    <col min="1" max="17" width="8.88671875" style="1"/>
    <col min="18" max="18" width="10.109375" style="1" bestFit="1" customWidth="1"/>
    <col min="19" max="16384" width="8.88671875" style="1"/>
  </cols>
  <sheetData>
    <row r="1" spans="1:27" x14ac:dyDescent="0.35">
      <c r="A1" s="4"/>
      <c r="B1" s="21" t="s">
        <v>0</v>
      </c>
      <c r="C1" s="21">
        <f>SUM(C2:C3)</f>
        <v>34</v>
      </c>
      <c r="D1" s="21"/>
      <c r="E1" s="4"/>
      <c r="F1" s="23" t="s">
        <v>48</v>
      </c>
      <c r="G1" s="23"/>
      <c r="H1" s="23"/>
      <c r="I1" s="23"/>
      <c r="J1" s="23"/>
      <c r="K1" s="23"/>
      <c r="L1" s="23"/>
      <c r="M1" s="23" t="s">
        <v>29</v>
      </c>
      <c r="N1" s="23"/>
      <c r="O1" s="23"/>
      <c r="P1" s="23"/>
      <c r="Q1" s="23"/>
      <c r="R1" s="23"/>
      <c r="S1" s="23"/>
      <c r="T1" s="23"/>
      <c r="U1" s="4"/>
      <c r="V1" s="4" t="s">
        <v>49</v>
      </c>
      <c r="W1" s="4"/>
      <c r="X1" s="4"/>
      <c r="Y1" s="4"/>
      <c r="Z1" s="4"/>
      <c r="AA1" s="4"/>
    </row>
    <row r="2" spans="1:27" x14ac:dyDescent="0.35">
      <c r="A2" s="4"/>
      <c r="B2" s="21" t="s">
        <v>1</v>
      </c>
      <c r="C2" s="21">
        <v>20</v>
      </c>
      <c r="D2" s="21"/>
      <c r="E2" s="4"/>
      <c r="F2" s="20"/>
      <c r="G2" s="20" t="s">
        <v>26</v>
      </c>
      <c r="H2" s="4">
        <v>20</v>
      </c>
      <c r="I2" s="4"/>
      <c r="J2" s="20" t="s">
        <v>25</v>
      </c>
      <c r="K2" s="20">
        <v>0</v>
      </c>
      <c r="L2" s="4"/>
      <c r="M2" s="4" t="s">
        <v>27</v>
      </c>
      <c r="N2" s="4"/>
      <c r="O2" s="4"/>
      <c r="P2" s="4"/>
      <c r="Q2" s="4"/>
      <c r="R2" s="4">
        <f>C2+C3-C1</f>
        <v>0</v>
      </c>
      <c r="S2" s="20" t="s">
        <v>34</v>
      </c>
      <c r="T2" s="20">
        <v>0</v>
      </c>
      <c r="U2" s="4"/>
      <c r="V2" s="4"/>
      <c r="W2" s="4"/>
      <c r="X2" s="4"/>
      <c r="Y2" s="4"/>
      <c r="Z2" s="4"/>
      <c r="AA2" s="4"/>
    </row>
    <row r="3" spans="1:27" x14ac:dyDescent="0.35">
      <c r="A3" s="4"/>
      <c r="B3" s="21" t="s">
        <v>3</v>
      </c>
      <c r="C3" s="21">
        <v>14</v>
      </c>
      <c r="D3" s="21"/>
      <c r="E3" s="4"/>
      <c r="F3" s="20"/>
      <c r="G3" s="20" t="s">
        <v>26</v>
      </c>
      <c r="H3" s="4">
        <v>22</v>
      </c>
      <c r="I3" s="4"/>
      <c r="J3" s="20" t="s">
        <v>25</v>
      </c>
      <c r="K3" s="20">
        <v>0</v>
      </c>
      <c r="L3" s="4"/>
      <c r="M3" s="4" t="s">
        <v>28</v>
      </c>
      <c r="N3" s="4"/>
      <c r="O3" s="4"/>
      <c r="P3" s="4"/>
      <c r="Q3" s="4"/>
      <c r="R3" s="4">
        <f>C2+C5-C4-C6-C7</f>
        <v>0</v>
      </c>
      <c r="S3" s="20" t="s">
        <v>34</v>
      </c>
      <c r="T3" s="20">
        <v>0</v>
      </c>
      <c r="U3" s="4"/>
      <c r="V3" s="4"/>
      <c r="W3" s="4"/>
      <c r="X3" s="4"/>
      <c r="Y3" s="4"/>
      <c r="Z3" s="4"/>
      <c r="AA3" s="4"/>
    </row>
    <row r="4" spans="1:27" x14ac:dyDescent="0.35">
      <c r="A4" s="4"/>
      <c r="B4" s="21" t="s">
        <v>5</v>
      </c>
      <c r="C4" s="21">
        <v>0</v>
      </c>
      <c r="D4" s="21"/>
      <c r="E4" s="4"/>
      <c r="F4" s="20"/>
      <c r="G4" s="20" t="s">
        <v>26</v>
      </c>
      <c r="H4" s="4">
        <v>4</v>
      </c>
      <c r="I4" s="4"/>
      <c r="J4" s="20" t="s">
        <v>25</v>
      </c>
      <c r="K4" s="20">
        <v>0</v>
      </c>
      <c r="L4" s="4"/>
      <c r="M4" s="4" t="s">
        <v>33</v>
      </c>
      <c r="N4" s="4"/>
      <c r="O4" s="4"/>
      <c r="P4" s="4"/>
      <c r="Q4" s="4"/>
      <c r="R4" s="4">
        <f>C3+C4+C9-C5-C8-C14</f>
        <v>0</v>
      </c>
      <c r="S4" s="20" t="s">
        <v>34</v>
      </c>
      <c r="T4" s="20">
        <v>0</v>
      </c>
      <c r="U4" s="4"/>
      <c r="V4" s="4"/>
      <c r="W4" s="4"/>
      <c r="X4" s="4"/>
      <c r="Y4" s="4"/>
      <c r="Z4" s="4"/>
      <c r="AA4" s="4"/>
    </row>
    <row r="5" spans="1:27" x14ac:dyDescent="0.35">
      <c r="A5" s="4"/>
      <c r="B5" s="21" t="s">
        <v>6</v>
      </c>
      <c r="C5" s="21">
        <v>0</v>
      </c>
      <c r="D5" s="21"/>
      <c r="E5" s="4"/>
      <c r="F5" s="20"/>
      <c r="G5" s="20" t="s">
        <v>26</v>
      </c>
      <c r="H5" s="4">
        <v>2</v>
      </c>
      <c r="I5" s="4"/>
      <c r="J5" s="20" t="s">
        <v>25</v>
      </c>
      <c r="K5" s="20">
        <v>0</v>
      </c>
      <c r="L5" s="4"/>
      <c r="M5" s="4" t="s">
        <v>32</v>
      </c>
      <c r="N5" s="4"/>
      <c r="O5" s="4"/>
      <c r="P5" s="4"/>
      <c r="Q5" s="4"/>
      <c r="R5" s="4">
        <f>C6+C11-C10-C12</f>
        <v>0</v>
      </c>
      <c r="S5" s="20" t="s">
        <v>34</v>
      </c>
      <c r="T5" s="20">
        <v>0</v>
      </c>
      <c r="U5" s="4"/>
      <c r="V5" s="4"/>
      <c r="W5" s="4"/>
      <c r="X5" s="4"/>
      <c r="Y5" s="4"/>
      <c r="Z5" s="4"/>
      <c r="AA5" s="4"/>
    </row>
    <row r="6" spans="1:27" x14ac:dyDescent="0.35">
      <c r="A6" s="4"/>
      <c r="B6" s="21" t="s">
        <v>7</v>
      </c>
      <c r="C6" s="21">
        <v>12</v>
      </c>
      <c r="D6" s="21"/>
      <c r="E6" s="4"/>
      <c r="F6" s="20"/>
      <c r="G6" s="20" t="s">
        <v>26</v>
      </c>
      <c r="H6" s="4">
        <v>12</v>
      </c>
      <c r="I6" s="4"/>
      <c r="J6" s="20" t="s">
        <v>25</v>
      </c>
      <c r="K6" s="20">
        <v>0</v>
      </c>
      <c r="L6" s="4"/>
      <c r="M6" s="4" t="s">
        <v>30</v>
      </c>
      <c r="N6" s="4"/>
      <c r="O6" s="4"/>
      <c r="P6" s="4"/>
      <c r="Q6" s="4"/>
      <c r="R6" s="4">
        <f>C14+C16-C15-C17</f>
        <v>0</v>
      </c>
      <c r="S6" s="20" t="s">
        <v>34</v>
      </c>
      <c r="T6" s="20">
        <v>0</v>
      </c>
      <c r="U6" s="4"/>
      <c r="V6" s="4"/>
      <c r="W6" s="4"/>
      <c r="X6" s="4"/>
      <c r="Y6" s="4"/>
      <c r="Z6" s="4"/>
      <c r="AA6" s="4"/>
    </row>
    <row r="7" spans="1:27" x14ac:dyDescent="0.35">
      <c r="A7" s="4"/>
      <c r="B7" s="21" t="s">
        <v>9</v>
      </c>
      <c r="C7" s="21">
        <v>8</v>
      </c>
      <c r="D7" s="21"/>
      <c r="E7" s="4"/>
      <c r="F7" s="20"/>
      <c r="G7" s="20" t="s">
        <v>26</v>
      </c>
      <c r="H7" s="4">
        <v>10</v>
      </c>
      <c r="I7" s="4"/>
      <c r="J7" s="20" t="s">
        <v>25</v>
      </c>
      <c r="K7" s="20">
        <v>0</v>
      </c>
      <c r="L7" s="4"/>
      <c r="M7" s="4" t="s">
        <v>31</v>
      </c>
      <c r="N7" s="4"/>
      <c r="O7" s="4"/>
      <c r="P7" s="4"/>
      <c r="Q7" s="4"/>
      <c r="R7" s="4">
        <f>C7+C8+C15+C10-C11-C9-C16-C13</f>
        <v>0</v>
      </c>
      <c r="S7" s="20" t="s">
        <v>34</v>
      </c>
      <c r="T7" s="20">
        <v>0</v>
      </c>
      <c r="U7" s="4"/>
      <c r="V7" s="4"/>
      <c r="W7" s="4"/>
      <c r="X7" s="4"/>
      <c r="Y7" s="4"/>
      <c r="Z7" s="4"/>
      <c r="AA7" s="4"/>
    </row>
    <row r="8" spans="1:27" x14ac:dyDescent="0.35">
      <c r="A8" s="4"/>
      <c r="B8" s="21" t="s">
        <v>11</v>
      </c>
      <c r="C8" s="21">
        <v>0</v>
      </c>
      <c r="D8" s="21"/>
      <c r="E8" s="4"/>
      <c r="F8" s="20"/>
      <c r="G8" s="20" t="s">
        <v>26</v>
      </c>
      <c r="H8" s="4">
        <v>10</v>
      </c>
      <c r="I8" s="4"/>
      <c r="J8" s="20" t="s">
        <v>25</v>
      </c>
      <c r="K8" s="20">
        <v>0</v>
      </c>
      <c r="L8" s="4"/>
      <c r="M8" s="4" t="s">
        <v>35</v>
      </c>
      <c r="N8" s="4"/>
      <c r="O8" s="4"/>
      <c r="P8" s="4"/>
      <c r="Q8" s="4"/>
      <c r="R8" s="4">
        <f>C12+C13+C17-C1</f>
        <v>0</v>
      </c>
      <c r="S8" s="20" t="s">
        <v>34</v>
      </c>
      <c r="T8" s="20">
        <v>0</v>
      </c>
      <c r="U8" s="4"/>
      <c r="V8" s="4"/>
      <c r="W8" s="4"/>
      <c r="X8" s="4"/>
      <c r="Y8" s="4"/>
      <c r="Z8" s="4"/>
      <c r="AA8" s="4"/>
    </row>
    <row r="9" spans="1:27" x14ac:dyDescent="0.35">
      <c r="A9" s="4"/>
      <c r="B9" s="21" t="s">
        <v>12</v>
      </c>
      <c r="C9" s="21">
        <v>0</v>
      </c>
      <c r="D9" s="21"/>
      <c r="E9" s="4"/>
      <c r="F9" s="20"/>
      <c r="G9" s="20" t="s">
        <v>26</v>
      </c>
      <c r="H9" s="4">
        <v>10</v>
      </c>
      <c r="I9" s="4"/>
      <c r="J9" s="20" t="s">
        <v>25</v>
      </c>
      <c r="K9" s="20">
        <v>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35">
      <c r="A10" s="4"/>
      <c r="B10" s="21" t="s">
        <v>13</v>
      </c>
      <c r="C10" s="21">
        <v>0</v>
      </c>
      <c r="D10" s="21"/>
      <c r="E10" s="4"/>
      <c r="F10" s="20"/>
      <c r="G10" s="20" t="s">
        <v>26</v>
      </c>
      <c r="H10" s="4">
        <v>6</v>
      </c>
      <c r="I10" s="4"/>
      <c r="J10" s="20" t="s">
        <v>25</v>
      </c>
      <c r="K10" s="20">
        <v>0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35">
      <c r="A11" s="4"/>
      <c r="B11" s="21" t="s">
        <v>14</v>
      </c>
      <c r="C11" s="21">
        <v>2</v>
      </c>
      <c r="D11" s="21"/>
      <c r="E11" s="4"/>
      <c r="F11" s="20"/>
      <c r="G11" s="20" t="s">
        <v>26</v>
      </c>
      <c r="H11" s="4">
        <v>6</v>
      </c>
      <c r="I11" s="4"/>
      <c r="J11" s="20" t="s">
        <v>25</v>
      </c>
      <c r="K11" s="20">
        <v>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35">
      <c r="A12" s="4"/>
      <c r="B12" s="21" t="s">
        <v>15</v>
      </c>
      <c r="C12" s="21">
        <v>14</v>
      </c>
      <c r="D12" s="21"/>
      <c r="E12" s="4"/>
      <c r="F12" s="20"/>
      <c r="G12" s="20" t="s">
        <v>26</v>
      </c>
      <c r="H12" s="4">
        <v>14</v>
      </c>
      <c r="I12" s="4"/>
      <c r="J12" s="20" t="s">
        <v>25</v>
      </c>
      <c r="K12" s="20">
        <v>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35">
      <c r="A13" s="4"/>
      <c r="B13" s="21" t="s">
        <v>16</v>
      </c>
      <c r="C13" s="21">
        <v>4</v>
      </c>
      <c r="D13" s="21"/>
      <c r="E13" s="4"/>
      <c r="F13" s="20"/>
      <c r="G13" s="20" t="s">
        <v>26</v>
      </c>
      <c r="H13" s="4">
        <v>4</v>
      </c>
      <c r="I13" s="4"/>
      <c r="J13" s="20" t="s">
        <v>25</v>
      </c>
      <c r="K13" s="20">
        <v>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35">
      <c r="A14" s="4"/>
      <c r="B14" s="21" t="s">
        <v>19</v>
      </c>
      <c r="C14" s="21">
        <v>14</v>
      </c>
      <c r="D14" s="21"/>
      <c r="E14" s="4"/>
      <c r="F14" s="20"/>
      <c r="G14" s="20" t="s">
        <v>26</v>
      </c>
      <c r="H14" s="4">
        <v>14</v>
      </c>
      <c r="I14" s="4"/>
      <c r="J14" s="20" t="s">
        <v>25</v>
      </c>
      <c r="K14" s="20">
        <v>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35">
      <c r="A15" s="4"/>
      <c r="B15" s="21" t="s">
        <v>21</v>
      </c>
      <c r="C15" s="21">
        <v>0</v>
      </c>
      <c r="D15" s="21"/>
      <c r="E15" s="4"/>
      <c r="F15" s="20"/>
      <c r="G15" s="20" t="s">
        <v>26</v>
      </c>
      <c r="H15" s="4">
        <v>4</v>
      </c>
      <c r="I15" s="4"/>
      <c r="J15" s="20" t="s">
        <v>25</v>
      </c>
      <c r="K15" s="20">
        <v>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35">
      <c r="A16" s="4"/>
      <c r="B16" s="21" t="s">
        <v>22</v>
      </c>
      <c r="C16" s="21">
        <v>2</v>
      </c>
      <c r="D16" s="21"/>
      <c r="E16" s="4"/>
      <c r="F16" s="20"/>
      <c r="G16" s="20" t="s">
        <v>26</v>
      </c>
      <c r="H16" s="4">
        <v>4</v>
      </c>
      <c r="I16" s="4"/>
      <c r="J16" s="20" t="s">
        <v>25</v>
      </c>
      <c r="K16" s="20">
        <v>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35">
      <c r="A17" s="4"/>
      <c r="B17" s="21" t="s">
        <v>23</v>
      </c>
      <c r="C17" s="21">
        <v>16</v>
      </c>
      <c r="D17" s="21"/>
      <c r="E17" s="4"/>
      <c r="F17" s="20"/>
      <c r="G17" s="20" t="s">
        <v>26</v>
      </c>
      <c r="H17" s="4">
        <v>16</v>
      </c>
      <c r="I17" s="4"/>
      <c r="J17" s="20" t="s">
        <v>25</v>
      </c>
      <c r="K17" s="20">
        <v>0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35">
      <c r="A18" s="4"/>
      <c r="B18" s="21"/>
      <c r="C18" s="21"/>
      <c r="D18" s="21"/>
      <c r="E18" s="4"/>
      <c r="F18" s="4"/>
      <c r="G18" s="4"/>
      <c r="H18" s="4"/>
      <c r="I18" s="4"/>
      <c r="J18" s="20"/>
      <c r="K18" s="20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35">
      <c r="A19" s="4"/>
      <c r="B19" s="21"/>
      <c r="C19" s="21"/>
      <c r="D19" s="21"/>
      <c r="E19" s="4"/>
      <c r="F19" s="4"/>
      <c r="G19" s="4"/>
      <c r="H19" s="4"/>
      <c r="I19" s="4"/>
      <c r="J19" s="20"/>
      <c r="K19" s="20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35">
      <c r="A20" s="4"/>
      <c r="B20" s="4"/>
      <c r="C20" s="4"/>
      <c r="D20" s="4"/>
      <c r="E20" s="4"/>
      <c r="F20" s="4"/>
      <c r="G20" s="4"/>
      <c r="H20" s="4"/>
      <c r="I20" s="4"/>
      <c r="J20" s="20"/>
      <c r="K20" s="2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35">
      <c r="A21" s="4"/>
      <c r="B21" s="4"/>
      <c r="C21" s="4"/>
      <c r="D21" s="4"/>
      <c r="E21" s="4"/>
      <c r="F21" s="4"/>
      <c r="G21" s="4"/>
      <c r="H21" s="4"/>
      <c r="I21" s="4"/>
      <c r="J21" s="20"/>
      <c r="K21" s="2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35">
      <c r="A22" s="4"/>
      <c r="B22" s="4"/>
      <c r="C22" s="4"/>
      <c r="D22" s="4"/>
      <c r="E22" s="4"/>
      <c r="F22" s="4"/>
      <c r="G22" s="4"/>
      <c r="H22" s="4"/>
      <c r="I22" s="4"/>
      <c r="J22" s="20"/>
      <c r="K22" s="20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35">
      <c r="A23" s="4"/>
      <c r="B23" s="4"/>
      <c r="C23" s="4"/>
      <c r="D23" s="4"/>
      <c r="E23" s="4"/>
      <c r="F23" s="4"/>
      <c r="G23" s="4"/>
      <c r="H23" s="4"/>
      <c r="I23" s="4"/>
      <c r="J23" s="20"/>
      <c r="K23" s="20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35">
      <c r="A24" s="4"/>
      <c r="B24" s="4"/>
      <c r="C24" s="4"/>
      <c r="D24" s="4"/>
      <c r="E24" s="4"/>
      <c r="F24" s="4"/>
      <c r="G24" s="4"/>
      <c r="H24" s="4"/>
      <c r="I24" s="4"/>
      <c r="J24" s="20"/>
      <c r="K24" s="20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35">
      <c r="A25" s="4"/>
      <c r="B25" s="4"/>
      <c r="C25" s="4"/>
      <c r="D25" s="4"/>
      <c r="E25" s="4"/>
      <c r="F25" s="20"/>
      <c r="G25" s="20"/>
      <c r="H25" s="4"/>
      <c r="I25" s="4"/>
      <c r="J25" s="20"/>
      <c r="K25" s="20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31" spans="1:27" x14ac:dyDescent="0.35">
      <c r="E31" s="1" t="s">
        <v>1</v>
      </c>
      <c r="F31" s="1">
        <v>0</v>
      </c>
      <c r="H31" s="2" t="s">
        <v>26</v>
      </c>
      <c r="I31" s="1">
        <v>20</v>
      </c>
    </row>
    <row r="32" spans="1:27" x14ac:dyDescent="0.35">
      <c r="E32" s="1" t="s">
        <v>2</v>
      </c>
      <c r="F32" s="1">
        <v>0</v>
      </c>
      <c r="H32" s="2" t="s">
        <v>26</v>
      </c>
      <c r="I32" s="1">
        <v>0</v>
      </c>
    </row>
    <row r="33" spans="5:9" x14ac:dyDescent="0.35">
      <c r="E33" s="1" t="s">
        <v>3</v>
      </c>
      <c r="F33" s="1">
        <v>0</v>
      </c>
      <c r="H33" s="2" t="s">
        <v>26</v>
      </c>
      <c r="I33" s="1">
        <v>22</v>
      </c>
    </row>
    <row r="34" spans="5:9" x14ac:dyDescent="0.35">
      <c r="E34" s="1" t="s">
        <v>4</v>
      </c>
      <c r="F34" s="1">
        <v>0</v>
      </c>
      <c r="H34" s="2" t="s">
        <v>26</v>
      </c>
      <c r="I34" s="1">
        <v>0</v>
      </c>
    </row>
    <row r="35" spans="5:9" x14ac:dyDescent="0.35">
      <c r="E35" s="1" t="s">
        <v>5</v>
      </c>
      <c r="F35" s="1">
        <v>0</v>
      </c>
      <c r="H35" s="2" t="s">
        <v>26</v>
      </c>
      <c r="I35" s="1">
        <v>4</v>
      </c>
    </row>
    <row r="36" spans="5:9" x14ac:dyDescent="0.35">
      <c r="E36" s="1" t="s">
        <v>6</v>
      </c>
      <c r="F36" s="1">
        <v>0</v>
      </c>
      <c r="H36" s="2" t="s">
        <v>26</v>
      </c>
      <c r="I36" s="1">
        <v>2</v>
      </c>
    </row>
    <row r="37" spans="5:9" x14ac:dyDescent="0.35">
      <c r="E37" s="1" t="s">
        <v>7</v>
      </c>
      <c r="F37" s="1">
        <v>0</v>
      </c>
      <c r="H37" s="2" t="s">
        <v>26</v>
      </c>
      <c r="I37" s="1">
        <v>12</v>
      </c>
    </row>
    <row r="38" spans="5:9" x14ac:dyDescent="0.35">
      <c r="E38" s="1" t="s">
        <v>8</v>
      </c>
      <c r="F38" s="1">
        <v>0</v>
      </c>
      <c r="H38" s="2" t="s">
        <v>26</v>
      </c>
      <c r="I38" s="1">
        <v>0</v>
      </c>
    </row>
    <row r="39" spans="5:9" x14ac:dyDescent="0.35">
      <c r="E39" s="1" t="s">
        <v>9</v>
      </c>
      <c r="F39" s="1">
        <v>0</v>
      </c>
      <c r="H39" s="2" t="s">
        <v>26</v>
      </c>
      <c r="I39" s="1">
        <v>10</v>
      </c>
    </row>
    <row r="40" spans="5:9" x14ac:dyDescent="0.35">
      <c r="E40" s="1" t="s">
        <v>10</v>
      </c>
      <c r="F40" s="1">
        <v>0</v>
      </c>
      <c r="H40" s="2" t="s">
        <v>26</v>
      </c>
      <c r="I40" s="1">
        <v>0</v>
      </c>
    </row>
    <row r="41" spans="5:9" x14ac:dyDescent="0.35">
      <c r="E41" s="1" t="s">
        <v>11</v>
      </c>
      <c r="F41" s="1">
        <v>0</v>
      </c>
      <c r="H41" s="2" t="s">
        <v>26</v>
      </c>
      <c r="I41" s="1">
        <v>10</v>
      </c>
    </row>
    <row r="42" spans="5:9" x14ac:dyDescent="0.35">
      <c r="E42" s="1" t="s">
        <v>12</v>
      </c>
      <c r="F42" s="1">
        <v>0</v>
      </c>
      <c r="H42" s="2" t="s">
        <v>26</v>
      </c>
      <c r="I42" s="1">
        <v>10</v>
      </c>
    </row>
    <row r="43" spans="5:9" x14ac:dyDescent="0.35">
      <c r="E43" s="1" t="s">
        <v>13</v>
      </c>
      <c r="F43" s="1">
        <v>0</v>
      </c>
      <c r="H43" s="2" t="s">
        <v>26</v>
      </c>
      <c r="I43" s="1">
        <v>6</v>
      </c>
    </row>
    <row r="44" spans="5:9" x14ac:dyDescent="0.35">
      <c r="E44" s="1" t="s">
        <v>14</v>
      </c>
      <c r="F44" s="1">
        <v>0</v>
      </c>
      <c r="H44" s="2" t="s">
        <v>26</v>
      </c>
      <c r="I44" s="1">
        <v>6</v>
      </c>
    </row>
    <row r="45" spans="5:9" x14ac:dyDescent="0.35">
      <c r="E45" s="1" t="s">
        <v>15</v>
      </c>
      <c r="F45" s="1">
        <v>0</v>
      </c>
      <c r="H45" s="2" t="s">
        <v>26</v>
      </c>
      <c r="I45" s="1">
        <v>14</v>
      </c>
    </row>
    <row r="46" spans="5:9" x14ac:dyDescent="0.35">
      <c r="E46" s="1" t="s">
        <v>18</v>
      </c>
      <c r="F46" s="1">
        <v>0</v>
      </c>
      <c r="H46" s="2" t="s">
        <v>26</v>
      </c>
      <c r="I46" s="1">
        <v>0</v>
      </c>
    </row>
    <row r="47" spans="5:9" x14ac:dyDescent="0.35">
      <c r="E47" s="1" t="s">
        <v>16</v>
      </c>
      <c r="F47" s="1">
        <v>0</v>
      </c>
      <c r="H47" s="2" t="s">
        <v>26</v>
      </c>
      <c r="I47" s="1">
        <v>4</v>
      </c>
    </row>
    <row r="48" spans="5:9" x14ac:dyDescent="0.35">
      <c r="E48" s="1" t="s">
        <v>17</v>
      </c>
      <c r="F48" s="1">
        <v>0</v>
      </c>
      <c r="H48" s="2" t="s">
        <v>26</v>
      </c>
      <c r="I48" s="1">
        <v>0</v>
      </c>
    </row>
    <row r="49" spans="5:9" x14ac:dyDescent="0.35">
      <c r="E49" s="1" t="s">
        <v>19</v>
      </c>
      <c r="F49" s="1">
        <v>0</v>
      </c>
      <c r="H49" s="2" t="s">
        <v>26</v>
      </c>
      <c r="I49" s="1">
        <v>14</v>
      </c>
    </row>
    <row r="50" spans="5:9" x14ac:dyDescent="0.35">
      <c r="E50" s="1" t="s">
        <v>20</v>
      </c>
      <c r="F50" s="1">
        <v>0</v>
      </c>
      <c r="H50" s="2" t="s">
        <v>26</v>
      </c>
      <c r="I50" s="1">
        <v>0</v>
      </c>
    </row>
    <row r="51" spans="5:9" x14ac:dyDescent="0.35">
      <c r="E51" s="1" t="s">
        <v>21</v>
      </c>
      <c r="F51" s="1">
        <v>0</v>
      </c>
      <c r="H51" s="2" t="s">
        <v>26</v>
      </c>
      <c r="I51" s="1">
        <v>4</v>
      </c>
    </row>
    <row r="52" spans="5:9" x14ac:dyDescent="0.35">
      <c r="E52" s="1" t="s">
        <v>22</v>
      </c>
      <c r="F52" s="1">
        <v>0</v>
      </c>
      <c r="H52" s="2" t="s">
        <v>26</v>
      </c>
      <c r="I52" s="1">
        <v>4</v>
      </c>
    </row>
    <row r="53" spans="5:9" x14ac:dyDescent="0.35">
      <c r="E53" s="1" t="s">
        <v>23</v>
      </c>
      <c r="F53" s="1">
        <v>0</v>
      </c>
      <c r="H53" s="2" t="s">
        <v>26</v>
      </c>
      <c r="I53" s="1">
        <v>16</v>
      </c>
    </row>
    <row r="54" spans="5:9" x14ac:dyDescent="0.35">
      <c r="E54" s="1" t="s">
        <v>24</v>
      </c>
      <c r="F54" s="1">
        <v>0</v>
      </c>
      <c r="H54" s="2" t="s">
        <v>26</v>
      </c>
      <c r="I54" s="1">
        <v>0</v>
      </c>
    </row>
  </sheetData>
  <mergeCells count="2">
    <mergeCell ref="F1:L1"/>
    <mergeCell ref="M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4"/>
  <sheetViews>
    <sheetView zoomScale="53" workbookViewId="0">
      <selection activeCell="Z28" sqref="Z28"/>
    </sheetView>
  </sheetViews>
  <sheetFormatPr defaultRowHeight="18" x14ac:dyDescent="0.35"/>
  <cols>
    <col min="1" max="2" width="8.88671875" style="1"/>
    <col min="3" max="3" width="12.5546875" style="1" bestFit="1" customWidth="1"/>
    <col min="4" max="8" width="8.88671875" style="1"/>
    <col min="9" max="9" width="9" style="1" bestFit="1" customWidth="1"/>
    <col min="10" max="13" width="8.88671875" style="1"/>
    <col min="14" max="14" width="8.88671875" style="1" customWidth="1"/>
    <col min="15" max="18" width="8.88671875" style="1"/>
    <col min="19" max="19" width="9" style="1" bestFit="1" customWidth="1"/>
    <col min="20" max="20" width="8.88671875" style="1"/>
    <col min="21" max="21" width="9" style="1" bestFit="1" customWidth="1"/>
    <col min="22" max="16384" width="8.88671875" style="1"/>
  </cols>
  <sheetData>
    <row r="1" spans="1:22" x14ac:dyDescent="0.35">
      <c r="A1" s="4"/>
      <c r="B1" s="23" t="s">
        <v>51</v>
      </c>
      <c r="C1" s="23"/>
      <c r="D1" s="2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35">
      <c r="A2" s="4"/>
      <c r="B2" s="4" t="s">
        <v>50</v>
      </c>
      <c r="C2" s="4">
        <f>12*C5+14*C6+5*C7+4*C8+9*C9+2*C10+5*C11+12*C12+5*C13</f>
        <v>385.00002799999987</v>
      </c>
      <c r="D2" s="4"/>
      <c r="E2" s="4"/>
      <c r="F2" s="4"/>
      <c r="G2" s="4"/>
      <c r="H2" s="4"/>
      <c r="I2" s="4"/>
      <c r="J2" s="4"/>
      <c r="K2" s="4"/>
      <c r="L2" s="4"/>
      <c r="M2" s="4"/>
      <c r="N2" s="19"/>
      <c r="O2" s="4"/>
      <c r="P2" s="4"/>
      <c r="Q2" s="4"/>
      <c r="R2" s="4"/>
      <c r="S2" s="4"/>
      <c r="T2" s="4"/>
      <c r="U2" s="4"/>
      <c r="V2" s="4"/>
    </row>
    <row r="3" spans="1:22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35">
      <c r="A4" s="4"/>
      <c r="B4" s="23" t="s">
        <v>52</v>
      </c>
      <c r="C4" s="23"/>
      <c r="D4" s="23"/>
      <c r="E4" s="23"/>
      <c r="F4" s="4"/>
      <c r="G4" s="25" t="s">
        <v>68</v>
      </c>
      <c r="H4" s="25"/>
      <c r="I4" s="25"/>
      <c r="J4" s="25"/>
      <c r="K4" s="25"/>
      <c r="L4" s="25"/>
      <c r="M4" s="24"/>
      <c r="N4" s="4"/>
      <c r="O4" s="25" t="s">
        <v>62</v>
      </c>
      <c r="P4" s="25"/>
      <c r="Q4" s="25"/>
      <c r="R4" s="25"/>
      <c r="S4" s="25"/>
      <c r="T4" s="25"/>
      <c r="U4" s="25"/>
      <c r="V4" s="24"/>
    </row>
    <row r="5" spans="1:22" x14ac:dyDescent="0.35">
      <c r="A5" s="4"/>
      <c r="B5" s="21" t="s">
        <v>1</v>
      </c>
      <c r="C5" s="21">
        <v>12.999999999999996</v>
      </c>
      <c r="D5" s="4"/>
      <c r="E5" s="4"/>
      <c r="F5" s="4"/>
      <c r="G5" s="20" t="s">
        <v>53</v>
      </c>
      <c r="H5" s="20" t="s">
        <v>26</v>
      </c>
      <c r="I5" s="20">
        <v>15</v>
      </c>
      <c r="J5" s="4"/>
      <c r="K5" s="4"/>
      <c r="L5" s="4"/>
      <c r="M5" s="4"/>
      <c r="N5" s="4"/>
      <c r="O5" s="4" t="s">
        <v>64</v>
      </c>
      <c r="P5" s="4"/>
      <c r="Q5" s="4"/>
      <c r="R5" s="4"/>
      <c r="S5" s="20">
        <f>C5+C6</f>
        <v>20.000000999999997</v>
      </c>
      <c r="T5" s="20" t="s">
        <v>26</v>
      </c>
      <c r="U5" s="20">
        <v>20</v>
      </c>
      <c r="V5" s="4"/>
    </row>
    <row r="6" spans="1:22" x14ac:dyDescent="0.35">
      <c r="A6" s="4"/>
      <c r="B6" s="21" t="s">
        <v>3</v>
      </c>
      <c r="C6" s="21">
        <v>7.0000009999999993</v>
      </c>
      <c r="D6" s="4"/>
      <c r="E6" s="4"/>
      <c r="F6" s="4"/>
      <c r="G6" s="20" t="s">
        <v>54</v>
      </c>
      <c r="H6" s="20" t="s">
        <v>26</v>
      </c>
      <c r="I6" s="20">
        <v>8</v>
      </c>
      <c r="J6" s="4"/>
      <c r="K6" s="4"/>
      <c r="L6" s="4"/>
      <c r="M6" s="4"/>
      <c r="N6" s="4"/>
      <c r="O6" s="4" t="s">
        <v>63</v>
      </c>
      <c r="P6" s="4"/>
      <c r="Q6" s="4"/>
      <c r="R6" s="4"/>
      <c r="S6" s="20">
        <f>C5-C7-C8-C9</f>
        <v>0</v>
      </c>
      <c r="T6" s="20" t="s">
        <v>34</v>
      </c>
      <c r="U6" s="20">
        <v>0</v>
      </c>
      <c r="V6" s="4"/>
    </row>
    <row r="7" spans="1:22" x14ac:dyDescent="0.35">
      <c r="A7" s="4"/>
      <c r="B7" s="21" t="s">
        <v>5</v>
      </c>
      <c r="C7" s="21">
        <v>0</v>
      </c>
      <c r="D7" s="4"/>
      <c r="E7" s="4"/>
      <c r="F7" s="4"/>
      <c r="G7" s="20" t="s">
        <v>55</v>
      </c>
      <c r="H7" s="20" t="s">
        <v>26</v>
      </c>
      <c r="I7" s="20" t="s">
        <v>70</v>
      </c>
      <c r="J7" s="4"/>
      <c r="K7" s="4"/>
      <c r="L7" s="4"/>
      <c r="M7" s="4"/>
      <c r="N7" s="4"/>
      <c r="O7" s="4" t="s">
        <v>65</v>
      </c>
      <c r="P7" s="4"/>
      <c r="Q7" s="4"/>
      <c r="R7" s="4"/>
      <c r="S7" s="20">
        <f>C6+C7+C13-C10-C11</f>
        <v>0</v>
      </c>
      <c r="T7" s="20" t="s">
        <v>34</v>
      </c>
      <c r="U7" s="20">
        <v>0</v>
      </c>
      <c r="V7" s="4"/>
    </row>
    <row r="8" spans="1:22" x14ac:dyDescent="0.35">
      <c r="A8" s="4"/>
      <c r="B8" s="21" t="s">
        <v>7</v>
      </c>
      <c r="C8" s="21">
        <v>2.9999999999999996</v>
      </c>
      <c r="D8" s="4"/>
      <c r="E8" s="4"/>
      <c r="F8" s="4"/>
      <c r="G8" s="20" t="s">
        <v>56</v>
      </c>
      <c r="H8" s="20" t="s">
        <v>26</v>
      </c>
      <c r="I8" s="20">
        <v>4</v>
      </c>
      <c r="J8" s="4"/>
      <c r="K8" s="4"/>
      <c r="L8" s="4"/>
      <c r="M8" s="4"/>
      <c r="N8" s="4"/>
      <c r="O8" s="4" t="s">
        <v>67</v>
      </c>
      <c r="P8" s="4"/>
      <c r="Q8" s="4"/>
      <c r="R8" s="4"/>
      <c r="S8" s="20">
        <f>C8+C10-C12</f>
        <v>4.9999999999999991</v>
      </c>
      <c r="T8" s="20" t="s">
        <v>34</v>
      </c>
      <c r="U8" s="20">
        <v>5</v>
      </c>
      <c r="V8" s="4"/>
    </row>
    <row r="9" spans="1:22" x14ac:dyDescent="0.35">
      <c r="A9" s="4"/>
      <c r="B9" s="21" t="s">
        <v>61</v>
      </c>
      <c r="C9" s="21">
        <v>10</v>
      </c>
      <c r="D9" s="4"/>
      <c r="E9" s="4"/>
      <c r="F9" s="4"/>
      <c r="G9" s="20" t="s">
        <v>69</v>
      </c>
      <c r="H9" s="20" t="s">
        <v>26</v>
      </c>
      <c r="I9" s="20">
        <v>10</v>
      </c>
      <c r="J9" s="4"/>
      <c r="K9" s="4"/>
      <c r="L9" s="4"/>
      <c r="M9" s="4"/>
      <c r="N9" s="4"/>
      <c r="O9" s="4" t="s">
        <v>66</v>
      </c>
      <c r="P9" s="4"/>
      <c r="Q9" s="4"/>
      <c r="R9" s="4"/>
      <c r="S9" s="20">
        <f>C11+C9+C12-C13</f>
        <v>15.000000999999997</v>
      </c>
      <c r="T9" s="20" t="s">
        <v>34</v>
      </c>
      <c r="U9" s="20">
        <v>15</v>
      </c>
      <c r="V9" s="4"/>
    </row>
    <row r="10" spans="1:22" x14ac:dyDescent="0.35">
      <c r="A10" s="4"/>
      <c r="B10" s="21" t="s">
        <v>38</v>
      </c>
      <c r="C10" s="21">
        <v>2.0000009999999979</v>
      </c>
      <c r="D10" s="4"/>
      <c r="E10" s="4"/>
      <c r="F10" s="4"/>
      <c r="G10" s="20" t="s">
        <v>57</v>
      </c>
      <c r="H10" s="20" t="s">
        <v>26</v>
      </c>
      <c r="I10" s="20">
        <v>15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35">
      <c r="A11" s="4"/>
      <c r="B11" s="21" t="s">
        <v>19</v>
      </c>
      <c r="C11" s="21">
        <v>5</v>
      </c>
      <c r="D11" s="4"/>
      <c r="E11" s="4"/>
      <c r="F11" s="4"/>
      <c r="G11" s="20" t="s">
        <v>58</v>
      </c>
      <c r="H11" s="20" t="s">
        <v>26</v>
      </c>
      <c r="I11" s="20">
        <v>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35">
      <c r="A12" s="4"/>
      <c r="B12" s="21" t="s">
        <v>39</v>
      </c>
      <c r="C12" s="22">
        <v>9.9999999803035401E-7</v>
      </c>
      <c r="D12" s="4"/>
      <c r="E12" s="4"/>
      <c r="F12" s="4"/>
      <c r="G12" s="20" t="s">
        <v>59</v>
      </c>
      <c r="H12" s="20" t="s">
        <v>26</v>
      </c>
      <c r="I12" s="20" t="s">
        <v>70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35">
      <c r="A13" s="4"/>
      <c r="B13" s="21" t="s">
        <v>20</v>
      </c>
      <c r="C13" s="21">
        <v>0</v>
      </c>
      <c r="D13" s="4"/>
      <c r="E13" s="4"/>
      <c r="F13" s="4"/>
      <c r="G13" s="20" t="s">
        <v>60</v>
      </c>
      <c r="H13" s="20" t="s">
        <v>26</v>
      </c>
      <c r="I13" s="20">
        <v>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</sheetData>
  <mergeCells count="2">
    <mergeCell ref="B1:D1"/>
    <mergeCell ref="B4:E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54"/>
  <sheetViews>
    <sheetView zoomScale="79" zoomScaleNormal="100" workbookViewId="0">
      <selection activeCell="S11" sqref="S11"/>
    </sheetView>
  </sheetViews>
  <sheetFormatPr defaultRowHeight="18" x14ac:dyDescent="0.35"/>
  <cols>
    <col min="1" max="4" width="8.88671875" style="1"/>
    <col min="5" max="5" width="10.33203125" style="1" customWidth="1"/>
    <col min="6" max="13" width="8.88671875" style="1"/>
    <col min="14" max="14" width="9.88671875" style="1" bestFit="1" customWidth="1"/>
    <col min="15" max="16384" width="8.88671875" style="1"/>
  </cols>
  <sheetData>
    <row r="1" spans="2:14" x14ac:dyDescent="0.35">
      <c r="B1" s="8" t="s">
        <v>51</v>
      </c>
      <c r="C1" s="8"/>
      <c r="D1" s="8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 x14ac:dyDescent="0.35">
      <c r="B2" s="6" t="s">
        <v>50</v>
      </c>
      <c r="C2" s="6">
        <f>24*C5+20*C6 +12*C7+30*C8+14*C9+10*C10+1*C11+6*C12+7*C13+8*C14+1*C15</f>
        <v>30</v>
      </c>
      <c r="D2" s="5"/>
      <c r="E2" s="5"/>
      <c r="F2" s="5"/>
      <c r="G2" s="5"/>
      <c r="H2" s="5"/>
      <c r="I2" s="5"/>
      <c r="J2" s="5"/>
      <c r="K2" s="5"/>
      <c r="L2" s="4"/>
      <c r="M2" s="4"/>
      <c r="N2" s="4"/>
    </row>
    <row r="3" spans="2:14" x14ac:dyDescent="0.35">
      <c r="B3" s="4"/>
      <c r="C3" s="4"/>
      <c r="D3" s="5"/>
      <c r="E3" s="5"/>
      <c r="F3" s="5"/>
      <c r="G3" s="4"/>
      <c r="H3" s="4"/>
      <c r="I3" s="4"/>
      <c r="J3" s="4"/>
      <c r="K3" s="4"/>
      <c r="L3" s="4"/>
      <c r="M3" s="4"/>
      <c r="N3" s="4"/>
    </row>
    <row r="4" spans="2:14" x14ac:dyDescent="0.35">
      <c r="B4" s="8" t="s">
        <v>52</v>
      </c>
      <c r="C4" s="8"/>
      <c r="D4" s="8"/>
      <c r="E4" s="8"/>
      <c r="F4" s="4"/>
      <c r="G4" s="4"/>
      <c r="H4" s="9" t="s">
        <v>78</v>
      </c>
      <c r="I4" s="9"/>
      <c r="J4" s="9"/>
      <c r="K4" s="9"/>
      <c r="L4" s="9"/>
      <c r="M4" s="9"/>
      <c r="N4" s="9"/>
    </row>
    <row r="5" spans="2:14" x14ac:dyDescent="0.35">
      <c r="B5" s="6" t="s">
        <v>1</v>
      </c>
      <c r="C5" s="6">
        <v>0</v>
      </c>
      <c r="D5" s="5"/>
      <c r="E5" s="5"/>
      <c r="F5" s="5"/>
      <c r="G5" s="4"/>
      <c r="H5" s="10" t="s">
        <v>71</v>
      </c>
      <c r="I5" s="11"/>
      <c r="J5" s="11"/>
      <c r="K5" s="12"/>
      <c r="L5" s="6">
        <f>C5+C6</f>
        <v>1</v>
      </c>
      <c r="M5" s="6" t="s">
        <v>34</v>
      </c>
      <c r="N5" s="6">
        <v>1</v>
      </c>
    </row>
    <row r="6" spans="2:14" x14ac:dyDescent="0.35">
      <c r="B6" s="6" t="s">
        <v>3</v>
      </c>
      <c r="C6" s="6">
        <v>1</v>
      </c>
      <c r="D6" s="5"/>
      <c r="E6" s="5"/>
      <c r="F6" s="5"/>
      <c r="G6" s="4"/>
      <c r="H6" s="13" t="s">
        <v>72</v>
      </c>
      <c r="I6" s="14"/>
      <c r="J6" s="14"/>
      <c r="K6" s="15"/>
      <c r="L6" s="6">
        <f>C5+C9-C7-C8</f>
        <v>0</v>
      </c>
      <c r="M6" s="6" t="s">
        <v>34</v>
      </c>
      <c r="N6" s="6">
        <v>0</v>
      </c>
    </row>
    <row r="7" spans="2:14" x14ac:dyDescent="0.35">
      <c r="B7" s="6" t="s">
        <v>7</v>
      </c>
      <c r="C7" s="6">
        <v>0</v>
      </c>
      <c r="D7" s="5"/>
      <c r="E7" s="5"/>
      <c r="F7" s="5"/>
      <c r="G7" s="4"/>
      <c r="H7" s="13" t="s">
        <v>73</v>
      </c>
      <c r="I7" s="14"/>
      <c r="J7" s="14"/>
      <c r="K7" s="15"/>
      <c r="L7" s="6">
        <f>C6+C9-C11-C10</f>
        <v>0</v>
      </c>
      <c r="M7" s="6" t="s">
        <v>34</v>
      </c>
      <c r="N7" s="6">
        <v>0</v>
      </c>
    </row>
    <row r="8" spans="2:14" x14ac:dyDescent="0.35">
      <c r="B8" s="6" t="s">
        <v>37</v>
      </c>
      <c r="C8" s="6">
        <v>0</v>
      </c>
      <c r="D8" s="5"/>
      <c r="E8" s="5"/>
      <c r="F8" s="5"/>
      <c r="G8" s="4"/>
      <c r="H8" s="13" t="s">
        <v>75</v>
      </c>
      <c r="I8" s="14"/>
      <c r="J8" s="14"/>
      <c r="K8" s="15"/>
      <c r="L8" s="6">
        <f>C7+C10-C12-C13</f>
        <v>0</v>
      </c>
      <c r="M8" s="6" t="s">
        <v>34</v>
      </c>
      <c r="N8" s="6">
        <v>0</v>
      </c>
    </row>
    <row r="9" spans="2:14" x14ac:dyDescent="0.35">
      <c r="B9" s="6" t="s">
        <v>6</v>
      </c>
      <c r="C9" s="6">
        <v>0</v>
      </c>
      <c r="D9" s="5"/>
      <c r="E9" s="5"/>
      <c r="F9" s="5"/>
      <c r="G9" s="4"/>
      <c r="H9" s="13" t="s">
        <v>74</v>
      </c>
      <c r="I9" s="14"/>
      <c r="J9" s="14"/>
      <c r="K9" s="15"/>
      <c r="L9" s="6">
        <f>C11+C12-C14</f>
        <v>0</v>
      </c>
      <c r="M9" s="6" t="s">
        <v>34</v>
      </c>
      <c r="N9" s="6">
        <v>0</v>
      </c>
    </row>
    <row r="10" spans="2:14" x14ac:dyDescent="0.35">
      <c r="B10" s="6" t="s">
        <v>38</v>
      </c>
      <c r="C10" s="6">
        <v>0</v>
      </c>
      <c r="D10" s="5"/>
      <c r="E10" s="5"/>
      <c r="F10" s="5"/>
      <c r="G10" s="4"/>
      <c r="H10" s="13" t="s">
        <v>76</v>
      </c>
      <c r="I10" s="14"/>
      <c r="J10" s="14"/>
      <c r="K10" s="15"/>
      <c r="L10" s="6">
        <f>C14-C15</f>
        <v>0</v>
      </c>
      <c r="M10" s="6" t="s">
        <v>34</v>
      </c>
      <c r="N10" s="6">
        <v>0</v>
      </c>
    </row>
    <row r="11" spans="2:14" x14ac:dyDescent="0.35">
      <c r="B11" s="6" t="s">
        <v>19</v>
      </c>
      <c r="C11" s="6">
        <v>1</v>
      </c>
      <c r="D11" s="5"/>
      <c r="E11" s="5"/>
      <c r="F11" s="5"/>
      <c r="G11" s="4"/>
      <c r="H11" s="16" t="s">
        <v>77</v>
      </c>
      <c r="I11" s="17"/>
      <c r="J11" s="17"/>
      <c r="K11" s="18"/>
      <c r="L11" s="6">
        <f>C8+C13+C15</f>
        <v>1</v>
      </c>
      <c r="M11" s="6" t="s">
        <v>34</v>
      </c>
      <c r="N11" s="6">
        <v>1</v>
      </c>
    </row>
    <row r="12" spans="2:14" x14ac:dyDescent="0.35">
      <c r="B12" s="6" t="s">
        <v>39</v>
      </c>
      <c r="C12" s="6">
        <v>0</v>
      </c>
      <c r="D12" s="5"/>
      <c r="E12" s="5"/>
      <c r="F12" s="5"/>
      <c r="G12" s="4"/>
      <c r="H12" s="4"/>
      <c r="I12" s="4"/>
      <c r="J12" s="4"/>
      <c r="K12" s="4"/>
      <c r="L12" s="4"/>
      <c r="M12" s="4"/>
      <c r="N12" s="4"/>
    </row>
    <row r="13" spans="2:14" x14ac:dyDescent="0.35">
      <c r="B13" s="6" t="s">
        <v>15</v>
      </c>
      <c r="C13" s="6">
        <v>0</v>
      </c>
      <c r="D13" s="5"/>
      <c r="E13" s="5"/>
      <c r="F13" s="5"/>
      <c r="G13" s="4"/>
      <c r="H13" s="4"/>
      <c r="I13" s="4"/>
      <c r="J13" s="4"/>
      <c r="K13" s="4"/>
      <c r="L13" s="4"/>
      <c r="M13" s="4"/>
      <c r="N13" s="4"/>
    </row>
    <row r="14" spans="2:14" x14ac:dyDescent="0.35">
      <c r="B14" s="6" t="s">
        <v>21</v>
      </c>
      <c r="C14" s="6">
        <v>1</v>
      </c>
      <c r="D14" s="5"/>
      <c r="E14" s="5"/>
      <c r="F14" s="5"/>
      <c r="G14" s="4"/>
      <c r="H14" s="4"/>
      <c r="I14" s="4"/>
      <c r="J14" s="5"/>
      <c r="K14" s="5"/>
      <c r="L14" s="5"/>
      <c r="M14" s="5"/>
      <c r="N14" s="5"/>
    </row>
    <row r="15" spans="2:14" x14ac:dyDescent="0.35">
      <c r="B15" s="6" t="s">
        <v>16</v>
      </c>
      <c r="C15" s="6">
        <v>1</v>
      </c>
      <c r="D15" s="5"/>
      <c r="E15" s="5"/>
      <c r="F15" s="5"/>
      <c r="G15" s="4"/>
      <c r="H15" s="4"/>
      <c r="I15" s="4"/>
      <c r="J15" s="4"/>
      <c r="K15" s="4"/>
      <c r="L15" s="4"/>
      <c r="M15" s="4"/>
      <c r="N15" s="4"/>
    </row>
    <row r="16" spans="2:14" x14ac:dyDescent="0.35">
      <c r="B16" s="5"/>
      <c r="C16" s="5"/>
      <c r="D16" s="5"/>
      <c r="E16" s="5"/>
      <c r="F16" s="5"/>
      <c r="G16" s="4"/>
      <c r="H16" s="4"/>
      <c r="I16" s="4"/>
      <c r="J16" s="5"/>
      <c r="K16" s="5"/>
      <c r="L16" s="5"/>
      <c r="M16" s="5"/>
      <c r="N16" s="5"/>
    </row>
    <row r="17" spans="2:15" x14ac:dyDescent="0.35">
      <c r="B17" s="5" t="s">
        <v>79</v>
      </c>
      <c r="C17" s="5"/>
      <c r="D17" s="5"/>
      <c r="E17" s="5"/>
      <c r="F17" s="5"/>
      <c r="G17" s="4"/>
      <c r="H17" s="4"/>
      <c r="I17" s="4"/>
      <c r="J17" s="5"/>
      <c r="K17" s="5"/>
      <c r="L17" s="5"/>
      <c r="M17" s="5"/>
      <c r="N17" s="5"/>
    </row>
    <row r="18" spans="2:15" x14ac:dyDescent="0.35">
      <c r="B18" s="5"/>
      <c r="C18" s="5"/>
      <c r="D18" s="5"/>
      <c r="E18" s="5"/>
      <c r="F18" s="5"/>
      <c r="G18" s="4"/>
      <c r="H18" s="4"/>
      <c r="I18" s="4"/>
      <c r="J18" s="5"/>
      <c r="K18" s="5"/>
      <c r="L18" s="5"/>
      <c r="M18" s="5"/>
      <c r="N18" s="5"/>
    </row>
    <row r="19" spans="2:15" x14ac:dyDescent="0.35">
      <c r="B19" s="5"/>
      <c r="C19" s="5"/>
      <c r="D19" s="5"/>
      <c r="E19" s="5"/>
      <c r="F19" s="5"/>
      <c r="G19" s="4"/>
      <c r="H19" s="4"/>
      <c r="I19" s="4"/>
      <c r="J19" s="5"/>
      <c r="K19" s="5"/>
      <c r="L19" s="5"/>
      <c r="M19" s="5"/>
      <c r="N19" s="5"/>
    </row>
    <row r="20" spans="2:15" x14ac:dyDescent="0.3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x14ac:dyDescent="0.3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x14ac:dyDescent="0.3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2:15" x14ac:dyDescent="0.3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2:15" x14ac:dyDescent="0.3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2:15" x14ac:dyDescent="0.3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2:15" x14ac:dyDescent="0.3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2:15" x14ac:dyDescent="0.35">
      <c r="J27" s="3"/>
      <c r="K27" s="3"/>
      <c r="L27" s="3"/>
      <c r="M27" s="3"/>
    </row>
    <row r="28" spans="2:15" x14ac:dyDescent="0.35">
      <c r="J28" s="3"/>
      <c r="K28" s="3"/>
      <c r="L28" s="3"/>
      <c r="M28" s="3"/>
    </row>
    <row r="29" spans="2:15" x14ac:dyDescent="0.35">
      <c r="J29" s="3"/>
      <c r="K29" s="3"/>
      <c r="L29" s="3"/>
      <c r="M29" s="3"/>
    </row>
    <row r="30" spans="2:15" x14ac:dyDescent="0.35">
      <c r="J30" s="3"/>
      <c r="K30" s="3"/>
      <c r="L30" s="3"/>
      <c r="M30" s="3"/>
    </row>
    <row r="42" spans="2:16" x14ac:dyDescent="0.35">
      <c r="B42" s="1" t="s">
        <v>0</v>
      </c>
      <c r="C42" s="1">
        <f>SUMPRODUCT(C44:C54,F44:F54)</f>
        <v>43</v>
      </c>
      <c r="D42" s="1" t="s">
        <v>36</v>
      </c>
    </row>
    <row r="43" spans="2:16" x14ac:dyDescent="0.35">
      <c r="D43" s="7" t="s">
        <v>40</v>
      </c>
      <c r="E43" s="7"/>
      <c r="F43" s="7"/>
      <c r="G43" s="7"/>
      <c r="H43" s="7"/>
      <c r="I43" s="7"/>
    </row>
    <row r="44" spans="2:16" x14ac:dyDescent="0.35">
      <c r="B44" s="1" t="s">
        <v>1</v>
      </c>
      <c r="C44" s="1">
        <v>1</v>
      </c>
      <c r="D44" s="1">
        <f>C44</f>
        <v>1</v>
      </c>
      <c r="E44" s="2" t="s">
        <v>26</v>
      </c>
      <c r="F44" s="2">
        <v>24</v>
      </c>
      <c r="G44" s="1">
        <f>C44</f>
        <v>1</v>
      </c>
      <c r="H44" s="2" t="s">
        <v>25</v>
      </c>
      <c r="I44" s="2">
        <v>0</v>
      </c>
      <c r="K44" s="1" t="s">
        <v>47</v>
      </c>
      <c r="N44" s="2">
        <f>C44+C45</f>
        <v>1</v>
      </c>
      <c r="O44" s="2" t="s">
        <v>34</v>
      </c>
      <c r="P44" s="2">
        <v>1</v>
      </c>
    </row>
    <row r="45" spans="2:16" x14ac:dyDescent="0.35">
      <c r="B45" s="1" t="s">
        <v>3</v>
      </c>
      <c r="C45" s="1">
        <v>0</v>
      </c>
      <c r="D45" s="1">
        <f t="shared" ref="D45:D54" si="0">C45</f>
        <v>0</v>
      </c>
      <c r="E45" s="2" t="s">
        <v>26</v>
      </c>
      <c r="F45" s="2">
        <v>20</v>
      </c>
      <c r="G45" s="1">
        <f t="shared" ref="G45:G54" si="1">C45</f>
        <v>0</v>
      </c>
      <c r="H45" s="2" t="s">
        <v>25</v>
      </c>
      <c r="I45" s="2">
        <v>0</v>
      </c>
      <c r="K45" s="1" t="s">
        <v>41</v>
      </c>
      <c r="N45" s="2">
        <f>C44+C46-C48-C47</f>
        <v>0</v>
      </c>
      <c r="O45" s="2" t="s">
        <v>34</v>
      </c>
      <c r="P45" s="2">
        <v>0</v>
      </c>
    </row>
    <row r="46" spans="2:16" x14ac:dyDescent="0.35">
      <c r="B46" s="1" t="s">
        <v>6</v>
      </c>
      <c r="C46" s="1">
        <v>0</v>
      </c>
      <c r="D46" s="1">
        <f t="shared" si="0"/>
        <v>0</v>
      </c>
      <c r="E46" s="2" t="s">
        <v>26</v>
      </c>
      <c r="F46" s="2">
        <v>14</v>
      </c>
      <c r="G46" s="1">
        <f t="shared" si="1"/>
        <v>0</v>
      </c>
      <c r="H46" s="2" t="s">
        <v>25</v>
      </c>
      <c r="I46" s="2">
        <v>0</v>
      </c>
      <c r="K46" s="1" t="s">
        <v>42</v>
      </c>
      <c r="N46" s="2">
        <f>C45-C46-C49-C50</f>
        <v>0</v>
      </c>
      <c r="O46" s="2" t="s">
        <v>34</v>
      </c>
      <c r="P46" s="2">
        <v>0</v>
      </c>
    </row>
    <row r="47" spans="2:16" x14ac:dyDescent="0.35">
      <c r="B47" s="1" t="s">
        <v>37</v>
      </c>
      <c r="C47" s="1">
        <v>0</v>
      </c>
      <c r="D47" s="1">
        <f t="shared" si="0"/>
        <v>0</v>
      </c>
      <c r="E47" s="2" t="s">
        <v>26</v>
      </c>
      <c r="F47" s="2">
        <v>30</v>
      </c>
      <c r="G47" s="1">
        <f t="shared" si="1"/>
        <v>0</v>
      </c>
      <c r="H47" s="2" t="s">
        <v>25</v>
      </c>
      <c r="I47" s="2">
        <v>0</v>
      </c>
      <c r="K47" s="1" t="s">
        <v>43</v>
      </c>
      <c r="N47" s="2">
        <f>C48+C49-C52-C51</f>
        <v>0</v>
      </c>
      <c r="O47" s="2" t="s">
        <v>34</v>
      </c>
      <c r="P47" s="2">
        <v>0</v>
      </c>
    </row>
    <row r="48" spans="2:16" x14ac:dyDescent="0.35">
      <c r="B48" s="1" t="s">
        <v>7</v>
      </c>
      <c r="C48" s="1">
        <v>1</v>
      </c>
      <c r="D48" s="1">
        <f t="shared" si="0"/>
        <v>1</v>
      </c>
      <c r="E48" s="2" t="s">
        <v>26</v>
      </c>
      <c r="F48" s="2">
        <v>12</v>
      </c>
      <c r="G48" s="1">
        <f t="shared" si="1"/>
        <v>1</v>
      </c>
      <c r="H48" s="2" t="s">
        <v>25</v>
      </c>
      <c r="I48" s="2">
        <v>0</v>
      </c>
      <c r="K48" s="1" t="s">
        <v>44</v>
      </c>
      <c r="N48" s="2">
        <f>C49+C51-C53</f>
        <v>0</v>
      </c>
      <c r="O48" s="2" t="s">
        <v>34</v>
      </c>
      <c r="P48" s="2">
        <v>0</v>
      </c>
    </row>
    <row r="49" spans="2:16" x14ac:dyDescent="0.35">
      <c r="B49" s="1" t="s">
        <v>38</v>
      </c>
      <c r="C49" s="1">
        <v>0</v>
      </c>
      <c r="D49" s="1">
        <f t="shared" si="0"/>
        <v>0</v>
      </c>
      <c r="E49" s="2" t="s">
        <v>26</v>
      </c>
      <c r="F49" s="2">
        <v>10</v>
      </c>
      <c r="G49" s="1">
        <f t="shared" si="1"/>
        <v>0</v>
      </c>
      <c r="H49" s="2" t="s">
        <v>25</v>
      </c>
      <c r="I49" s="2">
        <v>0</v>
      </c>
      <c r="K49" s="1" t="s">
        <v>45</v>
      </c>
      <c r="N49" s="2">
        <f>C53-C54</f>
        <v>0</v>
      </c>
      <c r="O49" s="2" t="s">
        <v>34</v>
      </c>
      <c r="P49" s="2">
        <v>0</v>
      </c>
    </row>
    <row r="50" spans="2:16" x14ac:dyDescent="0.35">
      <c r="B50" s="1" t="s">
        <v>19</v>
      </c>
      <c r="C50" s="1">
        <v>0</v>
      </c>
      <c r="D50" s="1">
        <f t="shared" si="0"/>
        <v>0</v>
      </c>
      <c r="E50" s="2" t="s">
        <v>26</v>
      </c>
      <c r="F50" s="2">
        <v>1</v>
      </c>
      <c r="G50" s="1">
        <f t="shared" si="1"/>
        <v>0</v>
      </c>
      <c r="H50" s="2" t="s">
        <v>25</v>
      </c>
      <c r="I50" s="2">
        <v>0</v>
      </c>
      <c r="K50" s="1" t="s">
        <v>46</v>
      </c>
      <c r="N50" s="2">
        <f>C54+C52+C47</f>
        <v>1</v>
      </c>
      <c r="O50" s="2" t="s">
        <v>34</v>
      </c>
      <c r="P50" s="2">
        <v>1</v>
      </c>
    </row>
    <row r="51" spans="2:16" x14ac:dyDescent="0.35">
      <c r="B51" s="1" t="s">
        <v>39</v>
      </c>
      <c r="C51" s="1">
        <v>0</v>
      </c>
      <c r="D51" s="1">
        <f t="shared" si="0"/>
        <v>0</v>
      </c>
      <c r="E51" s="2" t="s">
        <v>26</v>
      </c>
      <c r="F51" s="2">
        <v>6</v>
      </c>
      <c r="G51" s="1">
        <f t="shared" si="1"/>
        <v>0</v>
      </c>
      <c r="H51" s="2" t="s">
        <v>25</v>
      </c>
      <c r="I51" s="2">
        <v>0</v>
      </c>
    </row>
    <row r="52" spans="2:16" x14ac:dyDescent="0.35">
      <c r="B52" s="1" t="s">
        <v>15</v>
      </c>
      <c r="C52" s="1">
        <v>1</v>
      </c>
      <c r="D52" s="1">
        <f t="shared" si="0"/>
        <v>1</v>
      </c>
      <c r="E52" s="2" t="s">
        <v>26</v>
      </c>
      <c r="F52" s="2">
        <v>7</v>
      </c>
      <c r="G52" s="1">
        <f t="shared" si="1"/>
        <v>1</v>
      </c>
      <c r="H52" s="2" t="s">
        <v>25</v>
      </c>
      <c r="I52" s="2">
        <v>0</v>
      </c>
    </row>
    <row r="53" spans="2:16" x14ac:dyDescent="0.35">
      <c r="B53" s="1" t="s">
        <v>21</v>
      </c>
      <c r="C53" s="1">
        <v>0</v>
      </c>
      <c r="D53" s="1">
        <f t="shared" si="0"/>
        <v>0</v>
      </c>
      <c r="E53" s="2" t="s">
        <v>26</v>
      </c>
      <c r="F53" s="2">
        <v>8</v>
      </c>
      <c r="G53" s="1">
        <f t="shared" si="1"/>
        <v>0</v>
      </c>
      <c r="H53" s="2" t="s">
        <v>25</v>
      </c>
      <c r="I53" s="2">
        <v>0</v>
      </c>
    </row>
    <row r="54" spans="2:16" x14ac:dyDescent="0.35">
      <c r="B54" s="1" t="s">
        <v>16</v>
      </c>
      <c r="C54" s="1">
        <v>0</v>
      </c>
      <c r="D54" s="1">
        <f t="shared" si="0"/>
        <v>0</v>
      </c>
      <c r="E54" s="2" t="s">
        <v>26</v>
      </c>
      <c r="F54" s="2">
        <v>1</v>
      </c>
      <c r="G54" s="1">
        <f t="shared" si="1"/>
        <v>0</v>
      </c>
      <c r="H54" s="2" t="s">
        <v>25</v>
      </c>
      <c r="I54" s="2">
        <v>0</v>
      </c>
    </row>
  </sheetData>
  <mergeCells count="11">
    <mergeCell ref="D43:I43"/>
    <mergeCell ref="B1:D1"/>
    <mergeCell ref="B4:E4"/>
    <mergeCell ref="H4:N4"/>
    <mergeCell ref="H5:K5"/>
    <mergeCell ref="H6:K6"/>
    <mergeCell ref="H7:K7"/>
    <mergeCell ref="H8:K8"/>
    <mergeCell ref="H9:K9"/>
    <mergeCell ref="H10:K10"/>
    <mergeCell ref="H11:K1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1</vt:lpstr>
      <vt:lpstr>Задача 2</vt:lpstr>
      <vt:lpstr>Задача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2022-12-06T01:37:47Z</dcterms:modified>
</cp:coreProperties>
</file>