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C82E494-4799-4D54-BD91-E8B744B9E4C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СЗ" sheetId="1" r:id="rId1"/>
    <sheet name="Задача с вер. ограничениями" sheetId="2" r:id="rId2"/>
    <sheet name="СЗ1" sheetId="3" r:id="rId3"/>
    <sheet name="СЗ2" sheetId="4" r:id="rId4"/>
  </sheets>
  <definedNames>
    <definedName name="solver_adj" localSheetId="1" hidden="1">'Задача с вер. ограничениями'!$A$24:$C$24</definedName>
    <definedName name="solver_adj" localSheetId="0" hidden="1">СЗ!$C$5:$C$7</definedName>
    <definedName name="solver_adj" localSheetId="2" hidden="1">СЗ1!$A$23:$C$23</definedName>
    <definedName name="solver_adj" localSheetId="3" hidden="1">СЗ2!$A$24:$C$24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'Задача с вер. ограничениями'!$K$22</definedName>
    <definedName name="solver_lhs1" localSheetId="0" hidden="1">СЗ!$J$5</definedName>
    <definedName name="solver_lhs1" localSheetId="2" hidden="1">СЗ1!$K$22</definedName>
    <definedName name="solver_lhs1" localSheetId="3" hidden="1">СЗ2!$K$22</definedName>
    <definedName name="solver_lhs2" localSheetId="1" hidden="1">'Задача с вер. ограничениями'!$K$23</definedName>
    <definedName name="solver_lhs2" localSheetId="0" hidden="1">СЗ!$J$6</definedName>
    <definedName name="solver_lhs2" localSheetId="2" hidden="1">СЗ1!$K$23</definedName>
    <definedName name="solver_lhs2" localSheetId="3" hidden="1">СЗ2!$K$23</definedName>
    <definedName name="solver_lhs3" localSheetId="1" hidden="1">'Задача с вер. ограничениями'!$K$24</definedName>
    <definedName name="solver_lhs3" localSheetId="0" hidden="1">СЗ!$J$7</definedName>
    <definedName name="solver_lhs3" localSheetId="2" hidden="1">СЗ1!$K$24</definedName>
    <definedName name="solver_lhs3" localSheetId="3" hidden="1">СЗ2!$K$24</definedName>
    <definedName name="solver_lhs4" localSheetId="0" hidden="1">СЗ!$P$5</definedName>
    <definedName name="solver_lhs5" localSheetId="0" hidden="1">СЗ!$P$6</definedName>
    <definedName name="solver_lhs6" localSheetId="0" hidden="1">СЗ!$P$7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3</definedName>
    <definedName name="solver_num" localSheetId="0" hidden="1">6</definedName>
    <definedName name="solver_num" localSheetId="2" hidden="1">3</definedName>
    <definedName name="solver_num" localSheetId="3" hidden="1">3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'Задача с вер. ограничениями'!$I$22</definedName>
    <definedName name="solver_opt" localSheetId="0" hidden="1">СЗ!$C$2</definedName>
    <definedName name="solver_opt" localSheetId="2" hidden="1">СЗ1!$I$22</definedName>
    <definedName name="solver_opt" localSheetId="3" hidden="1">СЗ2!$I$22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2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1" hidden="1">'Задача с вер. ограничениями'!$M$22</definedName>
    <definedName name="solver_rhs1" localSheetId="0" hidden="1">СЗ!$L$5</definedName>
    <definedName name="solver_rhs1" localSheetId="2" hidden="1">СЗ1!$M$22</definedName>
    <definedName name="solver_rhs1" localSheetId="3" hidden="1">СЗ2!$M$22</definedName>
    <definedName name="solver_rhs2" localSheetId="1" hidden="1">'Задача с вер. ограничениями'!$M$23</definedName>
    <definedName name="solver_rhs2" localSheetId="0" hidden="1">СЗ!$L$6</definedName>
    <definedName name="solver_rhs2" localSheetId="2" hidden="1">СЗ1!$M$23</definedName>
    <definedName name="solver_rhs2" localSheetId="3" hidden="1">СЗ2!$M$23</definedName>
    <definedName name="solver_rhs3" localSheetId="1" hidden="1">'Задача с вер. ограничениями'!$M$24</definedName>
    <definedName name="solver_rhs3" localSheetId="0" hidden="1">СЗ!$L$7</definedName>
    <definedName name="solver_rhs3" localSheetId="2" hidden="1">СЗ1!$M$24</definedName>
    <definedName name="solver_rhs3" localSheetId="3" hidden="1">СЗ2!$M$24</definedName>
    <definedName name="solver_rhs4" localSheetId="0" hidden="1">СЗ!$R$5</definedName>
    <definedName name="solver_rhs5" localSheetId="0" hidden="1">СЗ!$R$6</definedName>
    <definedName name="solver_rhs6" localSheetId="0" hidden="1">СЗ!$R$7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4" l="1"/>
  <c r="O18" i="4"/>
  <c r="N18" i="4"/>
  <c r="K23" i="4" s="1"/>
  <c r="M18" i="4"/>
  <c r="L18" i="4"/>
  <c r="K18" i="4"/>
  <c r="J18" i="4"/>
  <c r="I18" i="4"/>
  <c r="H18" i="4"/>
  <c r="G18" i="4"/>
  <c r="F18" i="4"/>
  <c r="E18" i="4"/>
  <c r="D18" i="4"/>
  <c r="O16" i="4"/>
  <c r="M24" i="4" s="1"/>
  <c r="N16" i="4"/>
  <c r="M23" i="4" s="1"/>
  <c r="M16" i="4"/>
  <c r="L16" i="4"/>
  <c r="K16" i="4"/>
  <c r="J16" i="4"/>
  <c r="K24" i="4" s="1"/>
  <c r="I16" i="4"/>
  <c r="H16" i="4"/>
  <c r="G16" i="4"/>
  <c r="F16" i="4"/>
  <c r="E16" i="4"/>
  <c r="D16" i="4"/>
  <c r="K22" i="4" s="1"/>
  <c r="C16" i="4"/>
  <c r="B16" i="4"/>
  <c r="A16" i="4"/>
  <c r="I22" i="4" s="1"/>
  <c r="A16" i="2" l="1"/>
  <c r="AD6" i="3" l="1"/>
  <c r="AC6" i="3"/>
  <c r="AB6" i="3"/>
  <c r="AA6" i="3"/>
  <c r="Z6" i="3"/>
  <c r="Y6" i="3"/>
  <c r="X6" i="3"/>
  <c r="W6" i="3"/>
  <c r="V6" i="3"/>
  <c r="U6" i="3"/>
  <c r="T6" i="3"/>
  <c r="S6" i="3"/>
  <c r="R6" i="3"/>
  <c r="O18" i="3"/>
  <c r="N18" i="3"/>
  <c r="M18" i="3"/>
  <c r="L18" i="3"/>
  <c r="K18" i="3"/>
  <c r="J18" i="3"/>
  <c r="I18" i="3"/>
  <c r="H18" i="3"/>
  <c r="G18" i="3"/>
  <c r="F18" i="3"/>
  <c r="E18" i="3"/>
  <c r="D18" i="3"/>
  <c r="O16" i="3"/>
  <c r="M24" i="3" s="1"/>
  <c r="N16" i="3"/>
  <c r="M23" i="3" s="1"/>
  <c r="M16" i="3"/>
  <c r="M22" i="3" s="1"/>
  <c r="L16" i="3"/>
  <c r="K16" i="3"/>
  <c r="J16" i="3"/>
  <c r="I16" i="3"/>
  <c r="H16" i="3"/>
  <c r="G16" i="3"/>
  <c r="F16" i="3"/>
  <c r="E16" i="3"/>
  <c r="D16" i="3"/>
  <c r="K22" i="3" s="1"/>
  <c r="C16" i="3"/>
  <c r="B16" i="3"/>
  <c r="A16" i="3"/>
  <c r="I22" i="3" s="1"/>
  <c r="O16" i="2"/>
  <c r="M24" i="2" s="1"/>
  <c r="N16" i="2"/>
  <c r="M23" i="2" s="1"/>
  <c r="M16" i="2"/>
  <c r="M22" i="2" s="1"/>
  <c r="L16" i="2"/>
  <c r="K16" i="2"/>
  <c r="J16" i="2"/>
  <c r="I16" i="2"/>
  <c r="H16" i="2"/>
  <c r="G16" i="2"/>
  <c r="F16" i="2"/>
  <c r="E16" i="2"/>
  <c r="D16" i="2"/>
  <c r="C16" i="2"/>
  <c r="B16" i="2"/>
  <c r="I22" i="2" s="1"/>
  <c r="G18" i="2"/>
  <c r="F18" i="2"/>
  <c r="O18" i="2"/>
  <c r="N18" i="2"/>
  <c r="M18" i="2"/>
  <c r="L18" i="2"/>
  <c r="K18" i="2"/>
  <c r="J18" i="2"/>
  <c r="I18" i="2"/>
  <c r="H18" i="2"/>
  <c r="E18" i="2"/>
  <c r="D18" i="2"/>
  <c r="C2" i="1"/>
  <c r="P7" i="1"/>
  <c r="P6" i="1"/>
  <c r="P5" i="1"/>
  <c r="J7" i="1"/>
  <c r="J6" i="1"/>
  <c r="J5" i="1"/>
  <c r="L7" i="1"/>
  <c r="L6" i="1"/>
  <c r="L5" i="1"/>
  <c r="K22" i="2" l="1"/>
  <c r="K24" i="2"/>
  <c r="K23" i="2"/>
  <c r="K23" i="3"/>
  <c r="K24" i="3"/>
</calcChain>
</file>

<file path=xl/sharedStrings.xml><?xml version="1.0" encoding="utf-8"?>
<sst xmlns="http://schemas.openxmlformats.org/spreadsheetml/2006/main" count="199" uniqueCount="63">
  <si>
    <t>Целевая функция</t>
  </si>
  <si>
    <t>F=</t>
  </si>
  <si>
    <t>Переменные</t>
  </si>
  <si>
    <t>Значения коэффициентов целевой функции и параметрах ограничений задачи</t>
  </si>
  <si>
    <t>c1</t>
  </si>
  <si>
    <t>c2</t>
  </si>
  <si>
    <t>c3</t>
  </si>
  <si>
    <t>a11</t>
  </si>
  <si>
    <t>a12</t>
  </si>
  <si>
    <t>a21</t>
  </si>
  <si>
    <t>a22</t>
  </si>
  <si>
    <t>a31</t>
  </si>
  <si>
    <t>a33</t>
  </si>
  <si>
    <t>b1</t>
  </si>
  <si>
    <t>b2</t>
  </si>
  <si>
    <t>b3</t>
  </si>
  <si>
    <t>x1</t>
  </si>
  <si>
    <t>x2</t>
  </si>
  <si>
    <t>x3=</t>
  </si>
  <si>
    <t>x2=</t>
  </si>
  <si>
    <t>x1=</t>
  </si>
  <si>
    <t>Ограничения</t>
  </si>
  <si>
    <t>a11 * x1 + a12 * x2 &lt;= b1</t>
  </si>
  <si>
    <t>a21 * x1 + a22 * x2 &lt;= b2</t>
  </si>
  <si>
    <t>a31 * x1 + a33 * x3 &lt;= b3</t>
  </si>
  <si>
    <t>&lt;=</t>
  </si>
  <si>
    <t>x1 &gt;= 0</t>
  </si>
  <si>
    <t>x2 &gt;= 0</t>
  </si>
  <si>
    <t>x3 &gt;= 0</t>
  </si>
  <si>
    <t>&gt;=</t>
  </si>
  <si>
    <t>Математическое ожидание СВ</t>
  </si>
  <si>
    <t>Коэфф.целевой функции</t>
  </si>
  <si>
    <t>С1</t>
  </si>
  <si>
    <t>С2</t>
  </si>
  <si>
    <t>С3</t>
  </si>
  <si>
    <t>a13</t>
  </si>
  <si>
    <t>a23</t>
  </si>
  <si>
    <t>a32</t>
  </si>
  <si>
    <t>M(С1)</t>
  </si>
  <si>
    <t>M(С2)</t>
  </si>
  <si>
    <t>M(С3)</t>
  </si>
  <si>
    <t>M(a11)</t>
  </si>
  <si>
    <t>M(a12)</t>
  </si>
  <si>
    <t>M(a13)</t>
  </si>
  <si>
    <t>M(a21)</t>
  </si>
  <si>
    <t>M(a22)</t>
  </si>
  <si>
    <t>M(a23)</t>
  </si>
  <si>
    <t>M(a31)</t>
  </si>
  <si>
    <t>M(a32)</t>
  </si>
  <si>
    <t>M(a33)</t>
  </si>
  <si>
    <t>M(b1)</t>
  </si>
  <si>
    <t>M(b2)</t>
  </si>
  <si>
    <t>M(b3)</t>
  </si>
  <si>
    <t>Дисперсии</t>
  </si>
  <si>
    <t>Вероятность</t>
  </si>
  <si>
    <t>t(бета)</t>
  </si>
  <si>
    <t>x3</t>
  </si>
  <si>
    <t>ЦФ</t>
  </si>
  <si>
    <t>β</t>
  </si>
  <si>
    <t>t(β)</t>
  </si>
  <si>
    <t>Значения параметра β2</t>
  </si>
  <si>
    <t>Значения параметра β1</t>
  </si>
  <si>
    <t>β3=const=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</si>
</sst>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Bookman Old Style"/>
      <family val="1"/>
      <charset val="204"/>
    </font>
    <font>
      <sz val="14"/>
      <color theme="1"/>
      <name val="Bookman Old Style"/>
      <family val="1"/>
      <charset val="204"/>
    </font>
    <font>
      <b/>
      <sz val="16"/>
      <color theme="1"/>
      <name val="Bookman Old Style"/>
      <family val="1"/>
      <charset val="204"/>
    </font>
    <font>
      <b/>
      <i/>
      <sz val="14"/>
      <color theme="1"/>
      <name val="Bookman Old Style"/>
      <family val="1"/>
      <charset val="204"/>
    </font>
    <font>
      <b/>
      <i/>
      <sz val="16"/>
      <color theme="1"/>
      <name val="Bookman Old Style"/>
      <family val="1"/>
      <charset val="204"/>
    </font>
    <font>
      <b/>
      <i/>
      <sz val="18"/>
      <color theme="1"/>
      <name val="Bookman Old Style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0" fontId="3" fillId="0" borderId="0" xfId="0" applyFont="1"/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" xfId="0" applyFont="1" applyBorder="1"/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8" xfId="0" applyFont="1" applyBorder="1"/>
    <xf numFmtId="0" fontId="3" fillId="0" borderId="26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4" xfId="0" applyFont="1" applyBorder="1"/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3" fillId="5" borderId="24" xfId="0" applyFont="1" applyFill="1" applyBorder="1"/>
    <xf numFmtId="0" fontId="3" fillId="5" borderId="15" xfId="0" applyFont="1" applyFill="1" applyBorder="1"/>
    <xf numFmtId="0" fontId="3" fillId="4" borderId="19" xfId="0" applyFont="1" applyFill="1" applyBorder="1" applyAlignment="1">
      <alignment horizontal="center" wrapText="1"/>
    </xf>
    <xf numFmtId="0" fontId="3" fillId="4" borderId="2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3" xfId="0" applyFont="1" applyFill="1" applyBorder="1"/>
    <xf numFmtId="0" fontId="3" fillId="5" borderId="24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6" borderId="27" xfId="0" applyFont="1" applyFill="1" applyBorder="1"/>
    <xf numFmtId="0" fontId="3" fillId="6" borderId="23" xfId="0" applyFont="1" applyFill="1" applyBorder="1"/>
    <xf numFmtId="0" fontId="3" fillId="6" borderId="25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0" xfId="0" applyFont="1" applyBorder="1"/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3" fillId="7" borderId="24" xfId="0" applyFont="1" applyFill="1" applyBorder="1"/>
    <xf numFmtId="0" fontId="3" fillId="7" borderId="15" xfId="0" applyFont="1" applyFill="1" applyBorder="1"/>
    <xf numFmtId="0" fontId="3" fillId="7" borderId="25" xfId="0" applyFont="1" applyFill="1" applyBorder="1"/>
    <xf numFmtId="0" fontId="3" fillId="7" borderId="27" xfId="0" applyFont="1" applyFill="1" applyBorder="1"/>
    <xf numFmtId="0" fontId="3" fillId="7" borderId="23" xfId="0" applyFont="1" applyFill="1" applyBorder="1"/>
    <xf numFmtId="0" fontId="3" fillId="0" borderId="22" xfId="0" applyFont="1" applyBorder="1"/>
    <xf numFmtId="0" fontId="3" fillId="0" borderId="24" xfId="0" applyFont="1" applyBorder="1"/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целевой функции от надёжности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</c:marker>
          <c:cat>
            <c:numRef>
              <c:f>СЗ1!$R$5:$AE$5</c:f>
              <c:numCache>
                <c:formatCode>0.000</c:formatCode>
                <c:ptCount val="14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0.75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0.97</c:v>
                </c:pt>
                <c:pt idx="11">
                  <c:v>0.99</c:v>
                </c:pt>
                <c:pt idx="12">
                  <c:v>0.999</c:v>
                </c:pt>
              </c:numCache>
            </c:numRef>
          </c:cat>
          <c:val>
            <c:numRef>
              <c:f>СЗ1!$R$8:$AD$8</c:f>
              <c:numCache>
                <c:formatCode>General</c:formatCode>
                <c:ptCount val="13"/>
                <c:pt idx="0">
                  <c:v>28.068104624290001</c:v>
                </c:pt>
                <c:pt idx="1">
                  <c:v>26.578997536620601</c:v>
                </c:pt>
                <c:pt idx="2">
                  <c:v>25.3885465243401</c:v>
                </c:pt>
                <c:pt idx="3">
                  <c:v>24.397896697305999</c:v>
                </c:pt>
                <c:pt idx="4">
                  <c:v>23.501881248089699</c:v>
                </c:pt>
                <c:pt idx="5">
                  <c:v>22.634494182155201</c:v>
                </c:pt>
                <c:pt idx="6">
                  <c:v>21.7318001850076</c:v>
                </c:pt>
                <c:pt idx="7">
                  <c:v>20.7782251933616</c:v>
                </c:pt>
                <c:pt idx="8">
                  <c:v>20.217504883853401</c:v>
                </c:pt>
                <c:pt idx="9">
                  <c:v>19.479597428016699</c:v>
                </c:pt>
                <c:pt idx="10">
                  <c:v>19.0353315893868</c:v>
                </c:pt>
                <c:pt idx="11">
                  <c:v>18.246166380524102</c:v>
                </c:pt>
                <c:pt idx="12">
                  <c:v>17.002076088222299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468F-B991-1875280A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52704"/>
        <c:axId val="352347712"/>
      </c:lineChart>
      <c:catAx>
        <c:axId val="3523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Надёжность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47712"/>
        <c:crosses val="autoZero"/>
        <c:auto val="1"/>
        <c:lblAlgn val="ctr"/>
        <c:lblOffset val="100"/>
        <c:noMultiLvlLbl val="0"/>
      </c:catAx>
      <c:valAx>
        <c:axId val="35234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Целевая функция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3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197224</xdr:colOff>
      <xdr:row>1</xdr:row>
      <xdr:rowOff>53789</xdr:rowOff>
    </xdr:from>
    <xdr:to>
      <xdr:col>25</xdr:col>
      <xdr:colOff>555712</xdr:colOff>
      <xdr:row>13</xdr:row>
      <xdr:rowOff>45962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6824" y="286871"/>
          <a:ext cx="4016088" cy="2789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576944</xdr:colOff>
      <xdr:row>0</xdr:row>
      <xdr:rowOff>217715</xdr:rowOff>
    </xdr:from>
    <xdr:to>
      <xdr:col>27</xdr:col>
      <xdr:colOff>440353</xdr:colOff>
      <xdr:row>2</xdr:row>
      <xdr:rowOff>100179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1430" y="217715"/>
          <a:ext cx="6569009" cy="350550"/>
        </a:xfrm>
        <a:prstGeom prst="rect">
          <a:avLst/>
        </a:prstGeom>
      </xdr:spPr>
    </xdr:pic>
    <xdr:clientData/>
  </xdr:twoCellAnchor>
  <xdr:twoCellAnchor>
    <xdr:from>
      <xdr:col>17</xdr:col>
      <xdr:colOff>443753</xdr:colOff>
      <xdr:row>11</xdr:row>
      <xdr:rowOff>54747</xdr:rowOff>
    </xdr:from>
    <xdr:to>
      <xdr:col>26</xdr:col>
      <xdr:colOff>206189</xdr:colOff>
      <xdr:row>25</xdr:row>
      <xdr:rowOff>8963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zoomScale="85" zoomScaleNormal="85" workbookViewId="0">
      <selection activeCell="N9" sqref="N9"/>
    </sheetView>
  </sheetViews>
  <sheetFormatPr defaultRowHeight="18" x14ac:dyDescent="0.35"/>
  <cols>
    <col min="1" max="1" width="8.88671875" style="1"/>
    <col min="2" max="4" width="11.109375" style="1" customWidth="1"/>
    <col min="5" max="16384" width="8.88671875" style="1"/>
  </cols>
  <sheetData>
    <row r="1" spans="2:18" x14ac:dyDescent="0.35">
      <c r="B1" s="1" t="s">
        <v>0</v>
      </c>
    </row>
    <row r="2" spans="2:18" x14ac:dyDescent="0.35">
      <c r="B2" s="1" t="s">
        <v>1</v>
      </c>
      <c r="C2" s="1">
        <f>SUM(B14:B25)/12 * C5 + SUM(C14:C25)/12 * C6 + SUM(D14:D25)/12 *C7</f>
        <v>43.453975982467114</v>
      </c>
    </row>
    <row r="4" spans="2:18" x14ac:dyDescent="0.35">
      <c r="B4" s="1" t="s">
        <v>2</v>
      </c>
      <c r="F4" s="1" t="s">
        <v>21</v>
      </c>
    </row>
    <row r="5" spans="2:18" x14ac:dyDescent="0.35">
      <c r="B5" s="3" t="s">
        <v>20</v>
      </c>
      <c r="C5" s="15">
        <v>0</v>
      </c>
      <c r="F5" s="3" t="s">
        <v>22</v>
      </c>
      <c r="G5" s="4"/>
      <c r="H5" s="4"/>
      <c r="I5" s="4"/>
      <c r="J5" s="5">
        <f>SUM(E14:E25)/12 * C5 + SUM(F14:F25)/12 * C6</f>
        <v>21.999999650805393</v>
      </c>
      <c r="K5" s="5" t="s">
        <v>25</v>
      </c>
      <c r="L5" s="6">
        <f>SUM(K14:K25)/12</f>
        <v>22</v>
      </c>
      <c r="N5" s="3" t="s">
        <v>26</v>
      </c>
      <c r="O5" s="4"/>
      <c r="P5" s="5">
        <f>C5</f>
        <v>0</v>
      </c>
      <c r="Q5" s="5" t="s">
        <v>29</v>
      </c>
      <c r="R5" s="6">
        <v>0</v>
      </c>
    </row>
    <row r="6" spans="2:18" x14ac:dyDescent="0.35">
      <c r="B6" s="7" t="s">
        <v>19</v>
      </c>
      <c r="C6" s="16">
        <v>2.2184873597450818</v>
      </c>
      <c r="F6" s="7" t="s">
        <v>23</v>
      </c>
      <c r="G6" s="8"/>
      <c r="H6" s="8"/>
      <c r="I6" s="8"/>
      <c r="J6" s="9">
        <f>SUM(G14:G25)/12 * C5 + SUM(H14:H25)/12 * C6</f>
        <v>21.815125704159971</v>
      </c>
      <c r="K6" s="9" t="s">
        <v>25</v>
      </c>
      <c r="L6" s="10">
        <f>SUM(L14:L25)/12</f>
        <v>22</v>
      </c>
      <c r="N6" s="7" t="s">
        <v>27</v>
      </c>
      <c r="O6" s="8"/>
      <c r="P6" s="9">
        <f>C6</f>
        <v>2.2184873597450818</v>
      </c>
      <c r="Q6" s="9" t="s">
        <v>29</v>
      </c>
      <c r="R6" s="10">
        <v>0</v>
      </c>
    </row>
    <row r="7" spans="2:18" x14ac:dyDescent="0.35">
      <c r="B7" s="11" t="s">
        <v>18</v>
      </c>
      <c r="C7" s="17">
        <v>2.1065573435674598</v>
      </c>
      <c r="F7" s="11" t="s">
        <v>24</v>
      </c>
      <c r="G7" s="12"/>
      <c r="H7" s="12"/>
      <c r="I7" s="12"/>
      <c r="J7" s="13">
        <f>SUM(I14:I25)/12 * C5 + SUM(J14:J25)/12 * C7</f>
        <v>21.416666326269173</v>
      </c>
      <c r="K7" s="13" t="s">
        <v>25</v>
      </c>
      <c r="L7" s="14">
        <f>SUM(M14:M25)/12</f>
        <v>21.416666666666668</v>
      </c>
      <c r="N7" s="11" t="s">
        <v>28</v>
      </c>
      <c r="O7" s="12"/>
      <c r="P7" s="13">
        <f>C7</f>
        <v>2.1065573435674598</v>
      </c>
      <c r="Q7" s="13" t="s">
        <v>29</v>
      </c>
      <c r="R7" s="14">
        <v>0</v>
      </c>
    </row>
    <row r="12" spans="2:18" x14ac:dyDescent="0.35">
      <c r="B12" s="1" t="s">
        <v>3</v>
      </c>
    </row>
    <row r="13" spans="2:18" x14ac:dyDescent="0.35"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</row>
    <row r="14" spans="2:18" x14ac:dyDescent="0.35">
      <c r="B14" s="2">
        <v>10</v>
      </c>
      <c r="C14" s="2">
        <v>9</v>
      </c>
      <c r="D14" s="2">
        <v>10</v>
      </c>
      <c r="E14" s="2">
        <v>8</v>
      </c>
      <c r="F14" s="2">
        <v>11</v>
      </c>
      <c r="G14" s="2">
        <v>10</v>
      </c>
      <c r="H14" s="2">
        <v>9</v>
      </c>
      <c r="I14" s="2">
        <v>12</v>
      </c>
      <c r="J14" s="2">
        <v>9</v>
      </c>
      <c r="K14" s="2">
        <v>23</v>
      </c>
      <c r="L14" s="2">
        <v>23</v>
      </c>
      <c r="M14" s="2">
        <v>24</v>
      </c>
    </row>
    <row r="15" spans="2:18" x14ac:dyDescent="0.35">
      <c r="B15" s="2">
        <v>10</v>
      </c>
      <c r="C15" s="2">
        <v>9</v>
      </c>
      <c r="D15" s="2">
        <v>12</v>
      </c>
      <c r="E15" s="2">
        <v>11</v>
      </c>
      <c r="F15" s="2">
        <v>10</v>
      </c>
      <c r="G15" s="2">
        <v>11</v>
      </c>
      <c r="H15" s="2">
        <v>8</v>
      </c>
      <c r="I15" s="2">
        <v>10</v>
      </c>
      <c r="J15" s="2">
        <v>11</v>
      </c>
      <c r="K15" s="2">
        <v>21</v>
      </c>
      <c r="L15" s="2">
        <v>22</v>
      </c>
      <c r="M15" s="2">
        <v>22</v>
      </c>
    </row>
    <row r="16" spans="2:18" x14ac:dyDescent="0.35">
      <c r="B16" s="2">
        <v>8</v>
      </c>
      <c r="C16" s="2">
        <v>10</v>
      </c>
      <c r="D16" s="2">
        <v>9</v>
      </c>
      <c r="E16" s="2">
        <v>11</v>
      </c>
      <c r="F16" s="2">
        <v>11</v>
      </c>
      <c r="G16" s="2">
        <v>10</v>
      </c>
      <c r="H16" s="2">
        <v>11</v>
      </c>
      <c r="I16" s="2">
        <v>12</v>
      </c>
      <c r="J16" s="2">
        <v>10</v>
      </c>
      <c r="K16" s="2">
        <v>20</v>
      </c>
      <c r="L16" s="2">
        <v>23</v>
      </c>
      <c r="M16" s="2">
        <v>20</v>
      </c>
    </row>
    <row r="17" spans="2:13" x14ac:dyDescent="0.35">
      <c r="B17" s="2">
        <v>9</v>
      </c>
      <c r="C17" s="2">
        <v>10</v>
      </c>
      <c r="D17" s="2">
        <v>12</v>
      </c>
      <c r="E17" s="2">
        <v>8</v>
      </c>
      <c r="F17" s="2">
        <v>8</v>
      </c>
      <c r="G17" s="2">
        <v>12</v>
      </c>
      <c r="H17" s="2">
        <v>8</v>
      </c>
      <c r="I17" s="2">
        <v>11</v>
      </c>
      <c r="J17" s="2">
        <v>11</v>
      </c>
      <c r="K17" s="2">
        <v>23</v>
      </c>
      <c r="L17" s="2">
        <v>22</v>
      </c>
      <c r="M17" s="2">
        <v>24</v>
      </c>
    </row>
    <row r="18" spans="2:13" x14ac:dyDescent="0.35">
      <c r="B18" s="2">
        <v>11</v>
      </c>
      <c r="C18" s="2">
        <v>10</v>
      </c>
      <c r="D18" s="2">
        <v>8</v>
      </c>
      <c r="E18" s="2">
        <v>9</v>
      </c>
      <c r="F18" s="2">
        <v>12</v>
      </c>
      <c r="G18" s="2">
        <v>9</v>
      </c>
      <c r="H18" s="2">
        <v>11</v>
      </c>
      <c r="I18" s="2">
        <v>10</v>
      </c>
      <c r="J18" s="2">
        <v>11</v>
      </c>
      <c r="K18" s="2">
        <v>21</v>
      </c>
      <c r="L18" s="2">
        <v>22</v>
      </c>
      <c r="M18" s="2">
        <v>20</v>
      </c>
    </row>
    <row r="19" spans="2:13" x14ac:dyDescent="0.35">
      <c r="B19" s="2">
        <v>12</v>
      </c>
      <c r="C19" s="2">
        <v>11</v>
      </c>
      <c r="D19" s="2">
        <v>8</v>
      </c>
      <c r="E19" s="2">
        <v>9</v>
      </c>
      <c r="F19" s="2">
        <v>12</v>
      </c>
      <c r="G19" s="2">
        <v>8</v>
      </c>
      <c r="H19" s="2">
        <v>10</v>
      </c>
      <c r="I19" s="2">
        <v>11</v>
      </c>
      <c r="J19" s="2">
        <v>10</v>
      </c>
      <c r="K19" s="2">
        <v>24</v>
      </c>
      <c r="L19" s="2">
        <v>22</v>
      </c>
      <c r="M19" s="2">
        <v>21</v>
      </c>
    </row>
    <row r="20" spans="2:13" x14ac:dyDescent="0.35">
      <c r="B20" s="2">
        <v>8</v>
      </c>
      <c r="C20" s="2">
        <v>12</v>
      </c>
      <c r="D20" s="2">
        <v>10</v>
      </c>
      <c r="E20" s="2">
        <v>11</v>
      </c>
      <c r="F20" s="2">
        <v>10</v>
      </c>
      <c r="G20" s="2">
        <v>12</v>
      </c>
      <c r="H20" s="2">
        <v>12</v>
      </c>
      <c r="I20" s="2">
        <v>9</v>
      </c>
      <c r="J20" s="2">
        <v>10</v>
      </c>
      <c r="K20" s="2">
        <v>24</v>
      </c>
      <c r="L20" s="2">
        <v>22</v>
      </c>
      <c r="M20" s="2">
        <v>21</v>
      </c>
    </row>
    <row r="21" spans="2:13" x14ac:dyDescent="0.35">
      <c r="B21" s="2">
        <v>9</v>
      </c>
      <c r="C21" s="2">
        <v>11</v>
      </c>
      <c r="D21" s="2">
        <v>8</v>
      </c>
      <c r="E21" s="2">
        <v>10</v>
      </c>
      <c r="F21" s="2">
        <v>9</v>
      </c>
      <c r="G21" s="2">
        <v>9</v>
      </c>
      <c r="H21" s="2">
        <v>12</v>
      </c>
      <c r="I21" s="2">
        <v>11</v>
      </c>
      <c r="J21" s="2">
        <v>11</v>
      </c>
      <c r="K21" s="2">
        <v>20</v>
      </c>
      <c r="L21" s="2">
        <v>21</v>
      </c>
      <c r="M21" s="2">
        <v>20</v>
      </c>
    </row>
    <row r="22" spans="2:13" x14ac:dyDescent="0.35">
      <c r="B22" s="2">
        <v>11</v>
      </c>
      <c r="C22" s="2">
        <v>9</v>
      </c>
      <c r="D22" s="2">
        <v>10</v>
      </c>
      <c r="E22" s="2">
        <v>11</v>
      </c>
      <c r="F22" s="2">
        <v>8</v>
      </c>
      <c r="G22" s="2">
        <v>8</v>
      </c>
      <c r="H22" s="2">
        <v>10</v>
      </c>
      <c r="I22" s="2">
        <v>8</v>
      </c>
      <c r="J22" s="2">
        <v>8</v>
      </c>
      <c r="K22" s="2">
        <v>22</v>
      </c>
      <c r="L22" s="2">
        <v>24</v>
      </c>
      <c r="M22" s="2">
        <v>22</v>
      </c>
    </row>
    <row r="23" spans="2:13" x14ac:dyDescent="0.35">
      <c r="B23" s="2">
        <v>11</v>
      </c>
      <c r="C23" s="2">
        <v>10</v>
      </c>
      <c r="D23" s="2">
        <v>8</v>
      </c>
      <c r="E23" s="2">
        <v>11</v>
      </c>
      <c r="F23" s="2">
        <v>8</v>
      </c>
      <c r="G23" s="2">
        <v>9</v>
      </c>
      <c r="H23" s="2">
        <v>9</v>
      </c>
      <c r="I23" s="2">
        <v>11</v>
      </c>
      <c r="J23" s="2">
        <v>12</v>
      </c>
      <c r="K23" s="2">
        <v>24</v>
      </c>
      <c r="L23" s="2">
        <v>20</v>
      </c>
      <c r="M23" s="2">
        <v>23</v>
      </c>
    </row>
    <row r="24" spans="2:13" x14ac:dyDescent="0.35">
      <c r="B24" s="2">
        <v>10</v>
      </c>
      <c r="C24" s="2">
        <v>11</v>
      </c>
      <c r="D24" s="2">
        <v>11</v>
      </c>
      <c r="E24" s="2">
        <v>12</v>
      </c>
      <c r="F24" s="2">
        <v>8</v>
      </c>
      <c r="G24" s="2">
        <v>11</v>
      </c>
      <c r="H24" s="2">
        <v>9</v>
      </c>
      <c r="I24" s="2">
        <v>10</v>
      </c>
      <c r="J24" s="2">
        <v>9</v>
      </c>
      <c r="K24" s="2">
        <v>21</v>
      </c>
      <c r="L24" s="2">
        <v>23</v>
      </c>
      <c r="M24" s="2">
        <v>20</v>
      </c>
    </row>
    <row r="25" spans="2:13" x14ac:dyDescent="0.35">
      <c r="B25" s="2">
        <v>12</v>
      </c>
      <c r="C25" s="2">
        <v>11</v>
      </c>
      <c r="D25" s="2">
        <v>12</v>
      </c>
      <c r="E25" s="2">
        <v>12</v>
      </c>
      <c r="F25" s="2">
        <v>12</v>
      </c>
      <c r="G25" s="2">
        <v>12</v>
      </c>
      <c r="H25" s="2">
        <v>9</v>
      </c>
      <c r="I25" s="2">
        <v>8</v>
      </c>
      <c r="J25" s="2">
        <v>10</v>
      </c>
      <c r="K25" s="2">
        <v>21</v>
      </c>
      <c r="L25" s="2">
        <v>20</v>
      </c>
      <c r="M25" s="2">
        <v>20</v>
      </c>
    </row>
    <row r="26" spans="2:13" x14ac:dyDescent="0.35">
      <c r="B26" s="62" t="s">
        <v>31</v>
      </c>
      <c r="C26" s="63"/>
      <c r="D26" s="64"/>
      <c r="E26" s="59" t="s">
        <v>30</v>
      </c>
      <c r="F26" s="60"/>
      <c r="G26" s="60"/>
      <c r="H26" s="60"/>
      <c r="I26" s="60"/>
      <c r="J26" s="60"/>
      <c r="K26" s="60"/>
      <c r="L26" s="60"/>
      <c r="M26" s="61"/>
    </row>
  </sheetData>
  <mergeCells count="2">
    <mergeCell ref="E26:M26"/>
    <mergeCell ref="B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zoomScale="70" zoomScaleNormal="70" workbookViewId="0">
      <selection activeCell="E27" sqref="E27"/>
    </sheetView>
  </sheetViews>
  <sheetFormatPr defaultRowHeight="18" x14ac:dyDescent="0.35"/>
  <cols>
    <col min="1" max="1" width="19.88671875" style="1" customWidth="1"/>
    <col min="2" max="3" width="8.88671875" style="1"/>
    <col min="4" max="4" width="10.109375" style="1" bestFit="1" customWidth="1"/>
    <col min="5" max="10" width="8.88671875" style="1"/>
    <col min="11" max="11" width="11.88671875" style="1" bestFit="1" customWidth="1"/>
    <col min="12" max="16384" width="8.88671875" style="1"/>
  </cols>
  <sheetData>
    <row r="1" spans="1:17" ht="18.600000000000001" thickBot="1" x14ac:dyDescent="0.4">
      <c r="A1" s="75" t="s">
        <v>32</v>
      </c>
      <c r="B1" s="76" t="s">
        <v>33</v>
      </c>
      <c r="C1" s="76" t="s">
        <v>34</v>
      </c>
      <c r="D1" s="76" t="s">
        <v>7</v>
      </c>
      <c r="E1" s="76" t="s">
        <v>8</v>
      </c>
      <c r="F1" s="76" t="s">
        <v>35</v>
      </c>
      <c r="G1" s="76" t="s">
        <v>9</v>
      </c>
      <c r="H1" s="76" t="s">
        <v>10</v>
      </c>
      <c r="I1" s="76" t="s">
        <v>36</v>
      </c>
      <c r="J1" s="76" t="s">
        <v>11</v>
      </c>
      <c r="K1" s="76" t="s">
        <v>37</v>
      </c>
      <c r="L1" s="76" t="s">
        <v>12</v>
      </c>
      <c r="M1" s="76" t="s">
        <v>13</v>
      </c>
      <c r="N1" s="76" t="s">
        <v>14</v>
      </c>
      <c r="O1" s="77" t="s">
        <v>15</v>
      </c>
      <c r="P1" s="18"/>
      <c r="Q1" s="18"/>
    </row>
    <row r="2" spans="1:17" x14ac:dyDescent="0.35">
      <c r="A2" s="19">
        <v>12</v>
      </c>
      <c r="B2" s="20">
        <v>8</v>
      </c>
      <c r="C2" s="20">
        <v>11</v>
      </c>
      <c r="D2" s="20">
        <v>10</v>
      </c>
      <c r="E2" s="20">
        <v>12</v>
      </c>
      <c r="F2" s="20">
        <v>9</v>
      </c>
      <c r="G2" s="20">
        <v>11</v>
      </c>
      <c r="H2" s="20">
        <v>8</v>
      </c>
      <c r="I2" s="20">
        <v>12</v>
      </c>
      <c r="J2" s="20">
        <v>9</v>
      </c>
      <c r="K2" s="20">
        <v>12</v>
      </c>
      <c r="L2" s="20">
        <v>12</v>
      </c>
      <c r="M2" s="20">
        <v>24</v>
      </c>
      <c r="N2" s="20">
        <v>23</v>
      </c>
      <c r="O2" s="21">
        <v>24</v>
      </c>
      <c r="P2" s="18"/>
      <c r="Q2" s="18"/>
    </row>
    <row r="3" spans="1:17" x14ac:dyDescent="0.35">
      <c r="A3" s="23">
        <v>10</v>
      </c>
      <c r="B3" s="24">
        <v>10</v>
      </c>
      <c r="C3" s="24">
        <v>11</v>
      </c>
      <c r="D3" s="24">
        <v>10</v>
      </c>
      <c r="E3" s="24">
        <v>9</v>
      </c>
      <c r="F3" s="24">
        <v>12</v>
      </c>
      <c r="G3" s="24">
        <v>12</v>
      </c>
      <c r="H3" s="24">
        <v>11</v>
      </c>
      <c r="I3" s="24">
        <v>12</v>
      </c>
      <c r="J3" s="24">
        <v>11</v>
      </c>
      <c r="K3" s="24">
        <v>10</v>
      </c>
      <c r="L3" s="24">
        <v>8</v>
      </c>
      <c r="M3" s="24">
        <v>22</v>
      </c>
      <c r="N3" s="24">
        <v>23</v>
      </c>
      <c r="O3" s="25">
        <v>22</v>
      </c>
      <c r="P3" s="18"/>
      <c r="Q3" s="18"/>
    </row>
    <row r="4" spans="1:17" x14ac:dyDescent="0.35">
      <c r="A4" s="23">
        <v>10</v>
      </c>
      <c r="B4" s="24">
        <v>11</v>
      </c>
      <c r="C4" s="24">
        <v>11</v>
      </c>
      <c r="D4" s="24">
        <v>11</v>
      </c>
      <c r="E4" s="24">
        <v>11</v>
      </c>
      <c r="F4" s="24">
        <v>8</v>
      </c>
      <c r="G4" s="24">
        <v>11</v>
      </c>
      <c r="H4" s="24">
        <v>9</v>
      </c>
      <c r="I4" s="24">
        <v>9</v>
      </c>
      <c r="J4" s="24">
        <v>10</v>
      </c>
      <c r="K4" s="24">
        <v>9</v>
      </c>
      <c r="L4" s="24">
        <v>11</v>
      </c>
      <c r="M4" s="24">
        <v>24</v>
      </c>
      <c r="N4" s="24">
        <v>23</v>
      </c>
      <c r="O4" s="25">
        <v>21</v>
      </c>
      <c r="P4" s="18"/>
      <c r="Q4" s="18"/>
    </row>
    <row r="5" spans="1:17" x14ac:dyDescent="0.35">
      <c r="A5" s="23">
        <v>10</v>
      </c>
      <c r="B5" s="24">
        <v>11</v>
      </c>
      <c r="C5" s="24">
        <v>12</v>
      </c>
      <c r="D5" s="24">
        <v>9</v>
      </c>
      <c r="E5" s="24">
        <v>9</v>
      </c>
      <c r="F5" s="24">
        <v>8</v>
      </c>
      <c r="G5" s="24">
        <v>11</v>
      </c>
      <c r="H5" s="24">
        <v>10</v>
      </c>
      <c r="I5" s="24">
        <v>12</v>
      </c>
      <c r="J5" s="24">
        <v>9</v>
      </c>
      <c r="K5" s="24">
        <v>9</v>
      </c>
      <c r="L5" s="24">
        <v>8</v>
      </c>
      <c r="M5" s="24">
        <v>21</v>
      </c>
      <c r="N5" s="24">
        <v>20</v>
      </c>
      <c r="O5" s="25">
        <v>24</v>
      </c>
      <c r="P5" s="18"/>
      <c r="Q5" s="18"/>
    </row>
    <row r="6" spans="1:17" x14ac:dyDescent="0.35">
      <c r="A6" s="23">
        <v>11</v>
      </c>
      <c r="B6" s="24">
        <v>12</v>
      </c>
      <c r="C6" s="24">
        <v>8</v>
      </c>
      <c r="D6" s="24">
        <v>10</v>
      </c>
      <c r="E6" s="24">
        <v>10</v>
      </c>
      <c r="F6" s="24">
        <v>8</v>
      </c>
      <c r="G6" s="24">
        <v>11</v>
      </c>
      <c r="H6" s="24">
        <v>9</v>
      </c>
      <c r="I6" s="24">
        <v>11</v>
      </c>
      <c r="J6" s="24">
        <v>11</v>
      </c>
      <c r="K6" s="24">
        <v>11</v>
      </c>
      <c r="L6" s="24">
        <v>12</v>
      </c>
      <c r="M6" s="24">
        <v>20</v>
      </c>
      <c r="N6" s="24">
        <v>21</v>
      </c>
      <c r="O6" s="25">
        <v>24</v>
      </c>
      <c r="P6" s="18"/>
      <c r="Q6" s="18"/>
    </row>
    <row r="7" spans="1:17" x14ac:dyDescent="0.35">
      <c r="A7" s="23">
        <v>10</v>
      </c>
      <c r="B7" s="24">
        <v>8</v>
      </c>
      <c r="C7" s="24">
        <v>10</v>
      </c>
      <c r="D7" s="24">
        <v>10</v>
      </c>
      <c r="E7" s="24">
        <v>10</v>
      </c>
      <c r="F7" s="24">
        <v>10</v>
      </c>
      <c r="G7" s="24">
        <v>8</v>
      </c>
      <c r="H7" s="24">
        <v>8</v>
      </c>
      <c r="I7" s="24">
        <v>8</v>
      </c>
      <c r="J7" s="24">
        <v>11</v>
      </c>
      <c r="K7" s="24">
        <v>9</v>
      </c>
      <c r="L7" s="24">
        <v>11</v>
      </c>
      <c r="M7" s="24">
        <v>22</v>
      </c>
      <c r="N7" s="24">
        <v>20</v>
      </c>
      <c r="O7" s="25">
        <v>24</v>
      </c>
      <c r="P7" s="18"/>
      <c r="Q7" s="18"/>
    </row>
    <row r="8" spans="1:17" x14ac:dyDescent="0.35">
      <c r="A8" s="23">
        <v>11</v>
      </c>
      <c r="B8" s="24">
        <v>11</v>
      </c>
      <c r="C8" s="24">
        <v>11</v>
      </c>
      <c r="D8" s="24">
        <v>9</v>
      </c>
      <c r="E8" s="24">
        <v>12</v>
      </c>
      <c r="F8" s="24">
        <v>11</v>
      </c>
      <c r="G8" s="24">
        <v>9</v>
      </c>
      <c r="H8" s="24">
        <v>11</v>
      </c>
      <c r="I8" s="24">
        <v>11</v>
      </c>
      <c r="J8" s="24">
        <v>10</v>
      </c>
      <c r="K8" s="24">
        <v>11</v>
      </c>
      <c r="L8" s="24">
        <v>8</v>
      </c>
      <c r="M8" s="24">
        <v>21</v>
      </c>
      <c r="N8" s="24">
        <v>23</v>
      </c>
      <c r="O8" s="25">
        <v>20</v>
      </c>
      <c r="P8" s="18"/>
      <c r="Q8" s="18"/>
    </row>
    <row r="9" spans="1:17" x14ac:dyDescent="0.35">
      <c r="A9" s="23">
        <v>11</v>
      </c>
      <c r="B9" s="24">
        <v>10</v>
      </c>
      <c r="C9" s="24">
        <v>10</v>
      </c>
      <c r="D9" s="24">
        <v>8</v>
      </c>
      <c r="E9" s="24">
        <v>12</v>
      </c>
      <c r="F9" s="24">
        <v>11</v>
      </c>
      <c r="G9" s="24">
        <v>11</v>
      </c>
      <c r="H9" s="24">
        <v>10</v>
      </c>
      <c r="I9" s="24">
        <v>11</v>
      </c>
      <c r="J9" s="24">
        <v>11</v>
      </c>
      <c r="K9" s="24">
        <v>9</v>
      </c>
      <c r="L9" s="24">
        <v>12</v>
      </c>
      <c r="M9" s="24">
        <v>24</v>
      </c>
      <c r="N9" s="24">
        <v>22</v>
      </c>
      <c r="O9" s="25">
        <v>23</v>
      </c>
      <c r="P9" s="18"/>
      <c r="Q9" s="18"/>
    </row>
    <row r="10" spans="1:17" x14ac:dyDescent="0.35">
      <c r="A10" s="23">
        <v>12</v>
      </c>
      <c r="B10" s="24">
        <v>12</v>
      </c>
      <c r="C10" s="24">
        <v>8</v>
      </c>
      <c r="D10" s="24">
        <v>11</v>
      </c>
      <c r="E10" s="24">
        <v>12</v>
      </c>
      <c r="F10" s="24">
        <v>8</v>
      </c>
      <c r="G10" s="24">
        <v>9</v>
      </c>
      <c r="H10" s="24">
        <v>12</v>
      </c>
      <c r="I10" s="24">
        <v>9</v>
      </c>
      <c r="J10" s="24">
        <v>12</v>
      </c>
      <c r="K10" s="24">
        <v>10</v>
      </c>
      <c r="L10" s="24">
        <v>9</v>
      </c>
      <c r="M10" s="24">
        <v>23</v>
      </c>
      <c r="N10" s="24">
        <v>22</v>
      </c>
      <c r="O10" s="25">
        <v>24</v>
      </c>
      <c r="P10" s="18"/>
      <c r="Q10" s="18"/>
    </row>
    <row r="11" spans="1:17" x14ac:dyDescent="0.35">
      <c r="A11" s="23">
        <v>10</v>
      </c>
      <c r="B11" s="24">
        <v>12</v>
      </c>
      <c r="C11" s="24">
        <v>12</v>
      </c>
      <c r="D11" s="24">
        <v>12</v>
      </c>
      <c r="E11" s="24">
        <v>9</v>
      </c>
      <c r="F11" s="24">
        <v>12</v>
      </c>
      <c r="G11" s="24">
        <v>9</v>
      </c>
      <c r="H11" s="24">
        <v>12</v>
      </c>
      <c r="I11" s="24">
        <v>11</v>
      </c>
      <c r="J11" s="24">
        <v>9</v>
      </c>
      <c r="K11" s="24">
        <v>11</v>
      </c>
      <c r="L11" s="24">
        <v>11</v>
      </c>
      <c r="M11" s="24">
        <v>22</v>
      </c>
      <c r="N11" s="24">
        <v>23</v>
      </c>
      <c r="O11" s="25">
        <v>23</v>
      </c>
      <c r="P11" s="18"/>
      <c r="Q11" s="18"/>
    </row>
    <row r="12" spans="1:17" x14ac:dyDescent="0.35">
      <c r="A12" s="23">
        <v>11</v>
      </c>
      <c r="B12" s="24">
        <v>10</v>
      </c>
      <c r="C12" s="24">
        <v>9</v>
      </c>
      <c r="D12" s="24">
        <v>12</v>
      </c>
      <c r="E12" s="24">
        <v>12</v>
      </c>
      <c r="F12" s="24">
        <v>8</v>
      </c>
      <c r="G12" s="24">
        <v>9</v>
      </c>
      <c r="H12" s="24">
        <v>12</v>
      </c>
      <c r="I12" s="24">
        <v>11</v>
      </c>
      <c r="J12" s="24">
        <v>8</v>
      </c>
      <c r="K12" s="24">
        <v>12</v>
      </c>
      <c r="L12" s="24">
        <v>9</v>
      </c>
      <c r="M12" s="24">
        <v>23</v>
      </c>
      <c r="N12" s="24">
        <v>22</v>
      </c>
      <c r="O12" s="25">
        <v>24</v>
      </c>
      <c r="P12" s="18"/>
      <c r="Q12" s="18"/>
    </row>
    <row r="13" spans="1:17" ht="18.600000000000001" thickBot="1" x14ac:dyDescent="0.4">
      <c r="A13" s="27">
        <v>12</v>
      </c>
      <c r="B13" s="28">
        <v>9</v>
      </c>
      <c r="C13" s="28">
        <v>12</v>
      </c>
      <c r="D13" s="28">
        <v>9</v>
      </c>
      <c r="E13" s="28">
        <v>9</v>
      </c>
      <c r="F13" s="28">
        <v>12</v>
      </c>
      <c r="G13" s="28">
        <v>8</v>
      </c>
      <c r="H13" s="28">
        <v>11</v>
      </c>
      <c r="I13" s="28">
        <v>12</v>
      </c>
      <c r="J13" s="28">
        <v>9</v>
      </c>
      <c r="K13" s="28">
        <v>9</v>
      </c>
      <c r="L13" s="28">
        <v>8</v>
      </c>
      <c r="M13" s="28">
        <v>24</v>
      </c>
      <c r="N13" s="28">
        <v>21</v>
      </c>
      <c r="O13" s="29">
        <v>22</v>
      </c>
      <c r="P13" s="18"/>
      <c r="Q13" s="18"/>
    </row>
    <row r="14" spans="1:17" ht="18.600000000000001" thickBot="1" x14ac:dyDescent="0.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x14ac:dyDescent="0.35">
      <c r="A15" s="41" t="s">
        <v>38</v>
      </c>
      <c r="B15" s="42" t="s">
        <v>39</v>
      </c>
      <c r="C15" s="42" t="s">
        <v>40</v>
      </c>
      <c r="D15" s="42" t="s">
        <v>41</v>
      </c>
      <c r="E15" s="42" t="s">
        <v>42</v>
      </c>
      <c r="F15" s="42" t="s">
        <v>43</v>
      </c>
      <c r="G15" s="42" t="s">
        <v>44</v>
      </c>
      <c r="H15" s="42" t="s">
        <v>45</v>
      </c>
      <c r="I15" s="42" t="s">
        <v>46</v>
      </c>
      <c r="J15" s="42" t="s">
        <v>47</v>
      </c>
      <c r="K15" s="42" t="s">
        <v>48</v>
      </c>
      <c r="L15" s="42" t="s">
        <v>49</v>
      </c>
      <c r="M15" s="42" t="s">
        <v>50</v>
      </c>
      <c r="N15" s="42" t="s">
        <v>51</v>
      </c>
      <c r="O15" s="43" t="s">
        <v>52</v>
      </c>
      <c r="P15" s="18"/>
      <c r="Q15" s="18"/>
    </row>
    <row r="16" spans="1:17" ht="18.600000000000001" thickBot="1" x14ac:dyDescent="0.4">
      <c r="A16" s="78">
        <f>AVERAGE(A2:A13)</f>
        <v>10.833333333333334</v>
      </c>
      <c r="B16" s="78">
        <f t="shared" ref="B16:O16" si="0">AVERAGE(B2:B13)</f>
        <v>10.333333333333334</v>
      </c>
      <c r="C16" s="78">
        <f t="shared" si="0"/>
        <v>10.416666666666666</v>
      </c>
      <c r="D16" s="78">
        <f t="shared" si="0"/>
        <v>10.083333333333334</v>
      </c>
      <c r="E16" s="78">
        <f t="shared" si="0"/>
        <v>10.583333333333334</v>
      </c>
      <c r="F16" s="78">
        <f t="shared" si="0"/>
        <v>9.75</v>
      </c>
      <c r="G16" s="78">
        <f t="shared" si="0"/>
        <v>9.9166666666666661</v>
      </c>
      <c r="H16" s="78">
        <f t="shared" si="0"/>
        <v>10.25</v>
      </c>
      <c r="I16" s="78">
        <f t="shared" si="0"/>
        <v>10.75</v>
      </c>
      <c r="J16" s="78">
        <f t="shared" si="0"/>
        <v>10</v>
      </c>
      <c r="K16" s="78">
        <f t="shared" si="0"/>
        <v>10.166666666666666</v>
      </c>
      <c r="L16" s="78">
        <f t="shared" si="0"/>
        <v>9.9166666666666661</v>
      </c>
      <c r="M16" s="78">
        <f t="shared" si="0"/>
        <v>22.5</v>
      </c>
      <c r="N16" s="78">
        <f t="shared" si="0"/>
        <v>21.916666666666668</v>
      </c>
      <c r="O16" s="78">
        <f t="shared" si="0"/>
        <v>22.916666666666668</v>
      </c>
      <c r="P16" s="18"/>
      <c r="Q16" s="18"/>
    </row>
    <row r="17" spans="1:18" ht="18.600000000000001" thickBot="1" x14ac:dyDescent="0.4">
      <c r="A17" s="68" t="s">
        <v>53</v>
      </c>
      <c r="B17" s="68"/>
      <c r="C17" s="68"/>
      <c r="D17" s="41" t="s">
        <v>7</v>
      </c>
      <c r="E17" s="42" t="s">
        <v>8</v>
      </c>
      <c r="F17" s="42" t="s">
        <v>35</v>
      </c>
      <c r="G17" s="42" t="s">
        <v>9</v>
      </c>
      <c r="H17" s="42" t="s">
        <v>10</v>
      </c>
      <c r="I17" s="42" t="s">
        <v>36</v>
      </c>
      <c r="J17" s="42" t="s">
        <v>11</v>
      </c>
      <c r="K17" s="42" t="s">
        <v>37</v>
      </c>
      <c r="L17" s="42" t="s">
        <v>12</v>
      </c>
      <c r="M17" s="42" t="s">
        <v>13</v>
      </c>
      <c r="N17" s="42" t="s">
        <v>14</v>
      </c>
      <c r="O17" s="43" t="s">
        <v>15</v>
      </c>
      <c r="P17" s="18"/>
      <c r="Q17" s="18"/>
    </row>
    <row r="18" spans="1:18" ht="18.600000000000001" thickBot="1" x14ac:dyDescent="0.4">
      <c r="A18" s="46" t="s">
        <v>54</v>
      </c>
      <c r="B18" s="73" t="s">
        <v>55</v>
      </c>
      <c r="C18" s="18"/>
      <c r="D18" s="78">
        <f>_xlfn.VAR.S(D2:D13)</f>
        <v>1.5378787878787947</v>
      </c>
      <c r="E18" s="79">
        <f>_xlfn.VAR.S(E2:E13)</f>
        <v>1.9015151515151585</v>
      </c>
      <c r="F18" s="79">
        <f>_xlfn.VAR.S(F2:F13)</f>
        <v>3.1136363636363638</v>
      </c>
      <c r="G18" s="79">
        <f>_xlfn.VAR.S(G2:G13)</f>
        <v>1.9015151515151585</v>
      </c>
      <c r="H18" s="79">
        <f t="shared" ref="H18:O18" si="1">_xlfn.VAR.S(H2:H13)</f>
        <v>2.2045454545454546</v>
      </c>
      <c r="I18" s="79">
        <f t="shared" si="1"/>
        <v>1.8409090909090908</v>
      </c>
      <c r="J18" s="79">
        <f t="shared" si="1"/>
        <v>1.4545454545454546</v>
      </c>
      <c r="K18" s="79">
        <f t="shared" si="1"/>
        <v>1.4242424242424312</v>
      </c>
      <c r="L18" s="79">
        <f t="shared" si="1"/>
        <v>2.9924242424242493</v>
      </c>
      <c r="M18" s="79">
        <f t="shared" si="1"/>
        <v>1.9090909090909092</v>
      </c>
      <c r="N18" s="79">
        <f t="shared" si="1"/>
        <v>1.3560606060606064</v>
      </c>
      <c r="O18" s="79">
        <f t="shared" si="1"/>
        <v>1.9015151515151509</v>
      </c>
      <c r="P18" s="18"/>
      <c r="Q18" s="18"/>
    </row>
    <row r="19" spans="1:18" x14ac:dyDescent="0.35">
      <c r="A19" s="83">
        <v>0.9</v>
      </c>
      <c r="B19" s="82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/>
    </row>
    <row r="20" spans="1:18" ht="18.600000000000001" thickBot="1" x14ac:dyDescent="0.4">
      <c r="A20" s="83">
        <v>0.9</v>
      </c>
      <c r="B20" s="8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8" ht="18.600000000000001" thickBot="1" x14ac:dyDescent="0.4">
      <c r="A21" s="84">
        <v>0.9</v>
      </c>
      <c r="B21" s="82"/>
      <c r="C21" s="18"/>
      <c r="D21" s="18"/>
      <c r="E21" s="18"/>
      <c r="F21" s="18"/>
      <c r="G21" s="18"/>
      <c r="H21" s="18"/>
      <c r="I21" s="54" t="s">
        <v>57</v>
      </c>
      <c r="J21" s="18"/>
      <c r="K21" s="85" t="s">
        <v>21</v>
      </c>
      <c r="L21" s="86"/>
      <c r="M21" s="87"/>
      <c r="N21" s="18"/>
      <c r="O21" s="18"/>
      <c r="P21" s="18"/>
      <c r="Q21" s="18"/>
    </row>
    <row r="22" spans="1:18" ht="18.600000000000001" thickBot="1" x14ac:dyDescent="0.4">
      <c r="A22" s="18"/>
      <c r="B22" s="18"/>
      <c r="C22" s="18"/>
      <c r="D22" s="18"/>
      <c r="E22" s="18"/>
      <c r="F22" s="18"/>
      <c r="G22" s="18"/>
      <c r="H22" s="18"/>
      <c r="I22" s="30">
        <f>SUMPRODUCT(A16:C16,A24:C24)</f>
        <v>21.117069847574744</v>
      </c>
      <c r="J22" s="18"/>
      <c r="K22" s="31">
        <f>D16*A24+E16*B24+F16*C24+A19*POWER(D18*A24*A24+E18*B24*B24+F18*C24*C24+M18,0.5)</f>
        <v>22.216052028937714</v>
      </c>
      <c r="L22" s="20" t="s">
        <v>25</v>
      </c>
      <c r="M22" s="81">
        <f>M16</f>
        <v>22.5</v>
      </c>
      <c r="N22" s="18"/>
      <c r="O22" s="18"/>
      <c r="P22" s="18"/>
      <c r="Q22" s="18"/>
    </row>
    <row r="23" spans="1:18" x14ac:dyDescent="0.35">
      <c r="A23" s="51" t="s">
        <v>16</v>
      </c>
      <c r="B23" s="52" t="s">
        <v>17</v>
      </c>
      <c r="C23" s="53" t="s">
        <v>56</v>
      </c>
      <c r="D23" s="18"/>
      <c r="E23" s="18"/>
      <c r="F23" s="18"/>
      <c r="G23" s="18"/>
      <c r="H23" s="18"/>
      <c r="I23" s="18"/>
      <c r="J23" s="18"/>
      <c r="K23" s="31">
        <f>G16*A24+H16*B24+I16*C24+A20*POWER(G18*A24*A24+H18*B24*B24+I18*C24*C24+N18,0.5)</f>
        <v>21.916667355090294</v>
      </c>
      <c r="L23" s="24" t="s">
        <v>25</v>
      </c>
      <c r="M23" s="82">
        <f>N16</f>
        <v>21.916666666666668</v>
      </c>
      <c r="N23" s="18"/>
      <c r="O23" s="18"/>
      <c r="P23" s="18"/>
      <c r="Q23" s="18"/>
    </row>
    <row r="24" spans="1:18" ht="18.600000000000001" thickBot="1" x14ac:dyDescent="0.4">
      <c r="A24" s="32">
        <v>1.6436597215432347</v>
      </c>
      <c r="B24" s="33">
        <v>0.32039576105061612</v>
      </c>
      <c r="C24" s="34">
        <v>0</v>
      </c>
      <c r="D24" s="18"/>
      <c r="E24" s="18"/>
      <c r="F24" s="18"/>
      <c r="G24" s="18"/>
      <c r="H24" s="18"/>
      <c r="I24" s="18"/>
      <c r="J24" s="18"/>
      <c r="K24" s="31">
        <f>J16*A24+K16*B24+L16*C24+A21*POWER(J18*A24*A24+K18*B24*B24+L18*C24*C24+O18,0.5)</f>
        <v>21.89432871879961</v>
      </c>
      <c r="L24" s="28" t="s">
        <v>25</v>
      </c>
      <c r="M24" s="80">
        <f>O16</f>
        <v>22.916666666666668</v>
      </c>
      <c r="N24" s="18"/>
      <c r="O24" s="18"/>
      <c r="P24" s="18"/>
      <c r="Q24" s="18"/>
    </row>
    <row r="25" spans="1:18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</row>
  </sheetData>
  <mergeCells count="2">
    <mergeCell ref="A17:C17"/>
    <mergeCell ref="K21:M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zoomScale="70" zoomScaleNormal="70" workbookViewId="0">
      <selection activeCell="G25" sqref="G25"/>
    </sheetView>
  </sheetViews>
  <sheetFormatPr defaultRowHeight="18" x14ac:dyDescent="0.35"/>
  <cols>
    <col min="1" max="1" width="15.77734375" style="1" customWidth="1"/>
    <col min="2" max="11" width="8.88671875" style="1"/>
    <col min="12" max="12" width="9" style="1" customWidth="1"/>
    <col min="13" max="16384" width="8.88671875" style="1"/>
  </cols>
  <sheetData>
    <row r="1" spans="1:32" ht="18.600000000000001" thickBot="1" x14ac:dyDescent="0.4">
      <c r="A1" s="75" t="s">
        <v>32</v>
      </c>
      <c r="B1" s="76" t="s">
        <v>33</v>
      </c>
      <c r="C1" s="76" t="s">
        <v>34</v>
      </c>
      <c r="D1" s="76" t="s">
        <v>7</v>
      </c>
      <c r="E1" s="76" t="s">
        <v>8</v>
      </c>
      <c r="F1" s="76" t="s">
        <v>35</v>
      </c>
      <c r="G1" s="76" t="s">
        <v>9</v>
      </c>
      <c r="H1" s="76" t="s">
        <v>10</v>
      </c>
      <c r="I1" s="76" t="s">
        <v>36</v>
      </c>
      <c r="J1" s="76" t="s">
        <v>11</v>
      </c>
      <c r="K1" s="76" t="s">
        <v>37</v>
      </c>
      <c r="L1" s="76" t="s">
        <v>12</v>
      </c>
      <c r="M1" s="76" t="s">
        <v>13</v>
      </c>
      <c r="N1" s="76" t="s">
        <v>14</v>
      </c>
      <c r="O1" s="77" t="s">
        <v>15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x14ac:dyDescent="0.35">
      <c r="A2" s="19">
        <v>12</v>
      </c>
      <c r="B2" s="20">
        <v>8</v>
      </c>
      <c r="C2" s="20">
        <v>11</v>
      </c>
      <c r="D2" s="20">
        <v>10</v>
      </c>
      <c r="E2" s="20">
        <v>12</v>
      </c>
      <c r="F2" s="20">
        <v>9</v>
      </c>
      <c r="G2" s="20">
        <v>11</v>
      </c>
      <c r="H2" s="20">
        <v>8</v>
      </c>
      <c r="I2" s="20">
        <v>12</v>
      </c>
      <c r="J2" s="20">
        <v>9</v>
      </c>
      <c r="K2" s="20">
        <v>12</v>
      </c>
      <c r="L2" s="20">
        <v>12</v>
      </c>
      <c r="M2" s="20">
        <v>24</v>
      </c>
      <c r="N2" s="20">
        <v>23</v>
      </c>
      <c r="O2" s="21">
        <v>24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x14ac:dyDescent="0.35">
      <c r="A3" s="23">
        <v>10</v>
      </c>
      <c r="B3" s="24">
        <v>10</v>
      </c>
      <c r="C3" s="24">
        <v>11</v>
      </c>
      <c r="D3" s="24">
        <v>10</v>
      </c>
      <c r="E3" s="24">
        <v>9</v>
      </c>
      <c r="F3" s="24">
        <v>12</v>
      </c>
      <c r="G3" s="24">
        <v>12</v>
      </c>
      <c r="H3" s="24">
        <v>11</v>
      </c>
      <c r="I3" s="24">
        <v>12</v>
      </c>
      <c r="J3" s="24">
        <v>11</v>
      </c>
      <c r="K3" s="24">
        <v>10</v>
      </c>
      <c r="L3" s="24">
        <v>8</v>
      </c>
      <c r="M3" s="24">
        <v>22</v>
      </c>
      <c r="N3" s="24">
        <v>23</v>
      </c>
      <c r="O3" s="25">
        <v>22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x14ac:dyDescent="0.35">
      <c r="A4" s="23">
        <v>10</v>
      </c>
      <c r="B4" s="24">
        <v>11</v>
      </c>
      <c r="C4" s="24">
        <v>11</v>
      </c>
      <c r="D4" s="24">
        <v>11</v>
      </c>
      <c r="E4" s="24">
        <v>11</v>
      </c>
      <c r="F4" s="24">
        <v>8</v>
      </c>
      <c r="G4" s="24">
        <v>11</v>
      </c>
      <c r="H4" s="24">
        <v>9</v>
      </c>
      <c r="I4" s="24">
        <v>9</v>
      </c>
      <c r="J4" s="24">
        <v>10</v>
      </c>
      <c r="K4" s="24">
        <v>9</v>
      </c>
      <c r="L4" s="24">
        <v>11</v>
      </c>
      <c r="M4" s="24">
        <v>24</v>
      </c>
      <c r="N4" s="24">
        <v>23</v>
      </c>
      <c r="O4" s="25">
        <v>21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x14ac:dyDescent="0.35">
      <c r="A5" s="23">
        <v>10</v>
      </c>
      <c r="B5" s="24">
        <v>11</v>
      </c>
      <c r="C5" s="24">
        <v>12</v>
      </c>
      <c r="D5" s="24">
        <v>9</v>
      </c>
      <c r="E5" s="24">
        <v>9</v>
      </c>
      <c r="F5" s="24">
        <v>8</v>
      </c>
      <c r="G5" s="24">
        <v>11</v>
      </c>
      <c r="H5" s="24">
        <v>10</v>
      </c>
      <c r="I5" s="24">
        <v>12</v>
      </c>
      <c r="J5" s="24">
        <v>9</v>
      </c>
      <c r="K5" s="24">
        <v>9</v>
      </c>
      <c r="L5" s="24">
        <v>8</v>
      </c>
      <c r="M5" s="24">
        <v>21</v>
      </c>
      <c r="N5" s="24">
        <v>20</v>
      </c>
      <c r="O5" s="25">
        <v>24</v>
      </c>
      <c r="P5" s="18"/>
      <c r="Q5" s="22" t="s">
        <v>58</v>
      </c>
      <c r="R5" s="72">
        <v>0.15</v>
      </c>
      <c r="S5" s="72">
        <v>0.25</v>
      </c>
      <c r="T5" s="72">
        <v>0.35</v>
      </c>
      <c r="U5" s="72">
        <v>0.45</v>
      </c>
      <c r="V5" s="72">
        <v>0.55000000000000004</v>
      </c>
      <c r="W5" s="72">
        <v>0.65</v>
      </c>
      <c r="X5" s="72">
        <v>0.75</v>
      </c>
      <c r="Y5" s="72">
        <v>0.85</v>
      </c>
      <c r="Z5" s="72">
        <v>0.9</v>
      </c>
      <c r="AA5" s="72">
        <v>0.95</v>
      </c>
      <c r="AB5" s="72">
        <v>0.97</v>
      </c>
      <c r="AC5" s="72">
        <v>0.99</v>
      </c>
      <c r="AD5" s="72">
        <v>0.999</v>
      </c>
      <c r="AE5" s="18"/>
      <c r="AF5" s="18"/>
    </row>
    <row r="6" spans="1:32" x14ac:dyDescent="0.35">
      <c r="A6" s="23">
        <v>11</v>
      </c>
      <c r="B6" s="24">
        <v>12</v>
      </c>
      <c r="C6" s="24">
        <v>8</v>
      </c>
      <c r="D6" s="24">
        <v>10</v>
      </c>
      <c r="E6" s="24">
        <v>10</v>
      </c>
      <c r="F6" s="24">
        <v>8</v>
      </c>
      <c r="G6" s="24">
        <v>11</v>
      </c>
      <c r="H6" s="24">
        <v>9</v>
      </c>
      <c r="I6" s="24">
        <v>11</v>
      </c>
      <c r="J6" s="24">
        <v>11</v>
      </c>
      <c r="K6" s="24">
        <v>11</v>
      </c>
      <c r="L6" s="24">
        <v>12</v>
      </c>
      <c r="M6" s="24">
        <v>20</v>
      </c>
      <c r="N6" s="24">
        <v>21</v>
      </c>
      <c r="O6" s="25">
        <v>24</v>
      </c>
      <c r="P6" s="18"/>
      <c r="Q6" s="22" t="s">
        <v>59</v>
      </c>
      <c r="R6" s="22">
        <f>_xlfn.NORM.S.INV($R$5)</f>
        <v>-1.0364333894937898</v>
      </c>
      <c r="S6" s="22">
        <f>_xlfn.NORM.S.INV($S$5)</f>
        <v>-0.67448975019608193</v>
      </c>
      <c r="T6" s="22">
        <f>_xlfn.NORM.S.INV($T$5)</f>
        <v>-0.38532046640756784</v>
      </c>
      <c r="U6" s="22">
        <f>_xlfn.NORM.S.INV($U$5)</f>
        <v>-0.12566134685507402</v>
      </c>
      <c r="V6" s="22">
        <f>_xlfn.NORM.S.INV($V$5)</f>
        <v>0.12566134685507416</v>
      </c>
      <c r="W6" s="22">
        <f>_xlfn.NORM.S.INV($W$5)</f>
        <v>0.38532046640756784</v>
      </c>
      <c r="X6" s="22">
        <f>_xlfn.NORM.S.INV($X$5)</f>
        <v>0.67448975019608193</v>
      </c>
      <c r="Y6" s="22">
        <f>_xlfn.NORM.S.INV($Y$5)</f>
        <v>1.0364333894937898</v>
      </c>
      <c r="Z6" s="22">
        <f>_xlfn.NORM.S.INV($Z$5)</f>
        <v>1.2815515655446006</v>
      </c>
      <c r="AA6" s="22">
        <f>_xlfn.NORM.S.INV($AA$5)</f>
        <v>1.6448536269514715</v>
      </c>
      <c r="AB6" s="22">
        <f>_xlfn.NORM.S.INV($AB$5)</f>
        <v>1.8807936081512504</v>
      </c>
      <c r="AC6" s="22">
        <f>_xlfn.NORM.S.INV($AC$5)</f>
        <v>2.3263478740408408</v>
      </c>
      <c r="AD6" s="22">
        <f>_xlfn.NORM.S.INV($AD$5)</f>
        <v>3.0902323061678132</v>
      </c>
      <c r="AE6" s="18"/>
      <c r="AF6" s="18"/>
    </row>
    <row r="7" spans="1:32" x14ac:dyDescent="0.35">
      <c r="A7" s="23">
        <v>10</v>
      </c>
      <c r="B7" s="24">
        <v>8</v>
      </c>
      <c r="C7" s="24">
        <v>10</v>
      </c>
      <c r="D7" s="24">
        <v>10</v>
      </c>
      <c r="E7" s="24">
        <v>10</v>
      </c>
      <c r="F7" s="24">
        <v>10</v>
      </c>
      <c r="G7" s="24">
        <v>8</v>
      </c>
      <c r="H7" s="24">
        <v>8</v>
      </c>
      <c r="I7" s="24">
        <v>8</v>
      </c>
      <c r="J7" s="24">
        <v>11</v>
      </c>
      <c r="K7" s="24">
        <v>9</v>
      </c>
      <c r="L7" s="24">
        <v>11</v>
      </c>
      <c r="M7" s="24">
        <v>22</v>
      </c>
      <c r="N7" s="24">
        <v>20</v>
      </c>
      <c r="O7" s="25">
        <v>24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x14ac:dyDescent="0.35">
      <c r="A8" s="23">
        <v>11</v>
      </c>
      <c r="B8" s="24">
        <v>11</v>
      </c>
      <c r="C8" s="24">
        <v>11</v>
      </c>
      <c r="D8" s="24">
        <v>9</v>
      </c>
      <c r="E8" s="24">
        <v>12</v>
      </c>
      <c r="F8" s="24">
        <v>11</v>
      </c>
      <c r="G8" s="24">
        <v>9</v>
      </c>
      <c r="H8" s="24">
        <v>11</v>
      </c>
      <c r="I8" s="24">
        <v>11</v>
      </c>
      <c r="J8" s="24">
        <v>10</v>
      </c>
      <c r="K8" s="24">
        <v>11</v>
      </c>
      <c r="L8" s="24">
        <v>8</v>
      </c>
      <c r="M8" s="24">
        <v>21</v>
      </c>
      <c r="N8" s="24">
        <v>23</v>
      </c>
      <c r="O8" s="25">
        <v>20</v>
      </c>
      <c r="P8" s="18"/>
      <c r="Q8" s="22" t="s">
        <v>57</v>
      </c>
      <c r="R8" s="22">
        <v>28.068104624290001</v>
      </c>
      <c r="S8" s="22">
        <v>26.578997536620601</v>
      </c>
      <c r="T8" s="22">
        <v>25.3885465243401</v>
      </c>
      <c r="U8" s="22">
        <v>24.397896697305999</v>
      </c>
      <c r="V8" s="22">
        <v>23.501881248089699</v>
      </c>
      <c r="W8" s="22">
        <v>22.634494182155201</v>
      </c>
      <c r="X8" s="22">
        <v>21.7318001850076</v>
      </c>
      <c r="Y8" s="22">
        <v>20.7782251933616</v>
      </c>
      <c r="Z8" s="22">
        <v>20.217504883853401</v>
      </c>
      <c r="AA8" s="22">
        <v>19.479597428016699</v>
      </c>
      <c r="AB8" s="22">
        <v>19.0353315893868</v>
      </c>
      <c r="AC8" s="22">
        <v>18.246166380524102</v>
      </c>
      <c r="AD8" s="22">
        <v>17.002076088222299</v>
      </c>
      <c r="AE8" s="18"/>
      <c r="AF8" s="18"/>
    </row>
    <row r="9" spans="1:32" x14ac:dyDescent="0.35">
      <c r="A9" s="23">
        <v>11</v>
      </c>
      <c r="B9" s="24">
        <v>10</v>
      </c>
      <c r="C9" s="24">
        <v>10</v>
      </c>
      <c r="D9" s="24">
        <v>8</v>
      </c>
      <c r="E9" s="24">
        <v>12</v>
      </c>
      <c r="F9" s="24">
        <v>11</v>
      </c>
      <c r="G9" s="24">
        <v>11</v>
      </c>
      <c r="H9" s="24">
        <v>10</v>
      </c>
      <c r="I9" s="24">
        <v>11</v>
      </c>
      <c r="J9" s="24">
        <v>11</v>
      </c>
      <c r="K9" s="24">
        <v>9</v>
      </c>
      <c r="L9" s="24">
        <v>12</v>
      </c>
      <c r="M9" s="24">
        <v>24</v>
      </c>
      <c r="N9" s="24">
        <v>22</v>
      </c>
      <c r="O9" s="25">
        <v>23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x14ac:dyDescent="0.35">
      <c r="A10" s="23">
        <v>12</v>
      </c>
      <c r="B10" s="24">
        <v>12</v>
      </c>
      <c r="C10" s="24">
        <v>8</v>
      </c>
      <c r="D10" s="24">
        <v>11</v>
      </c>
      <c r="E10" s="24">
        <v>12</v>
      </c>
      <c r="F10" s="24">
        <v>8</v>
      </c>
      <c r="G10" s="24">
        <v>9</v>
      </c>
      <c r="H10" s="24">
        <v>12</v>
      </c>
      <c r="I10" s="24">
        <v>9</v>
      </c>
      <c r="J10" s="24">
        <v>12</v>
      </c>
      <c r="K10" s="24">
        <v>10</v>
      </c>
      <c r="L10" s="24">
        <v>9</v>
      </c>
      <c r="M10" s="24">
        <v>23</v>
      </c>
      <c r="N10" s="24">
        <v>22</v>
      </c>
      <c r="O10" s="25">
        <v>24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x14ac:dyDescent="0.35">
      <c r="A11" s="23">
        <v>10</v>
      </c>
      <c r="B11" s="24">
        <v>12</v>
      </c>
      <c r="C11" s="24">
        <v>12</v>
      </c>
      <c r="D11" s="24">
        <v>12</v>
      </c>
      <c r="E11" s="24">
        <v>9</v>
      </c>
      <c r="F11" s="24">
        <v>12</v>
      </c>
      <c r="G11" s="24">
        <v>9</v>
      </c>
      <c r="H11" s="24">
        <v>12</v>
      </c>
      <c r="I11" s="24">
        <v>11</v>
      </c>
      <c r="J11" s="24">
        <v>9</v>
      </c>
      <c r="K11" s="24">
        <v>11</v>
      </c>
      <c r="L11" s="24">
        <v>11</v>
      </c>
      <c r="M11" s="24">
        <v>22</v>
      </c>
      <c r="N11" s="24">
        <v>23</v>
      </c>
      <c r="O11" s="25">
        <v>23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x14ac:dyDescent="0.35">
      <c r="A12" s="23">
        <v>11</v>
      </c>
      <c r="B12" s="24">
        <v>10</v>
      </c>
      <c r="C12" s="24">
        <v>9</v>
      </c>
      <c r="D12" s="24">
        <v>12</v>
      </c>
      <c r="E12" s="24">
        <v>12</v>
      </c>
      <c r="F12" s="24">
        <v>8</v>
      </c>
      <c r="G12" s="24">
        <v>9</v>
      </c>
      <c r="H12" s="24">
        <v>12</v>
      </c>
      <c r="I12" s="24">
        <v>11</v>
      </c>
      <c r="J12" s="24">
        <v>8</v>
      </c>
      <c r="K12" s="24">
        <v>12</v>
      </c>
      <c r="L12" s="24">
        <v>9</v>
      </c>
      <c r="M12" s="24">
        <v>23</v>
      </c>
      <c r="N12" s="24">
        <v>22</v>
      </c>
      <c r="O12" s="25">
        <v>24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8.600000000000001" thickBot="1" x14ac:dyDescent="0.4">
      <c r="A13" s="27">
        <v>12</v>
      </c>
      <c r="B13" s="28">
        <v>9</v>
      </c>
      <c r="C13" s="28">
        <v>12</v>
      </c>
      <c r="D13" s="28">
        <v>9</v>
      </c>
      <c r="E13" s="28">
        <v>9</v>
      </c>
      <c r="F13" s="28">
        <v>12</v>
      </c>
      <c r="G13" s="28">
        <v>8</v>
      </c>
      <c r="H13" s="28">
        <v>11</v>
      </c>
      <c r="I13" s="28">
        <v>12</v>
      </c>
      <c r="J13" s="28">
        <v>9</v>
      </c>
      <c r="K13" s="28">
        <v>9</v>
      </c>
      <c r="L13" s="28">
        <v>8</v>
      </c>
      <c r="M13" s="28">
        <v>24</v>
      </c>
      <c r="N13" s="28">
        <v>21</v>
      </c>
      <c r="O13" s="29">
        <v>22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8.600000000000001" thickBot="1" x14ac:dyDescent="0.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x14ac:dyDescent="0.35">
      <c r="A15" s="41" t="s">
        <v>38</v>
      </c>
      <c r="B15" s="42" t="s">
        <v>39</v>
      </c>
      <c r="C15" s="42" t="s">
        <v>40</v>
      </c>
      <c r="D15" s="42" t="s">
        <v>41</v>
      </c>
      <c r="E15" s="42" t="s">
        <v>42</v>
      </c>
      <c r="F15" s="42" t="s">
        <v>43</v>
      </c>
      <c r="G15" s="42" t="s">
        <v>44</v>
      </c>
      <c r="H15" s="42" t="s">
        <v>45</v>
      </c>
      <c r="I15" s="42" t="s">
        <v>46</v>
      </c>
      <c r="J15" s="42" t="s">
        <v>47</v>
      </c>
      <c r="K15" s="42" t="s">
        <v>48</v>
      </c>
      <c r="L15" s="42" t="s">
        <v>49</v>
      </c>
      <c r="M15" s="42" t="s">
        <v>50</v>
      </c>
      <c r="N15" s="42" t="s">
        <v>51</v>
      </c>
      <c r="O15" s="43" t="s">
        <v>52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8.600000000000001" thickBot="1" x14ac:dyDescent="0.4">
      <c r="A16" s="78">
        <f>AVERAGE(A2:A13)</f>
        <v>10.833333333333334</v>
      </c>
      <c r="B16" s="78">
        <f t="shared" ref="B16:O16" si="0">AVERAGE(B2:B13)</f>
        <v>10.333333333333334</v>
      </c>
      <c r="C16" s="78">
        <f t="shared" si="0"/>
        <v>10.416666666666666</v>
      </c>
      <c r="D16" s="78">
        <f t="shared" si="0"/>
        <v>10.083333333333334</v>
      </c>
      <c r="E16" s="78">
        <f t="shared" si="0"/>
        <v>10.583333333333334</v>
      </c>
      <c r="F16" s="78">
        <f t="shared" si="0"/>
        <v>9.75</v>
      </c>
      <c r="G16" s="78">
        <f t="shared" si="0"/>
        <v>9.9166666666666661</v>
      </c>
      <c r="H16" s="78">
        <f t="shared" si="0"/>
        <v>10.25</v>
      </c>
      <c r="I16" s="78">
        <f t="shared" si="0"/>
        <v>10.75</v>
      </c>
      <c r="J16" s="78">
        <f t="shared" si="0"/>
        <v>10</v>
      </c>
      <c r="K16" s="78">
        <f t="shared" si="0"/>
        <v>10.166666666666666</v>
      </c>
      <c r="L16" s="78">
        <f t="shared" si="0"/>
        <v>9.9166666666666661</v>
      </c>
      <c r="M16" s="78">
        <f t="shared" si="0"/>
        <v>22.5</v>
      </c>
      <c r="N16" s="78">
        <f t="shared" si="0"/>
        <v>21.916666666666668</v>
      </c>
      <c r="O16" s="78">
        <f t="shared" si="0"/>
        <v>22.916666666666668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8.600000000000001" thickBot="1" x14ac:dyDescent="0.4">
      <c r="A17" s="68" t="s">
        <v>53</v>
      </c>
      <c r="B17" s="68"/>
      <c r="C17" s="68"/>
      <c r="D17" s="41" t="s">
        <v>7</v>
      </c>
      <c r="E17" s="42" t="s">
        <v>8</v>
      </c>
      <c r="F17" s="42" t="s">
        <v>35</v>
      </c>
      <c r="G17" s="42" t="s">
        <v>9</v>
      </c>
      <c r="H17" s="42" t="s">
        <v>10</v>
      </c>
      <c r="I17" s="42" t="s">
        <v>36</v>
      </c>
      <c r="J17" s="42" t="s">
        <v>11</v>
      </c>
      <c r="K17" s="42" t="s">
        <v>37</v>
      </c>
      <c r="L17" s="42" t="s">
        <v>12</v>
      </c>
      <c r="M17" s="42" t="s">
        <v>13</v>
      </c>
      <c r="N17" s="42" t="s">
        <v>14</v>
      </c>
      <c r="O17" s="43" t="s">
        <v>15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36" thickBot="1" x14ac:dyDescent="0.4">
      <c r="A18" s="46" t="s">
        <v>54</v>
      </c>
      <c r="B18" s="73" t="s">
        <v>55</v>
      </c>
      <c r="C18" s="18"/>
      <c r="D18" s="78">
        <f>_xlfn.VAR.S(D2:D13)</f>
        <v>1.5378787878787947</v>
      </c>
      <c r="E18" s="79">
        <f>_xlfn.VAR.S(E2:E13)</f>
        <v>1.9015151515151585</v>
      </c>
      <c r="F18" s="79">
        <f>_xlfn.VAR.S(F2:F13)</f>
        <v>3.1136363636363638</v>
      </c>
      <c r="G18" s="79">
        <f>_xlfn.VAR.S(G2:G13)</f>
        <v>1.9015151515151585</v>
      </c>
      <c r="H18" s="79">
        <f t="shared" ref="H18:O18" si="1">_xlfn.VAR.S(H2:H13)</f>
        <v>2.2045454545454546</v>
      </c>
      <c r="I18" s="79">
        <f t="shared" si="1"/>
        <v>1.8409090909090908</v>
      </c>
      <c r="J18" s="79">
        <f t="shared" si="1"/>
        <v>1.4545454545454546</v>
      </c>
      <c r="K18" s="79">
        <f t="shared" si="1"/>
        <v>1.4242424242424312</v>
      </c>
      <c r="L18" s="79">
        <f t="shared" si="1"/>
        <v>2.9924242424242493</v>
      </c>
      <c r="M18" s="79">
        <f t="shared" si="1"/>
        <v>1.9090909090909092</v>
      </c>
      <c r="N18" s="79">
        <f t="shared" si="1"/>
        <v>1.3560606060606064</v>
      </c>
      <c r="O18" s="79">
        <f t="shared" si="1"/>
        <v>1.9015151515151509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8.600000000000001" thickBot="1" x14ac:dyDescent="0.4">
      <c r="A19" s="18">
        <v>0.9</v>
      </c>
      <c r="B19" s="8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74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8.600000000000001" thickBot="1" x14ac:dyDescent="0.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8.600000000000001" thickBot="1" x14ac:dyDescent="0.4">
      <c r="A21" s="18"/>
      <c r="B21" s="18"/>
      <c r="C21" s="18"/>
      <c r="D21" s="18"/>
      <c r="E21" s="18"/>
      <c r="F21" s="18"/>
      <c r="G21" s="18"/>
      <c r="H21" s="18"/>
      <c r="I21" s="54" t="s">
        <v>57</v>
      </c>
      <c r="J21" s="18"/>
      <c r="K21" s="69" t="s">
        <v>21</v>
      </c>
      <c r="L21" s="70"/>
      <c r="M21" s="7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8.600000000000001" thickBot="1" x14ac:dyDescent="0.4">
      <c r="A22" s="51" t="s">
        <v>16</v>
      </c>
      <c r="B22" s="52" t="s">
        <v>17</v>
      </c>
      <c r="C22" s="53" t="s">
        <v>56</v>
      </c>
      <c r="D22" s="18"/>
      <c r="E22" s="18"/>
      <c r="F22" s="18"/>
      <c r="G22" s="18"/>
      <c r="H22" s="18"/>
      <c r="I22" s="30">
        <f>SUMPRODUCT($A$16:$C$16,$A$23:$C$23)</f>
        <v>21.117083129443465</v>
      </c>
      <c r="J22" s="18"/>
      <c r="K22" s="31">
        <f>D16*A23+E16*B23+F16*C23+A19*POWER(D18*A23*A23+E18*B23*B23+F18*C23*C23+M18,0.5)</f>
        <v>22.21602397672234</v>
      </c>
      <c r="L22" s="20" t="s">
        <v>25</v>
      </c>
      <c r="M22" s="81">
        <f>M16</f>
        <v>22.5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8.600000000000001" thickBot="1" x14ac:dyDescent="0.4">
      <c r="A23" s="32">
        <v>1.6437858602557729</v>
      </c>
      <c r="B23" s="33">
        <v>0.32026480419412157</v>
      </c>
      <c r="C23" s="34">
        <v>0</v>
      </c>
      <c r="D23" s="18"/>
      <c r="E23" s="18"/>
      <c r="F23" s="18"/>
      <c r="G23" s="18"/>
      <c r="H23" s="18"/>
      <c r="I23" s="18"/>
      <c r="J23" s="18"/>
      <c r="K23" s="31">
        <f>G16*A23+H16*B23+I16*C23+A19*POWER(G18*A23*A23+H18*B23*B23+I18*C23*C23+N18,0.5)</f>
        <v>21.916680695236479</v>
      </c>
      <c r="L23" s="24" t="s">
        <v>25</v>
      </c>
      <c r="M23" s="82">
        <f>N16</f>
        <v>21.916666666666668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8.600000000000001" thickBot="1" x14ac:dyDescent="0.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31">
        <f>J16*A23+K16*B23+L16*C23+A19*POWER(J18*A23*A23+K18*B23*B23+L18*C23*C23+O18,0.5)</f>
        <v>21.894347733515662</v>
      </c>
      <c r="L24" s="28" t="s">
        <v>25</v>
      </c>
      <c r="M24" s="80">
        <f>O16</f>
        <v>22.916666666666668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x14ac:dyDescent="0.3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</sheetData>
  <mergeCells count="2">
    <mergeCell ref="A17:C17"/>
    <mergeCell ref="K21:M2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"/>
  <sheetViews>
    <sheetView zoomScale="42" zoomScaleNormal="70" workbookViewId="0">
      <selection activeCell="F25" sqref="F25"/>
    </sheetView>
  </sheetViews>
  <sheetFormatPr defaultRowHeight="18" x14ac:dyDescent="0.35"/>
  <cols>
    <col min="1" max="1" width="11.5546875" style="1" customWidth="1"/>
    <col min="2" max="2" width="9" style="1" bestFit="1" customWidth="1"/>
    <col min="3" max="3" width="11.77734375" style="1" customWidth="1"/>
    <col min="4" max="15" width="9" style="1" bestFit="1" customWidth="1"/>
    <col min="16" max="17" width="8.88671875" style="1"/>
    <col min="18" max="18" width="9" style="1" bestFit="1" customWidth="1"/>
    <col min="19" max="19" width="31" style="1" customWidth="1"/>
    <col min="20" max="25" width="29.77734375" style="1" bestFit="1" customWidth="1"/>
    <col min="26" max="26" width="8.88671875" style="1"/>
    <col min="27" max="27" width="12.33203125" style="1" customWidth="1"/>
    <col min="28" max="16384" width="8.88671875" style="1"/>
  </cols>
  <sheetData>
    <row r="1" spans="1:25" ht="24" thickBot="1" x14ac:dyDescent="0.4">
      <c r="A1" s="35" t="s">
        <v>32</v>
      </c>
      <c r="B1" s="36" t="s">
        <v>33</v>
      </c>
      <c r="C1" s="36" t="s">
        <v>34</v>
      </c>
      <c r="D1" s="36" t="s">
        <v>7</v>
      </c>
      <c r="E1" s="36" t="s">
        <v>8</v>
      </c>
      <c r="F1" s="36" t="s">
        <v>35</v>
      </c>
      <c r="G1" s="36" t="s">
        <v>9</v>
      </c>
      <c r="H1" s="36" t="s">
        <v>10</v>
      </c>
      <c r="I1" s="36" t="s">
        <v>36</v>
      </c>
      <c r="J1" s="36" t="s">
        <v>11</v>
      </c>
      <c r="K1" s="36" t="s">
        <v>37</v>
      </c>
      <c r="L1" s="36" t="s">
        <v>12</v>
      </c>
      <c r="M1" s="36" t="s">
        <v>13</v>
      </c>
      <c r="N1" s="36" t="s">
        <v>14</v>
      </c>
      <c r="O1" s="37" t="s">
        <v>15</v>
      </c>
      <c r="P1" s="18"/>
      <c r="Q1" s="67"/>
      <c r="R1" s="65" t="s">
        <v>60</v>
      </c>
      <c r="S1" s="65"/>
      <c r="T1" s="65"/>
      <c r="U1" s="65"/>
      <c r="V1" s="65"/>
      <c r="W1" s="65"/>
      <c r="X1" s="65"/>
      <c r="Y1" s="65"/>
    </row>
    <row r="2" spans="1:25" ht="31.2" customHeight="1" x14ac:dyDescent="0.35">
      <c r="A2" s="19">
        <v>12</v>
      </c>
      <c r="B2" s="20">
        <v>8</v>
      </c>
      <c r="C2" s="20">
        <v>11</v>
      </c>
      <c r="D2" s="20">
        <v>10</v>
      </c>
      <c r="E2" s="20">
        <v>12</v>
      </c>
      <c r="F2" s="20">
        <v>9</v>
      </c>
      <c r="G2" s="20">
        <v>11</v>
      </c>
      <c r="H2" s="20">
        <v>8</v>
      </c>
      <c r="I2" s="20">
        <v>12</v>
      </c>
      <c r="J2" s="20">
        <v>9</v>
      </c>
      <c r="K2" s="20">
        <v>12</v>
      </c>
      <c r="L2" s="20">
        <v>12</v>
      </c>
      <c r="M2" s="20">
        <v>24</v>
      </c>
      <c r="N2" s="20">
        <v>23</v>
      </c>
      <c r="O2" s="21">
        <v>24</v>
      </c>
      <c r="P2" s="18"/>
      <c r="Q2" s="67"/>
      <c r="R2" s="22"/>
      <c r="S2" s="58">
        <v>0.2</v>
      </c>
      <c r="T2" s="58">
        <v>0.4</v>
      </c>
      <c r="U2" s="58">
        <v>0.6</v>
      </c>
      <c r="V2" s="58">
        <v>0.8</v>
      </c>
      <c r="W2" s="58">
        <v>0.9</v>
      </c>
      <c r="X2" s="58">
        <v>0.95</v>
      </c>
      <c r="Y2" s="58">
        <v>0.99</v>
      </c>
    </row>
    <row r="3" spans="1:25" ht="18.600000000000001" thickBot="1" x14ac:dyDescent="0.4">
      <c r="A3" s="23">
        <v>10</v>
      </c>
      <c r="B3" s="24">
        <v>10</v>
      </c>
      <c r="C3" s="24">
        <v>11</v>
      </c>
      <c r="D3" s="24">
        <v>10</v>
      </c>
      <c r="E3" s="24">
        <v>9</v>
      </c>
      <c r="F3" s="24">
        <v>12</v>
      </c>
      <c r="G3" s="24">
        <v>12</v>
      </c>
      <c r="H3" s="24">
        <v>11</v>
      </c>
      <c r="I3" s="24">
        <v>12</v>
      </c>
      <c r="J3" s="24">
        <v>11</v>
      </c>
      <c r="K3" s="24">
        <v>10</v>
      </c>
      <c r="L3" s="24">
        <v>8</v>
      </c>
      <c r="M3" s="24">
        <v>22</v>
      </c>
      <c r="N3" s="24">
        <v>23</v>
      </c>
      <c r="O3" s="25">
        <v>22</v>
      </c>
      <c r="P3" s="18"/>
      <c r="Q3" s="66" t="s">
        <v>61</v>
      </c>
      <c r="R3" s="58">
        <v>0.2</v>
      </c>
      <c r="S3" s="26">
        <v>22.250191862830398</v>
      </c>
      <c r="T3" s="26">
        <v>22.243428040874001</v>
      </c>
      <c r="U3" s="26">
        <v>21.957923835236901</v>
      </c>
      <c r="V3" s="26">
        <v>21.378821244702301</v>
      </c>
      <c r="W3" s="26">
        <v>21.117069679337</v>
      </c>
      <c r="X3" s="26">
        <v>20.99077243224</v>
      </c>
      <c r="Y3" s="26">
        <v>20.8915577089465</v>
      </c>
    </row>
    <row r="4" spans="1:25" ht="18.600000000000001" thickBot="1" x14ac:dyDescent="0.4">
      <c r="A4" s="23">
        <v>10</v>
      </c>
      <c r="B4" s="24">
        <v>11</v>
      </c>
      <c r="C4" s="24">
        <v>11</v>
      </c>
      <c r="D4" s="24">
        <v>11</v>
      </c>
      <c r="E4" s="24">
        <v>11</v>
      </c>
      <c r="F4" s="24">
        <v>8</v>
      </c>
      <c r="G4" s="24">
        <v>11</v>
      </c>
      <c r="H4" s="24">
        <v>9</v>
      </c>
      <c r="I4" s="24">
        <v>9</v>
      </c>
      <c r="J4" s="24">
        <v>10</v>
      </c>
      <c r="K4" s="24">
        <v>9</v>
      </c>
      <c r="L4" s="24">
        <v>11</v>
      </c>
      <c r="M4" s="24">
        <v>24</v>
      </c>
      <c r="N4" s="24">
        <v>23</v>
      </c>
      <c r="O4" s="25">
        <v>21</v>
      </c>
      <c r="P4" s="18"/>
      <c r="Q4" s="66"/>
      <c r="R4" s="58">
        <v>0.4</v>
      </c>
      <c r="S4" s="26">
        <v>22.250191860975001</v>
      </c>
      <c r="T4" s="26">
        <v>22.2434279634858</v>
      </c>
      <c r="U4" s="26">
        <v>21.957923835236901</v>
      </c>
      <c r="V4" s="26">
        <v>21.378821244702301</v>
      </c>
      <c r="W4" s="26">
        <v>21.117069679337</v>
      </c>
      <c r="X4" s="26">
        <v>20.990772348788301</v>
      </c>
      <c r="Y4" s="26">
        <v>20.8915577089465</v>
      </c>
    </row>
    <row r="5" spans="1:25" ht="18.600000000000001" thickBot="1" x14ac:dyDescent="0.4">
      <c r="A5" s="23">
        <v>10</v>
      </c>
      <c r="B5" s="24">
        <v>11</v>
      </c>
      <c r="C5" s="24">
        <v>12</v>
      </c>
      <c r="D5" s="24">
        <v>9</v>
      </c>
      <c r="E5" s="24">
        <v>9</v>
      </c>
      <c r="F5" s="24">
        <v>8</v>
      </c>
      <c r="G5" s="24">
        <v>11</v>
      </c>
      <c r="H5" s="24">
        <v>10</v>
      </c>
      <c r="I5" s="24">
        <v>12</v>
      </c>
      <c r="J5" s="24">
        <v>9</v>
      </c>
      <c r="K5" s="24">
        <v>9</v>
      </c>
      <c r="L5" s="24">
        <v>8</v>
      </c>
      <c r="M5" s="24">
        <v>21</v>
      </c>
      <c r="N5" s="24">
        <v>20</v>
      </c>
      <c r="O5" s="25">
        <v>24</v>
      </c>
      <c r="P5" s="18"/>
      <c r="Q5" s="66"/>
      <c r="R5" s="58">
        <v>0.6</v>
      </c>
      <c r="S5" s="26">
        <v>22.2501917761054</v>
      </c>
      <c r="T5" s="26">
        <v>22.243427951599202</v>
      </c>
      <c r="U5" s="26">
        <v>21.957924502223001</v>
      </c>
      <c r="V5" s="26">
        <v>21.378821244702301</v>
      </c>
      <c r="W5" s="26">
        <v>21.117069679337</v>
      </c>
      <c r="X5" s="26">
        <v>20.99077243224</v>
      </c>
      <c r="Y5" s="26">
        <v>20.8915577089465</v>
      </c>
    </row>
    <row r="6" spans="1:25" ht="18.600000000000001" thickBot="1" x14ac:dyDescent="0.4">
      <c r="A6" s="23">
        <v>11</v>
      </c>
      <c r="B6" s="24">
        <v>12</v>
      </c>
      <c r="C6" s="24">
        <v>8</v>
      </c>
      <c r="D6" s="24">
        <v>10</v>
      </c>
      <c r="E6" s="24">
        <v>10</v>
      </c>
      <c r="F6" s="24">
        <v>8</v>
      </c>
      <c r="G6" s="24">
        <v>11</v>
      </c>
      <c r="H6" s="24">
        <v>9</v>
      </c>
      <c r="I6" s="24">
        <v>11</v>
      </c>
      <c r="J6" s="24">
        <v>11</v>
      </c>
      <c r="K6" s="24">
        <v>11</v>
      </c>
      <c r="L6" s="24">
        <v>12</v>
      </c>
      <c r="M6" s="24">
        <v>20</v>
      </c>
      <c r="N6" s="24">
        <v>21</v>
      </c>
      <c r="O6" s="25">
        <v>24</v>
      </c>
      <c r="P6" s="18"/>
      <c r="Q6" s="66"/>
      <c r="R6" s="58">
        <v>0.8</v>
      </c>
      <c r="S6" s="26">
        <v>21.985873121144099</v>
      </c>
      <c r="T6" s="26">
        <v>21.985873121144099</v>
      </c>
      <c r="U6" s="26">
        <v>21.856644409072899</v>
      </c>
      <c r="V6" s="26">
        <v>21.378821262543401</v>
      </c>
      <c r="W6" s="26">
        <v>21.1170697077144</v>
      </c>
      <c r="X6" s="26">
        <v>20.990772432516501</v>
      </c>
      <c r="Y6" s="26">
        <v>20.8915577089465</v>
      </c>
    </row>
    <row r="7" spans="1:25" ht="18.600000000000001" thickBot="1" x14ac:dyDescent="0.4">
      <c r="A7" s="23">
        <v>10</v>
      </c>
      <c r="B7" s="24">
        <v>8</v>
      </c>
      <c r="C7" s="24">
        <v>10</v>
      </c>
      <c r="D7" s="24">
        <v>10</v>
      </c>
      <c r="E7" s="24">
        <v>10</v>
      </c>
      <c r="F7" s="24">
        <v>10</v>
      </c>
      <c r="G7" s="24">
        <v>8</v>
      </c>
      <c r="H7" s="24">
        <v>8</v>
      </c>
      <c r="I7" s="24">
        <v>8</v>
      </c>
      <c r="J7" s="24">
        <v>11</v>
      </c>
      <c r="K7" s="24">
        <v>9</v>
      </c>
      <c r="L7" s="24">
        <v>11</v>
      </c>
      <c r="M7" s="24">
        <v>22</v>
      </c>
      <c r="N7" s="24">
        <v>20</v>
      </c>
      <c r="O7" s="25">
        <v>24</v>
      </c>
      <c r="P7" s="18"/>
      <c r="Q7" s="66"/>
      <c r="R7" s="58">
        <v>0.9</v>
      </c>
      <c r="S7" s="26">
        <v>21.736460866640499</v>
      </c>
      <c r="T7" s="26">
        <v>21.736460866640499</v>
      </c>
      <c r="U7" s="26">
        <v>21.7052143664644</v>
      </c>
      <c r="V7" s="26">
        <v>21.378822015796899</v>
      </c>
      <c r="W7" s="26">
        <v>21.117069895781398</v>
      </c>
      <c r="X7" s="26">
        <v>20.990772434105299</v>
      </c>
      <c r="Y7" s="26">
        <v>20.891557708892002</v>
      </c>
    </row>
    <row r="8" spans="1:25" ht="18.600000000000001" thickBot="1" x14ac:dyDescent="0.4">
      <c r="A8" s="23">
        <v>11</v>
      </c>
      <c r="B8" s="24">
        <v>11</v>
      </c>
      <c r="C8" s="24">
        <v>11</v>
      </c>
      <c r="D8" s="24">
        <v>9</v>
      </c>
      <c r="E8" s="24">
        <v>12</v>
      </c>
      <c r="F8" s="24">
        <v>11</v>
      </c>
      <c r="G8" s="24">
        <v>9</v>
      </c>
      <c r="H8" s="24">
        <v>11</v>
      </c>
      <c r="I8" s="24">
        <v>11</v>
      </c>
      <c r="J8" s="24">
        <v>10</v>
      </c>
      <c r="K8" s="24">
        <v>11</v>
      </c>
      <c r="L8" s="24">
        <v>8</v>
      </c>
      <c r="M8" s="24">
        <v>21</v>
      </c>
      <c r="N8" s="24">
        <v>23</v>
      </c>
      <c r="O8" s="25">
        <v>20</v>
      </c>
      <c r="P8" s="18"/>
      <c r="Q8" s="66"/>
      <c r="R8" s="58">
        <v>0.95</v>
      </c>
      <c r="S8" s="26">
        <v>21.613205909155599</v>
      </c>
      <c r="T8" s="26">
        <v>21.613205909155599</v>
      </c>
      <c r="U8" s="26">
        <v>21.608882749212199</v>
      </c>
      <c r="V8" s="26">
        <v>21.3588806388757</v>
      </c>
      <c r="W8" s="26">
        <v>21.1170698299123</v>
      </c>
      <c r="X8" s="26">
        <v>20.9907723831735</v>
      </c>
      <c r="Y8" s="26">
        <v>20.891557711927199</v>
      </c>
    </row>
    <row r="9" spans="1:25" ht="22.8" customHeight="1" thickBot="1" x14ac:dyDescent="0.4">
      <c r="A9" s="23">
        <v>11</v>
      </c>
      <c r="B9" s="24">
        <v>10</v>
      </c>
      <c r="C9" s="24">
        <v>10</v>
      </c>
      <c r="D9" s="24">
        <v>8</v>
      </c>
      <c r="E9" s="24">
        <v>12</v>
      </c>
      <c r="F9" s="24">
        <v>11</v>
      </c>
      <c r="G9" s="24">
        <v>11</v>
      </c>
      <c r="H9" s="24">
        <v>10</v>
      </c>
      <c r="I9" s="24">
        <v>11</v>
      </c>
      <c r="J9" s="24">
        <v>11</v>
      </c>
      <c r="K9" s="24">
        <v>9</v>
      </c>
      <c r="L9" s="24">
        <v>12</v>
      </c>
      <c r="M9" s="24">
        <v>24</v>
      </c>
      <c r="N9" s="24">
        <v>22</v>
      </c>
      <c r="O9" s="25">
        <v>23</v>
      </c>
      <c r="P9" s="18"/>
      <c r="Q9" s="66"/>
      <c r="R9" s="58">
        <v>0.99</v>
      </c>
      <c r="S9" s="26">
        <v>21.515285089758699</v>
      </c>
      <c r="T9" s="26">
        <v>21.515285089758699</v>
      </c>
      <c r="U9" s="26">
        <v>21.515285089758699</v>
      </c>
      <c r="V9" s="26">
        <v>21.328912754879401</v>
      </c>
      <c r="W9" s="26">
        <v>21.117069839756098</v>
      </c>
      <c r="X9" s="26">
        <v>20.990772412888699</v>
      </c>
      <c r="Y9" s="26">
        <v>20.891557709064902</v>
      </c>
    </row>
    <row r="10" spans="1:25" x14ac:dyDescent="0.35">
      <c r="A10" s="23">
        <v>12</v>
      </c>
      <c r="B10" s="24">
        <v>12</v>
      </c>
      <c r="C10" s="24">
        <v>8</v>
      </c>
      <c r="D10" s="24">
        <v>11</v>
      </c>
      <c r="E10" s="24">
        <v>12</v>
      </c>
      <c r="F10" s="24">
        <v>8</v>
      </c>
      <c r="G10" s="24">
        <v>9</v>
      </c>
      <c r="H10" s="24">
        <v>12</v>
      </c>
      <c r="I10" s="24">
        <v>9</v>
      </c>
      <c r="J10" s="24">
        <v>12</v>
      </c>
      <c r="K10" s="24">
        <v>10</v>
      </c>
      <c r="L10" s="24">
        <v>9</v>
      </c>
      <c r="M10" s="24">
        <v>23</v>
      </c>
      <c r="N10" s="24">
        <v>22</v>
      </c>
      <c r="O10" s="25">
        <v>24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x14ac:dyDescent="0.35">
      <c r="A11" s="23">
        <v>10</v>
      </c>
      <c r="B11" s="24">
        <v>12</v>
      </c>
      <c r="C11" s="24">
        <v>12</v>
      </c>
      <c r="D11" s="24">
        <v>12</v>
      </c>
      <c r="E11" s="24">
        <v>9</v>
      </c>
      <c r="F11" s="24">
        <v>12</v>
      </c>
      <c r="G11" s="24">
        <v>9</v>
      </c>
      <c r="H11" s="24">
        <v>12</v>
      </c>
      <c r="I11" s="24">
        <v>11</v>
      </c>
      <c r="J11" s="24">
        <v>9</v>
      </c>
      <c r="K11" s="24">
        <v>11</v>
      </c>
      <c r="L11" s="24">
        <v>11</v>
      </c>
      <c r="M11" s="24">
        <v>22</v>
      </c>
      <c r="N11" s="24">
        <v>23</v>
      </c>
      <c r="O11" s="25">
        <v>23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x14ac:dyDescent="0.35">
      <c r="A12" s="23">
        <v>11</v>
      </c>
      <c r="B12" s="24">
        <v>10</v>
      </c>
      <c r="C12" s="24">
        <v>9</v>
      </c>
      <c r="D12" s="24">
        <v>12</v>
      </c>
      <c r="E12" s="24">
        <v>12</v>
      </c>
      <c r="F12" s="24">
        <v>8</v>
      </c>
      <c r="G12" s="24">
        <v>9</v>
      </c>
      <c r="H12" s="24">
        <v>12</v>
      </c>
      <c r="I12" s="24">
        <v>11</v>
      </c>
      <c r="J12" s="24">
        <v>8</v>
      </c>
      <c r="K12" s="24">
        <v>12</v>
      </c>
      <c r="L12" s="24">
        <v>9</v>
      </c>
      <c r="M12" s="24">
        <v>23</v>
      </c>
      <c r="N12" s="24">
        <v>22</v>
      </c>
      <c r="O12" s="25">
        <v>24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.600000000000001" thickBot="1" x14ac:dyDescent="0.4">
      <c r="A13" s="27">
        <v>12</v>
      </c>
      <c r="B13" s="28">
        <v>9</v>
      </c>
      <c r="C13" s="28">
        <v>12</v>
      </c>
      <c r="D13" s="28">
        <v>9</v>
      </c>
      <c r="E13" s="28">
        <v>9</v>
      </c>
      <c r="F13" s="28">
        <v>12</v>
      </c>
      <c r="G13" s="28">
        <v>8</v>
      </c>
      <c r="H13" s="28">
        <v>11</v>
      </c>
      <c r="I13" s="28">
        <v>12</v>
      </c>
      <c r="J13" s="28">
        <v>9</v>
      </c>
      <c r="K13" s="28">
        <v>9</v>
      </c>
      <c r="L13" s="28">
        <v>8</v>
      </c>
      <c r="M13" s="28">
        <v>24</v>
      </c>
      <c r="N13" s="28">
        <v>21</v>
      </c>
      <c r="O13" s="29">
        <v>22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.600000000000001" thickBot="1" x14ac:dyDescent="0.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x14ac:dyDescent="0.35">
      <c r="A15" s="38" t="s">
        <v>38</v>
      </c>
      <c r="B15" s="39" t="s">
        <v>39</v>
      </c>
      <c r="C15" s="39" t="s">
        <v>40</v>
      </c>
      <c r="D15" s="39" t="s">
        <v>41</v>
      </c>
      <c r="E15" s="39" t="s">
        <v>42</v>
      </c>
      <c r="F15" s="39" t="s">
        <v>43</v>
      </c>
      <c r="G15" s="39" t="s">
        <v>44</v>
      </c>
      <c r="H15" s="39" t="s">
        <v>45</v>
      </c>
      <c r="I15" s="39" t="s">
        <v>46</v>
      </c>
      <c r="J15" s="39" t="s">
        <v>47</v>
      </c>
      <c r="K15" s="39" t="s">
        <v>48</v>
      </c>
      <c r="L15" s="39" t="s">
        <v>49</v>
      </c>
      <c r="M15" s="39" t="s">
        <v>50</v>
      </c>
      <c r="N15" s="39" t="s">
        <v>51</v>
      </c>
      <c r="O15" s="40" t="s">
        <v>52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.600000000000001" thickBot="1" x14ac:dyDescent="0.4">
      <c r="A16" s="44">
        <f>AVERAGE(A2:A13)</f>
        <v>10.833333333333334</v>
      </c>
      <c r="B16" s="44">
        <f t="shared" ref="B16:O16" si="0">AVERAGE(B2:B13)</f>
        <v>10.333333333333334</v>
      </c>
      <c r="C16" s="44">
        <f t="shared" si="0"/>
        <v>10.416666666666666</v>
      </c>
      <c r="D16" s="44">
        <f t="shared" si="0"/>
        <v>10.083333333333334</v>
      </c>
      <c r="E16" s="44">
        <f t="shared" si="0"/>
        <v>10.583333333333334</v>
      </c>
      <c r="F16" s="44">
        <f t="shared" si="0"/>
        <v>9.75</v>
      </c>
      <c r="G16" s="44">
        <f t="shared" si="0"/>
        <v>9.9166666666666661</v>
      </c>
      <c r="H16" s="44">
        <f t="shared" si="0"/>
        <v>10.25</v>
      </c>
      <c r="I16" s="44">
        <f t="shared" si="0"/>
        <v>10.75</v>
      </c>
      <c r="J16" s="44">
        <f t="shared" si="0"/>
        <v>10</v>
      </c>
      <c r="K16" s="44">
        <f t="shared" si="0"/>
        <v>10.166666666666666</v>
      </c>
      <c r="L16" s="44">
        <f t="shared" si="0"/>
        <v>9.9166666666666661</v>
      </c>
      <c r="M16" s="44">
        <f t="shared" si="0"/>
        <v>22.5</v>
      </c>
      <c r="N16" s="44">
        <f t="shared" si="0"/>
        <v>21.916666666666668</v>
      </c>
      <c r="O16" s="44">
        <f t="shared" si="0"/>
        <v>22.916666666666668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.600000000000001" thickBot="1" x14ac:dyDescent="0.4">
      <c r="A17" s="68" t="s">
        <v>53</v>
      </c>
      <c r="B17" s="68"/>
      <c r="C17" s="68"/>
      <c r="D17" s="41" t="s">
        <v>7</v>
      </c>
      <c r="E17" s="42" t="s">
        <v>8</v>
      </c>
      <c r="F17" s="42" t="s">
        <v>35</v>
      </c>
      <c r="G17" s="42" t="s">
        <v>9</v>
      </c>
      <c r="H17" s="42" t="s">
        <v>10</v>
      </c>
      <c r="I17" s="42" t="s">
        <v>36</v>
      </c>
      <c r="J17" s="42" t="s">
        <v>11</v>
      </c>
      <c r="K17" s="42" t="s">
        <v>37</v>
      </c>
      <c r="L17" s="42" t="s">
        <v>12</v>
      </c>
      <c r="M17" s="42" t="s">
        <v>13</v>
      </c>
      <c r="N17" s="42" t="s">
        <v>14</v>
      </c>
      <c r="O17" s="43" t="s">
        <v>15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57.6" customHeight="1" thickBot="1" x14ac:dyDescent="0.4">
      <c r="A18" s="46" t="s">
        <v>54</v>
      </c>
      <c r="B18" s="47" t="s">
        <v>55</v>
      </c>
      <c r="C18" s="18"/>
      <c r="D18" s="44">
        <f>_xlfn.VAR.S(D2:D13)</f>
        <v>1.5378787878787947</v>
      </c>
      <c r="E18" s="45">
        <f>_xlfn.VAR.S(E2:E13)</f>
        <v>1.9015151515151585</v>
      </c>
      <c r="F18" s="45">
        <f>_xlfn.VAR.S(F2:F13)</f>
        <v>3.1136363636363638</v>
      </c>
      <c r="G18" s="45">
        <f>_xlfn.VAR.S(G2:G13)</f>
        <v>1.9015151515151585</v>
      </c>
      <c r="H18" s="45">
        <f t="shared" ref="H18:O18" si="1">_xlfn.VAR.S(H2:H13)</f>
        <v>2.2045454545454546</v>
      </c>
      <c r="I18" s="45">
        <f t="shared" si="1"/>
        <v>1.8409090909090908</v>
      </c>
      <c r="J18" s="45">
        <f t="shared" si="1"/>
        <v>1.4545454545454546</v>
      </c>
      <c r="K18" s="45">
        <f t="shared" si="1"/>
        <v>1.4242424242424312</v>
      </c>
      <c r="L18" s="45">
        <f t="shared" si="1"/>
        <v>2.9924242424242493</v>
      </c>
      <c r="M18" s="45">
        <f t="shared" si="1"/>
        <v>1.9090909090909092</v>
      </c>
      <c r="N18" s="45">
        <f t="shared" si="1"/>
        <v>1.3560606060606064</v>
      </c>
      <c r="O18" s="45">
        <f t="shared" si="1"/>
        <v>1.9015151515151509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x14ac:dyDescent="0.35">
      <c r="A19" s="48">
        <v>0.99</v>
      </c>
      <c r="B19" s="49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.600000000000001" thickBot="1" x14ac:dyDescent="0.4">
      <c r="A20" s="48">
        <v>0.99</v>
      </c>
      <c r="B20" s="49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.600000000000001" thickBot="1" x14ac:dyDescent="0.4">
      <c r="A21" s="50">
        <v>0.9</v>
      </c>
      <c r="B21" s="49"/>
      <c r="C21" s="18" t="s">
        <v>62</v>
      </c>
      <c r="D21" s="18">
        <v>0.9</v>
      </c>
      <c r="E21" s="18"/>
      <c r="F21" s="18"/>
      <c r="G21" s="18"/>
      <c r="H21" s="18"/>
      <c r="I21" s="54" t="s">
        <v>57</v>
      </c>
      <c r="J21" s="18"/>
      <c r="K21" s="69" t="s">
        <v>21</v>
      </c>
      <c r="L21" s="70"/>
      <c r="M21" s="7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.600000000000001" thickBot="1" x14ac:dyDescent="0.4">
      <c r="A22" s="18"/>
      <c r="B22" s="18"/>
      <c r="C22" s="18"/>
      <c r="D22" s="18"/>
      <c r="E22" s="18"/>
      <c r="F22" s="18"/>
      <c r="G22" s="18"/>
      <c r="H22" s="18"/>
      <c r="I22" s="30">
        <f>SUMPRODUCT($A$16:$C$16,$A$24:$C$24)</f>
        <v>20.89155770906487</v>
      </c>
      <c r="J22" s="18"/>
      <c r="K22" s="31">
        <f>D16*A24+E16*B24+F16*C24+A19*POWER(D18*A24*A24+E18*B24*B24+F18*C24*C24+M18,0.5)</f>
        <v>22.227455682686461</v>
      </c>
      <c r="L22" s="20" t="s">
        <v>25</v>
      </c>
      <c r="M22" s="55">
        <f>M16</f>
        <v>22.5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x14ac:dyDescent="0.35">
      <c r="A23" s="51" t="s">
        <v>16</v>
      </c>
      <c r="B23" s="52" t="s">
        <v>17</v>
      </c>
      <c r="C23" s="53" t="s">
        <v>56</v>
      </c>
      <c r="D23" s="18"/>
      <c r="E23" s="18"/>
      <c r="F23" s="18"/>
      <c r="G23" s="18"/>
      <c r="H23" s="18"/>
      <c r="I23" s="18"/>
      <c r="J23" s="18"/>
      <c r="K23" s="31">
        <f>G16*A24+H16*B24+I16*C24+A20*POWER(G18*A24*A24+H18*B24*B24+I18*C24*C24+N18,0.5)</f>
        <v>21.916666928759867</v>
      </c>
      <c r="L23" s="24" t="s">
        <v>25</v>
      </c>
      <c r="M23" s="56">
        <f>N16</f>
        <v>21.916666666666668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.600000000000001" thickBot="1" x14ac:dyDescent="0.4">
      <c r="A24" s="32">
        <v>1.5674636692581152</v>
      </c>
      <c r="B24" s="33">
        <v>0.37845496375180199</v>
      </c>
      <c r="C24" s="34">
        <v>0</v>
      </c>
      <c r="D24" s="18"/>
      <c r="E24" s="18"/>
      <c r="F24" s="18"/>
      <c r="G24" s="18"/>
      <c r="H24" s="18"/>
      <c r="I24" s="18"/>
      <c r="J24" s="18"/>
      <c r="K24" s="31">
        <f>J16*A24+K16*B24+L16*C24+A21*POWER(J18*A24*A24+K18*B24*B24+L18*C24*C24+O18,0.5)</f>
        <v>21.667066413320342</v>
      </c>
      <c r="L24" s="28" t="s">
        <v>25</v>
      </c>
      <c r="M24" s="57">
        <f>O16</f>
        <v>22.916666666666668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</sheetData>
  <mergeCells count="5">
    <mergeCell ref="R1:Y1"/>
    <mergeCell ref="Q3:Q9"/>
    <mergeCell ref="Q1:Q2"/>
    <mergeCell ref="A17:C17"/>
    <mergeCell ref="K21:M2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СЗ</vt:lpstr>
      <vt:lpstr>Задача с вер. ограничениями</vt:lpstr>
      <vt:lpstr>СЗ1</vt:lpstr>
      <vt:lpstr>СЗ2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2022-12-06T01:40:35Z</dcterms:modified>
</cp:coreProperties>
</file>