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4course\Организация производства\"/>
    </mc:Choice>
  </mc:AlternateContent>
  <bookViews>
    <workbookView xWindow="0" yWindow="0" windowWidth="14308" windowHeight="9347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  <c r="F45" i="1"/>
  <c r="E31" i="1"/>
  <c r="B58" i="1" l="1"/>
  <c r="F55" i="1"/>
  <c r="B54" i="1"/>
  <c r="B53" i="1"/>
  <c r="D40" i="1"/>
  <c r="B35" i="1"/>
  <c r="B34" i="1"/>
  <c r="G26" i="1"/>
  <c r="G25" i="1"/>
  <c r="G23" i="1"/>
  <c r="G22" i="1"/>
</calcChain>
</file>

<file path=xl/sharedStrings.xml><?xml version="1.0" encoding="utf-8"?>
<sst xmlns="http://schemas.openxmlformats.org/spreadsheetml/2006/main" count="31" uniqueCount="28">
  <si>
    <t>Количество рабочик дней в месяце</t>
  </si>
  <si>
    <t>раб день часы</t>
  </si>
  <si>
    <t>оклад за мес</t>
  </si>
  <si>
    <t>доп ЗП</t>
  </si>
  <si>
    <t>премия</t>
  </si>
  <si>
    <t>трудоемк до ПО</t>
  </si>
  <si>
    <t>трудоемк после ПО</t>
  </si>
  <si>
    <t>дней в году</t>
  </si>
  <si>
    <t>праздники</t>
  </si>
  <si>
    <t>10:00-18:00</t>
  </si>
  <si>
    <t>18:00-22:00</t>
  </si>
  <si>
    <t>22:00-10:00</t>
  </si>
  <si>
    <t>Без внедрения ПО количество задач в день будет равно</t>
  </si>
  <si>
    <t>В месяц</t>
  </si>
  <si>
    <t>С внедрения ПО количество задач в день будет равно</t>
  </si>
  <si>
    <t xml:space="preserve">Изменение прямой заработной платы </t>
  </si>
  <si>
    <t>ЗПпр0</t>
  </si>
  <si>
    <t>ЗПпр1</t>
  </si>
  <si>
    <t>руб</t>
  </si>
  <si>
    <t>Изменение основной заработной платы</t>
  </si>
  <si>
    <t>Годовая экономия затрат по заработной плате ΔЗП</t>
  </si>
  <si>
    <t>Расчет увеличения прибыли за счет сокращения простоя сервиса при внедрении ПО</t>
  </si>
  <si>
    <t>Пед1= Пед0</t>
  </si>
  <si>
    <t>П = Д ∙ ( Σ (Тi ∙ Nобслi )) ∙ Пед</t>
  </si>
  <si>
    <r>
      <t>Д</t>
    </r>
    <r>
      <rPr>
        <sz val="8"/>
        <color theme="1"/>
        <rFont val="Calibri"/>
        <family val="2"/>
        <charset val="204"/>
        <scheme val="minor"/>
      </rPr>
      <t>0</t>
    </r>
  </si>
  <si>
    <t>Nобсл1= Nобсл0 (кол-во обслуж человек в час)</t>
  </si>
  <si>
    <t>ΔП</t>
  </si>
  <si>
    <t>Эт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</si>
</sst>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74815</xdr:colOff>
          <xdr:row>29</xdr:row>
          <xdr:rowOff>166255</xdr:rowOff>
        </xdr:from>
        <xdr:to>
          <xdr:col>3</xdr:col>
          <xdr:colOff>207818</xdr:colOff>
          <xdr:row>32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182880</xdr:colOff>
          <xdr:row>38</xdr:row>
          <xdr:rowOff>83127</xdr:rowOff>
        </xdr:from>
        <xdr:to>
          <xdr:col>2</xdr:col>
          <xdr:colOff>532015</xdr:colOff>
          <xdr:row>40</xdr:row>
          <xdr:rowOff>124691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43</xdr:row>
          <xdr:rowOff>74815</xdr:rowOff>
        </xdr:from>
        <xdr:to>
          <xdr:col>4</xdr:col>
          <xdr:colOff>631767</xdr:colOff>
          <xdr:row>45</xdr:row>
          <xdr:rowOff>157942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58"/>
  <sheetViews>
    <sheetView tabSelected="1" topLeftCell="A33" workbookViewId="0">
      <selection activeCell="G58" sqref="G58"/>
    </sheetView>
  </sheetViews>
  <sheetFormatPr defaultRowHeight="15.05" x14ac:dyDescent="0.3"/>
  <sheetData>
    <row r="3" spans="1:5" x14ac:dyDescent="0.3">
      <c r="A3" t="s">
        <v>0</v>
      </c>
      <c r="E3">
        <v>22</v>
      </c>
    </row>
    <row r="4" spans="1:5" x14ac:dyDescent="0.3">
      <c r="A4" t="s">
        <v>1</v>
      </c>
      <c r="E4">
        <v>8</v>
      </c>
    </row>
    <row r="5" spans="1:5" x14ac:dyDescent="0.3">
      <c r="A5" t="s">
        <v>2</v>
      </c>
      <c r="E5">
        <v>520</v>
      </c>
    </row>
    <row r="6" spans="1:5" x14ac:dyDescent="0.3">
      <c r="A6" t="s">
        <v>3</v>
      </c>
      <c r="E6">
        <v>15</v>
      </c>
    </row>
    <row r="7" spans="1:5" x14ac:dyDescent="0.3">
      <c r="A7" t="s">
        <v>4</v>
      </c>
      <c r="E7">
        <v>27</v>
      </c>
    </row>
    <row r="8" spans="1:5" x14ac:dyDescent="0.3">
      <c r="A8" t="s">
        <v>5</v>
      </c>
      <c r="E8">
        <v>0.05</v>
      </c>
    </row>
    <row r="9" spans="1:5" x14ac:dyDescent="0.3">
      <c r="A9" t="s">
        <v>6</v>
      </c>
      <c r="E9">
        <v>0.01</v>
      </c>
    </row>
    <row r="10" spans="1:5" x14ac:dyDescent="0.3">
      <c r="A10" t="s">
        <v>7</v>
      </c>
      <c r="E10">
        <v>365</v>
      </c>
    </row>
    <row r="11" spans="1:5" x14ac:dyDescent="0.3">
      <c r="A11" t="s">
        <v>8</v>
      </c>
      <c r="E11">
        <v>113</v>
      </c>
    </row>
    <row r="12" spans="1:5" x14ac:dyDescent="0.3">
      <c r="A12" s="1" t="s">
        <v>9</v>
      </c>
      <c r="E12">
        <v>10</v>
      </c>
    </row>
    <row r="13" spans="1:5" x14ac:dyDescent="0.3">
      <c r="A13" t="s">
        <v>10</v>
      </c>
      <c r="E13">
        <v>6</v>
      </c>
    </row>
    <row r="14" spans="1:5" x14ac:dyDescent="0.3">
      <c r="A14" t="s">
        <v>11</v>
      </c>
      <c r="E14">
        <v>2</v>
      </c>
    </row>
    <row r="15" spans="1:5" x14ac:dyDescent="0.3">
      <c r="A15">
        <v>0.6</v>
      </c>
      <c r="E15">
        <v>0</v>
      </c>
    </row>
    <row r="16" spans="1:5" x14ac:dyDescent="0.3">
      <c r="A16">
        <v>0.2</v>
      </c>
      <c r="E16">
        <v>1</v>
      </c>
    </row>
    <row r="17" spans="1:7" x14ac:dyDescent="0.3">
      <c r="A17">
        <v>0.15</v>
      </c>
      <c r="E17">
        <v>2</v>
      </c>
    </row>
    <row r="18" spans="1:7" x14ac:dyDescent="0.3">
      <c r="A18">
        <v>0.05</v>
      </c>
      <c r="E18">
        <v>4.2</v>
      </c>
    </row>
    <row r="22" spans="1:7" x14ac:dyDescent="0.3">
      <c r="A22" s="4" t="s">
        <v>12</v>
      </c>
      <c r="B22" s="5"/>
      <c r="C22" s="5"/>
      <c r="D22" s="5"/>
      <c r="E22" s="5"/>
      <c r="F22" s="5"/>
      <c r="G22" s="2">
        <f>E4*E12</f>
        <v>80</v>
      </c>
    </row>
    <row r="23" spans="1:7" x14ac:dyDescent="0.3">
      <c r="A23" s="6" t="s">
        <v>13</v>
      </c>
      <c r="B23" s="7"/>
      <c r="C23" s="7"/>
      <c r="D23" s="7"/>
      <c r="E23" s="7"/>
      <c r="F23" s="7"/>
      <c r="G23" s="2">
        <f>G22*E3</f>
        <v>1760</v>
      </c>
    </row>
    <row r="25" spans="1:7" x14ac:dyDescent="0.3">
      <c r="A25" s="4" t="s">
        <v>14</v>
      </c>
      <c r="B25" s="5"/>
      <c r="C25" s="5"/>
      <c r="D25" s="5"/>
      <c r="E25" s="5"/>
      <c r="F25" s="5"/>
      <c r="G25" s="2">
        <f>E12*E4+4*E13+12*E14</f>
        <v>128</v>
      </c>
    </row>
    <row r="26" spans="1:7" x14ac:dyDescent="0.3">
      <c r="A26" s="6" t="s">
        <v>13</v>
      </c>
      <c r="B26" s="7"/>
      <c r="C26" s="7"/>
      <c r="D26" s="7"/>
      <c r="E26" s="7"/>
      <c r="F26" s="7"/>
      <c r="G26" s="2">
        <f>G25*30</f>
        <v>3840</v>
      </c>
    </row>
    <row r="29" spans="1:7" x14ac:dyDescent="0.3">
      <c r="A29" t="s">
        <v>15</v>
      </c>
    </row>
    <row r="31" spans="1:7" x14ac:dyDescent="0.3">
      <c r="E31" s="2">
        <f>B34-B35</f>
        <v>146.54545454545456</v>
      </c>
      <c r="F31" t="s">
        <v>18</v>
      </c>
    </row>
    <row r="34" spans="1:6" x14ac:dyDescent="0.3">
      <c r="A34" s="3" t="s">
        <v>16</v>
      </c>
      <c r="B34" s="2">
        <f>(E5*E8*G23)/(E4*E3)</f>
        <v>260</v>
      </c>
      <c r="C34" s="3" t="s">
        <v>18</v>
      </c>
    </row>
    <row r="35" spans="1:6" x14ac:dyDescent="0.3">
      <c r="A35" s="3" t="s">
        <v>17</v>
      </c>
      <c r="B35" s="2">
        <f>(E5*E9*G26)/(E4*E3)</f>
        <v>113.45454545454545</v>
      </c>
      <c r="C35" s="3" t="s">
        <v>18</v>
      </c>
    </row>
    <row r="38" spans="1:6" x14ac:dyDescent="0.3">
      <c r="A38" t="s">
        <v>19</v>
      </c>
    </row>
    <row r="40" spans="1:6" x14ac:dyDescent="0.3">
      <c r="D40" s="2">
        <f>E31*(1+E7/100)</f>
        <v>186.11272727272728</v>
      </c>
    </row>
    <row r="43" spans="1:6" x14ac:dyDescent="0.3">
      <c r="A43" t="s">
        <v>20</v>
      </c>
    </row>
    <row r="45" spans="1:6" x14ac:dyDescent="0.3">
      <c r="F45" s="2">
        <f>(12)*(D40)*(1+(E6/100))*(1+((34+0.6)/100))</f>
        <v>3457.0066865454546</v>
      </c>
    </row>
    <row r="49" spans="1:6" x14ac:dyDescent="0.3">
      <c r="A49" t="s">
        <v>21</v>
      </c>
    </row>
    <row r="50" spans="1:6" x14ac:dyDescent="0.3">
      <c r="A50" t="s">
        <v>23</v>
      </c>
    </row>
    <row r="53" spans="1:6" x14ac:dyDescent="0.3">
      <c r="A53" t="s">
        <v>22</v>
      </c>
      <c r="B53" s="2">
        <f>A15*E15+A16*E16+A17*E17+A18*E18</f>
        <v>0.71</v>
      </c>
    </row>
    <row r="54" spans="1:6" x14ac:dyDescent="0.3">
      <c r="A54" t="s">
        <v>24</v>
      </c>
      <c r="B54" s="2">
        <f>E10-E11</f>
        <v>252</v>
      </c>
    </row>
    <row r="55" spans="1:6" x14ac:dyDescent="0.3">
      <c r="A55" t="s">
        <v>25</v>
      </c>
      <c r="F55" s="8">
        <f>G25/24</f>
        <v>5.333333333333333</v>
      </c>
    </row>
    <row r="57" spans="1:6" x14ac:dyDescent="0.3">
      <c r="A57" s="3" t="s">
        <v>26</v>
      </c>
      <c r="B57" s="2">
        <f>(E10*24*F55*B53)-(B54*E4*E12*B53)</f>
        <v>18857.599999999999</v>
      </c>
    </row>
    <row r="58" spans="1:6" x14ac:dyDescent="0.3">
      <c r="A58" s="3" t="s">
        <v>27</v>
      </c>
      <c r="B58" s="2">
        <f>F45+B57</f>
        <v>22314.606686545452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0</xdr:col>
                <xdr:colOff>74815</xdr:colOff>
                <xdr:row>29</xdr:row>
                <xdr:rowOff>166255</xdr:rowOff>
              </from>
              <to>
                <xdr:col>3</xdr:col>
                <xdr:colOff>207818</xdr:colOff>
                <xdr:row>32</xdr:row>
                <xdr:rowOff>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0</xdr:col>
                <xdr:colOff>182880</xdr:colOff>
                <xdr:row>38</xdr:row>
                <xdr:rowOff>83127</xdr:rowOff>
              </from>
              <to>
                <xdr:col>2</xdr:col>
                <xdr:colOff>532015</xdr:colOff>
                <xdr:row>40</xdr:row>
                <xdr:rowOff>124691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 sizeWithCells="1">
              <from>
                <xdr:col>0</xdr:col>
                <xdr:colOff>0</xdr:colOff>
                <xdr:row>43</xdr:row>
                <xdr:rowOff>74815</xdr:rowOff>
              </from>
              <to>
                <xdr:col>4</xdr:col>
                <xdr:colOff>631767</xdr:colOff>
                <xdr:row>45</xdr:row>
                <xdr:rowOff>157942</xdr:rowOff>
              </to>
            </anchor>
          </objectPr>
        </oleObject>
      </mc:Choice>
      <mc:Fallback>
        <oleObject progId="Equation.3" shapeId="1027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2023-10-21T11:26:59Z</dcterms:created>
  <dcterms:modified xsi:type="dcterms:W3CDTF">2023-10-31T07:33:18Z</dcterms:modified>
</cp:coreProperties>
</file>