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308" windowHeight="9347"/>
  </bookViews>
  <sheets>
    <sheet name="Выполнение" sheetId="1" r:id="rId1"/>
    <sheet name="Варианты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9" i="1"/>
  <c r="D8" i="1" l="1"/>
  <c r="C17" i="1" l="1"/>
  <c r="D19" i="1"/>
  <c r="F19" i="1" s="1"/>
  <c r="D20" i="1"/>
  <c r="F20" i="1" s="1"/>
  <c r="D21" i="1"/>
  <c r="F21" i="1" s="1"/>
  <c r="D22" i="1"/>
  <c r="F22" i="1" s="1"/>
  <c r="D18" i="1"/>
  <c r="F18" i="1" s="1"/>
  <c r="E17" i="1"/>
  <c r="G17" i="1" s="1"/>
  <c r="D9" i="1"/>
  <c r="F9" i="1" s="1"/>
  <c r="D10" i="1"/>
  <c r="F10" i="1" s="1"/>
  <c r="D11" i="1"/>
  <c r="F11" i="1" s="1"/>
  <c r="D12" i="1"/>
  <c r="F12" i="1" s="1"/>
  <c r="F8" i="1"/>
  <c r="C7" i="1"/>
  <c r="E7" i="1" s="1"/>
  <c r="G7" i="1" s="1"/>
  <c r="G18" i="1" l="1"/>
  <c r="G19" i="1" s="1"/>
  <c r="G8" i="1"/>
  <c r="G9" i="1" s="1"/>
  <c r="G10" i="1" s="1"/>
  <c r="G20" i="1"/>
  <c r="G21" i="1" s="1"/>
  <c r="G22" i="1" s="1"/>
  <c r="C38" i="1" l="1"/>
  <c r="C39" i="1" s="1"/>
  <c r="G11" i="1"/>
  <c r="G12" i="1" s="1"/>
  <c r="C33" i="1" s="1"/>
</calcChain>
</file>

<file path=xl/sharedStrings.xml><?xml version="1.0" encoding="utf-8"?>
<sst xmlns="http://schemas.openxmlformats.org/spreadsheetml/2006/main" count="34" uniqueCount="21">
  <si>
    <t>Вариант</t>
  </si>
  <si>
    <t>Первоначальная стоимость программного обеспечения, тыс. руб.</t>
  </si>
  <si>
    <t>Дополнительные инвестиции, тыс. руб.</t>
  </si>
  <si>
    <t>Год внесения дополнительных инвестиций</t>
  </si>
  <si>
    <t>Нормативный срок службы оборудования, лет</t>
  </si>
  <si>
    <t>Дополнительная прибыль за год, тыс. руб.</t>
  </si>
  <si>
    <t>Норма дисконта, %</t>
  </si>
  <si>
    <t>Год реализации проекта</t>
  </si>
  <si>
    <t>Инвестиции</t>
  </si>
  <si>
    <t xml:space="preserve">Чистая прибыль </t>
  </si>
  <si>
    <t>Дисконтированные инвестиции</t>
  </si>
  <si>
    <t>Дисконтированная чистая прибыль</t>
  </si>
  <si>
    <t>Накопленная стоимость проекта</t>
  </si>
  <si>
    <t>ДЧСО=</t>
  </si>
  <si>
    <t>2. чистый дисконтированный доход по чистому доходу</t>
  </si>
  <si>
    <t>руб.</t>
  </si>
  <si>
    <t>ЧДД (по чистому доходу)=</t>
  </si>
  <si>
    <t xml:space="preserve">Чистый доход </t>
  </si>
  <si>
    <t xml:space="preserve">3. срок окупаемости </t>
  </si>
  <si>
    <t>СО=</t>
  </si>
  <si>
    <t>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</si>
</sst>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64">
    <xf numFmtId="0" fontId="0" fillId="0" borderId="0" xfId="0"/>
    <xf numFmtId="0" fontId="3" fillId="0" borderId="0" xfId="0" applyFont="1" applyFill="1" applyBorder="1"/>
    <xf numFmtId="0" fontId="4" fillId="0" borderId="0" xfId="0" applyFont="1" applyFill="1" applyBorder="1"/>
    <xf numFmtId="165" fontId="4" fillId="0" borderId="0" xfId="0" applyNumberFormat="1" applyFont="1" applyFill="1" applyBorder="1"/>
    <xf numFmtId="0" fontId="3" fillId="0" borderId="0" xfId="0" applyFont="1" applyFill="1" applyBorder="1" applyAlignment="1">
      <alignment horizontal="center" vertical="center"/>
    </xf>
    <xf numFmtId="164" fontId="3" fillId="0" borderId="0" xfId="0" applyNumberFormat="1" applyFont="1" applyFill="1" applyBorder="1"/>
    <xf numFmtId="2" fontId="3" fillId="0" borderId="0" xfId="0" applyNumberFormat="1" applyFont="1" applyFill="1" applyBorder="1"/>
    <xf numFmtId="0" fontId="3" fillId="0" borderId="0" xfId="0" applyFont="1" applyFill="1" applyBorder="1" applyAlignment="1">
      <alignment horizontal="left" vertical="top" wrapText="1"/>
    </xf>
    <xf numFmtId="0" fontId="5" fillId="0" borderId="0" xfId="2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wrapText="1"/>
    </xf>
    <xf numFmtId="0" fontId="6" fillId="0" borderId="0" xfId="0" applyFont="1" applyFill="1" applyBorder="1"/>
    <xf numFmtId="0" fontId="5" fillId="0" borderId="0" xfId="0" applyFont="1" applyFill="1" applyBorder="1" applyAlignment="1">
      <alignment horizontal="left" vertical="top" wrapText="1"/>
    </xf>
    <xf numFmtId="9" fontId="5" fillId="0" borderId="0" xfId="0" applyNumberFormat="1" applyFont="1" applyFill="1" applyBorder="1" applyAlignment="1">
      <alignment horizontal="left" vertical="top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2" applyFont="1" applyFill="1" applyBorder="1" applyAlignment="1">
      <alignment horizontal="left" vertical="top" wrapText="1"/>
    </xf>
    <xf numFmtId="0" fontId="1" fillId="0" borderId="0" xfId="2" applyFill="1" applyBorder="1" applyAlignment="1">
      <alignment horizontal="left"/>
    </xf>
    <xf numFmtId="2" fontId="5" fillId="0" borderId="0" xfId="2" applyNumberFormat="1" applyFont="1" applyFill="1" applyBorder="1" applyAlignment="1">
      <alignment horizontal="left" wrapText="1"/>
    </xf>
    <xf numFmtId="2" fontId="5" fillId="0" borderId="0" xfId="2" applyNumberFormat="1" applyFont="1" applyFill="1" applyBorder="1" applyAlignment="1">
      <alignment horizontal="left"/>
    </xf>
    <xf numFmtId="0" fontId="5" fillId="0" borderId="0" xfId="2" applyFont="1" applyFill="1" applyBorder="1" applyAlignment="1">
      <alignment horizontal="left"/>
    </xf>
    <xf numFmtId="0" fontId="5" fillId="0" borderId="0" xfId="2" applyFont="1" applyFill="1" applyBorder="1" applyAlignment="1">
      <alignment horizontal="left" wrapText="1"/>
    </xf>
    <xf numFmtId="0" fontId="1" fillId="0" borderId="0" xfId="2" applyFill="1" applyBorder="1" applyAlignment="1">
      <alignment horizontal="center"/>
    </xf>
    <xf numFmtId="0" fontId="5" fillId="0" borderId="0" xfId="2" quotePrefix="1" applyFont="1" applyFill="1" applyBorder="1" applyAlignment="1">
      <alignment horizontal="center" vertical="center" wrapText="1"/>
    </xf>
    <xf numFmtId="2" fontId="5" fillId="0" borderId="0" xfId="2" applyNumberFormat="1" applyFont="1" applyFill="1" applyBorder="1" applyAlignment="1">
      <alignment horizontal="center" vertical="top" wrapText="1"/>
    </xf>
    <xf numFmtId="2" fontId="5" fillId="0" borderId="0" xfId="2" applyNumberFormat="1" applyFont="1" applyFill="1" applyBorder="1" applyAlignment="1">
      <alignment horizontal="right" vertical="top" wrapText="1"/>
    </xf>
    <xf numFmtId="2" fontId="5" fillId="0" borderId="0" xfId="0" applyNumberFormat="1" applyFont="1" applyFill="1" applyBorder="1" applyAlignment="1">
      <alignment horizontal="left" vertical="top" wrapText="1"/>
    </xf>
    <xf numFmtId="2" fontId="1" fillId="0" borderId="0" xfId="2" applyNumberFormat="1" applyFill="1" applyBorder="1" applyAlignment="1">
      <alignment horizontal="right"/>
    </xf>
    <xf numFmtId="0" fontId="1" fillId="0" borderId="0" xfId="2" applyFill="1" applyBorder="1"/>
    <xf numFmtId="2" fontId="1" fillId="0" borderId="0" xfId="2" applyNumberForma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7" fillId="0" borderId="6" xfId="0" applyFont="1" applyBorder="1" applyAlignment="1">
      <alignment horizontal="justify" vertical="center" wrapText="1"/>
    </xf>
    <xf numFmtId="0" fontId="7" fillId="0" borderId="7" xfId="0" applyFont="1" applyBorder="1" applyAlignment="1">
      <alignment horizontal="right" vertical="center" wrapText="1"/>
    </xf>
    <xf numFmtId="0" fontId="1" fillId="0" borderId="0" xfId="2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7" fillId="2" borderId="6" xfId="0" applyFont="1" applyFill="1" applyBorder="1" applyAlignment="1">
      <alignment horizontal="justify" vertical="center" wrapText="1"/>
    </xf>
    <xf numFmtId="0" fontId="7" fillId="2" borderId="7" xfId="0" applyFont="1" applyFill="1" applyBorder="1" applyAlignment="1">
      <alignment horizontal="right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justify" vertical="center" wrapText="1"/>
    </xf>
    <xf numFmtId="0" fontId="7" fillId="0" borderId="0" xfId="0" applyFont="1" applyBorder="1"/>
    <xf numFmtId="0" fontId="8" fillId="0" borderId="7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justify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3" fillId="0" borderId="10" xfId="0" applyFont="1" applyFill="1" applyBorder="1"/>
    <xf numFmtId="0" fontId="3" fillId="0" borderId="11" xfId="0" applyFont="1" applyFill="1" applyBorder="1"/>
    <xf numFmtId="0" fontId="3" fillId="0" borderId="14" xfId="0" applyFont="1" applyFill="1" applyBorder="1"/>
    <xf numFmtId="0" fontId="4" fillId="0" borderId="9" xfId="0" applyFont="1" applyFill="1" applyBorder="1"/>
    <xf numFmtId="0" fontId="7" fillId="0" borderId="10" xfId="0" applyFont="1" applyFill="1" applyBorder="1" applyAlignment="1">
      <alignment horizontal="justify" vertical="center" wrapText="1"/>
    </xf>
    <xf numFmtId="0" fontId="7" fillId="0" borderId="11" xfId="0" applyFont="1" applyFill="1" applyBorder="1" applyAlignment="1">
      <alignment horizontal="justify" vertical="center" wrapText="1"/>
    </xf>
    <xf numFmtId="0" fontId="3" fillId="0" borderId="12" xfId="0" applyFont="1" applyFill="1" applyBorder="1"/>
    <xf numFmtId="0" fontId="3" fillId="0" borderId="13" xfId="0" applyFont="1" applyFill="1" applyBorder="1"/>
    <xf numFmtId="0" fontId="3" fillId="0" borderId="15" xfId="0" applyFont="1" applyFill="1" applyBorder="1"/>
    <xf numFmtId="0" fontId="3" fillId="0" borderId="2" xfId="0" applyFont="1" applyFill="1" applyBorder="1"/>
    <xf numFmtId="0" fontId="7" fillId="0" borderId="15" xfId="0" applyFont="1" applyFill="1" applyBorder="1" applyAlignment="1">
      <alignment horizontal="right" vertical="center" wrapText="1"/>
    </xf>
    <xf numFmtId="0" fontId="7" fillId="0" borderId="2" xfId="0" applyFont="1" applyFill="1" applyBorder="1" applyAlignment="1">
      <alignment horizontal="justify" vertical="center" wrapText="1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14"/>
  <sheetViews>
    <sheetView tabSelected="1" zoomScale="85" zoomScaleNormal="85" workbookViewId="0">
      <selection activeCell="H6" sqref="H6"/>
    </sheetView>
  </sheetViews>
  <sheetFormatPr defaultRowHeight="17.7" x14ac:dyDescent="0.3"/>
  <cols>
    <col min="1" max="1" width="8.88671875" style="1"/>
    <col min="2" max="2" width="36.77734375" style="1" customWidth="1"/>
    <col min="3" max="3" width="31.21875" style="1" customWidth="1"/>
    <col min="4" max="4" width="23.33203125" style="1" customWidth="1"/>
    <col min="5" max="5" width="26.21875" style="1" customWidth="1"/>
    <col min="6" max="6" width="35.109375" style="1" customWidth="1"/>
    <col min="7" max="7" width="32.77734375" style="1" customWidth="1"/>
    <col min="8" max="8" width="24.88671875" style="1" customWidth="1"/>
    <col min="9" max="9" width="17.77734375" style="1" customWidth="1"/>
    <col min="10" max="10" width="19.33203125" style="1" customWidth="1"/>
    <col min="11" max="11" width="13.88671875" style="1" customWidth="1"/>
    <col min="12" max="12" width="12.5546875" style="1" customWidth="1"/>
    <col min="13" max="13" width="11" style="1" bestFit="1" customWidth="1"/>
    <col min="14" max="14" width="8.88671875" style="1"/>
    <col min="15" max="15" width="13.44140625" style="1" customWidth="1"/>
    <col min="16" max="16" width="15.33203125" style="1" customWidth="1"/>
    <col min="17" max="16384" width="8.88671875" style="1"/>
  </cols>
  <sheetData>
    <row r="1" spans="2:16" ht="18.350000000000001" thickBot="1" x14ac:dyDescent="0.35">
      <c r="G1" s="10"/>
    </row>
    <row r="2" spans="2:16" ht="53.7" thickBot="1" x14ac:dyDescent="0.35">
      <c r="B2" s="33" t="s">
        <v>0</v>
      </c>
      <c r="C2" s="34" t="s">
        <v>1</v>
      </c>
      <c r="D2" s="34" t="s">
        <v>2</v>
      </c>
      <c r="E2" s="34" t="s">
        <v>3</v>
      </c>
      <c r="F2" s="34" t="s">
        <v>4</v>
      </c>
      <c r="G2" s="34" t="s">
        <v>5</v>
      </c>
      <c r="H2" s="34" t="s">
        <v>6</v>
      </c>
    </row>
    <row r="3" spans="2:16" ht="31.75" customHeight="1" thickBot="1" x14ac:dyDescent="0.35">
      <c r="B3" s="38">
        <v>9</v>
      </c>
      <c r="C3" s="37">
        <v>2600</v>
      </c>
      <c r="D3" s="37">
        <v>200</v>
      </c>
      <c r="E3" s="37">
        <v>2</v>
      </c>
      <c r="F3" s="37">
        <v>5</v>
      </c>
      <c r="G3" s="37">
        <v>700</v>
      </c>
      <c r="H3" s="46">
        <v>12</v>
      </c>
      <c r="L3" s="9"/>
    </row>
    <row r="4" spans="2:16" x14ac:dyDescent="0.3">
      <c r="B4" s="15"/>
      <c r="C4" s="18"/>
      <c r="D4" s="13"/>
      <c r="G4" s="11"/>
      <c r="H4" s="11"/>
    </row>
    <row r="5" spans="2:16" ht="18.350000000000001" thickBot="1" x14ac:dyDescent="0.35">
      <c r="B5" s="19"/>
      <c r="C5" s="18"/>
      <c r="D5" s="39"/>
      <c r="G5" s="11"/>
      <c r="H5" s="11"/>
      <c r="P5" s="3"/>
    </row>
    <row r="6" spans="2:16" ht="47.95" customHeight="1" thickBot="1" x14ac:dyDescent="0.35">
      <c r="B6" s="48" t="s">
        <v>7</v>
      </c>
      <c r="C6" s="49" t="s">
        <v>8</v>
      </c>
      <c r="D6" s="49" t="s">
        <v>17</v>
      </c>
      <c r="E6" s="49" t="s">
        <v>10</v>
      </c>
      <c r="F6" s="49" t="s">
        <v>11</v>
      </c>
      <c r="G6" s="49" t="s">
        <v>12</v>
      </c>
      <c r="H6" s="12"/>
    </row>
    <row r="7" spans="2:16" ht="18.350000000000001" thickBot="1" x14ac:dyDescent="0.35">
      <c r="B7" s="50">
        <v>0</v>
      </c>
      <c r="C7" s="51">
        <f>C3</f>
        <v>2600</v>
      </c>
      <c r="D7" s="51"/>
      <c r="E7" s="51">
        <f>C7/(1+$H$3)^B7</f>
        <v>2600</v>
      </c>
      <c r="F7" s="51"/>
      <c r="G7" s="51">
        <f>-E7</f>
        <v>-2600</v>
      </c>
      <c r="H7" s="11"/>
    </row>
    <row r="8" spans="2:16" ht="18.350000000000001" thickBot="1" x14ac:dyDescent="0.35">
      <c r="B8" s="50">
        <v>1</v>
      </c>
      <c r="C8" s="51"/>
      <c r="D8" s="51">
        <f>$G$3+$C$3/$F$3</f>
        <v>1220</v>
      </c>
      <c r="E8" s="51"/>
      <c r="F8" s="51">
        <f>D8/(1+$H$3/100)^B8</f>
        <v>1089.2857142857142</v>
      </c>
      <c r="G8" s="51">
        <f>G7+F8-C8</f>
        <v>-1510.7142857142858</v>
      </c>
      <c r="H8" s="11"/>
    </row>
    <row r="9" spans="2:16" ht="18.350000000000001" thickBot="1" x14ac:dyDescent="0.35">
      <c r="B9" s="50">
        <v>2</v>
      </c>
      <c r="C9" s="51">
        <f>D3/(1+H3/100)/(1+H3/100)</f>
        <v>159.43877551020404</v>
      </c>
      <c r="D9" s="51">
        <f t="shared" ref="D9:D12" si="0">$G$3+$C$3/$F$3</f>
        <v>1220</v>
      </c>
      <c r="E9" s="51"/>
      <c r="F9" s="51">
        <f>D9/(1+$H$3/100)^B9</f>
        <v>972.57653061224471</v>
      </c>
      <c r="G9" s="51">
        <f>G8+F9-C9</f>
        <v>-697.57653061224505</v>
      </c>
      <c r="H9" s="11"/>
    </row>
    <row r="10" spans="2:16" ht="18.350000000000001" thickBot="1" x14ac:dyDescent="0.35">
      <c r="B10" s="50">
        <v>3</v>
      </c>
      <c r="C10" s="51"/>
      <c r="D10" s="51">
        <f t="shared" si="0"/>
        <v>1220</v>
      </c>
      <c r="E10" s="51"/>
      <c r="F10" s="51">
        <f t="shared" ref="F10:F12" si="1">D10/(1+$H$3/100)^B10</f>
        <v>868.37190233236129</v>
      </c>
      <c r="G10" s="51">
        <f>G9+F10-C10</f>
        <v>170.79537172011624</v>
      </c>
      <c r="H10" s="11"/>
    </row>
    <row r="11" spans="2:16" ht="18.350000000000001" thickBot="1" x14ac:dyDescent="0.35">
      <c r="B11" s="50">
        <v>4</v>
      </c>
      <c r="C11" s="51"/>
      <c r="D11" s="51">
        <f t="shared" si="0"/>
        <v>1220</v>
      </c>
      <c r="E11" s="51"/>
      <c r="F11" s="51">
        <f t="shared" si="1"/>
        <v>775.33205565389403</v>
      </c>
      <c r="G11" s="51">
        <f t="shared" ref="G11:G12" si="2">G10+F11-C11</f>
        <v>946.12742737401027</v>
      </c>
      <c r="H11" s="11"/>
    </row>
    <row r="12" spans="2:16" ht="18.350000000000001" thickBot="1" x14ac:dyDescent="0.35">
      <c r="B12" s="50">
        <v>5</v>
      </c>
      <c r="C12" s="51"/>
      <c r="D12" s="51">
        <f t="shared" si="0"/>
        <v>1220</v>
      </c>
      <c r="E12" s="51"/>
      <c r="F12" s="51">
        <f t="shared" si="1"/>
        <v>692.26076397669101</v>
      </c>
      <c r="G12" s="51">
        <f t="shared" si="2"/>
        <v>1638.3881913507012</v>
      </c>
      <c r="H12" s="11"/>
    </row>
    <row r="13" spans="2:16" x14ac:dyDescent="0.3">
      <c r="B13" s="15"/>
      <c r="C13" s="18"/>
      <c r="D13" s="14"/>
      <c r="G13" s="11"/>
      <c r="H13" s="11"/>
    </row>
    <row r="14" spans="2:16" x14ac:dyDescent="0.3">
      <c r="B14" s="20"/>
      <c r="C14" s="18"/>
      <c r="D14" s="40"/>
      <c r="G14" s="11"/>
      <c r="H14" s="11"/>
    </row>
    <row r="15" spans="2:16" ht="18.350000000000001" thickBot="1" x14ac:dyDescent="0.35">
      <c r="H15" s="11"/>
    </row>
    <row r="16" spans="2:16" ht="36" thickBot="1" x14ac:dyDescent="0.35">
      <c r="B16" s="48" t="s">
        <v>7</v>
      </c>
      <c r="C16" s="49" t="s">
        <v>8</v>
      </c>
      <c r="D16" s="49" t="s">
        <v>9</v>
      </c>
      <c r="E16" s="49" t="s">
        <v>10</v>
      </c>
      <c r="F16" s="49" t="s">
        <v>11</v>
      </c>
      <c r="G16" s="49" t="s">
        <v>12</v>
      </c>
      <c r="H16" s="11"/>
    </row>
    <row r="17" spans="2:12" ht="18.350000000000001" thickBot="1" x14ac:dyDescent="0.35">
      <c r="B17" s="50">
        <v>0</v>
      </c>
      <c r="C17" s="51">
        <f>C3</f>
        <v>2600</v>
      </c>
      <c r="D17" s="51"/>
      <c r="E17" s="51">
        <f>C17/(1+$H$3)^B17</f>
        <v>2600</v>
      </c>
      <c r="F17" s="51"/>
      <c r="G17" s="51">
        <f>-E17</f>
        <v>-2600</v>
      </c>
    </row>
    <row r="18" spans="2:12" ht="18.350000000000001" thickBot="1" x14ac:dyDescent="0.35">
      <c r="B18" s="50">
        <v>1</v>
      </c>
      <c r="C18" s="51"/>
      <c r="D18" s="51">
        <f>$G$3</f>
        <v>700</v>
      </c>
      <c r="E18" s="51"/>
      <c r="F18" s="51">
        <f>D18/(1+$H$3/100)^B18</f>
        <v>624.99999999999989</v>
      </c>
      <c r="G18" s="51">
        <f>G17+F18</f>
        <v>-1975</v>
      </c>
    </row>
    <row r="19" spans="2:12" ht="18.350000000000001" thickBot="1" x14ac:dyDescent="0.35">
      <c r="B19" s="50">
        <v>2</v>
      </c>
      <c r="C19" s="51">
        <f>D3/(1+H3/100)/(1+H3/100)</f>
        <v>159.43877551020404</v>
      </c>
      <c r="D19" s="51">
        <f t="shared" ref="D19:D22" si="3">$G$3</f>
        <v>700</v>
      </c>
      <c r="E19" s="51"/>
      <c r="F19" s="51">
        <f t="shared" ref="F19:F22" si="4">D19/(1+$H$3/100)^B19</f>
        <v>558.03571428571422</v>
      </c>
      <c r="G19" s="51">
        <f>G18+F19-C19</f>
        <v>-1576.4030612244899</v>
      </c>
    </row>
    <row r="20" spans="2:12" ht="18.350000000000001" thickBot="1" x14ac:dyDescent="0.35">
      <c r="B20" s="50">
        <v>3</v>
      </c>
      <c r="C20" s="51"/>
      <c r="D20" s="51">
        <f t="shared" si="3"/>
        <v>700</v>
      </c>
      <c r="E20" s="51"/>
      <c r="F20" s="51">
        <f t="shared" si="4"/>
        <v>498.2461734693876</v>
      </c>
      <c r="G20" s="51">
        <f t="shared" ref="G20:G22" si="5">G19+F20-C20</f>
        <v>-1078.1568877551022</v>
      </c>
    </row>
    <row r="21" spans="2:12" ht="18.350000000000001" thickBot="1" x14ac:dyDescent="0.35">
      <c r="B21" s="50">
        <v>4</v>
      </c>
      <c r="C21" s="51"/>
      <c r="D21" s="51">
        <f t="shared" si="3"/>
        <v>700</v>
      </c>
      <c r="E21" s="51"/>
      <c r="F21" s="51">
        <f t="shared" si="4"/>
        <v>444.86265488338182</v>
      </c>
      <c r="G21" s="51">
        <f t="shared" si="5"/>
        <v>-633.2942328717204</v>
      </c>
      <c r="J21" s="4"/>
      <c r="L21" s="5"/>
    </row>
    <row r="22" spans="2:12" ht="18.350000000000001" thickBot="1" x14ac:dyDescent="0.35">
      <c r="B22" s="50">
        <v>5</v>
      </c>
      <c r="C22" s="51"/>
      <c r="D22" s="51">
        <f t="shared" si="3"/>
        <v>700</v>
      </c>
      <c r="E22" s="51"/>
      <c r="F22" s="51">
        <f t="shared" si="4"/>
        <v>397.19879900301947</v>
      </c>
      <c r="G22" s="51">
        <f t="shared" si="5"/>
        <v>-236.09543386870092</v>
      </c>
      <c r="J22" s="4"/>
    </row>
    <row r="23" spans="2:12" x14ac:dyDescent="0.3">
      <c r="B23" s="47"/>
      <c r="C23" s="47"/>
      <c r="D23" s="47"/>
      <c r="E23" s="47"/>
      <c r="F23" s="47"/>
      <c r="G23" s="47"/>
      <c r="J23" s="4"/>
      <c r="L23" s="5"/>
    </row>
    <row r="24" spans="2:12" x14ac:dyDescent="0.3">
      <c r="B24" s="47"/>
      <c r="C24" s="47"/>
      <c r="D24" s="47"/>
      <c r="E24" s="47"/>
      <c r="F24" s="47"/>
      <c r="G24" s="47"/>
    </row>
    <row r="25" spans="2:12" x14ac:dyDescent="0.3">
      <c r="C25" s="47"/>
      <c r="D25" s="47"/>
      <c r="E25" s="47"/>
      <c r="F25" s="47"/>
      <c r="G25" s="47"/>
    </row>
    <row r="26" spans="2:12" x14ac:dyDescent="0.3">
      <c r="B26" s="47"/>
      <c r="C26" s="47"/>
      <c r="D26" s="47"/>
    </row>
    <row r="30" spans="2:12" x14ac:dyDescent="0.3">
      <c r="B30" s="47"/>
      <c r="C30" s="47"/>
      <c r="D30" s="47"/>
    </row>
    <row r="31" spans="2:12" ht="18.350000000000001" thickBot="1" x14ac:dyDescent="0.35">
      <c r="B31" s="47"/>
      <c r="C31" s="47"/>
      <c r="D31" s="47"/>
    </row>
    <row r="32" spans="2:12" x14ac:dyDescent="0.3">
      <c r="B32" s="55" t="s">
        <v>14</v>
      </c>
      <c r="C32" s="56"/>
      <c r="D32" s="57"/>
    </row>
    <row r="33" spans="2:14" ht="18.350000000000001" thickBot="1" x14ac:dyDescent="0.35">
      <c r="B33" s="54" t="s">
        <v>16</v>
      </c>
      <c r="C33" s="62">
        <f>G12</f>
        <v>1638.3881913507012</v>
      </c>
      <c r="D33" s="63" t="s">
        <v>15</v>
      </c>
      <c r="E33" s="47"/>
      <c r="F33" s="47"/>
      <c r="G33" s="47"/>
    </row>
    <row r="34" spans="2:14" x14ac:dyDescent="0.3">
      <c r="B34" s="47"/>
      <c r="C34" s="47"/>
      <c r="D34" s="47"/>
      <c r="E34" s="47"/>
      <c r="F34" s="47"/>
      <c r="G34" s="47"/>
    </row>
    <row r="35" spans="2:14" x14ac:dyDescent="0.3">
      <c r="B35" s="47"/>
      <c r="C35" s="47"/>
      <c r="D35" s="47"/>
      <c r="F35" s="47"/>
      <c r="G35" s="47"/>
      <c r="M35" s="6"/>
    </row>
    <row r="36" spans="2:14" ht="18.350000000000001" thickBot="1" x14ac:dyDescent="0.35">
      <c r="B36" s="47"/>
      <c r="C36" s="47"/>
      <c r="D36" s="47"/>
      <c r="F36" s="47"/>
      <c r="G36" s="47"/>
      <c r="M36" s="6"/>
    </row>
    <row r="37" spans="2:14" x14ac:dyDescent="0.3">
      <c r="B37" s="55" t="s">
        <v>18</v>
      </c>
      <c r="C37" s="52"/>
      <c r="D37" s="53"/>
      <c r="E37" s="47"/>
      <c r="F37" s="47"/>
      <c r="G37" s="47"/>
      <c r="M37" s="6"/>
    </row>
    <row r="38" spans="2:14" x14ac:dyDescent="0.3">
      <c r="B38" s="58" t="s">
        <v>13</v>
      </c>
      <c r="C38" s="1">
        <f>ABS(G10)/F11</f>
        <v>0.22028674098360612</v>
      </c>
      <c r="D38" s="59" t="s">
        <v>20</v>
      </c>
      <c r="E38" s="47"/>
      <c r="F38" s="47"/>
      <c r="G38" s="47"/>
    </row>
    <row r="39" spans="2:14" ht="18.350000000000001" thickBot="1" x14ac:dyDescent="0.35">
      <c r="B39" s="54" t="s">
        <v>19</v>
      </c>
      <c r="C39" s="60">
        <f>B10+C38</f>
        <v>3.2202867409836062</v>
      </c>
      <c r="D39" s="61" t="s">
        <v>20</v>
      </c>
      <c r="E39" s="47"/>
      <c r="F39" s="47"/>
      <c r="G39" s="47"/>
    </row>
    <row r="40" spans="2:14" x14ac:dyDescent="0.3">
      <c r="B40" s="47"/>
      <c r="C40" s="47"/>
      <c r="D40" s="47"/>
      <c r="E40" s="47"/>
      <c r="F40" s="47"/>
      <c r="G40" s="47"/>
      <c r="H40" s="14"/>
    </row>
    <row r="41" spans="2:14" x14ac:dyDescent="0.3">
      <c r="B41" s="47"/>
      <c r="C41" s="47"/>
      <c r="D41" s="47"/>
      <c r="E41" s="47"/>
      <c r="F41" s="47"/>
      <c r="G41" s="47"/>
      <c r="H41" s="43"/>
    </row>
    <row r="42" spans="2:14" ht="18" customHeight="1" x14ac:dyDescent="0.3">
      <c r="N42" s="7"/>
    </row>
    <row r="45" spans="2:14" x14ac:dyDescent="0.3">
      <c r="B45" s="47"/>
      <c r="C45" s="47"/>
      <c r="D45" s="47"/>
    </row>
    <row r="46" spans="2:14" x14ac:dyDescent="0.3">
      <c r="E46" s="47"/>
      <c r="F46" s="47"/>
      <c r="G46" s="47"/>
    </row>
    <row r="47" spans="2:14" x14ac:dyDescent="0.3">
      <c r="E47" s="44"/>
      <c r="F47" s="44"/>
      <c r="G47" s="44"/>
      <c r="K47" s="4"/>
    </row>
    <row r="48" spans="2:14" x14ac:dyDescent="0.3">
      <c r="E48" s="44"/>
      <c r="F48" s="44"/>
      <c r="G48" s="44"/>
    </row>
    <row r="49" spans="2:11" x14ac:dyDescent="0.3">
      <c r="E49" s="44"/>
      <c r="F49" s="44"/>
      <c r="G49" s="44"/>
    </row>
    <row r="51" spans="2:11" x14ac:dyDescent="0.3">
      <c r="B51" s="45"/>
    </row>
    <row r="54" spans="2:11" x14ac:dyDescent="0.3">
      <c r="B54" s="2"/>
    </row>
    <row r="56" spans="2:11" x14ac:dyDescent="0.3">
      <c r="E56" s="41"/>
      <c r="F56" s="41"/>
      <c r="G56" s="41"/>
    </row>
    <row r="57" spans="2:11" x14ac:dyDescent="0.3">
      <c r="E57" s="42"/>
      <c r="F57" s="42"/>
      <c r="G57" s="42"/>
    </row>
    <row r="58" spans="2:11" x14ac:dyDescent="0.3">
      <c r="E58" s="11"/>
      <c r="G58" s="11"/>
    </row>
    <row r="60" spans="2:11" x14ac:dyDescent="0.3">
      <c r="H60" s="41"/>
      <c r="I60" s="41"/>
      <c r="J60" s="41"/>
      <c r="K60" s="41"/>
    </row>
    <row r="61" spans="2:11" x14ac:dyDescent="0.3">
      <c r="E61" s="44"/>
      <c r="F61" s="44"/>
      <c r="G61" s="44"/>
      <c r="H61" s="42"/>
      <c r="I61" s="42"/>
      <c r="J61" s="42"/>
      <c r="K61" s="43"/>
    </row>
    <row r="62" spans="2:11" x14ac:dyDescent="0.3">
      <c r="E62" s="44"/>
      <c r="F62" s="44"/>
      <c r="G62" s="44"/>
      <c r="H62" s="11"/>
      <c r="J62" s="25"/>
    </row>
    <row r="63" spans="2:11" x14ac:dyDescent="0.3">
      <c r="E63" s="44"/>
      <c r="F63" s="44"/>
      <c r="G63" s="44"/>
    </row>
    <row r="64" spans="2:11" x14ac:dyDescent="0.3">
      <c r="E64" s="44"/>
      <c r="F64" s="44"/>
      <c r="G64" s="44"/>
    </row>
    <row r="65" spans="2:10" x14ac:dyDescent="0.3">
      <c r="E65" s="44"/>
      <c r="F65" s="44"/>
      <c r="G65" s="44"/>
      <c r="H65" s="44"/>
      <c r="I65" s="44"/>
      <c r="J65" s="44"/>
    </row>
    <row r="66" spans="2:10" x14ac:dyDescent="0.3">
      <c r="E66" s="44"/>
      <c r="F66" s="44"/>
      <c r="G66" s="44"/>
      <c r="H66" s="44"/>
      <c r="I66" s="44"/>
      <c r="J66" s="44"/>
    </row>
    <row r="67" spans="2:10" x14ac:dyDescent="0.3">
      <c r="E67" s="44"/>
      <c r="F67" s="44"/>
      <c r="G67" s="44"/>
      <c r="I67" s="44"/>
      <c r="J67" s="44"/>
    </row>
    <row r="68" spans="2:10" x14ac:dyDescent="0.3">
      <c r="E68" s="44"/>
      <c r="F68" s="44"/>
      <c r="G68" s="44"/>
      <c r="I68" s="44"/>
      <c r="J68" s="44"/>
    </row>
    <row r="69" spans="2:10" x14ac:dyDescent="0.3">
      <c r="E69" s="44"/>
      <c r="F69" s="44"/>
      <c r="G69" s="44"/>
      <c r="H69" s="44"/>
      <c r="I69" s="44"/>
      <c r="J69" s="44"/>
    </row>
    <row r="70" spans="2:10" x14ac:dyDescent="0.3">
      <c r="H70" s="44"/>
      <c r="I70" s="44"/>
      <c r="J70" s="44"/>
    </row>
    <row r="71" spans="2:10" x14ac:dyDescent="0.3">
      <c r="E71" s="45"/>
      <c r="H71" s="44"/>
      <c r="I71" s="44"/>
      <c r="J71" s="44"/>
    </row>
    <row r="72" spans="2:10" x14ac:dyDescent="0.3">
      <c r="H72" s="44"/>
      <c r="I72" s="44"/>
      <c r="J72" s="44"/>
    </row>
    <row r="73" spans="2:10" x14ac:dyDescent="0.3">
      <c r="H73" s="44"/>
      <c r="I73" s="44"/>
      <c r="J73" s="44"/>
    </row>
    <row r="75" spans="2:10" x14ac:dyDescent="0.3">
      <c r="B75" s="2"/>
    </row>
    <row r="83" spans="2:3" x14ac:dyDescent="0.3">
      <c r="B83" s="2"/>
    </row>
    <row r="89" spans="2:3" x14ac:dyDescent="0.3">
      <c r="C89" s="6"/>
    </row>
    <row r="94" spans="2:3" x14ac:dyDescent="0.3">
      <c r="C94" s="6"/>
    </row>
    <row r="99" spans="2:2" x14ac:dyDescent="0.3">
      <c r="B99" s="2"/>
    </row>
    <row r="114" spans="2:2" x14ac:dyDescent="0.3">
      <c r="B114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4"/>
  <sheetViews>
    <sheetView topLeftCell="B1" zoomScaleNormal="100" workbookViewId="0">
      <selection activeCell="E14" sqref="E14"/>
    </sheetView>
  </sheetViews>
  <sheetFormatPr defaultRowHeight="17.7" x14ac:dyDescent="0.3"/>
  <cols>
    <col min="1" max="1" width="8.88671875" style="1"/>
    <col min="2" max="2" width="31.5546875" style="1" customWidth="1"/>
    <col min="3" max="3" width="22.33203125" style="1" customWidth="1"/>
    <col min="4" max="4" width="24.21875" style="1" customWidth="1"/>
    <col min="5" max="5" width="20.21875" style="1" customWidth="1"/>
    <col min="6" max="6" width="19.21875" style="1" customWidth="1"/>
    <col min="7" max="7" width="16.88671875" style="1" customWidth="1"/>
    <col min="8" max="9" width="16" style="1" customWidth="1"/>
    <col min="10" max="18" width="8.88671875" style="1"/>
    <col min="19" max="19" width="24.5546875" style="1" customWidth="1"/>
    <col min="20" max="16384" width="8.88671875" style="1"/>
  </cols>
  <sheetData>
    <row r="1" spans="2:18" ht="18.350000000000001" thickBot="1" x14ac:dyDescent="0.35"/>
    <row r="2" spans="2:18" s="4" customFormat="1" ht="71.349999999999994" thickBot="1" x14ac:dyDescent="0.35">
      <c r="B2" s="32"/>
      <c r="C2" s="33" t="s">
        <v>0</v>
      </c>
      <c r="D2" s="34" t="s">
        <v>1</v>
      </c>
      <c r="E2" s="34" t="s">
        <v>2</v>
      </c>
      <c r="F2" s="34" t="s">
        <v>3</v>
      </c>
      <c r="G2" s="34" t="s">
        <v>4</v>
      </c>
      <c r="H2" s="34" t="s">
        <v>5</v>
      </c>
      <c r="I2" s="34" t="s">
        <v>6</v>
      </c>
      <c r="J2" s="32"/>
      <c r="K2" s="32"/>
      <c r="L2" s="32"/>
      <c r="M2" s="32"/>
      <c r="N2" s="32"/>
      <c r="O2" s="32"/>
      <c r="P2" s="32"/>
      <c r="Q2" s="32"/>
      <c r="R2" s="32"/>
    </row>
    <row r="3" spans="2:18" ht="18.350000000000001" thickBot="1" x14ac:dyDescent="0.35">
      <c r="B3" s="15"/>
      <c r="C3" s="30">
        <v>1</v>
      </c>
      <c r="D3" s="31">
        <v>2000</v>
      </c>
      <c r="E3" s="31">
        <v>200</v>
      </c>
      <c r="F3" s="31">
        <v>1</v>
      </c>
      <c r="G3" s="31">
        <v>6</v>
      </c>
      <c r="H3" s="31">
        <v>500</v>
      </c>
      <c r="I3" s="31">
        <v>10</v>
      </c>
      <c r="J3" s="16"/>
      <c r="K3" s="16"/>
      <c r="L3" s="16"/>
      <c r="M3" s="16"/>
      <c r="N3" s="16"/>
      <c r="O3" s="16"/>
      <c r="P3" s="16"/>
      <c r="Q3" s="16"/>
      <c r="R3" s="16"/>
    </row>
    <row r="4" spans="2:18" ht="18.350000000000001" thickBot="1" x14ac:dyDescent="0.35">
      <c r="B4" s="15"/>
      <c r="C4" s="30">
        <v>2</v>
      </c>
      <c r="D4" s="31">
        <v>3000</v>
      </c>
      <c r="E4" s="31">
        <v>110</v>
      </c>
      <c r="F4" s="31">
        <v>2</v>
      </c>
      <c r="G4" s="31">
        <v>5</v>
      </c>
      <c r="H4" s="31">
        <v>700</v>
      </c>
      <c r="I4" s="31">
        <v>15</v>
      </c>
      <c r="J4" s="18"/>
      <c r="K4" s="18"/>
      <c r="L4" s="18"/>
      <c r="M4" s="18"/>
      <c r="N4" s="18"/>
      <c r="O4" s="17"/>
      <c r="P4" s="18"/>
      <c r="Q4" s="18"/>
      <c r="R4" s="18"/>
    </row>
    <row r="5" spans="2:18" ht="18.350000000000001" thickBot="1" x14ac:dyDescent="0.35">
      <c r="B5" s="15"/>
      <c r="C5" s="30">
        <v>3</v>
      </c>
      <c r="D5" s="31">
        <v>1500</v>
      </c>
      <c r="E5" s="31">
        <v>190</v>
      </c>
      <c r="F5" s="31">
        <v>1</v>
      </c>
      <c r="G5" s="31">
        <v>7</v>
      </c>
      <c r="H5" s="31">
        <v>200</v>
      </c>
      <c r="I5" s="31">
        <v>20</v>
      </c>
      <c r="J5" s="18"/>
      <c r="K5" s="18"/>
      <c r="L5" s="17"/>
      <c r="M5" s="18"/>
      <c r="N5" s="18"/>
      <c r="O5" s="18"/>
      <c r="P5" s="18"/>
      <c r="Q5" s="18"/>
      <c r="R5" s="18"/>
    </row>
    <row r="6" spans="2:18" ht="18.350000000000001" thickBot="1" x14ac:dyDescent="0.35">
      <c r="B6" s="19"/>
      <c r="C6" s="30">
        <v>4</v>
      </c>
      <c r="D6" s="31">
        <v>2500</v>
      </c>
      <c r="E6" s="31">
        <v>100</v>
      </c>
      <c r="F6" s="31">
        <v>1</v>
      </c>
      <c r="G6" s="31">
        <v>5</v>
      </c>
      <c r="H6" s="31">
        <v>750</v>
      </c>
      <c r="I6" s="31">
        <v>10</v>
      </c>
      <c r="J6" s="18"/>
      <c r="K6" s="18"/>
      <c r="L6" s="17"/>
      <c r="M6" s="18"/>
      <c r="N6" s="18"/>
      <c r="O6" s="18"/>
      <c r="P6" s="18"/>
      <c r="Q6" s="18"/>
      <c r="R6" s="18"/>
    </row>
    <row r="7" spans="2:18" ht="18.350000000000001" thickBot="1" x14ac:dyDescent="0.35">
      <c r="B7" s="19"/>
      <c r="C7" s="30">
        <v>5</v>
      </c>
      <c r="D7" s="31">
        <v>1800</v>
      </c>
      <c r="E7" s="31">
        <v>120</v>
      </c>
      <c r="F7" s="31">
        <v>3</v>
      </c>
      <c r="G7" s="31">
        <v>5</v>
      </c>
      <c r="H7" s="31">
        <v>600</v>
      </c>
      <c r="I7" s="31">
        <v>10</v>
      </c>
      <c r="J7" s="18"/>
      <c r="K7" s="17"/>
      <c r="L7" s="18"/>
      <c r="M7" s="17"/>
      <c r="N7" s="18"/>
      <c r="O7" s="18"/>
      <c r="P7" s="18"/>
      <c r="Q7" s="17"/>
      <c r="R7" s="18"/>
    </row>
    <row r="8" spans="2:18" ht="18.350000000000001" thickBot="1" x14ac:dyDescent="0.35">
      <c r="B8" s="19"/>
      <c r="C8" s="30">
        <v>6</v>
      </c>
      <c r="D8" s="31">
        <v>2200</v>
      </c>
      <c r="E8" s="31">
        <v>130</v>
      </c>
      <c r="F8" s="31">
        <v>1</v>
      </c>
      <c r="G8" s="31">
        <v>6</v>
      </c>
      <c r="H8" s="31">
        <v>600</v>
      </c>
      <c r="I8" s="31">
        <v>15</v>
      </c>
      <c r="J8" s="18"/>
      <c r="K8" s="18"/>
      <c r="L8" s="17"/>
      <c r="M8" s="18"/>
      <c r="N8" s="18"/>
      <c r="O8" s="18"/>
      <c r="P8" s="18"/>
      <c r="Q8" s="18"/>
      <c r="R8" s="18"/>
    </row>
    <row r="9" spans="2:18" ht="18.350000000000001" thickBot="1" x14ac:dyDescent="0.35">
      <c r="B9" s="19"/>
      <c r="C9" s="30">
        <v>7</v>
      </c>
      <c r="D9" s="31">
        <v>2300</v>
      </c>
      <c r="E9" s="31">
        <v>210</v>
      </c>
      <c r="F9" s="31">
        <v>2</v>
      </c>
      <c r="G9" s="31">
        <v>5</v>
      </c>
      <c r="H9" s="31">
        <v>750</v>
      </c>
      <c r="I9" s="31">
        <v>15</v>
      </c>
      <c r="J9" s="18"/>
      <c r="K9" s="17"/>
      <c r="L9" s="18"/>
      <c r="M9" s="17"/>
      <c r="N9" s="18"/>
      <c r="O9" s="18"/>
      <c r="P9" s="18"/>
      <c r="Q9" s="17"/>
      <c r="R9" s="18"/>
    </row>
    <row r="10" spans="2:18" ht="18.350000000000001" thickBot="1" x14ac:dyDescent="0.35">
      <c r="B10" s="19"/>
      <c r="C10" s="30">
        <v>8</v>
      </c>
      <c r="D10" s="31">
        <v>3300</v>
      </c>
      <c r="E10" s="31">
        <v>150</v>
      </c>
      <c r="F10" s="31">
        <v>1</v>
      </c>
      <c r="G10" s="31">
        <v>6</v>
      </c>
      <c r="H10" s="31">
        <v>500</v>
      </c>
      <c r="I10" s="31">
        <v>12</v>
      </c>
      <c r="J10" s="18"/>
      <c r="K10" s="17"/>
      <c r="L10" s="18"/>
      <c r="M10" s="18"/>
      <c r="N10" s="18"/>
      <c r="O10" s="17"/>
      <c r="P10" s="18"/>
      <c r="Q10" s="18"/>
      <c r="R10" s="18"/>
    </row>
    <row r="11" spans="2:18" ht="18.350000000000001" thickBot="1" x14ac:dyDescent="0.35">
      <c r="B11" s="15"/>
      <c r="C11" s="30">
        <v>9</v>
      </c>
      <c r="D11" s="31">
        <v>2600</v>
      </c>
      <c r="E11" s="31">
        <v>200</v>
      </c>
      <c r="F11" s="31">
        <v>2</v>
      </c>
      <c r="G11" s="31">
        <v>5</v>
      </c>
      <c r="H11" s="31">
        <v>700</v>
      </c>
      <c r="I11" s="31">
        <v>12</v>
      </c>
      <c r="J11" s="18"/>
      <c r="K11" s="18"/>
      <c r="L11" s="18"/>
      <c r="M11" s="18"/>
      <c r="N11" s="18"/>
      <c r="O11" s="18"/>
      <c r="P11" s="18"/>
      <c r="Q11" s="18"/>
      <c r="R11" s="18"/>
    </row>
    <row r="12" spans="2:18" ht="18.350000000000001" thickBot="1" x14ac:dyDescent="0.35">
      <c r="B12" s="15"/>
      <c r="C12" s="30">
        <v>10</v>
      </c>
      <c r="D12" s="31">
        <v>3100</v>
      </c>
      <c r="E12" s="31">
        <v>100</v>
      </c>
      <c r="F12" s="31">
        <v>2</v>
      </c>
      <c r="G12" s="31">
        <v>7</v>
      </c>
      <c r="H12" s="31">
        <v>900</v>
      </c>
      <c r="I12" s="31">
        <v>10</v>
      </c>
      <c r="J12" s="18"/>
      <c r="K12" s="18"/>
      <c r="L12" s="17"/>
      <c r="M12" s="18"/>
      <c r="N12" s="18"/>
      <c r="O12" s="17"/>
      <c r="P12" s="18"/>
      <c r="Q12" s="18"/>
      <c r="R12" s="18"/>
    </row>
    <row r="13" spans="2:18" ht="18.350000000000001" thickBot="1" x14ac:dyDescent="0.35">
      <c r="B13" s="15"/>
      <c r="C13" s="30">
        <v>11</v>
      </c>
      <c r="D13" s="31">
        <v>2900</v>
      </c>
      <c r="E13" s="31">
        <v>160</v>
      </c>
      <c r="F13" s="31">
        <v>1</v>
      </c>
      <c r="G13" s="31">
        <v>5</v>
      </c>
      <c r="H13" s="31">
        <v>800</v>
      </c>
      <c r="I13" s="31">
        <v>15</v>
      </c>
      <c r="J13" s="18"/>
      <c r="K13" s="17"/>
      <c r="L13" s="18"/>
      <c r="M13" s="18"/>
      <c r="N13" s="18"/>
      <c r="O13" s="18"/>
      <c r="P13" s="18"/>
      <c r="Q13" s="18"/>
      <c r="R13" s="18"/>
    </row>
    <row r="14" spans="2:18" ht="18.350000000000001" thickBot="1" x14ac:dyDescent="0.35">
      <c r="B14" s="15"/>
      <c r="C14" s="35">
        <v>12</v>
      </c>
      <c r="D14" s="36">
        <v>3500</v>
      </c>
      <c r="E14" s="36">
        <v>170</v>
      </c>
      <c r="F14" s="36">
        <v>1</v>
      </c>
      <c r="G14" s="36">
        <v>7</v>
      </c>
      <c r="H14" s="36">
        <v>980</v>
      </c>
      <c r="I14" s="36">
        <v>15</v>
      </c>
      <c r="J14" s="18"/>
      <c r="K14" s="18"/>
      <c r="L14" s="18"/>
      <c r="M14" s="18"/>
      <c r="N14" s="17"/>
      <c r="O14" s="18"/>
      <c r="P14" s="18"/>
      <c r="Q14" s="18"/>
      <c r="R14" s="18"/>
    </row>
    <row r="15" spans="2:18" ht="18.350000000000001" thickBot="1" x14ac:dyDescent="0.35">
      <c r="B15" s="15"/>
      <c r="C15" s="30">
        <v>13</v>
      </c>
      <c r="D15" s="31">
        <v>2600</v>
      </c>
      <c r="E15" s="31">
        <v>110</v>
      </c>
      <c r="F15" s="31">
        <v>3</v>
      </c>
      <c r="G15" s="31">
        <v>6</v>
      </c>
      <c r="H15" s="31">
        <v>220</v>
      </c>
      <c r="I15" s="31">
        <v>20</v>
      </c>
      <c r="J15" s="17"/>
      <c r="K15" s="17"/>
      <c r="L15" s="17"/>
      <c r="M15" s="17"/>
      <c r="N15" s="17"/>
      <c r="O15" s="17"/>
      <c r="P15" s="17"/>
      <c r="Q15" s="17"/>
      <c r="R15" s="17"/>
    </row>
    <row r="16" spans="2:18" ht="18.350000000000001" thickBot="1" x14ac:dyDescent="0.35">
      <c r="B16" s="15"/>
      <c r="C16" s="30">
        <v>14</v>
      </c>
      <c r="D16" s="31">
        <v>2200</v>
      </c>
      <c r="E16" s="31">
        <v>100</v>
      </c>
      <c r="F16" s="31">
        <v>1</v>
      </c>
      <c r="G16" s="31">
        <v>6</v>
      </c>
      <c r="H16" s="31">
        <v>610</v>
      </c>
      <c r="I16" s="31">
        <v>12</v>
      </c>
      <c r="J16" s="18"/>
      <c r="K16" s="18"/>
      <c r="L16" s="18"/>
      <c r="M16" s="18"/>
      <c r="N16" s="18"/>
      <c r="O16" s="18"/>
      <c r="P16" s="18"/>
      <c r="Q16" s="18"/>
      <c r="R16" s="18"/>
    </row>
    <row r="17" spans="2:19" ht="18.350000000000001" thickBot="1" x14ac:dyDescent="0.35">
      <c r="B17" s="20"/>
      <c r="C17" s="30">
        <v>15</v>
      </c>
      <c r="D17" s="31">
        <v>1600</v>
      </c>
      <c r="E17" s="31">
        <v>180</v>
      </c>
      <c r="F17" s="31">
        <v>1</v>
      </c>
      <c r="G17" s="31">
        <v>5</v>
      </c>
      <c r="H17" s="31">
        <v>550</v>
      </c>
      <c r="I17" s="31">
        <v>14</v>
      </c>
      <c r="J17" s="18"/>
      <c r="K17" s="18"/>
      <c r="L17" s="18"/>
      <c r="M17" s="18"/>
      <c r="N17" s="18"/>
      <c r="O17" s="18"/>
      <c r="P17" s="18"/>
      <c r="Q17" s="17"/>
      <c r="R17" s="18"/>
      <c r="S17" s="27"/>
    </row>
    <row r="18" spans="2:19" ht="18.350000000000001" thickBot="1" x14ac:dyDescent="0.35">
      <c r="B18" s="15"/>
      <c r="C18" s="30">
        <v>16</v>
      </c>
      <c r="D18" s="31">
        <v>3100</v>
      </c>
      <c r="E18" s="31">
        <v>210</v>
      </c>
      <c r="F18" s="31">
        <v>2</v>
      </c>
      <c r="G18" s="31">
        <v>7</v>
      </c>
      <c r="H18" s="31">
        <v>680</v>
      </c>
      <c r="I18" s="31">
        <v>15</v>
      </c>
      <c r="J18" s="18"/>
      <c r="K18" s="18"/>
      <c r="L18" s="18"/>
      <c r="M18" s="17"/>
      <c r="N18" s="18"/>
      <c r="O18" s="18"/>
      <c r="P18" s="18"/>
      <c r="Q18" s="17"/>
      <c r="R18" s="18"/>
      <c r="S18" s="27"/>
    </row>
    <row r="19" spans="2:19" ht="18.350000000000001" thickBot="1" x14ac:dyDescent="0.35">
      <c r="B19" s="15"/>
      <c r="C19" s="30">
        <v>17</v>
      </c>
      <c r="D19" s="31">
        <v>2200</v>
      </c>
      <c r="E19" s="31">
        <v>150</v>
      </c>
      <c r="F19" s="31">
        <v>2</v>
      </c>
      <c r="G19" s="31">
        <v>6</v>
      </c>
      <c r="H19" s="31">
        <v>300</v>
      </c>
      <c r="I19" s="31">
        <v>20</v>
      </c>
      <c r="J19" s="18"/>
      <c r="K19" s="17"/>
      <c r="L19" s="18"/>
      <c r="M19" s="18"/>
      <c r="N19" s="18"/>
      <c r="O19" s="17"/>
      <c r="P19" s="18"/>
      <c r="Q19" s="18"/>
      <c r="R19" s="18"/>
      <c r="S19" s="27"/>
    </row>
    <row r="20" spans="2:19" ht="18.350000000000001" thickBot="1" x14ac:dyDescent="0.35">
      <c r="B20" s="15"/>
      <c r="C20" s="30">
        <v>18</v>
      </c>
      <c r="D20" s="31">
        <v>1700</v>
      </c>
      <c r="E20" s="31">
        <v>200</v>
      </c>
      <c r="F20" s="31">
        <v>1</v>
      </c>
      <c r="G20" s="31">
        <v>5</v>
      </c>
      <c r="H20" s="31">
        <v>700</v>
      </c>
      <c r="I20" s="31">
        <v>10</v>
      </c>
      <c r="J20" s="18"/>
      <c r="K20" s="18"/>
      <c r="L20" s="18"/>
      <c r="M20" s="18"/>
      <c r="N20" s="18"/>
      <c r="O20" s="18"/>
      <c r="P20" s="18"/>
      <c r="Q20" s="18"/>
      <c r="R20" s="18"/>
      <c r="S20" s="27"/>
    </row>
    <row r="21" spans="2:19" ht="18.350000000000001" thickBot="1" x14ac:dyDescent="0.35">
      <c r="B21" s="19"/>
      <c r="C21" s="30">
        <v>19</v>
      </c>
      <c r="D21" s="31">
        <v>1800</v>
      </c>
      <c r="E21" s="31">
        <v>120</v>
      </c>
      <c r="F21" s="31">
        <v>1</v>
      </c>
      <c r="G21" s="31">
        <v>5</v>
      </c>
      <c r="H21" s="31">
        <v>500</v>
      </c>
      <c r="I21" s="31">
        <v>14</v>
      </c>
      <c r="J21" s="18"/>
      <c r="K21" s="17"/>
      <c r="L21" s="18"/>
      <c r="M21" s="18"/>
      <c r="N21" s="18"/>
      <c r="O21" s="18"/>
      <c r="P21" s="18"/>
      <c r="Q21" s="18"/>
      <c r="R21" s="18"/>
      <c r="S21" s="27"/>
    </row>
    <row r="22" spans="2:19" ht="18.350000000000001" thickBot="1" x14ac:dyDescent="0.35">
      <c r="B22" s="15"/>
      <c r="C22" s="30">
        <v>20</v>
      </c>
      <c r="D22" s="31">
        <v>3500</v>
      </c>
      <c r="E22" s="31">
        <v>140</v>
      </c>
      <c r="F22" s="31">
        <v>3</v>
      </c>
      <c r="G22" s="31">
        <v>5</v>
      </c>
      <c r="H22" s="31">
        <v>1000</v>
      </c>
      <c r="I22" s="31">
        <v>11</v>
      </c>
      <c r="J22" s="18"/>
      <c r="K22" s="17"/>
      <c r="L22" s="18"/>
      <c r="M22" s="17"/>
      <c r="N22" s="18"/>
      <c r="O22" s="17"/>
      <c r="P22" s="18"/>
      <c r="Q22" s="17"/>
      <c r="R22" s="18"/>
      <c r="S22" s="27"/>
    </row>
    <row r="23" spans="2:19" ht="18.350000000000001" thickBot="1" x14ac:dyDescent="0.35">
      <c r="B23" s="15"/>
      <c r="C23" s="30">
        <v>21</v>
      </c>
      <c r="D23" s="31">
        <v>2600</v>
      </c>
      <c r="E23" s="31">
        <v>170</v>
      </c>
      <c r="F23" s="31">
        <v>1</v>
      </c>
      <c r="G23" s="31">
        <v>6</v>
      </c>
      <c r="H23" s="31">
        <v>550</v>
      </c>
      <c r="I23" s="31">
        <v>12</v>
      </c>
      <c r="J23" s="18"/>
      <c r="K23" s="18"/>
      <c r="L23" s="18"/>
      <c r="M23" s="18"/>
      <c r="N23" s="18"/>
      <c r="O23" s="18"/>
      <c r="P23" s="17"/>
      <c r="Q23" s="17"/>
      <c r="R23" s="18"/>
      <c r="S23" s="27"/>
    </row>
    <row r="24" spans="2:19" ht="18.350000000000001" thickBot="1" x14ac:dyDescent="0.35">
      <c r="B24" s="15"/>
      <c r="C24" s="30">
        <v>22</v>
      </c>
      <c r="D24" s="31">
        <v>2700</v>
      </c>
      <c r="E24" s="31">
        <v>190</v>
      </c>
      <c r="F24" s="31">
        <v>1</v>
      </c>
      <c r="G24" s="31">
        <v>5</v>
      </c>
      <c r="H24" s="31">
        <v>840</v>
      </c>
      <c r="I24" s="31">
        <v>10</v>
      </c>
      <c r="J24" s="18"/>
      <c r="K24" s="18"/>
      <c r="L24" s="18"/>
      <c r="M24" s="18"/>
      <c r="N24" s="18"/>
      <c r="O24" s="18"/>
      <c r="P24" s="17"/>
      <c r="Q24" s="18"/>
      <c r="R24" s="18"/>
      <c r="S24" s="27"/>
    </row>
    <row r="25" spans="2:19" ht="18.350000000000001" thickBot="1" x14ac:dyDescent="0.35">
      <c r="C25" s="30">
        <v>23</v>
      </c>
      <c r="D25" s="31">
        <v>2200</v>
      </c>
      <c r="E25" s="31">
        <v>220</v>
      </c>
      <c r="F25" s="31">
        <v>2</v>
      </c>
      <c r="G25" s="31">
        <v>5</v>
      </c>
      <c r="H25" s="31">
        <v>750</v>
      </c>
      <c r="I25" s="31">
        <v>10</v>
      </c>
    </row>
    <row r="26" spans="2:19" ht="18.350000000000001" thickBot="1" x14ac:dyDescent="0.35">
      <c r="B26" s="8"/>
      <c r="C26" s="30">
        <v>24</v>
      </c>
      <c r="D26" s="31">
        <v>2800</v>
      </c>
      <c r="E26" s="31">
        <v>100</v>
      </c>
      <c r="F26" s="31">
        <v>3</v>
      </c>
      <c r="G26" s="31">
        <v>6</v>
      </c>
      <c r="H26" s="31">
        <v>700</v>
      </c>
      <c r="I26" s="31">
        <v>10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2:19" ht="18.350000000000001" thickBot="1" x14ac:dyDescent="0.35">
      <c r="B27" s="8"/>
      <c r="C27" s="30">
        <v>25</v>
      </c>
      <c r="D27" s="31">
        <v>3200</v>
      </c>
      <c r="E27" s="31">
        <v>230</v>
      </c>
      <c r="F27" s="31">
        <v>1</v>
      </c>
      <c r="G27" s="31">
        <v>7</v>
      </c>
      <c r="H27" s="31">
        <v>750</v>
      </c>
      <c r="I27" s="31">
        <v>12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</row>
    <row r="28" spans="2:19" ht="18.350000000000001" thickBot="1" x14ac:dyDescent="0.35">
      <c r="B28" s="22"/>
      <c r="C28" s="30">
        <v>26</v>
      </c>
      <c r="D28" s="31">
        <v>2500</v>
      </c>
      <c r="E28" s="31">
        <v>180</v>
      </c>
      <c r="F28" s="31">
        <v>2</v>
      </c>
      <c r="G28" s="31">
        <v>6</v>
      </c>
      <c r="H28" s="31">
        <v>750</v>
      </c>
      <c r="I28" s="31">
        <v>15</v>
      </c>
      <c r="J28" s="23"/>
      <c r="K28" s="28"/>
      <c r="L28" s="28"/>
      <c r="M28" s="28"/>
      <c r="N28" s="28"/>
      <c r="O28" s="23"/>
      <c r="P28" s="28"/>
      <c r="Q28" s="28"/>
      <c r="R28" s="28"/>
      <c r="S28" s="8"/>
    </row>
    <row r="29" spans="2:19" ht="18.350000000000001" thickBot="1" x14ac:dyDescent="0.35">
      <c r="B29" s="22"/>
      <c r="C29" s="30">
        <v>27</v>
      </c>
      <c r="D29" s="31">
        <v>2900</v>
      </c>
      <c r="E29" s="31">
        <v>150</v>
      </c>
      <c r="F29" s="31">
        <v>1</v>
      </c>
      <c r="G29" s="31">
        <v>6</v>
      </c>
      <c r="H29" s="31">
        <v>700</v>
      </c>
      <c r="I29" s="31">
        <v>20</v>
      </c>
      <c r="J29" s="23"/>
      <c r="K29" s="28"/>
      <c r="L29" s="28"/>
      <c r="M29" s="28"/>
      <c r="N29" s="28"/>
      <c r="O29" s="23"/>
      <c r="P29" s="23"/>
      <c r="Q29" s="28"/>
      <c r="R29" s="28"/>
      <c r="S29" s="8"/>
    </row>
    <row r="30" spans="2:19" ht="18.350000000000001" thickBot="1" x14ac:dyDescent="0.35">
      <c r="B30" s="22"/>
      <c r="C30" s="30">
        <v>28</v>
      </c>
      <c r="D30" s="31">
        <v>2200</v>
      </c>
      <c r="E30" s="31">
        <v>200</v>
      </c>
      <c r="F30" s="31">
        <v>2</v>
      </c>
      <c r="G30" s="31">
        <v>5</v>
      </c>
      <c r="H30" s="31">
        <v>700</v>
      </c>
      <c r="I30" s="31">
        <v>10</v>
      </c>
      <c r="J30" s="28"/>
      <c r="K30" s="23"/>
      <c r="L30" s="23"/>
      <c r="M30" s="28"/>
      <c r="N30" s="28"/>
      <c r="O30" s="23"/>
      <c r="P30" s="23"/>
      <c r="Q30" s="28"/>
      <c r="R30" s="28"/>
      <c r="S30" s="8"/>
    </row>
    <row r="31" spans="2:19" ht="18.350000000000001" thickBot="1" x14ac:dyDescent="0.35">
      <c r="B31" s="8"/>
      <c r="C31" s="30">
        <v>29</v>
      </c>
      <c r="D31" s="31">
        <v>2100</v>
      </c>
      <c r="E31" s="31">
        <v>220</v>
      </c>
      <c r="F31" s="31">
        <v>2</v>
      </c>
      <c r="G31" s="31">
        <v>6</v>
      </c>
      <c r="H31" s="31">
        <v>650</v>
      </c>
      <c r="I31" s="31">
        <v>12</v>
      </c>
      <c r="J31" s="26"/>
      <c r="K31" s="24"/>
      <c r="L31" s="24"/>
      <c r="M31" s="26"/>
      <c r="N31" s="26"/>
      <c r="O31" s="24"/>
      <c r="P31" s="24"/>
      <c r="Q31" s="26"/>
      <c r="R31" s="26"/>
      <c r="S31" s="27"/>
    </row>
    <row r="32" spans="2:19" ht="18.350000000000001" thickBot="1" x14ac:dyDescent="0.35">
      <c r="B32" s="8"/>
      <c r="C32" s="30">
        <v>30</v>
      </c>
      <c r="D32" s="31">
        <v>2000</v>
      </c>
      <c r="E32" s="31">
        <v>180</v>
      </c>
      <c r="F32" s="31">
        <v>1</v>
      </c>
      <c r="G32" s="31">
        <v>5</v>
      </c>
      <c r="H32" s="31">
        <v>600</v>
      </c>
      <c r="I32" s="31">
        <v>10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</row>
    <row r="33" spans="2:19" x14ac:dyDescent="0.3">
      <c r="B33" s="8"/>
      <c r="C33" s="16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29"/>
    </row>
    <row r="34" spans="2:19" x14ac:dyDescent="0.3">
      <c r="B34" s="8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2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Выполнение</vt:lpstr>
      <vt:lpstr>Варианты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2023-11-14T07:30:14Z</dcterms:modified>
</cp:coreProperties>
</file>