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codeName="ThisWorkbook" defaultThemeVersion="166925"/>
  <mc:AlternateContent xmlns:mc="http://schemas.openxmlformats.org/markup-compatibility/2006">
    <mc:Choice Requires="x15">
      <x15ac:absPath xmlns:x15ac="http://schemas.microsoft.com/office/spreadsheetml/2010/11/ac" url="\\1000668-V-UIORC.GHR.Genting.corp\CFGCore\Hospitality - GHR\ZZ Config\"/>
    </mc:Choice>
  </mc:AlternateContent>
  <xr:revisionPtr revIDLastSave="0" documentId="13_ncr:1_{603C223E-05DC-4C09-9FF1-0FBE324D6918}" xr6:coauthVersionLast="36" xr6:coauthVersionMax="45" xr10:uidLastSave="{00000000-0000-0000-0000-000000000000}"/>
  <bookViews>
    <workbookView xWindow="0" yWindow="0" windowWidth="21570" windowHeight="7980" tabRatio="905" firstSheet="1" activeTab="6" xr2:uid="{00000000-000D-0000-FFFF-FFFF00000000}"/>
  </bookViews>
  <sheets>
    <sheet name="MainConfig" sheetId="1" r:id="rId1"/>
    <sheet name="Match F&amp;B_Golf_Mspa_Hotel_GHR" sheetId="22" r:id="rId2"/>
    <sheet name="Matching FIT_OTA_MICE" sheetId="24" r:id="rId3"/>
    <sheet name="Matching Jompay" sheetId="26" r:id="rId4"/>
    <sheet name="Posting Ghpms" sheetId="3" state="hidden" r:id="rId5"/>
    <sheet name="Matching MSCRM" sheetId="25" r:id="rId6"/>
    <sheet name="Matching iHoliday" sheetId="29" r:id="rId7"/>
    <sheet name="Matching KioskFB" sheetId="27" r:id="rId8"/>
    <sheet name="Matching iTour" sheetId="28" r:id="rId9"/>
    <sheet name="SAP_Posting" sheetId="23" r:id="rId10"/>
    <sheet name="Retrieve SR IG CMS Gumnut" sheetId="20" r:id="rId11"/>
    <sheet name="Download SR DCS" sheetId="4" r:id="rId12"/>
    <sheet name="Download MR JomPAY" sheetId="17" r:id="rId13"/>
    <sheet name="Retrieve SR FIT_OTA_MICE" sheetId="18" r:id="rId14"/>
    <sheet name="Retrieve MR ipay88 CNY" sheetId="19" r:id="rId15"/>
    <sheet name="Download SR iHoliday" sheetId="5" r:id="rId16"/>
    <sheet name="Download SR iTour" sheetId="6" r:id="rId17"/>
    <sheet name="Retrieve SR MFK" sheetId="7" r:id="rId18"/>
    <sheet name="Download SR ipay88" sheetId="10" r:id="rId19"/>
    <sheet name="Download SR MSCRM" sheetId="9" r:id="rId20"/>
    <sheet name="Download SR Xyreon KMS" sheetId="8" r:id="rId21"/>
    <sheet name="Match SR KMS v MR MBB" sheetId="11" state="hidden" r:id="rId22"/>
    <sheet name="Match SR MFK v MR MBB" sheetId="12" state="hidden" r:id="rId23"/>
    <sheet name="SAP" sheetId="14" state="hidden" r:id="rId24"/>
    <sheet name="MR" sheetId="15" state="hidden" r:id="rId25"/>
    <sheet name="SR" sheetId="16" state="hidden" r:id="rId26"/>
  </sheets>
  <calcPr calcId="191029"/>
  <customWorkbookViews>
    <customWorkbookView name="ROBOT3 - Personal View" guid="{F420D6CA-B45C-4417-9DA0-CBBA77C39C8E}" mergeInterval="0" personalView="1" maximized="1" xWindow="-9" yWindow="-9" windowWidth="1938" windowHeight="1048" tabRatio="998" activeSheetId="4"/>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8" l="1"/>
  <c r="B3" i="28" s="1"/>
  <c r="B2" i="27" l="1"/>
  <c r="B3" i="27" s="1"/>
  <c r="B30" i="26" l="1"/>
  <c r="B9" i="1" l="1"/>
  <c r="B9" i="5" l="1"/>
  <c r="B7" i="24"/>
  <c r="B14" i="22"/>
  <c r="B7" i="26"/>
  <c r="B29" i="24"/>
  <c r="B21" i="25" l="1"/>
  <c r="B9" i="18"/>
  <c r="B16" i="9" l="1"/>
  <c r="B15" i="7"/>
  <c r="B12" i="23" l="1"/>
  <c r="B16" i="20"/>
  <c r="B16" i="4" l="1"/>
  <c r="B10" i="4" l="1"/>
  <c r="B3" i="1" l="1"/>
  <c r="B10" i="7" l="1"/>
  <c r="B12" i="9"/>
  <c r="B12" i="10"/>
  <c r="B14" i="19"/>
  <c r="B7" i="1"/>
  <c r="B5" i="1"/>
  <c r="B4" i="1"/>
  <c r="B11" i="20"/>
  <c r="B11" i="8" l="1"/>
  <c r="B11" i="10"/>
  <c r="B11" i="9"/>
  <c r="B12" i="7"/>
  <c r="B13" i="6"/>
  <c r="B12" i="6"/>
  <c r="B14" i="5"/>
  <c r="B13" i="5"/>
  <c r="B12" i="5"/>
  <c r="B11" i="19" l="1"/>
  <c r="B13" i="18"/>
  <c r="B12" i="18"/>
  <c r="B16" i="17"/>
  <c r="B15" i="17"/>
  <c r="B13" i="4"/>
  <c r="B12" i="4"/>
  <c r="B13" i="20" l="1"/>
  <c r="B12" i="20"/>
  <c r="B9" i="6" l="1"/>
  <c r="B9" i="17"/>
  <c r="B16" i="8"/>
  <c r="B20" i="10"/>
  <c r="B11" i="6"/>
  <c r="B11" i="5"/>
  <c r="B16" i="18"/>
  <c r="B11" i="17"/>
  <c r="B19" i="3" l="1"/>
  <c r="B15" i="3" l="1"/>
  <c r="B10" i="3"/>
  <c r="B13" i="12" l="1"/>
  <c r="B14" i="7" l="1"/>
  <c r="B14" i="8" l="1"/>
  <c r="B22" i="15" l="1"/>
  <c r="B13" i="16" l="1"/>
  <c r="B15" i="15" l="1"/>
  <c r="B18" i="3" l="1"/>
  <c r="B9" i="3"/>
  <c r="B14" i="12"/>
  <c r="B12" i="12"/>
  <c r="B11" i="12"/>
  <c r="B13" i="11"/>
  <c r="B11" i="11"/>
  <c r="B12" i="11"/>
  <c r="B14" i="11"/>
  <c r="B12" i="16"/>
  <c r="B17" i="15"/>
  <c r="B14" i="15"/>
  <c r="B13" i="15"/>
  <c r="B12" i="15"/>
  <c r="B13" i="14" l="1"/>
</calcChain>
</file>

<file path=xl/sharedStrings.xml><?xml version="1.0" encoding="utf-8"?>
<sst xmlns="http://schemas.openxmlformats.org/spreadsheetml/2006/main" count="1471" uniqueCount="641">
  <si>
    <t>Name</t>
  </si>
  <si>
    <t>Value</t>
  </si>
  <si>
    <t>Description</t>
  </si>
  <si>
    <t>00:00:10</t>
  </si>
  <si>
    <t>00:00:05</t>
  </si>
  <si>
    <t>00:00:01</t>
  </si>
  <si>
    <t>System Exception: Escalate to support</t>
  </si>
  <si>
    <t>vLongDelay</t>
  </si>
  <si>
    <t>vMediumDelay</t>
  </si>
  <si>
    <t>vShortDelay</t>
  </si>
  <si>
    <t>vMediumTimeOut</t>
  </si>
  <si>
    <t>vLongTimeOut</t>
  </si>
  <si>
    <t>vShortTimeOut</t>
  </si>
  <si>
    <t>Short Timeout in Milliseconds</t>
  </si>
  <si>
    <t>Long Timeout in Milliseconds</t>
  </si>
  <si>
    <t>Medium Timeout in Milliseconds</t>
  </si>
  <si>
    <t>Short Delay in Seconds</t>
  </si>
  <si>
    <t>Medium Delay in Seconds</t>
  </si>
  <si>
    <t>Long Delay in Seconds</t>
  </si>
  <si>
    <t>Invalid Credentials</t>
  </si>
  <si>
    <t>Subject for business exception email: Invalid Credentials</t>
  </si>
  <si>
    <t>Subject for system exception email: Others</t>
  </si>
  <si>
    <t>vSubjectBECredentials</t>
  </si>
  <si>
    <t>vSubjectSEOthers</t>
  </si>
  <si>
    <t>vBaseFolder</t>
  </si>
  <si>
    <t>Folder Path for Input and Output files</t>
  </si>
  <si>
    <t>vBaseFolderArchive</t>
  </si>
  <si>
    <t>Folder Path for archive files</t>
  </si>
  <si>
    <t>vBaseFolderConfig</t>
  </si>
  <si>
    <t>Folder Path for Config files</t>
  </si>
  <si>
    <t>vBaseFolderLogs</t>
  </si>
  <si>
    <t>Folder Path for Log files</t>
  </si>
  <si>
    <t>vBaseFolderReport</t>
  </si>
  <si>
    <t>Folder Path for Report files</t>
  </si>
  <si>
    <t>vBaseFolderScreenshots</t>
  </si>
  <si>
    <t>Folder Path for Screenshots files</t>
  </si>
  <si>
    <t>vSidFilter</t>
  </si>
  <si>
    <t>Filter to find SID for Login</t>
  </si>
  <si>
    <t>HANA Test</t>
  </si>
  <si>
    <t>vSapClient</t>
  </si>
  <si>
    <t>SAP Client ID</t>
  </si>
  <si>
    <t>vTransactionDate</t>
  </si>
  <si>
    <t>DateTime.Now</t>
  </si>
  <si>
    <t>vTcode</t>
  </si>
  <si>
    <t>Y_EGD_67000834</t>
  </si>
  <si>
    <t>T-code Sap Upload program</t>
  </si>
  <si>
    <t>Sap Template folder location</t>
  </si>
  <si>
    <t>vBaseFolderReportSap</t>
  </si>
  <si>
    <t>vRetryNumber</t>
  </si>
  <si>
    <t>vMasterListOriginalFilePath</t>
  </si>
  <si>
    <t>Number of retries thebot will perform before aborting the workflow in the event of an exception. 
(When the transaction is no processed via orchestrator)</t>
  </si>
  <si>
    <t>File path to original Master List</t>
  </si>
  <si>
    <t>vProcessingDate</t>
  </si>
  <si>
    <t>(T+2) Date for testing</t>
  </si>
  <si>
    <t>File Path to Exception Report</t>
  </si>
  <si>
    <t>vDcsOriginalFolderPath</t>
  </si>
  <si>
    <t>vProcessName</t>
  </si>
  <si>
    <t>Process Name</t>
  </si>
  <si>
    <t>vRemoteDesktopConnectionCode</t>
  </si>
  <si>
    <t>Remote Desktop Connection Code</t>
  </si>
  <si>
    <t>mstsc</t>
  </si>
  <si>
    <t>vMasterListGhpmsArCode</t>
  </si>
  <si>
    <t>File Path to formatted Master List for Ghpms Posting</t>
  </si>
  <si>
    <t>\\egwgwgfs\RWBFinance$\~FINANCE USERS\RPA\Hospitality - GHR\10 Report\Formatted_ML\ML_GhpmsArCode.xlsx</t>
  </si>
  <si>
    <t>vOriginalDcsFolderPath</t>
  </si>
  <si>
    <t>vEmailTemplateFilePathSe</t>
  </si>
  <si>
    <t>vEmailTemplateFilePathBe</t>
  </si>
  <si>
    <t>vSetActivityRetryNumber</t>
  </si>
  <si>
    <t>Retry</t>
  </si>
  <si>
    <t>vMailboxBe</t>
  </si>
  <si>
    <t>Business Exception Email Recipients</t>
  </si>
  <si>
    <t>vMailboxSe</t>
  </si>
  <si>
    <t>System Exception Email Recipients</t>
  </si>
  <si>
    <t>Business Exception Email Template</t>
  </si>
  <si>
    <t>System Exception Email Template</t>
  </si>
  <si>
    <t>vEmailTemplateFilePathResult</t>
  </si>
  <si>
    <t>Result Email Template</t>
  </si>
  <si>
    <t>vBaseFolderEmail</t>
  </si>
  <si>
    <t>Folder Path for Email Templates</t>
  </si>
  <si>
    <t>robot2@rwgenting.com</t>
  </si>
  <si>
    <t>robot2@rwgenting.com;lester.lee@my.ey.com</t>
  </si>
  <si>
    <t>vScreenShotFolderPath</t>
  </si>
  <si>
    <t>viHolidaySrFolderPathGHR</t>
  </si>
  <si>
    <t>viHolidaySrFolderPathRWL</t>
  </si>
  <si>
    <t>viHolidaySrTempFolderPath</t>
  </si>
  <si>
    <t>Temporary Folder Path for iHoliday Sales Report</t>
  </si>
  <si>
    <t>vIholidayWebPortalGHR</t>
  </si>
  <si>
    <t>https://book.rwgenting.com/admin/User/Login.aspx</t>
  </si>
  <si>
    <t>Link to GHR iHoliday Could Portal</t>
  </si>
  <si>
    <t>vIholidayWebPortalRWL</t>
  </si>
  <si>
    <t>https://book.rwgenting.com/member1mt/User/Login.aspx</t>
  </si>
  <si>
    <t>Link to RWL iHoliday Could Portal</t>
  </si>
  <si>
    <t>vCredentialsiholiday</t>
  </si>
  <si>
    <t>Credentials.iHoliday</t>
  </si>
  <si>
    <t>Credential Name for iHoliday</t>
  </si>
  <si>
    <t>vScreenshotFolderPath</t>
  </si>
  <si>
    <t>viTourSrFolderPath</t>
  </si>
  <si>
    <t>Folder Path to GHR iTour Sales Report</t>
  </si>
  <si>
    <t>Temporary Folder Path for iTour Sales Report</t>
  </si>
  <si>
    <t>viTourWebPortal</t>
  </si>
  <si>
    <t>Link to GHR iTour Could Portal</t>
  </si>
  <si>
    <t>vCredentialsItour</t>
  </si>
  <si>
    <t>Credentials.iTour</t>
  </si>
  <si>
    <t>Credential Name for iTour</t>
  </si>
  <si>
    <t>vBaseFolderTemp</t>
  </si>
  <si>
    <t>Folder Path for Temp files</t>
  </si>
  <si>
    <t>Link To Merchant Statement PBB</t>
  </si>
  <si>
    <t>vMrOriginalFolderPathGhr</t>
  </si>
  <si>
    <t>File path to Merchant Reports Folders</t>
  </si>
  <si>
    <t>vCredentialMrPbb</t>
  </si>
  <si>
    <t>Login Details for MR PBB</t>
  </si>
  <si>
    <t xml:space="preserve">https://www2.pbebank.com/myIBK/apppbb/servlet/BxxxServlet?RDOName=BxxxAuth&amp;MethodName=login </t>
  </si>
  <si>
    <t>vMerchantReportLinkXy</t>
  </si>
  <si>
    <t>Link To Merchant Statement Xyreon KMS</t>
  </si>
  <si>
    <t>Login Details for Xyreon KMS</t>
  </si>
  <si>
    <t>vCredentialSrXyreon</t>
  </si>
  <si>
    <t>Download Sales Report</t>
  </si>
  <si>
    <t>vSrOriginalFolderPathGhr</t>
  </si>
  <si>
    <t>File path to Sales Reports Folders</t>
  </si>
  <si>
    <t>https://www.mobile88.com/ePayment/report/</t>
  </si>
  <si>
    <t>vCredentialSrIpayIholiday</t>
  </si>
  <si>
    <t>Login Details for iPay88 (iHoliday)</t>
  </si>
  <si>
    <t>vCredentialSrIpayOta</t>
  </si>
  <si>
    <t>Login Details for iPay88 (PBB OTA)</t>
  </si>
  <si>
    <t>vCredentialSrItour</t>
  </si>
  <si>
    <t>Login Details for iPay88 (iTour)</t>
  </si>
  <si>
    <t>vCredentialSrItourGgm</t>
  </si>
  <si>
    <t>Login Details for iPay88 (iTour GGM)</t>
  </si>
  <si>
    <t>vCredentialSrItourXml</t>
  </si>
  <si>
    <t>Login Details for iPay88 (iTour XML)</t>
  </si>
  <si>
    <t>vMerchantReportLinkIpay</t>
  </si>
  <si>
    <t>Credential.XyreonKms</t>
  </si>
  <si>
    <t>Credential.Ipay88.Iholiday</t>
  </si>
  <si>
    <t>Credential.Ipay88.Ota</t>
  </si>
  <si>
    <t>Credential.Ipay88.Itour</t>
  </si>
  <si>
    <t>Credential.Ipay88.Ggm</t>
  </si>
  <si>
    <t>Credential.Ipay88.Xml</t>
  </si>
  <si>
    <t>Credential.Pbb</t>
  </si>
  <si>
    <t xml:space="preserve">Link To Sales Report Ipay88 </t>
  </si>
  <si>
    <t>vMfkDirectory</t>
  </si>
  <si>
    <t>\\10.64.22.56\Share\MFKReport\WKT</t>
  </si>
  <si>
    <t>MFK shared Folder</t>
  </si>
  <si>
    <t>https://emerchant.cimbbank.com.my/eaccess/merchant</t>
  </si>
  <si>
    <t>Link To Merchant Statement CIMB</t>
  </si>
  <si>
    <t>vCredentialMrCimbGenm</t>
  </si>
  <si>
    <t>Login Details for MR CIMB FWH</t>
  </si>
  <si>
    <t>vCredentialMrCimbFwh</t>
  </si>
  <si>
    <t>Login Details for MR CIMB GENM</t>
  </si>
  <si>
    <t>vMerchantReportLinkPbb</t>
  </si>
  <si>
    <t>vMerchantReportLinkCimb</t>
  </si>
  <si>
    <t>Credential.Cimb.Genm</t>
  </si>
  <si>
    <t>Credential.Cimb.Fwh</t>
  </si>
  <si>
    <t>Download Merchant Report -</t>
  </si>
  <si>
    <t>vMacroFilePbb</t>
  </si>
  <si>
    <t>Macro For PBB template preparation</t>
  </si>
  <si>
    <t>00:01:00</t>
  </si>
  <si>
    <t>https://1000116-v-hcoap.ghr.genting.corp/xyreonadmin/login.php?</t>
  </si>
  <si>
    <t>https://genmcrm.rwgenting.com/main.aspx#888762564</t>
  </si>
  <si>
    <t>vMerchantReportLinkMscrm</t>
  </si>
  <si>
    <t>Link To Sales Report MSCRM</t>
  </si>
  <si>
    <t>vCredentialSrMscrm</t>
  </si>
  <si>
    <t>Credential.Mscrm</t>
  </si>
  <si>
    <t>Login Details for MSCRM</t>
  </si>
  <si>
    <t>Match KMS SR v MBB MR</t>
  </si>
  <si>
    <t>Screenshot Folder</t>
  </si>
  <si>
    <t>vQueueName</t>
  </si>
  <si>
    <t>Match SR KMS V MR MBB</t>
  </si>
  <si>
    <t>Queue Name</t>
  </si>
  <si>
    <t>vReconFolder</t>
  </si>
  <si>
    <t>Recon Folder</t>
  </si>
  <si>
    <t>GHR MR Folders</t>
  </si>
  <si>
    <t>Business Exception Recipients</t>
  </si>
  <si>
    <t>vScreenshotsFolder</t>
  </si>
  <si>
    <t>vMailBoxBe</t>
  </si>
  <si>
    <t>vReconciliationReportFilePath</t>
  </si>
  <si>
    <t>viTourTempSrFolderPath</t>
  </si>
  <si>
    <t>Business Exception Email Mailbox</t>
  </si>
  <si>
    <t>Exception Screenshot file path</t>
  </si>
  <si>
    <t>vAssetGhpmsServer</t>
  </si>
  <si>
    <t>Global.GHPMS.Address.Ghr</t>
  </si>
  <si>
    <t>GhpmsServerAsset Name</t>
  </si>
  <si>
    <t>vMerchantReportLink</t>
  </si>
  <si>
    <t>Download SR ipay88</t>
  </si>
  <si>
    <t>Screenshots Folder</t>
  </si>
  <si>
    <t>melissa.pok@rwgenting.com;rosmawati.ismail@rwgenting.com;Robot3@rwgenting.com</t>
  </si>
  <si>
    <t>Download SR MSCRM</t>
  </si>
  <si>
    <t>Retrieve SR MFK</t>
  </si>
  <si>
    <t>Download SR Xyreon KMS</t>
  </si>
  <si>
    <t>Match SR MFK V MR MBB</t>
  </si>
  <si>
    <t>Download Ghpms DCS (GHR)</t>
  </si>
  <si>
    <t>Download iHoliday Sales Report</t>
  </si>
  <si>
    <t>Download iTour Sales Report</t>
  </si>
  <si>
    <t>vOriginalDcsFolderPathXls</t>
  </si>
  <si>
    <t xml:space="preserve">Cash Receipt Posting / AR Adjustment Ghpms </t>
  </si>
  <si>
    <t>DCS Original Folder Path</t>
  </si>
  <si>
    <t>28/12/2019</t>
  </si>
  <si>
    <t>Credentials.XyreonKms</t>
  </si>
  <si>
    <t>Credentials.Mscrm</t>
  </si>
  <si>
    <t>Credentials.Ipay88.Iholiday</t>
  </si>
  <si>
    <t>Credentials.Ipay88.Ota</t>
  </si>
  <si>
    <t>Credentials.Ipay88.Itour</t>
  </si>
  <si>
    <t>Credentials.Ipay88.Ggm</t>
  </si>
  <si>
    <t>Credentials.Ipay88.Xml</t>
  </si>
  <si>
    <t>finance.prepayment@rwgenting.com</t>
  </si>
  <si>
    <t>\\1000668-V-UIORC\CFGFinance\Hospitality - GHR\ZZ Config\</t>
  </si>
  <si>
    <t>File path to original Hosp. Master List</t>
  </si>
  <si>
    <t xml:space="preserve"> (T+1) Processing Date used by the robot</t>
  </si>
  <si>
    <t>Folder Path which stores the downloaded Original DCS (For bot use)</t>
  </si>
  <si>
    <t>Folder Path to which stores the downloaded Original DCS</t>
  </si>
  <si>
    <t xml:space="preserve">Number of retries thebot will perform before aborting the workflow in the event of an exception. </t>
  </si>
  <si>
    <t>Folder Path to Exception Screenshots</t>
  </si>
  <si>
    <t>Number of retries thebot will perform before aborting the workflow in the event of an exception.</t>
  </si>
  <si>
    <t>Folder Path which stores the downloaded GHR iHoliday Sales Report</t>
  </si>
  <si>
    <t>Folder Path which storesthe downloaded RWL iHoliday Sales Report</t>
  </si>
  <si>
    <t>https://book.rwgenting.com/Agent/V1/eb2b.App/UI/Common/Login.aspx</t>
  </si>
  <si>
    <t>00:00:20</t>
  </si>
  <si>
    <t xml:space="preserve">Number of retries the bot will perform before aborting the workflow in the event of an exception. </t>
  </si>
  <si>
    <t>Download JomPAY Merchant Report</t>
  </si>
  <si>
    <t>vJomPayWebPortal</t>
  </si>
  <si>
    <t>https://billercentre.jompay.com.my/login.aspx</t>
  </si>
  <si>
    <t>Link to JomPay Web Portal</t>
  </si>
  <si>
    <t>vCredentialsJomPay</t>
  </si>
  <si>
    <t>Credentials.JomPay</t>
  </si>
  <si>
    <t>Asset name for JomPAY Credentials stored in Orchestrator</t>
  </si>
  <si>
    <t>vBankID</t>
  </si>
  <si>
    <t>JomPAY</t>
  </si>
  <si>
    <t>JomPAY Bank Name</t>
  </si>
  <si>
    <t>vJomPayTempMrFolderPath</t>
  </si>
  <si>
    <t>Temporary Folder Path for JomPay Merchant Report</t>
  </si>
  <si>
    <t>vJomPayMrFolderPath</t>
  </si>
  <si>
    <t>Folder Path which stores the downloaded JomPAY Merchant Report</t>
  </si>
  <si>
    <t>00:00:03</t>
  </si>
  <si>
    <t>vWrcMailSubject</t>
  </si>
  <si>
    <t>FIT/OTA Settlement Report dd</t>
  </si>
  <si>
    <t>Email Subject for WRC Merchant Report</t>
  </si>
  <si>
    <t>vWrcMailSubjectMice</t>
  </si>
  <si>
    <t>MICE Settlement Report dd</t>
  </si>
  <si>
    <t>Email Subject for WRC [MICE] Merchant Report</t>
  </si>
  <si>
    <t>vWrcMrFolderPathXls</t>
  </si>
  <si>
    <t>Folder Path to WRC Merchant Report in xls format</t>
  </si>
  <si>
    <t>vWrcMrFolderPathXlsx</t>
  </si>
  <si>
    <t>Folder Path to WRC Merchant Report in xlsx format</t>
  </si>
  <si>
    <t>vProcessNameWRC</t>
  </si>
  <si>
    <t>vProcessNameMICE</t>
  </si>
  <si>
    <t>Folder Path to BE Exception Screenshots</t>
  </si>
  <si>
    <t>BE Email Mailbox</t>
  </si>
  <si>
    <t>vWrcExchangeFolder</t>
  </si>
  <si>
    <t>Inbox\WRC</t>
  </si>
  <si>
    <t>vWrcExchangeFolderMice</t>
  </si>
  <si>
    <t>Inbox\WRC [MICE]</t>
  </si>
  <si>
    <t>vPublicHolidayFilePath</t>
  </si>
  <si>
    <t>\\egwgwgfs\RWBFinance$\~FINANCE USERS\RPA\Testing (Temp)\Hospitality - GHR\ZZ Config\WP KL Public Holiday Tracker.xlsx</t>
  </si>
  <si>
    <t>Process Name: FIT, OTA</t>
  </si>
  <si>
    <t>Process Name: MICE</t>
  </si>
  <si>
    <t>Exchange Folder to retreive Email</t>
  </si>
  <si>
    <t>Exhange Folder to retrieve Email</t>
  </si>
  <si>
    <t>File Path to Public Holiday Tracker</t>
  </si>
  <si>
    <t>Processing Date</t>
  </si>
  <si>
    <t>Retrieve MR ipay88 CNY</t>
  </si>
  <si>
    <t>vSaveFilePath</t>
  </si>
  <si>
    <t>Folder Path to save IG Reports in Excel</t>
  </si>
  <si>
    <t>vMailFolder</t>
  </si>
  <si>
    <t>inbox\iPay88 (CNY)</t>
  </si>
  <si>
    <t>Mail inbox in which robot is saved into</t>
  </si>
  <si>
    <t>vBufferDays</t>
  </si>
  <si>
    <t>Buffer days for WD counting</t>
  </si>
  <si>
    <t>Retrieve SR IG CMS Gumnut</t>
  </si>
  <si>
    <t>vSaveFilePathIG</t>
  </si>
  <si>
    <t>vSaveFilePathCMS</t>
  </si>
  <si>
    <t>Folder Path to save CMS Reports in Excel</t>
  </si>
  <si>
    <t>vSaveFilePathGumnut</t>
  </si>
  <si>
    <t>Folder Path to save Gumnut Reports in Excel</t>
  </si>
  <si>
    <t>inbox\IG CMS Gumnut</t>
  </si>
  <si>
    <t>Temp\</t>
  </si>
  <si>
    <t>Retrieve FIT OTA Sales Report</t>
  </si>
  <si>
    <t>Retrieve MICE Sales Report</t>
  </si>
  <si>
    <t>\\egwgwgfs.wgenting.genting.corp\genm-finance$\RPA\Hospitality - GHR\</t>
  </si>
  <si>
    <t>\\egwgwgfs.wgenting.genting.corp\genm-finance$\RPA\Hospitality - GHR\10 Report\Original_MR\Original_MR_ipay88\</t>
  </si>
  <si>
    <t>\\egwgwgfs.wgenting.genting.corp\genm-finance$\RPA\Common\4 Screenshots\Retrieve IG CMS Gumnut\</t>
  </si>
  <si>
    <t>File Path to formatted Master List for Ghpms Posting (pending change after FR)</t>
  </si>
  <si>
    <t>\\egwgwgfs.wgenting.genting.corp\genm-finance$\RPA\Common\4 Screenshots\Retrieve MR ipay88 CNY\</t>
  </si>
  <si>
    <t>\\egwgwgfs.wgenting.genting.corp\genm-finance$\RPA\Common\4 Screenshots\Download SR ipay88\</t>
  </si>
  <si>
    <t>\\egwgwgfs.wgenting.genting.corp\genm-finance$\RPA\Common\4 Screenshots\Download SR MSCRM\</t>
  </si>
  <si>
    <t>\\egwgwgfs.wgenting.genting.corp\genm-finance$\RPA\Common\4 Screenshots\Download SR KMS\</t>
  </si>
  <si>
    <t>00:00:45</t>
  </si>
  <si>
    <t>finance.prepayment@rwgenting.com;robot3@rwgenting.com</t>
  </si>
  <si>
    <t>vSrIgFolderPath</t>
  </si>
  <si>
    <t>vSrCmsFolderPath</t>
  </si>
  <si>
    <t>vSrGumnutFolderPath</t>
  </si>
  <si>
    <t>vSrDcsFolderPath</t>
  </si>
  <si>
    <t>vMrMbbFolderPath</t>
  </si>
  <si>
    <t>vMrCimbFolderPath</t>
  </si>
  <si>
    <t>vMrPbbFolderPath</t>
  </si>
  <si>
    <t>vMrAlipayFolderPath</t>
  </si>
  <si>
    <t>vMrTngFolderPath</t>
  </si>
  <si>
    <t>vMlGhrFolderPath</t>
  </si>
  <si>
    <t>vReconReportFolderPath</t>
  </si>
  <si>
    <t>Matching - FnB_Golf_Mspa_Hotel_GHR</t>
  </si>
  <si>
    <t>vUserVerificationSapTemplateFolderPath</t>
  </si>
  <si>
    <t>vAppendixNo</t>
  </si>
  <si>
    <t>B6</t>
  </si>
  <si>
    <t>vSapTemplateMacroFilePath</t>
  </si>
  <si>
    <t>\\egwgwgfs.wgenting.genting.corp\genm-finance$\RPA\Common\7 Macro\GENM_Global_SAP_Posting.xlsm</t>
  </si>
  <si>
    <t>Date to be processed</t>
  </si>
  <si>
    <t>Folder Path to IG Sales Report</t>
  </si>
  <si>
    <t>Folder Path to CMS Sales Report</t>
  </si>
  <si>
    <t>Folder Path to Gumnut Sales Report</t>
  </si>
  <si>
    <t>Folder Path to DCS Sales Report</t>
  </si>
  <si>
    <t>Folder Path to MBB Merchant Report</t>
  </si>
  <si>
    <t>Folder Path to CIMB Merchant Report</t>
  </si>
  <si>
    <t>Folder Path to PBB Merchant Report</t>
  </si>
  <si>
    <t>Folder Path to Alipay merchant Report</t>
  </si>
  <si>
    <t>Folder Path to TNG merchant Report</t>
  </si>
  <si>
    <t>Folder Path to GHR Master List</t>
  </si>
  <si>
    <t>Folder Path to Matching Summary Report</t>
  </si>
  <si>
    <t>Process name</t>
  </si>
  <si>
    <t>Email Receipient mailbox for buisness exception</t>
  </si>
  <si>
    <t>PDD Appendix No</t>
  </si>
  <si>
    <t>File path to excel macro template used to generate SAP Posting Template</t>
  </si>
  <si>
    <t>vAccessTemplate</t>
  </si>
  <si>
    <t>AccessTemplate.Matching.Hotel_FB_Golf_Mspa_Retail_Excluding_Kiosk_and_WeChatPay_AG_GG_FWH_CF_HH_TPH_RH_SA</t>
  </si>
  <si>
    <t>File path to access template used to generate Matching Summary Report</t>
  </si>
  <si>
    <t>\\egwgwgfs.wgenting.genting.corp\genm-finance$\RPA\Common\1 Report\&lt;yyyy_MM&gt;\Formatted_MR\Formatted_MR_PBB\</t>
  </si>
  <si>
    <t>\\egwgwgfs.wgenting.genting.corp\genm-finance$\RPA\Common\1 Report\&lt;yyyy_MM&gt;\Original_MR\Original_MR_Alipay\</t>
  </si>
  <si>
    <t>\\egwgwgfs.wgenting.genting.corp\genm-finance$\RPA\Common\1 Report\&lt;yyyy_MM&gt;\Original_MR\Original_MR_TnG\</t>
  </si>
  <si>
    <t>\\1000668-V-UIORC.GHR.Genting.corp\CFGFinance\Hospitality - GHR\ZZ Config\</t>
  </si>
  <si>
    <t>\\egwgwgfs.wgenting.genting.corp\genm-finance$\RPA\Hospitality - GHR\1 Report\&lt;yyyy_MM&gt;\Original_SR\Original_IG\</t>
  </si>
  <si>
    <t>\\egwgwgfs.wgenting.genting.corp\genm-finance$\RPA\Hospitality - GHR\1 Report\&lt;yyyy_MM&gt;\Original_SR\Original_CMS\</t>
  </si>
  <si>
    <t>\\egwgwgfs.wgenting.genting.corp\genm-finance$\RPA\Hospitality - GHR\1 Report\&lt;yyyy_MM&gt;\Original_SR\Original_Gumnut\</t>
  </si>
  <si>
    <t>\\egwgwgfs.wgenting.genting.corp\genm-finance$\RPA\Hospitality - GHR\1 Report\&lt;yyyy_MM&gt;\Original_SR\Original_DCS\</t>
  </si>
  <si>
    <t>\\egwgwgfs.wgenting.genting.corp\genm-finance$\RPA\Hospitality - GHR\1 Report\&lt;yyyy_MM&gt;\Original_MR\Original_MR_MBB\</t>
  </si>
  <si>
    <t>\\egwgwgfs.wgenting.genting.corp\genm-finance$\RPA\Hospitality - GHR\1 Report\&lt;yyyy_MM&gt;\Original_MR\Original_MR_CIMB\</t>
  </si>
  <si>
    <t>vMatchingSummaryReportFolderPath</t>
  </si>
  <si>
    <t>\\egwgwgfs.wgenting.genting.corp\genm-finance$\RPA\Hospitality - GHR\1 Report\&lt;yyyy_MM&gt;\Matching_Summary_Report\</t>
  </si>
  <si>
    <t>vSapTemplateFolderPath</t>
  </si>
  <si>
    <t>vToBePostedSapTemplateFolderPath</t>
  </si>
  <si>
    <t>vPostedSapTemplateFolderPath</t>
  </si>
  <si>
    <t>\\egwgwgfs.wgenting.genting.corp\genm-finance$\RPA\Hospitality - GHR\1 Report\&lt;yyyy_MM&gt;\Matching_Summary_Report\(D) Match_FnB_Golf_Mspa_Hotel_GHR\SAP_Posting_Template\</t>
  </si>
  <si>
    <t>\\egwgwgfs.wgenting.genting.corp\genm-finance$\RPA\Hospitality - GHR\1 Report\&lt;yyyy_MM&gt;\Matching_Summary_Report\(D) Match_FnB_Golf_Mspa_Hotel_GHR\SAP_Posting_Template\User_Verification\</t>
  </si>
  <si>
    <t>\\egwgwgfs.wgenting.genting.corp\genm-finance$\RPA\Hospitality - GHR\1 Report\&lt;yyyy_MM&gt;\Matching_Summary_Report\(D) Match_FnB_Golf_Mspa_Hotel_GHR\SAP_Posting_Template\To_Be_Posted\</t>
  </si>
  <si>
    <t>\\egwgwgfs.wgenting.genting.corp\genm-finance$\RPA\Hospitality - GHR\1 Report\&lt;yyyy_MM&gt;\Matching_Summary_Report\(D) Match_FnB_Golf_Mspa_Hotel_GHR\SAP_Posting_Template\Posted\</t>
  </si>
  <si>
    <t>vProcessNamePark</t>
  </si>
  <si>
    <t>AGGG SAP posting via custom upload program "Y_EGD_67000834"</t>
  </si>
  <si>
    <t>vProcessNamePost</t>
  </si>
  <si>
    <t>AGGG SAP posting via t-code "FBV0"</t>
  </si>
  <si>
    <t>vTempFolderPath</t>
  </si>
  <si>
    <t>C:\Users\robot2\Desktop\Azfar's v2\SAP Posting\Test - Shared Folder\Hospitality - GHR\10 Report\&lt;yyyy_MM&gt;\Reconciliation_Report\(K)Matching F&amp;B, HOTEL, GOLF, GUMNUT (Excluding Kiosk &amp; WeChatPay)\Temp\</t>
  </si>
  <si>
    <t>Date GHPMS posting is performed</t>
  </si>
  <si>
    <t>vOrchestratorQueueNamePark</t>
  </si>
  <si>
    <t>Park_SAP_Doc_GHR</t>
  </si>
  <si>
    <t>Orchestrator GHPMS Cash Recript Posting Queue Name</t>
  </si>
  <si>
    <t>vOrchestratorQueueNamePost</t>
  </si>
  <si>
    <t>Post_SAP_Doc_GHR</t>
  </si>
  <si>
    <t>LogMessage_GetTransactionData</t>
  </si>
  <si>
    <t xml:space="preserve">Processing Transaction: </t>
  </si>
  <si>
    <t>vAssetSapLogon</t>
  </si>
  <si>
    <t>vParkDocumentTcode</t>
  </si>
  <si>
    <t>Custom T-Code to park document</t>
  </si>
  <si>
    <t>vPostParkDocumentTcode</t>
  </si>
  <si>
    <t>FBV0</t>
  </si>
  <si>
    <t>vSapUploadTemplateFileName</t>
  </si>
  <si>
    <t>SAP_Upload_Template.txt</t>
  </si>
  <si>
    <t>vSameCompanyDocumentType</t>
  </si>
  <si>
    <t>GJ</t>
  </si>
  <si>
    <t>vCrossCompanyDocumentType</t>
  </si>
  <si>
    <t>IC</t>
  </si>
  <si>
    <t>vCurrency</t>
  </si>
  <si>
    <t>RM</t>
  </si>
  <si>
    <t>vUpdateMode</t>
  </si>
  <si>
    <t>N</t>
  </si>
  <si>
    <t>vSapExportFileShortcut</t>
  </si>
  <si>
    <t>%pc</t>
  </si>
  <si>
    <t>vToBePostedTemplateFolderPath</t>
  </si>
  <si>
    <t xml:space="preserve">File Path to retrieve To Be Posted SAP Posting Tempalte </t>
  </si>
  <si>
    <t>vPostedTemplateFolderPath</t>
  </si>
  <si>
    <t>Txt Temp Folder</t>
  </si>
  <si>
    <t>vSapCommandReturnToEasyAccess</t>
  </si>
  <si>
    <t>/n</t>
  </si>
  <si>
    <t>vSapCommandLogout</t>
  </si>
  <si>
    <t>/i</t>
  </si>
  <si>
    <t>Credentials.SAP.Logon</t>
  </si>
  <si>
    <t>Folder Path to AG GG Matching Summary Report Folder</t>
  </si>
  <si>
    <t>Folder Path to SAP Posting Template Folder</t>
  </si>
  <si>
    <t>Folder Path to SAP Posting Template (for user verification)</t>
  </si>
  <si>
    <t>Folder Path to SAP Posting Template (To be posted)</t>
  </si>
  <si>
    <t>Folder Path to SAP Posting Template (Posted)</t>
  </si>
  <si>
    <t>finance.prepayment@rwgenting.com;robot2@rwgenting.com;robot3@rwgenting.com</t>
  </si>
  <si>
    <t>\\egwgwgfs.wgenting.genting.corp\genm-finance$\RPA\Hospitality - GHR\1 Report\&lt;yyyy_MM&gt;\Matching_Summary_Report\(D) Match_FnB_Golf_Mspa_Hotel_GHR\</t>
  </si>
  <si>
    <t>Folder Path for Screenshots</t>
  </si>
  <si>
    <t>\\egwgwgfs.wgenting.genting.corp\genm-finance$\RPA\Hospitality - GHR\1 Report\&lt;yyyy_MM&gt;\Matching_Summary_Report\(H) Match_FIT_OTA_MICE\</t>
  </si>
  <si>
    <t>\\egwgwgfs.wgenting.genting.corp\genm-finance$\RPA\Hospitality - GHR\1 Report\&lt;yyyy_MM&gt;\Original_SR\Original_DCS</t>
  </si>
  <si>
    <t>vMsAccessTimeOut</t>
  </si>
  <si>
    <t>Ms Access Timeout in Milliseconds</t>
  </si>
  <si>
    <t>B18</t>
  </si>
  <si>
    <t>vMsAccessFilePath</t>
  </si>
  <si>
    <t>File path to Ms Access Matching File</t>
  </si>
  <si>
    <t>vToBePostedTemplateFolderPathB18</t>
  </si>
  <si>
    <t>vPostedTemplateFolderPathB18</t>
  </si>
  <si>
    <t>\\egwgwgfs.wgenting.genting.corp\genm-finance$\RPA\Hospitality - GHR\1 Report\&lt;yyyy_MM&gt;\Matching_Summary_Report\(H) Match_FIT_OTA_MICE\SAP_Posting_Template\To_Be_Posted\</t>
  </si>
  <si>
    <t>\\egwgwgfs.wgenting.genting.corp\genm-finance$\RPA\Hospitality - GHR\1 Report\&lt;yyyy_MM&gt;\Matching_Summary_Report\(H) Match_FIT_OTA_MICE\SAP_Posting_Template\Posted\</t>
  </si>
  <si>
    <t>vSubtractDate</t>
  </si>
  <si>
    <t>vMediumTimeout</t>
  </si>
  <si>
    <t>vShortTimeout</t>
  </si>
  <si>
    <t>vMatchingSummaryReportFilePath</t>
  </si>
  <si>
    <t>File Path to AG GG Matching Summary Report Folder</t>
  </si>
  <si>
    <t>vSrMSCRMFolderPath</t>
  </si>
  <si>
    <t>\\egwgwgfs.wgenting.genting.corp\genm-finance$\RPA\Hospitality - GHR\1 Report\&lt;yyyy_MM&gt;\Original_SR\Original_MSCRM</t>
  </si>
  <si>
    <t>vSrDcsRWKFolderPath</t>
  </si>
  <si>
    <t>vSrDcsRWLFolderPath</t>
  </si>
  <si>
    <t>\\egwgwgfs.wgenting.genting.corp\genm-finance$\RPA\Common\1 Report\&lt;yyyy_MM&gt;\Formatted_MR\Formatted_MR_PBB</t>
  </si>
  <si>
    <t>\\1000668-V-UIORC.GHR.Genting.corp\CFGFinance\Hospitality - GHR\ZZ Config\Master List - GHR.xlsx</t>
  </si>
  <si>
    <t>vMRSubtractDay</t>
  </si>
  <si>
    <t>vSRSubtractDay</t>
  </si>
  <si>
    <t>\\egwgwgfs.wgenting.genting.corp\genm-finance$\RPA\Common\1 Report\&lt;yyyy_MM&gt;\Matching_Summary_Report</t>
  </si>
  <si>
    <t>vSAPPostingTemplateFolder</t>
  </si>
  <si>
    <t>\\egwgwgfs.wgenting.genting.corp\genm-finance$\RPA\Common\1 Report\&lt;yyyy_MM&gt;\Matching_Summary_Report\(G) Matching MSCRM\SAP_Posting_Template</t>
  </si>
  <si>
    <t>vSAPTemplateMacroFilePath</t>
  </si>
  <si>
    <t>vSAPAppendixNo</t>
  </si>
  <si>
    <t>B17</t>
  </si>
  <si>
    <t>vSAPPostingMlGhr</t>
  </si>
  <si>
    <t>vSAPPostingReportFile</t>
  </si>
  <si>
    <t>\\egwgwgfs.wgenting.genting.corp\genm-finance$\RPA\Common\1 Report\&lt;yyyy_MM&gt;\Matching_Summary_Report\(G) Matching MSCRM\SAP_Posting_Template\User_Verification</t>
  </si>
  <si>
    <t>vMsrOriginalName</t>
  </si>
  <si>
    <t>MatchingSummaryReport_MSCRM.xlsx</t>
  </si>
  <si>
    <t>Matching - MSCRM</t>
  </si>
  <si>
    <t>vEmailSubjectBEMSCRM</t>
  </si>
  <si>
    <t>RPA-Alert: FAILED [Business Exception] Finance Settlement Process: Matching - MSCRM</t>
  </si>
  <si>
    <t>vEmailSubjectSEMSCRM</t>
  </si>
  <si>
    <t>RPA-Alert: FAILED [System Exception] Finance Settlement Process: Matching - MSCRM</t>
  </si>
  <si>
    <t>vEmailSubjectCEMSCRM</t>
  </si>
  <si>
    <t>RPA-Alert: FAILED [Config Exception] Finance Settlement Process: Matching - MSCRM</t>
  </si>
  <si>
    <t>Matching - FIT OTA MICE</t>
  </si>
  <si>
    <t>\\egwgwgfs.wgenting.genting.corp\genm-finance$\RPA\Hospitality - RWK\1 Report\&lt;yyyy_MM&gt;\Original_SR\Original_DCS</t>
  </si>
  <si>
    <t>\\egwgwgfs.wgenting.genting.corp\genm-finance$\RPA\Hospitality - RWL\1 Report\&lt;yyyy_MM&gt;\Original_SR\Original_DCS</t>
  </si>
  <si>
    <t>vEmailSubject</t>
  </si>
  <si>
    <t>vFinancePrepaymentEmail</t>
  </si>
  <si>
    <t>vMasterlistGHRFilePath</t>
  </si>
  <si>
    <t>Master List GHR File Path</t>
  </si>
  <si>
    <t>vPostedTemplateFolderPathB17</t>
  </si>
  <si>
    <t>vToBePostedTemplateFolderPathB17</t>
  </si>
  <si>
    <t>\\egwgwgfs.wgenting.genting.corp\genm-finance$\RPA\Hospitality - GHR\1 Report\&lt;yyyy_MM&gt;\Matching_Summary_Report\(H) Match_FIT_OTA_MICE\SAP_Posting_Template</t>
  </si>
  <si>
    <t>\\egwgwgfs.wgenting.genting.corp\genm-finance$\RPA\Hospitality - GHR\1 Report\&lt;yyyy_MM&gt;\Matching_Summary_Report\(H) Match_FIT_OTA_MICE\SAP_Posting_Template\User_Verification</t>
  </si>
  <si>
    <t>RPA-Alert: FAILED [{0}] Finance Settlement Process: {1}</t>
  </si>
  <si>
    <t>\\egwgwgfs.wgenting.genting.corp\genm-finance$\RPA\Common\1 Report\&lt;yyyy_MM&gt;\Matching_Summary_Report\(G) Matching MSCRM\SAP_Posting_Template\Posted</t>
  </si>
  <si>
    <t>\\egwgwgfs.wgenting.genting.corp\genm-finance$\RPA\Common\1 Report\&lt;yyyy_MM&gt;\Matching_Summary_Report\(G) Matching MSCRM\SAP_Posting_Template\To_Be_Posted</t>
  </si>
  <si>
    <t>\\egwgwgfs.wgenting.genting.corp\genm-finance$\RPA\Hospitality - GHR\1 Report\&lt;yyyy_MM&gt;\OriginaL_MR\Original_MR_MBB</t>
  </si>
  <si>
    <t>\\egwgwgfs.wgenting.genting.corp\genm-finance$\RPA\Hospitality - GHR\1 Report\&lt;yyyy_MM&gt;\Matching_Summary_Report\(H) Match_FIT_OTA_MICE\SAP_Posting_Template\</t>
  </si>
  <si>
    <t>\\egwgwgfs.wgenting.genting.corp\genm-finance$\RPA\Hospitality - GHR\1 Report\&lt;yyyy_MM&gt;\Matching_Summary_Report\(H) Match_FIT_OTA_MICE\SAP_Posting_Template\User_Verification\</t>
  </si>
  <si>
    <t>Matching - Jompay</t>
  </si>
  <si>
    <t>B23</t>
  </si>
  <si>
    <t>Matching Kiosk (F&amp;B)</t>
  </si>
  <si>
    <t>vMasterListingGHR</t>
  </si>
  <si>
    <t>vMROriginalFolderPathMbbCreditKioskFB</t>
  </si>
  <si>
    <t>vMROriginalFolderPathMbbAMEXKioskFB</t>
  </si>
  <si>
    <t>vMROriginalFolderPathMbbDebitKioskFB</t>
  </si>
  <si>
    <t>vMROriginalFolderPathMbbAlipayKioskFB</t>
  </si>
  <si>
    <t>vSROriginalFolderPathKMSKioskFB</t>
  </si>
  <si>
    <t>vSROriginalFolderPathDCSKioskFB</t>
  </si>
  <si>
    <t>vMsAccessTmpFolderMbbCredit</t>
  </si>
  <si>
    <t>vMsAccessTmpFolderMbbAMEX</t>
  </si>
  <si>
    <t>vMsAccessTmpFolderMbbDebit</t>
  </si>
  <si>
    <t>vMsAccessTmpFolderMbbAlipay</t>
  </si>
  <si>
    <t>vMsAccessTmpFolderDCS</t>
  </si>
  <si>
    <t>vMsAccessTmpFolderKMS</t>
  </si>
  <si>
    <t>vMsAccessTmpFolderMasterList</t>
  </si>
  <si>
    <t>C:\Users\RG581EY\OneDrive - EY\Desktop\Genting RPA\From Ben\Temp Retail Access Files\MasterList\</t>
  </si>
  <si>
    <t>vMasterListTemplateFilePath</t>
  </si>
  <si>
    <t>C:\Users\RG581EY\OneDrive - EY\Desktop\Genting RPA\From Ben\Config\MasterList.xlsx</t>
  </si>
  <si>
    <t>B7</t>
  </si>
  <si>
    <t>vCreateSAPFolderPath</t>
  </si>
  <si>
    <t>vBaseFolderScreenshot</t>
  </si>
  <si>
    <t>vEmailTemplateFilePathBE</t>
  </si>
  <si>
    <t>vEmailTemplateFilePathSE</t>
  </si>
  <si>
    <t>vEmailTemplateFilePathCE</t>
  </si>
  <si>
    <t>vBErecipients</t>
  </si>
  <si>
    <t>vCErecipients</t>
  </si>
  <si>
    <t>vEmailSubjectBE</t>
  </si>
  <si>
    <t>RPA-Alert: FAILED [Business Exception] Finance Settlement Process: Matching Kiosk F&amp;B</t>
  </si>
  <si>
    <t>vEmailSubjectSE</t>
  </si>
  <si>
    <t>RPA-Alert: FAILED [System Exception] Finance Settlement Process: Matching Kiosk F&amp;B</t>
  </si>
  <si>
    <t>vEmailSubjectCE</t>
  </si>
  <si>
    <t>RPA-Alert: FAILED [Configuration Exception] Finance Settlement Process: Matching Kiosk F&amp;B</t>
  </si>
  <si>
    <t>\\egwgwgfs.wgenting.genting.corp\genm-finance$\RPA\Hospitality - GHR\1 Report\&lt;yyyy_MM&gt;\Original_MR\Original_MR_JomPay</t>
  </si>
  <si>
    <t>vMrJompayFolderPath</t>
  </si>
  <si>
    <t>\\egwgwgfs.wgenting.genting.corp\genm-finance$\RPA\Hospitality - GHR\1 Report\&lt;yyyy_MM&gt;\OriginaL_MR\Original_MR_MBB\</t>
  </si>
  <si>
    <t>\\egwgwgfs.wgenting.genting.corp\genm-finance$\RPA\Hospitality - GHR\1 Report\&lt;yyyy_MM&gt;\Original_SR\Original_Xyreon_KMS\</t>
  </si>
  <si>
    <t>\\egwgwgfs.wgenting.genting.corp\genm-finance$\RPA\Common\9 Ms Access\Matching Kiosk FB\MR_MBB_Credit_KIOSK\</t>
  </si>
  <si>
    <t>\\egwgwgfs.wgenting.genting.corp\genm-finance$\RPA\Common\9 Ms Access\Matching Kiosk FB\MR_MBB_AMEX_KIOSK\</t>
  </si>
  <si>
    <t>\\egwgwgfs.wgenting.genting.corp\genm-finance$\RPA\Common\9 Ms Access\Matching Kiosk FB\MR_MBB_Debit_KIOSK\</t>
  </si>
  <si>
    <t>\\egwgwgfs.wgenting.genting.corp\genm-finance$\RPA\Common\9 Ms Access\Matching Kiosk FB\MR_MBB_ALIPAY_KIOSK\</t>
  </si>
  <si>
    <t>\\egwgwgfs.wgenting.genting.corp\genm-finance$\RPA\Common\9 Ms Access\Matching Kiosk FB\SR_DCS\</t>
  </si>
  <si>
    <t>\\egwgwgfs.wgenting.genting.corp\genm-finance$\RPA\Common\9 Ms Access\Matching Kiosk FB\SR_Xyreon\</t>
  </si>
  <si>
    <t>vCreateMatchingSummaryReportFilePath</t>
  </si>
  <si>
    <t>finance.rpa@rwgenting.com</t>
  </si>
  <si>
    <t>vMatchingVbsFilePath</t>
  </si>
  <si>
    <t>\\egwgwgfs.wgenting.genting.corp\genm-finance$\RPA\Common\Scripts\Matching.vbs</t>
  </si>
  <si>
    <t>vMatchingMacroName</t>
  </si>
  <si>
    <t>AutoExecution</t>
  </si>
  <si>
    <t>\\egwgwgfs.wgenting.genting.corp\genm-finance$\RPA\Common\1 Report\&lt;yyyy_MM&gt;\Matching_Summary_Report\(L) Matching Kiosk FB\SAP Posting Template</t>
  </si>
  <si>
    <t>\\egwgwgfs.wgenting.genting.corp\genm-finance$\RPA\Common\1 Report\&lt;yyyy_MM&gt;\Matching_Summary_Report\(L) Matching Kiosk FB\SAP Posting Template\User_Verification\&lt;ddMMyyyy&gt;_SAP_Kiosk_FB.xlsx</t>
  </si>
  <si>
    <t>\\egwgwgfs.wgenting.genting.corp\genm-finance$\RPA\Common\7 Macro\Matching_Hotel_F&amp;B_Golf_Mspa_Retail_AG_GG_FWH_CF_HH_TPH_RH_SA.accdb</t>
  </si>
  <si>
    <t>C:\Program Files (x86)\Microsoft Office\root\Office16\MSACCESS.EXE</t>
  </si>
  <si>
    <t>vSleeptime</t>
  </si>
  <si>
    <t>\\egwgwgfs.wgenting.genting.corp\genm-finance$\RPA\Hospitality - GHR\1 Report\&lt;yyyy_MM&gt;\Matching_Summary_Report\(J) Match_Jompay\</t>
  </si>
  <si>
    <t>\\egwgwgfs.wgenting.genting.corp\genm-finance$\RPA\Hospitality - GHR\1 Report\&lt;yyyy_MM&gt;\Matching_Summary_Report\(J) Match_Jompay\SAP_Posting_Template\</t>
  </si>
  <si>
    <t>\\egwgwgfs.wgenting.genting.corp\genm-finance$\RPA\Hospitality - GHR\1 Report\&lt;yyyy_MM&gt;\Matching_Summary_Report\(J) Match_Jompay\SAP_Posting_Template\User_Verification\</t>
  </si>
  <si>
    <t>\\egwgwgfs.wgenting.genting.corp\genm-finance$\RPA\Hospitality - GHR\1 Report\&lt;yyyy_MM&gt;\Matching_Summary_Report\(J) Match_Jompay\SAP_Posting_Template\To_Be_Posted\</t>
  </si>
  <si>
    <t>\\egwgwgfs.wgenting.genting.corp\genm-finance$\RPA\Hospitality - GHR\1 Report\&lt;yyyy_MM&gt;\Matching_Summary_Report\(J) Match_Jompay\SAP_Posting_Template\Posted\</t>
  </si>
  <si>
    <t>\\egwgwgfs.wgenting.genting.corp\genm-finance$\RPA\Hospitality - GHR\1 Report\&lt;yyyy_MM&gt;\Matching_Summary_Report\(J) Match_Jompay\SAP_Posting_Template</t>
  </si>
  <si>
    <t>\\egwgwgfs.wgenting.genting.corp\genm-finance$\RPA\Hospitality - GHR\1 Report\&lt;yyyy_MM&gt;\Matching_Summary_Report\(J) Match_Jompay\SAP_Posting_Template\User_Verification</t>
  </si>
  <si>
    <t>vPostedTemplateFolderPathB7</t>
  </si>
  <si>
    <t>vToBePostedTemplateFolderPathB7</t>
  </si>
  <si>
    <t>\\egwgwgfs.wgenting.genting.corp\genm-finance$\RPA\Common\1 Report\&lt;yyyy_MM&gt;\Matching_Summary_Report\(L) Matching Kiosk FB\SAP_Posting_Template\Posted</t>
  </si>
  <si>
    <t>\\egwgwgfs.wgenting.genting.corp\genm-finance$\RPA\Common\1 Report\&lt;yyyy_MM&gt;\Matching_Summary_Report\(L) Matching Kiosk FB\SAP_Posting_Template\To_Be_Posted</t>
  </si>
  <si>
    <t>vPostedTemplateFolderPathB23</t>
  </si>
  <si>
    <t>vToBePostedTemplateFolderPathB23</t>
  </si>
  <si>
    <t>vMsAccessRootPath</t>
  </si>
  <si>
    <t>\\egwgwgfs.wgenting.genting.corp\genm-finance$\RPA\Common\1 Report\&lt;yyyy_MM&gt;\Matching_Summary_Report\(L) Matching Kiosk FB\</t>
  </si>
  <si>
    <t>\\egwgwgfs.wgenting.genting.corp\genm-finance$\RPA\Common\1 Report\&lt;yyyy_MM&gt;\Matching_Summary_Report\(L) Matching Kiosk FB\{1}_MatchingSummaryReport_Kiosk_FB.xlsx</t>
  </si>
  <si>
    <t>vSErecipientsTO</t>
  </si>
  <si>
    <t>vSErecipientsCC</t>
  </si>
  <si>
    <t>teamr@rwgenting.com</t>
  </si>
  <si>
    <t>\\1000668-V-UIORC\CFGFinance\Hospitality - GHR\ZZ Config\Master List - GHR.xlsx</t>
  </si>
  <si>
    <t>\\egwgwgfs.wgenting.genting.corp\genm-finance$\RPA\Common\7 Macro\Matching_MSCRM.accdb</t>
  </si>
  <si>
    <t>Matching iTour</t>
  </si>
  <si>
    <t>vMROriginalFolderPathMbbCreditiTour</t>
  </si>
  <si>
    <t>vMROriginalFolderPathM2UiTour</t>
  </si>
  <si>
    <t>vMROriginalFolderPathPbbiTour</t>
  </si>
  <si>
    <t>vSROriginalFolderPathDCSGHR</t>
  </si>
  <si>
    <t>vSROriginalFolderPathDCSRWK</t>
  </si>
  <si>
    <t>vSROriginalFolderPathDCSRWL</t>
  </si>
  <si>
    <t>vSROriginalFolderPathiTourSR</t>
  </si>
  <si>
    <t>vSROriginalFolderPathiPay88</t>
  </si>
  <si>
    <t>vMsAccessTmpFolderMbbM2U</t>
  </si>
  <si>
    <t>vMsAccessTmpFolderPbb</t>
  </si>
  <si>
    <t>vMsAccessTmpFolderiTourSR</t>
  </si>
  <si>
    <t>vMsAccessTmpFolderiPay88SR</t>
  </si>
  <si>
    <t>B21</t>
  </si>
  <si>
    <t>MSACCESS.EXE "C:\Users\RG581EY\OneDrive - EY\Desktop\Genting RPA\iTour RPA\Matching iTour.accdb"</t>
  </si>
  <si>
    <t>RPA-Alert: FAILED [Business Exception] Finance Settlement Process: Matching iTour</t>
  </si>
  <si>
    <t>RPA-Alert: FAILED [System Exception] Finance Settlement Process: Matching iTour</t>
  </si>
  <si>
    <t>RPA-Alert: FAILED [Config Error] Finance Settlement Process: Matching iTour</t>
  </si>
  <si>
    <t>vMsAccessTmpFolderBucket</t>
  </si>
  <si>
    <t>\\egwgwgfs.wgenting.genting.corp\genm-finance$\RPA\Common\9 Ms Access\Matching iTour\SR_iPay88\</t>
  </si>
  <si>
    <t>\\egwgwgfs.wgenting.genting.corp\genm-finance$\RPA\Common\9 Ms Access\Matching iTour\SR_iTour\</t>
  </si>
  <si>
    <t>\\egwgwgfs.wgenting.genting.corp\genm-finance$\RPA\Common\9 Ms Access\Matching iTour\MR_PBB\</t>
  </si>
  <si>
    <t>\\egwgwgfs.wgenting.genting.corp\genm-finance$\RPA\Common\9 Ms Access\Matching iTour\MR_MBB_M2U\</t>
  </si>
  <si>
    <t>\\egwgwgfs.wgenting.genting.corp\genm-finance$\RPA\Common\9 Ms Access\Matching iTour\SR_DCS\</t>
  </si>
  <si>
    <t>\\egwgwgfs.wgenting.genting.corp\genm-finance$\RPA\Common\9 Ms Access\Matching iTour\MR_MBB_Credit\</t>
  </si>
  <si>
    <t>\\egwgwgfs.wgenting.genting.corp\genm-finance$\RPA\Hospitality - RWL\1 Report\&lt;yyyy_MM&gt;\Original_SR\Original_DCS\</t>
  </si>
  <si>
    <t>\\egwgwgfs.wgenting.genting.corp\genm-finance$\RPA\Hospitality - RWK\1 Report\&lt;yyyy_MM&gt;\Original_SR\Original_DCS\</t>
  </si>
  <si>
    <t>\\egwgwgfs.wgenting.genting.corp\genm-finance$\RPA\Common\1 Report\&lt;yyyy_MM&gt;\Formatted_MR\</t>
  </si>
  <si>
    <t>\\egwgwgfs.wgenting.genting.corp\genm-finance$\RPA\Hospitality - GHR\1 Report\&lt;yyyy_MM&gt;\OriginaL_MR\Original_MR_M2U\</t>
  </si>
  <si>
    <t>vOriginalFolderPathBucket</t>
  </si>
  <si>
    <t>\\egwgwgfs.wgenting.genting.corp\genm-finance$\RPA\Common\4 Screenshots\Matching KioskFB\</t>
  </si>
  <si>
    <t>\\egwgwgfs.wgenting.genting.corp\genm-finance$\RPA\Common\5 Email\emailTemplate_Be.txt</t>
  </si>
  <si>
    <t>\\egwgwgfs.wgenting.genting.corp\genm-finance$\RPA\Common\5 Email\emailTemplate_Se.txt</t>
  </si>
  <si>
    <t>\\egwgwgfs.wgenting.genting.corp\genm-finance$\RPA\Common\5 Email\emailTemplate_Ce.txt</t>
  </si>
  <si>
    <t>\\egwgwgfs.wgenting.genting.corp\genm-finance$\RPA\Common\4 Screenshots\Matching iTour\</t>
  </si>
  <si>
    <t>\\egwgwgfs.wgenting.genting.corp\genm-finance$\RPA\Common\7 Macro\Matching_FIT_OTA_MICE.accdb</t>
  </si>
  <si>
    <t>\\egwgwgfs.wgenting.genting.corp\genm-finance$\RPA\Common\7 Macro\Matching_Jompay.accdb</t>
  </si>
  <si>
    <t>MSACCESS.EXE "\\egwgwgfs.wgenting.genting.corp\genm-finance$\RPA\Common\9 Ms Access\Matching Kiosk FB\Matching KioskFB OLD.accdb"</t>
  </si>
  <si>
    <t>\\egwgwgfs.wgenting.genting.corp\genm-finance$\RPA\Common\9 Ms Access\Matching Kiosk FB\Matching KioskFB.accdb</t>
  </si>
  <si>
    <t>\\egwgwgfs.wgenting.genting.corp\genm-finance$\RPA\Common\1 Report\&lt;yyyy_MM&gt;\Matching_Summary_Report\(L) Matching Kiosk FB\&lt;ddMMyyyy&gt;_MatchingSummaryReport_Kiosk_FB.xlsx</t>
  </si>
  <si>
    <t>\\egwgwgfs.wgenting.genting.corp\genm-finance$\RPA\Common\9 Ms Access\Matching iTour\Matching iTour.accdb</t>
  </si>
  <si>
    <t>\\egwgwgfs.wgenting.genting.corp\genm-finance$\RPA\Hospitality - GHR\1 Report\&lt;yyyy_MM&gt;\Original_SR\</t>
  </si>
  <si>
    <t>\\egwgwgfs.wgenting.genting.corp\genm-finance$\RPA\Common\9 Ms Access\Matching iTour\Bucket_System\</t>
  </si>
  <si>
    <t>vPBBSubtractDay</t>
  </si>
  <si>
    <t>vSubtractDay</t>
  </si>
  <si>
    <t>vSriPay88FolderPath</t>
  </si>
  <si>
    <t>\\egwgwgfs.wgenting.genting.corp\genm-finance$\RPA\Hospitality - GHR\1 Report\&lt;yyyy_MM&gt;\Original_SR\Original_iPay88</t>
  </si>
  <si>
    <t>vSriHolidayGHRFolderPath</t>
  </si>
  <si>
    <t>\\egwgwgfs.wgenting.genting.corp\genm-finance$\RPA\Hospitality - GHR\1 Report\&lt;yyyy_MM&gt;\Original_SR\Original_iHoliday_GHR</t>
  </si>
  <si>
    <t>vSriHolidayRWLFolderPath</t>
  </si>
  <si>
    <t>\\egwgwgfs.wgenting.genting.corp\genm-finance$\RPA\Hospitality - GHR\1 Report\&lt;yyyy_MM&gt;\Original_SR\Original_iHoliday_RWL</t>
  </si>
  <si>
    <t>vMrMbbAMEXFolderPath</t>
  </si>
  <si>
    <t>\\egwgwgfs.wgenting.genting.corp\genm-finance$\RPA\Hospitality - GHR\1 Report\&lt;yyyy_MM&gt;\OriginaL_MR\Original_MR_MBB\Original_MR_MBB_AMEX_IH</t>
  </si>
  <si>
    <t>vMrMbbAMEXFolder</t>
  </si>
  <si>
    <t>AMEX_IH</t>
  </si>
  <si>
    <t>vMrMbbCreditFolderPath</t>
  </si>
  <si>
    <t>\\egwgwgfs.wgenting.genting.corp\genm-finance$\RPA\Hospitality - GHR\1 Report\&lt;yyyy_MM&gt;\OriginaL_MR\Original_MR_MBB\Original_MR_MBB_Credit_IH</t>
  </si>
  <si>
    <t>vMrMbbCreditFolder</t>
  </si>
  <si>
    <t>Credit_IH</t>
  </si>
  <si>
    <t>vMrMbbM2UFolderPath</t>
  </si>
  <si>
    <t>\\egwgwgfs.wgenting.genting.corp\genm-finance$\RPA\Hospitality - GHR\1 Report\&lt;yyyy_MM&gt;\OriginaL_MR\Original_MR_M2U\Original_MR_M2U_R_CSV_IH</t>
  </si>
  <si>
    <t>vMrMbbFcFolderPath</t>
  </si>
  <si>
    <t>\\egwgwgfs.wgenting.genting.corp\genm-finance$\RPA\Hospitality - GHR\1 Report\&lt;yyyy_MM&gt;\OriginaL_MR\Original_MR_MBB\Original_MR_MBB_eCommerce_IH</t>
  </si>
  <si>
    <t>vCurrencyExtractionBotEmail</t>
  </si>
  <si>
    <t>ROBOT3@rwgenting.com</t>
  </si>
  <si>
    <t>Email account for the bot to extract the currency rate from the outlook</t>
  </si>
  <si>
    <t>vCurrencyExtractionEmailFolder</t>
  </si>
  <si>
    <t>Inbox\Foreign Currency</t>
  </si>
  <si>
    <t>Email folder name for the bot to extract the currency rate from the outlook. This folder name should be directed to the folder or subfolder where the bot will receive the email.</t>
  </si>
  <si>
    <t>vBucketSystemFolderPath</t>
  </si>
  <si>
    <t>\\egwgwgfs.wgenting.genting.corp\genm-finance$\RPA\Hospitality - GHR\10 iHoliday\Bucket System</t>
  </si>
  <si>
    <t>Folder path to Bucket System File for the bot to perform matching</t>
  </si>
  <si>
    <t>vCurrencyTrackerFolderPath</t>
  </si>
  <si>
    <t>\\egwgwgfs.wgenting.genting.corp\genm-finance$\RPA\Hospitality - GHR\10 iHoliday\Currency Tracker</t>
  </si>
  <si>
    <t>Folder path to Currency Tracker File for the bot to perform mathing with foreign currency</t>
  </si>
  <si>
    <t>\\egwgwgfs.wgenting.genting.corp\genm-finance$\RPA\Common\7 Macro\Matching_iHoliday.accdb</t>
  </si>
  <si>
    <t>\\egwgwgfs.wgenting.genting.corp\genm-finance$\RPA\Hospitality - GHR\1 Report\&lt;yyyy_MM&gt;\Matching_Summary_Report</t>
  </si>
  <si>
    <t>\\egwgwgfs.wgenting.genting.corp\genm-finance$\RPA\Hospitality - GHR\1 Report\&lt;yyyy_MM&gt;\Matching_Summary_Report\(M) Matching iHoliday\SAP_Posting_Template</t>
  </si>
  <si>
    <t>[Test]vSAPTemplateMacroFilePath</t>
  </si>
  <si>
    <t>C:\Users\robot2\Desktop\KFC\iHoliday\iHoliday UiPath Codes\Access and SAP Template\GENM_Global_SAP_Posting.xlsm</t>
  </si>
  <si>
    <t>B22</t>
  </si>
  <si>
    <t>[Test]vSAPPostingMlGhr</t>
  </si>
  <si>
    <t>C:\Users\robot2\Desktop\KFC\iHoliday\iHoliday UiPath Codes\Access and SAP Template\Master List - GHR.xlsx</t>
  </si>
  <si>
    <t>\\egwgwgfs.wgenting.genting.corp\genm-finance$\RPA\Hospitality - GHR\1 Report\&lt;yyyy_MM&gt;\Matching_Summary_Report\(M) Matching iHoliday\SAP_Posting_Template\User_Verification</t>
  </si>
  <si>
    <t>vBucketSystemOriginalName</t>
  </si>
  <si>
    <t>iHoliday_Bucket_System.xlsx</t>
  </si>
  <si>
    <t>vCurrencyTrackerOriginalName</t>
  </si>
  <si>
    <t>MatchingSummaryReport_iHoliday.xlsx</t>
  </si>
  <si>
    <t>08/12/2020</t>
  </si>
  <si>
    <t>Matching - iHoliday</t>
  </si>
  <si>
    <t>vSErecipients</t>
  </si>
  <si>
    <t>[Test]vEmailSubjectBEiHoliday</t>
  </si>
  <si>
    <t>RPA-Alert: FAILED [Business Exception] Finance Settlement Process: Matching - iHoliday</t>
  </si>
  <si>
    <t>[Test]vEmailSubjectSEiHoliday</t>
  </si>
  <si>
    <t>RPA-Alert: FAILED [System Exception] Finance Settlement Process: Matching - iHoliday</t>
  </si>
  <si>
    <t>[Test]vEmailSubjectCEiHoliday</t>
  </si>
  <si>
    <t>RPA-Alert: FAILED [Config Exception] Finance Settlement Process: Matching - iHoliday</t>
  </si>
  <si>
    <t>vMailboxCc</t>
  </si>
  <si>
    <t>15/03/2021</t>
  </si>
  <si>
    <t>vPostedTemplateFolderPathB22</t>
  </si>
  <si>
    <t>\\egwgwgfs.wgenting.genting.corp\genm-finance$\RPA\Hospitality - GHR\1 Report\&lt;yyyy_MM&gt;\Matching_Summary_Report\(M) Matching iHoliday\SAP_Posting_Template\Posted\</t>
  </si>
  <si>
    <t>vToBePostedTemplateFolderPathB22</t>
  </si>
  <si>
    <t>\\egwgwgfs.wgenting.genting.corp\genm-finance$\RPA\Hospitality - GHR\1 Report\&lt;yyyy_MM&gt;\Matching_Summary_Report\(M) Matching iHoliday\SAP_Posting_Template\To_Be_Posted\</t>
  </si>
  <si>
    <t>\\egwgwgfs.wgenting.genting.corp\genm-finance$\RPA\Hospitality - GHR\11 iTour\iTour_Bucket_System.xlsx</t>
  </si>
  <si>
    <t>vToBePostedTemplateFolderPathB21</t>
  </si>
  <si>
    <t>vPostedTemplateFolderPathB21</t>
  </si>
  <si>
    <t>iHolidayCurrencyTracker.xlsx</t>
  </si>
  <si>
    <t>[Test]vProcessingDate</t>
  </si>
  <si>
    <t>\\egwgwgfs.wgenting.genting.corp\genm-finance$\RPA\Hospitality - GHR\1 Report\&lt;yyyy_MM&gt;\Matching_Summary_Report\(N) Matching iTour\</t>
  </si>
  <si>
    <t>\\egwgwgfs.wgenting.genting.corp\genm-finance$\RPA\Hospitality - GHR\1 Report\&lt;yyyy_MM&gt;\Matching_Summary_Report\(N) Matching iTour\{1}_MatchingSummaryReport_iTour.xlsx</t>
  </si>
  <si>
    <t>\\egwgwgfs.wgenting.genting.corp\genm-finance$\RPA\Hospitality - GHR\1 Report\&lt;yyyy_MM&gt;\Matching_Summary_Report\(N) Matching iTour\&lt;ddMMyyyy&gt;_MatchingSummaryReport_iTour.xlsx</t>
  </si>
  <si>
    <t>\\egwgwgfs.wgenting.genting.corp\genm-finance$\RPA\Hospitality - GHR\1 Report\&lt;yyyy_MM&gt;\Matching_Summary_Report\(N) Matching iTour\SAP_Posting_Template\User_Verification\&lt;ddMMyyyy&gt;_SAP_iTour.xlsx</t>
  </si>
  <si>
    <t>\\egwgwgfs.wgenting.genting.corp\genm-finance$\RPA\Hospitality - GHR\1 Report\&lt;yyyy_MM&gt;\Matching_Summary_Report\(N) Matching iTour\SAP_Posting_Template</t>
  </si>
  <si>
    <t>\\egwgwgfs.wgenting.genting.corp\genm-finance$\RPA\Hospitality - GHR\1 Report\&lt;yyyy_MM&gt;\Matching_Summary_Report\(N) Matching iTour\SAP_Posting_Template\Posted\</t>
  </si>
  <si>
    <t>\\egwgwgfs.wgenting.genting.corp\genm-finance$\RPA\Hospitality - GHR\1 Report\&lt;yyyy_MM&gt;\Matching_Summary_Report\(N) Matching iTour\SAP_Posting_Template\ToBePosted\</t>
  </si>
  <si>
    <t>vToBePostedTemplateFolderPathB6</t>
  </si>
  <si>
    <t>vPostedTemplateFolderPathB6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</si>
</sst>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theme="1"/>
      <name val="Calibri"/>
      <family val="2"/>
      <scheme val="minor"/>
    </font>
    <font>
      <u/>
      <sz val="11"/>
      <color theme="10"/>
      <name val="Calibri"/>
      <family val="2"/>
      <scheme val="minor"/>
    </font>
    <font>
      <sz val="11"/>
      <color theme="0"/>
      <name val="Calibri"/>
      <family val="2"/>
      <scheme val="minor"/>
    </font>
    <font>
      <sz val="11"/>
      <color indexed="8"/>
      <name val="Calibri"/>
      <family val="2"/>
    </font>
    <font>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xf numFmtId="0" fontId="2" fillId="0" borderId="0" xfId="1"/>
    <xf numFmtId="0" fontId="0" fillId="0" borderId="0" xfId="0" quotePrefix="1"/>
    <xf numFmtId="21" fontId="0" fillId="0" borderId="0" xfId="0" quotePrefix="1" applyNumberFormat="1"/>
    <xf numFmtId="0" fontId="3" fillId="2" borderId="1" xfId="0" applyFont="1" applyFill="1" applyBorder="1"/>
    <xf numFmtId="0" fontId="0" fillId="0" borderId="1" xfId="0" applyBorder="1"/>
    <xf numFmtId="0" fontId="2" fillId="0" borderId="1" xfId="1" applyBorder="1"/>
    <xf numFmtId="0" fontId="0" fillId="0" borderId="1" xfId="0" applyFill="1" applyBorder="1"/>
    <xf numFmtId="0" fontId="0" fillId="0" borderId="2" xfId="0" applyFill="1" applyBorder="1"/>
    <xf numFmtId="0" fontId="3" fillId="2" borderId="1" xfId="0" applyFont="1" applyFill="1" applyBorder="1" applyAlignment="1">
      <alignment wrapText="1"/>
    </xf>
    <xf numFmtId="21" fontId="0" fillId="0" borderId="1" xfId="0" quotePrefix="1" applyNumberFormat="1" applyBorder="1" applyAlignment="1">
      <alignment wrapText="1"/>
    </xf>
    <xf numFmtId="0" fontId="0" fillId="0" borderId="1" xfId="0" quotePrefix="1" applyBorder="1" applyAlignment="1">
      <alignment wrapText="1"/>
    </xf>
    <xf numFmtId="0" fontId="0" fillId="0" borderId="1" xfId="0" applyBorder="1" applyAlignment="1">
      <alignment wrapText="1"/>
    </xf>
    <xf numFmtId="0" fontId="0" fillId="0" borderId="0" xfId="0" applyAlignment="1">
      <alignment wrapText="1"/>
    </xf>
    <xf numFmtId="0" fontId="0" fillId="0" borderId="0" xfId="0" quotePrefix="1" applyNumberFormat="1"/>
    <xf numFmtId="0" fontId="0" fillId="0" borderId="1" xfId="0" applyBorder="1" applyAlignment="1">
      <alignment horizontal="left"/>
    </xf>
    <xf numFmtId="0" fontId="0" fillId="3" borderId="1" xfId="0" applyFill="1" applyBorder="1"/>
    <xf numFmtId="0" fontId="2" fillId="3" borderId="1" xfId="1" applyFill="1" applyBorder="1"/>
    <xf numFmtId="0" fontId="0" fillId="4" borderId="1" xfId="0" applyFill="1" applyBorder="1"/>
    <xf numFmtId="0" fontId="0" fillId="0" borderId="1" xfId="0" applyFont="1" applyBorder="1"/>
    <xf numFmtId="0" fontId="0" fillId="4" borderId="2" xfId="0" applyFill="1" applyBorder="1"/>
    <xf numFmtId="0" fontId="2" fillId="0" borderId="1" xfId="1" quotePrefix="1" applyBorder="1"/>
    <xf numFmtId="21" fontId="0" fillId="0" borderId="1" xfId="0" quotePrefix="1" applyNumberFormat="1" applyBorder="1"/>
    <xf numFmtId="0" fontId="0" fillId="0" borderId="1" xfId="0" quotePrefix="1" applyBorder="1"/>
    <xf numFmtId="0" fontId="2" fillId="0" borderId="1" xfId="1" applyFill="1" applyBorder="1" applyAlignment="1" applyProtection="1">
      <alignment vertical="top"/>
    </xf>
    <xf numFmtId="0" fontId="0" fillId="0" borderId="0" xfId="0" applyFill="1" applyBorder="1"/>
    <xf numFmtId="0" fontId="0" fillId="0" borderId="3" xfId="0" applyFill="1" applyBorder="1"/>
    <xf numFmtId="0" fontId="0" fillId="0" borderId="1" xfId="0" applyFont="1" applyFill="1" applyBorder="1"/>
    <xf numFmtId="0" fontId="0" fillId="0" borderId="0" xfId="0" applyFill="1"/>
    <xf numFmtId="0" fontId="3" fillId="2" borderId="4" xfId="0" applyFont="1" applyFill="1" applyBorder="1"/>
    <xf numFmtId="0" fontId="0" fillId="0" borderId="0" xfId="0" applyBorder="1"/>
    <xf numFmtId="14" fontId="0" fillId="0" borderId="0" xfId="0" quotePrefix="1" applyNumberFormat="1" applyBorder="1" applyAlignment="1">
      <alignment horizontal="left"/>
    </xf>
    <xf numFmtId="21" fontId="0" fillId="0" borderId="0" xfId="0" quotePrefix="1" applyNumberFormat="1" applyBorder="1" applyAlignment="1">
      <alignment horizontal="left"/>
    </xf>
    <xf numFmtId="0" fontId="0" fillId="0" borderId="0" xfId="0" quotePrefix="1" applyBorder="1" applyAlignment="1">
      <alignment horizontal="left"/>
    </xf>
    <xf numFmtId="0" fontId="0" fillId="0" borderId="0" xfId="0" applyBorder="1" applyAlignment="1">
      <alignment horizontal="left"/>
    </xf>
    <xf numFmtId="0" fontId="0" fillId="0" borderId="0" xfId="0" applyBorder="1" applyAlignment="1">
      <alignment wrapText="1"/>
    </xf>
    <xf numFmtId="21" fontId="0" fillId="0" borderId="0" xfId="0" quotePrefix="1" applyNumberFormat="1" applyBorder="1"/>
    <xf numFmtId="0" fontId="0" fillId="0" borderId="0" xfId="0" quotePrefix="1" applyBorder="1"/>
    <xf numFmtId="0" fontId="0" fillId="3" borderId="0" xfId="0" applyFill="1" applyBorder="1"/>
    <xf numFmtId="0" fontId="0" fillId="0" borderId="0" xfId="0" applyFont="1" applyFill="1" applyBorder="1"/>
    <xf numFmtId="0" fontId="0" fillId="4" borderId="0" xfId="0" applyFill="1" applyBorder="1"/>
    <xf numFmtId="0" fontId="0" fillId="0" borderId="0" xfId="0" quotePrefix="1" applyFill="1" applyBorder="1"/>
    <xf numFmtId="14" fontId="0" fillId="0" borderId="1" xfId="0" quotePrefix="1" applyNumberFormat="1" applyBorder="1"/>
    <xf numFmtId="0" fontId="0" fillId="0" borderId="1" xfId="0" quotePrefix="1" applyFill="1" applyBorder="1"/>
    <xf numFmtId="0" fontId="4" fillId="0" borderId="1" xfId="0" applyNumberFormat="1" applyFont="1" applyFill="1" applyBorder="1" applyAlignment="1" applyProtection="1"/>
    <xf numFmtId="0" fontId="4" fillId="0" borderId="0" xfId="0" applyNumberFormat="1" applyFont="1" applyFill="1" applyBorder="1" applyAlignment="1" applyProtection="1"/>
    <xf numFmtId="21" fontId="4" fillId="0" borderId="0" xfId="0" quotePrefix="1" applyNumberFormat="1" applyFont="1" applyFill="1" applyBorder="1" applyAlignment="1" applyProtection="1"/>
    <xf numFmtId="0" fontId="4" fillId="0" borderId="0" xfId="0" quotePrefix="1" applyNumberFormat="1" applyFont="1" applyFill="1" applyBorder="1" applyAlignment="1" applyProtection="1"/>
    <xf numFmtId="0" fontId="4" fillId="0" borderId="0" xfId="0" applyNumberFormat="1" applyFont="1" applyFill="1" applyBorder="1" applyAlignment="1" applyProtection="1">
      <alignment wrapText="1"/>
    </xf>
    <xf numFmtId="14" fontId="4" fillId="0" borderId="0" xfId="0" quotePrefix="1" applyNumberFormat="1" applyFont="1" applyFill="1" applyBorder="1" applyAlignment="1" applyProtection="1"/>
    <xf numFmtId="14" fontId="0" fillId="0" borderId="1" xfId="0" applyNumberFormat="1" applyBorder="1"/>
    <xf numFmtId="0" fontId="0" fillId="5" borderId="0" xfId="0" applyFill="1" applyBorder="1"/>
    <xf numFmtId="14" fontId="0" fillId="0" borderId="0" xfId="0" quotePrefix="1" applyNumberFormat="1"/>
    <xf numFmtId="0" fontId="0" fillId="6" borderId="0" xfId="0" applyFill="1"/>
    <xf numFmtId="0" fontId="0" fillId="6" borderId="0" xfId="0" applyFill="1" applyBorder="1"/>
    <xf numFmtId="0" fontId="0" fillId="6" borderId="1" xfId="0" applyFill="1" applyBorder="1"/>
    <xf numFmtId="0" fontId="0" fillId="6" borderId="0" xfId="0" applyFill="1" applyBorder="1" applyAlignment="1">
      <alignment horizontal="left"/>
    </xf>
    <xf numFmtId="0" fontId="4" fillId="6" borderId="0" xfId="0" applyNumberFormat="1" applyFont="1" applyFill="1" applyBorder="1" applyAlignment="1" applyProtection="1"/>
    <xf numFmtId="0" fontId="0" fillId="6" borderId="0" xfId="0" applyFont="1" applyFill="1" applyBorder="1"/>
    <xf numFmtId="0" fontId="2" fillId="0" borderId="0" xfId="1" applyFill="1"/>
    <xf numFmtId="0" fontId="0" fillId="0" borderId="0" xfId="0" applyNumberFormat="1" applyBorder="1" applyAlignment="1">
      <alignment horizontal="left"/>
    </xf>
    <xf numFmtId="0" fontId="0" fillId="0" borderId="0" xfId="0" applyFill="1" applyBorder="1" applyAlignment="1">
      <alignment horizontal="left"/>
    </xf>
    <xf numFmtId="0" fontId="0" fillId="0" borderId="0" xfId="0" quotePrefix="1" applyFill="1"/>
    <xf numFmtId="14" fontId="0" fillId="0" borderId="0" xfId="0" applyNumberFormat="1" applyBorder="1"/>
    <xf numFmtId="0" fontId="0" fillId="7" borderId="0" xfId="0" applyFill="1"/>
    <xf numFmtId="0" fontId="5" fillId="3" borderId="0" xfId="0" applyFont="1" applyFill="1"/>
    <xf numFmtId="0" fontId="5" fillId="3" borderId="0" xfId="0" applyFont="1" applyFill="1" applyBorder="1"/>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3" Type="http://schemas.openxmlformats.org/officeDocument/2006/relationships/hyperlink" Target="https://emerchant.cimbbank.com.my/eaccess/merchant" TargetMode="External"/><Relationship Id="rId2" Type="http://schemas.openxmlformats.org/officeDocument/2006/relationships/hyperlink" Target="..\10%20Report\Original_MR" TargetMode="External"/><Relationship Id="rId1" Type="http://schemas.openxmlformats.org/officeDocument/2006/relationships/hyperlink" Target="https://www2.pbebank.com/myIBK/apppbb/servlet/BxxxServlet?RDOName=BxxxAuth&amp;MethodName=login" TargetMode="External"/><Relationship Id="rId4" Type="http://schemas.openxmlformats.org/officeDocument/2006/relationships/hyperlink" Target="mailto:robot2@rwgenting.com;lester.lee@my.ey.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robot2@rwgenting.com;lester.lee@my.ey.com" TargetMode="External"/><Relationship Id="rId2" Type="http://schemas.openxmlformats.org/officeDocument/2006/relationships/hyperlink" Target="..\10%20Report\Original_MR" TargetMode="External"/><Relationship Id="rId1" Type="http://schemas.openxmlformats.org/officeDocument/2006/relationships/hyperlink" Target="https://1000116-v-hcoap.ghr.genting.corp/xyreonadmin/login.php?" TargetMode="External"/><Relationship Id="rId4" Type="http://schemas.openxmlformats.org/officeDocument/2006/relationships/hyperlink" Target="mailto:robot2@rwgenting.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5F14-7F72-4722-AC64-AE5222450784}">
  <sheetPr codeName="Sheet1">
    <tabColor rgb="FF00B050"/>
  </sheetPr>
  <dimension ref="A1:D9"/>
  <sheetViews>
    <sheetView workbookViewId="0">
      <selection activeCell="B16" sqref="B16"/>
    </sheetView>
  </sheetViews>
  <sheetFormatPr defaultRowHeight="15" x14ac:dyDescent="0.25"/>
  <cols>
    <col min="1" max="1" width="23" bestFit="1" customWidth="1"/>
    <col min="2" max="2" width="86.85546875" bestFit="1" customWidth="1"/>
    <col min="3" max="3" width="46.28515625" bestFit="1" customWidth="1"/>
    <col min="4" max="4" width="57.5703125" bestFit="1" customWidth="1"/>
  </cols>
  <sheetData>
    <row r="1" spans="1:4" x14ac:dyDescent="0.25">
      <c r="A1" s="30" t="s">
        <v>0</v>
      </c>
      <c r="B1" s="30" t="s">
        <v>1</v>
      </c>
      <c r="C1" s="30" t="s">
        <v>2</v>
      </c>
    </row>
    <row r="2" spans="1:4" x14ac:dyDescent="0.25">
      <c r="A2" s="55" t="s">
        <v>24</v>
      </c>
      <c r="B2" s="29" t="s">
        <v>276</v>
      </c>
      <c r="C2" s="55" t="s">
        <v>25</v>
      </c>
      <c r="D2" s="2"/>
    </row>
    <row r="3" spans="1:4" x14ac:dyDescent="0.25">
      <c r="A3" s="31" t="s">
        <v>32</v>
      </c>
      <c r="B3" s="31" t="str">
        <f>B2&amp;"1 Report\"</f>
        <v>\\egwgwgfs.wgenting.genting.corp\genm-finance$\RPA\Hospitality - GHR\1 Report\</v>
      </c>
      <c r="C3" s="31" t="s">
        <v>33</v>
      </c>
    </row>
    <row r="4" spans="1:4" x14ac:dyDescent="0.25">
      <c r="A4" s="31" t="s">
        <v>26</v>
      </c>
      <c r="B4" s="31" t="str">
        <f>B2&amp;"2 Archive\"</f>
        <v>\\egwgwgfs.wgenting.genting.corp\genm-finance$\RPA\Hospitality - GHR\2 Archive\</v>
      </c>
      <c r="C4" s="31" t="s">
        <v>27</v>
      </c>
    </row>
    <row r="5" spans="1:4" x14ac:dyDescent="0.25">
      <c r="A5" s="31" t="s">
        <v>30</v>
      </c>
      <c r="B5" s="31" t="str">
        <f>B2&amp;"3 Logs\"</f>
        <v>\\egwgwgfs.wgenting.genting.corp\genm-finance$\RPA\Hospitality - GHR\3 Logs\</v>
      </c>
      <c r="C5" s="31" t="s">
        <v>31</v>
      </c>
    </row>
    <row r="6" spans="1:4" x14ac:dyDescent="0.25">
      <c r="A6" s="31" t="s">
        <v>34</v>
      </c>
      <c r="B6" s="31" t="s">
        <v>273</v>
      </c>
      <c r="C6" s="31" t="s">
        <v>35</v>
      </c>
    </row>
    <row r="7" spans="1:4" x14ac:dyDescent="0.25">
      <c r="A7" s="31" t="s">
        <v>77</v>
      </c>
      <c r="B7" s="31" t="str">
        <f>B2&amp;"5 Email\"</f>
        <v>\\egwgwgfs.wgenting.genting.corp\genm-finance$\RPA\Hospitality - GHR\5 Email\</v>
      </c>
      <c r="C7" s="31" t="s">
        <v>78</v>
      </c>
    </row>
    <row r="8" spans="1:4" x14ac:dyDescent="0.25">
      <c r="A8" s="31" t="s">
        <v>28</v>
      </c>
      <c r="B8" t="s">
        <v>204</v>
      </c>
      <c r="C8" s="31" t="s">
        <v>29</v>
      </c>
      <c r="D8" s="26"/>
    </row>
    <row r="9" spans="1:4" x14ac:dyDescent="0.25">
      <c r="A9" s="26" t="s">
        <v>41</v>
      </c>
      <c r="B9" s="32">
        <f ca="1">TODAY()</f>
        <v>44270</v>
      </c>
      <c r="C9" s="26" t="s">
        <v>42</v>
      </c>
    </row>
  </sheetData>
  <customSheetViews>
    <customSheetView guid="{F420D6CA-B45C-4417-9DA0-CBBA77C39C8E}">
      <selection sqref="A1:C1"/>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BA437-EA79-40C3-A0B6-C19330A87FE4}">
  <sheetPr codeName="Sheet10">
    <tabColor rgb="FFFFFF00"/>
  </sheetPr>
  <dimension ref="A1:C43"/>
  <sheetViews>
    <sheetView topLeftCell="A15" zoomScale="85" zoomScaleNormal="85" workbookViewId="0">
      <selection activeCell="B47" sqref="B47"/>
    </sheetView>
  </sheetViews>
  <sheetFormatPr defaultRowHeight="15" x14ac:dyDescent="0.25"/>
  <cols>
    <col min="1" max="1" width="41.42578125" customWidth="1"/>
    <col min="2" max="2" width="195.140625" customWidth="1"/>
    <col min="3" max="3" width="52.28515625" bestFit="1" customWidth="1"/>
  </cols>
  <sheetData>
    <row r="1" spans="1:3" x14ac:dyDescent="0.25">
      <c r="A1" s="30" t="s">
        <v>0</v>
      </c>
      <c r="B1" s="30" t="s">
        <v>1</v>
      </c>
      <c r="C1" s="30" t="s">
        <v>2</v>
      </c>
    </row>
    <row r="2" spans="1:3" x14ac:dyDescent="0.25">
      <c r="A2" s="31" t="s">
        <v>7</v>
      </c>
      <c r="B2" s="33" t="s">
        <v>155</v>
      </c>
      <c r="C2" s="31" t="s">
        <v>18</v>
      </c>
    </row>
    <row r="3" spans="1:3" x14ac:dyDescent="0.25">
      <c r="A3" s="31" t="s">
        <v>8</v>
      </c>
      <c r="B3" s="34" t="s">
        <v>4</v>
      </c>
      <c r="C3" s="31" t="s">
        <v>17</v>
      </c>
    </row>
    <row r="4" spans="1:3" x14ac:dyDescent="0.25">
      <c r="A4" s="31" t="s">
        <v>9</v>
      </c>
      <c r="B4" s="34" t="s">
        <v>5</v>
      </c>
      <c r="C4" s="31" t="s">
        <v>16</v>
      </c>
    </row>
    <row r="5" spans="1:3" x14ac:dyDescent="0.25">
      <c r="A5" s="31" t="s">
        <v>11</v>
      </c>
      <c r="B5" s="35">
        <v>10000</v>
      </c>
      <c r="C5" s="31" t="s">
        <v>14</v>
      </c>
    </row>
    <row r="6" spans="1:3" x14ac:dyDescent="0.25">
      <c r="A6" s="31" t="s">
        <v>10</v>
      </c>
      <c r="B6" s="35">
        <v>5000</v>
      </c>
      <c r="C6" s="31" t="s">
        <v>15</v>
      </c>
    </row>
    <row r="7" spans="1:3" x14ac:dyDescent="0.25">
      <c r="A7" s="31" t="s">
        <v>12</v>
      </c>
      <c r="B7" s="35">
        <v>1000</v>
      </c>
      <c r="C7" s="31" t="s">
        <v>13</v>
      </c>
    </row>
    <row r="8" spans="1:3" x14ac:dyDescent="0.25">
      <c r="A8" s="31" t="s">
        <v>341</v>
      </c>
      <c r="B8" s="35" t="s">
        <v>342</v>
      </c>
      <c r="C8" s="31" t="s">
        <v>57</v>
      </c>
    </row>
    <row r="9" spans="1:3" x14ac:dyDescent="0.25">
      <c r="A9" s="31" t="s">
        <v>343</v>
      </c>
      <c r="B9" s="35" t="s">
        <v>344</v>
      </c>
      <c r="C9" s="31" t="s">
        <v>57</v>
      </c>
    </row>
    <row r="10" spans="1:3" x14ac:dyDescent="0.25">
      <c r="A10" s="31" t="s">
        <v>81</v>
      </c>
      <c r="B10" s="35" t="s">
        <v>273</v>
      </c>
      <c r="C10" s="31" t="s">
        <v>210</v>
      </c>
    </row>
    <row r="11" spans="1:3" hidden="1" x14ac:dyDescent="0.25">
      <c r="A11" s="26" t="s">
        <v>345</v>
      </c>
      <c r="B11" t="s">
        <v>346</v>
      </c>
      <c r="C11" s="26"/>
    </row>
    <row r="12" spans="1:3" x14ac:dyDescent="0.25">
      <c r="A12" t="s">
        <v>52</v>
      </c>
      <c r="B12" s="53" t="str">
        <f ca="1">TEXT(MainConfig!B9, "dd/MM/yyyy")</f>
        <v>15/03/2021</v>
      </c>
      <c r="C12" s="26" t="s">
        <v>347</v>
      </c>
    </row>
    <row r="13" spans="1:3" x14ac:dyDescent="0.25">
      <c r="A13" s="26" t="s">
        <v>348</v>
      </c>
      <c r="B13" t="s">
        <v>349</v>
      </c>
      <c r="C13" s="26" t="s">
        <v>350</v>
      </c>
    </row>
    <row r="14" spans="1:3" x14ac:dyDescent="0.25">
      <c r="A14" s="26" t="s">
        <v>351</v>
      </c>
      <c r="B14" t="s">
        <v>352</v>
      </c>
      <c r="C14" s="26"/>
    </row>
    <row r="15" spans="1:3" x14ac:dyDescent="0.25">
      <c r="A15" t="s">
        <v>353</v>
      </c>
      <c r="B15" t="s">
        <v>354</v>
      </c>
    </row>
    <row r="16" spans="1:3" x14ac:dyDescent="0.25">
      <c r="A16" s="26" t="s">
        <v>355</v>
      </c>
      <c r="B16" t="s">
        <v>380</v>
      </c>
    </row>
    <row r="17" spans="1:3" x14ac:dyDescent="0.25">
      <c r="A17" s="26" t="s">
        <v>356</v>
      </c>
      <c r="B17" t="s">
        <v>44</v>
      </c>
      <c r="C17" t="s">
        <v>357</v>
      </c>
    </row>
    <row r="18" spans="1:3" x14ac:dyDescent="0.25">
      <c r="A18" s="26" t="s">
        <v>358</v>
      </c>
      <c r="B18" t="s">
        <v>359</v>
      </c>
    </row>
    <row r="19" spans="1:3" x14ac:dyDescent="0.25">
      <c r="A19" s="26" t="s">
        <v>360</v>
      </c>
      <c r="B19" t="s">
        <v>361</v>
      </c>
    </row>
    <row r="20" spans="1:3" x14ac:dyDescent="0.25">
      <c r="A20" s="26" t="s">
        <v>362</v>
      </c>
      <c r="B20" t="s">
        <v>363</v>
      </c>
    </row>
    <row r="21" spans="1:3" x14ac:dyDescent="0.25">
      <c r="A21" s="26" t="s">
        <v>364</v>
      </c>
      <c r="B21" t="s">
        <v>365</v>
      </c>
    </row>
    <row r="22" spans="1:3" x14ac:dyDescent="0.25">
      <c r="A22" s="26" t="s">
        <v>366</v>
      </c>
      <c r="B22" t="s">
        <v>367</v>
      </c>
    </row>
    <row r="23" spans="1:3" x14ac:dyDescent="0.25">
      <c r="A23" s="26" t="s">
        <v>368</v>
      </c>
      <c r="B23" t="s">
        <v>369</v>
      </c>
    </row>
    <row r="24" spans="1:3" x14ac:dyDescent="0.25">
      <c r="A24" s="26" t="s">
        <v>370</v>
      </c>
      <c r="B24" t="s">
        <v>371</v>
      </c>
    </row>
    <row r="25" spans="1:3" x14ac:dyDescent="0.25">
      <c r="A25" s="26" t="s">
        <v>372</v>
      </c>
      <c r="B25" s="29" t="s">
        <v>339</v>
      </c>
      <c r="C25" t="s">
        <v>373</v>
      </c>
    </row>
    <row r="26" spans="1:3" x14ac:dyDescent="0.25">
      <c r="A26" s="26" t="s">
        <v>374</v>
      </c>
      <c r="B26" s="29" t="s">
        <v>340</v>
      </c>
      <c r="C26" t="s">
        <v>375</v>
      </c>
    </row>
    <row r="27" spans="1:3" x14ac:dyDescent="0.25">
      <c r="A27" s="26" t="s">
        <v>173</v>
      </c>
      <c r="B27" s="29" t="s">
        <v>386</v>
      </c>
    </row>
    <row r="28" spans="1:3" x14ac:dyDescent="0.25">
      <c r="A28" s="26" t="s">
        <v>376</v>
      </c>
      <c r="B28" s="29" t="s">
        <v>377</v>
      </c>
    </row>
    <row r="29" spans="1:3" x14ac:dyDescent="0.25">
      <c r="A29" s="26" t="s">
        <v>378</v>
      </c>
      <c r="B29" s="29" t="s">
        <v>379</v>
      </c>
    </row>
    <row r="30" spans="1:3" x14ac:dyDescent="0.25">
      <c r="A30" t="s">
        <v>397</v>
      </c>
      <c r="B30" s="29" t="s">
        <v>399</v>
      </c>
    </row>
    <row r="31" spans="1:3" x14ac:dyDescent="0.25">
      <c r="A31" t="s">
        <v>396</v>
      </c>
      <c r="B31" s="29" t="s">
        <v>398</v>
      </c>
    </row>
    <row r="32" spans="1:3" x14ac:dyDescent="0.25">
      <c r="A32" t="s">
        <v>438</v>
      </c>
      <c r="B32" s="29" t="s">
        <v>443</v>
      </c>
    </row>
    <row r="33" spans="1:3" x14ac:dyDescent="0.25">
      <c r="A33" t="s">
        <v>439</v>
      </c>
      <c r="B33" s="29" t="s">
        <v>444</v>
      </c>
    </row>
    <row r="34" spans="1:3" x14ac:dyDescent="0.25">
      <c r="A34" t="s">
        <v>510</v>
      </c>
      <c r="B34" s="29" t="s">
        <v>512</v>
      </c>
    </row>
    <row r="35" spans="1:3" x14ac:dyDescent="0.25">
      <c r="A35" t="s">
        <v>511</v>
      </c>
      <c r="B35" s="29" t="s">
        <v>513</v>
      </c>
    </row>
    <row r="36" spans="1:3" x14ac:dyDescent="0.25">
      <c r="A36" t="s">
        <v>514</v>
      </c>
      <c r="B36" s="29" t="s">
        <v>507</v>
      </c>
    </row>
    <row r="37" spans="1:3" x14ac:dyDescent="0.25">
      <c r="A37" t="s">
        <v>515</v>
      </c>
      <c r="B37" s="29" t="s">
        <v>506</v>
      </c>
    </row>
    <row r="38" spans="1:3" x14ac:dyDescent="0.25">
      <c r="A38" t="s">
        <v>623</v>
      </c>
      <c r="B38" t="s">
        <v>624</v>
      </c>
    </row>
    <row r="39" spans="1:3" x14ac:dyDescent="0.25">
      <c r="A39" t="s">
        <v>625</v>
      </c>
      <c r="B39" t="s">
        <v>626</v>
      </c>
    </row>
    <row r="40" spans="1:3" x14ac:dyDescent="0.25">
      <c r="A40" t="s">
        <v>628</v>
      </c>
      <c r="B40" s="29" t="s">
        <v>638</v>
      </c>
    </row>
    <row r="41" spans="1:3" x14ac:dyDescent="0.25">
      <c r="A41" t="s">
        <v>629</v>
      </c>
      <c r="B41" s="29" t="s">
        <v>637</v>
      </c>
    </row>
    <row r="42" spans="1:3" x14ac:dyDescent="0.25">
      <c r="A42" s="26" t="s">
        <v>639</v>
      </c>
      <c r="B42" s="29" t="s">
        <v>339</v>
      </c>
      <c r="C42" t="s">
        <v>373</v>
      </c>
    </row>
    <row r="43" spans="1:3" x14ac:dyDescent="0.25">
      <c r="A43" s="26" t="s">
        <v>640</v>
      </c>
      <c r="B43" s="29" t="s">
        <v>340</v>
      </c>
      <c r="C43" t="s">
        <v>375</v>
      </c>
    </row>
  </sheetData>
  <conditionalFormatting sqref="A8">
    <cfRule type="duplicateValues" dxfId="10" priority="3"/>
  </conditionalFormatting>
  <conditionalFormatting sqref="A10:A11 A16:A26 A13:A14 A28:A29">
    <cfRule type="duplicateValues" dxfId="9" priority="4"/>
  </conditionalFormatting>
  <conditionalFormatting sqref="A9">
    <cfRule type="duplicateValues" dxfId="8" priority="2"/>
  </conditionalFormatting>
  <conditionalFormatting sqref="A42:A43">
    <cfRule type="duplicateValues" dxfId="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B2FC6-E583-4A17-A95F-DC7DC25864B5}">
  <sheetPr codeName="Sheet11">
    <tabColor rgb="FF00B050"/>
  </sheetPr>
  <dimension ref="A1:C16"/>
  <sheetViews>
    <sheetView workbookViewId="0">
      <selection activeCell="B16" sqref="B16"/>
    </sheetView>
  </sheetViews>
  <sheetFormatPr defaultRowHeight="15" x14ac:dyDescent="0.25"/>
  <cols>
    <col min="1" max="1" width="21.7109375" bestFit="1" customWidth="1"/>
    <col min="2" max="2" width="98.140625" bestFit="1" customWidth="1"/>
    <col min="3" max="3" width="37.42578125" bestFit="1" customWidth="1"/>
    <col min="4" max="4" width="96.85546875" bestFit="1" customWidth="1"/>
  </cols>
  <sheetData>
    <row r="1" spans="1:3" x14ac:dyDescent="0.25">
      <c r="A1" s="5" t="s">
        <v>0</v>
      </c>
      <c r="B1" s="5" t="s">
        <v>1</v>
      </c>
      <c r="C1" s="5" t="s">
        <v>2</v>
      </c>
    </row>
    <row r="2" spans="1:3" x14ac:dyDescent="0.25">
      <c r="A2" s="6" t="s">
        <v>56</v>
      </c>
      <c r="B2" s="6" t="s">
        <v>266</v>
      </c>
      <c r="C2" s="6" t="s">
        <v>57</v>
      </c>
    </row>
    <row r="3" spans="1:3" x14ac:dyDescent="0.25">
      <c r="A3" s="6" t="s">
        <v>7</v>
      </c>
      <c r="B3" s="11" t="s">
        <v>3</v>
      </c>
      <c r="C3" s="6" t="s">
        <v>18</v>
      </c>
    </row>
    <row r="4" spans="1:3" x14ac:dyDescent="0.25">
      <c r="A4" s="6" t="s">
        <v>8</v>
      </c>
      <c r="B4" s="12" t="s">
        <v>4</v>
      </c>
      <c r="C4" s="6" t="s">
        <v>17</v>
      </c>
    </row>
    <row r="5" spans="1:3" x14ac:dyDescent="0.25">
      <c r="A5" s="6" t="s">
        <v>9</v>
      </c>
      <c r="B5" s="12" t="s">
        <v>5</v>
      </c>
      <c r="C5" s="6" t="s">
        <v>16</v>
      </c>
    </row>
    <row r="6" spans="1:3" x14ac:dyDescent="0.25">
      <c r="A6" s="6" t="s">
        <v>11</v>
      </c>
      <c r="B6" s="16">
        <v>10000</v>
      </c>
      <c r="C6" s="6" t="s">
        <v>14</v>
      </c>
    </row>
    <row r="7" spans="1:3" x14ac:dyDescent="0.25">
      <c r="A7" s="6" t="s">
        <v>10</v>
      </c>
      <c r="B7" s="16">
        <v>5000</v>
      </c>
      <c r="C7" s="6" t="s">
        <v>15</v>
      </c>
    </row>
    <row r="8" spans="1:3" x14ac:dyDescent="0.25">
      <c r="A8" s="6" t="s">
        <v>12</v>
      </c>
      <c r="B8" s="16">
        <v>1000</v>
      </c>
      <c r="C8" s="6" t="s">
        <v>13</v>
      </c>
    </row>
    <row r="9" spans="1:3" x14ac:dyDescent="0.25">
      <c r="A9" s="8" t="s">
        <v>67</v>
      </c>
      <c r="B9" s="16">
        <v>3</v>
      </c>
      <c r="C9" s="8" t="s">
        <v>68</v>
      </c>
    </row>
    <row r="10" spans="1:3" x14ac:dyDescent="0.25">
      <c r="A10" s="17" t="s">
        <v>69</v>
      </c>
      <c r="B10" s="29" t="s">
        <v>203</v>
      </c>
      <c r="C10" s="17" t="s">
        <v>70</v>
      </c>
    </row>
    <row r="11" spans="1:3" x14ac:dyDescent="0.25">
      <c r="A11" s="56" t="s">
        <v>267</v>
      </c>
      <c r="B11" s="56" t="str">
        <f>MainConfig!B3</f>
        <v>\\egwgwgfs.wgenting.genting.corp\genm-finance$\RPA\Hospitality - GHR\1 Report\</v>
      </c>
      <c r="C11" s="56" t="s">
        <v>260</v>
      </c>
    </row>
    <row r="12" spans="1:3" x14ac:dyDescent="0.25">
      <c r="A12" s="56" t="s">
        <v>268</v>
      </c>
      <c r="B12" s="56" t="str">
        <f>MainConfig!B3</f>
        <v>\\egwgwgfs.wgenting.genting.corp\genm-finance$\RPA\Hospitality - GHR\1 Report\</v>
      </c>
      <c r="C12" s="56" t="s">
        <v>269</v>
      </c>
    </row>
    <row r="13" spans="1:3" x14ac:dyDescent="0.25">
      <c r="A13" s="56" t="s">
        <v>270</v>
      </c>
      <c r="B13" s="56" t="str">
        <f>MainConfig!B3</f>
        <v>\\egwgwgfs.wgenting.genting.corp\genm-finance$\RPA\Hospitality - GHR\1 Report\</v>
      </c>
      <c r="C13" s="56" t="s">
        <v>271</v>
      </c>
    </row>
    <row r="14" spans="1:3" x14ac:dyDescent="0.25">
      <c r="A14" s="8" t="s">
        <v>261</v>
      </c>
      <c r="B14" s="6" t="s">
        <v>272</v>
      </c>
      <c r="C14" s="8" t="s">
        <v>263</v>
      </c>
    </row>
    <row r="15" spans="1:3" x14ac:dyDescent="0.25">
      <c r="A15" s="28" t="s">
        <v>172</v>
      </c>
      <c r="B15" s="29" t="s">
        <v>278</v>
      </c>
      <c r="C15" s="19" t="s">
        <v>183</v>
      </c>
    </row>
    <row r="16" spans="1:3" x14ac:dyDescent="0.25">
      <c r="A16" s="8" t="s">
        <v>41</v>
      </c>
      <c r="B16" s="32">
        <f ca="1">MainConfig!B9</f>
        <v>44270</v>
      </c>
      <c r="C16" s="8" t="s">
        <v>42</v>
      </c>
    </row>
  </sheetData>
  <conditionalFormatting sqref="A3:A9 A1">
    <cfRule type="duplicateValues" dxfId="6"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tabColor rgb="FF00B050"/>
  </sheetPr>
  <dimension ref="A1:C18"/>
  <sheetViews>
    <sheetView zoomScale="85" zoomScaleNormal="85" workbookViewId="0">
      <selection activeCell="B9" sqref="B9"/>
    </sheetView>
  </sheetViews>
  <sheetFormatPr defaultRowHeight="15" x14ac:dyDescent="0.25"/>
  <cols>
    <col min="1" max="1" width="41.85546875" customWidth="1"/>
    <col min="2" max="2" width="109.28515625" bestFit="1" customWidth="1"/>
    <col min="3" max="3" width="84.5703125" bestFit="1" customWidth="1"/>
    <col min="4" max="4" width="100.7109375" bestFit="1" customWidth="1"/>
  </cols>
  <sheetData>
    <row r="1" spans="1:3" x14ac:dyDescent="0.25">
      <c r="A1" s="30" t="s">
        <v>0</v>
      </c>
      <c r="B1" s="30" t="s">
        <v>1</v>
      </c>
      <c r="C1" s="30" t="s">
        <v>2</v>
      </c>
    </row>
    <row r="2" spans="1:3" x14ac:dyDescent="0.25">
      <c r="A2" s="31" t="s">
        <v>7</v>
      </c>
      <c r="B2" s="33" t="s">
        <v>284</v>
      </c>
      <c r="C2" s="31" t="s">
        <v>18</v>
      </c>
    </row>
    <row r="3" spans="1:3" x14ac:dyDescent="0.25">
      <c r="A3" s="31" t="s">
        <v>8</v>
      </c>
      <c r="B3" s="34" t="s">
        <v>4</v>
      </c>
      <c r="C3" s="31" t="s">
        <v>17</v>
      </c>
    </row>
    <row r="4" spans="1:3" x14ac:dyDescent="0.25">
      <c r="A4" s="31" t="s">
        <v>9</v>
      </c>
      <c r="B4" s="34" t="s">
        <v>5</v>
      </c>
      <c r="C4" s="31" t="s">
        <v>16</v>
      </c>
    </row>
    <row r="5" spans="1:3" x14ac:dyDescent="0.25">
      <c r="A5" s="31" t="s">
        <v>11</v>
      </c>
      <c r="B5" s="35">
        <v>10000</v>
      </c>
      <c r="C5" s="31" t="s">
        <v>14</v>
      </c>
    </row>
    <row r="6" spans="1:3" x14ac:dyDescent="0.25">
      <c r="A6" s="31" t="s">
        <v>10</v>
      </c>
      <c r="B6" s="35">
        <v>5000</v>
      </c>
      <c r="C6" s="31" t="s">
        <v>15</v>
      </c>
    </row>
    <row r="7" spans="1:3" x14ac:dyDescent="0.25">
      <c r="A7" s="31" t="s">
        <v>12</v>
      </c>
      <c r="B7" s="35">
        <v>1000</v>
      </c>
      <c r="C7" s="31" t="s">
        <v>13</v>
      </c>
    </row>
    <row r="8" spans="1:3" x14ac:dyDescent="0.25">
      <c r="A8" s="31" t="s">
        <v>58</v>
      </c>
      <c r="B8" s="35" t="s">
        <v>60</v>
      </c>
      <c r="C8" s="31" t="s">
        <v>59</v>
      </c>
    </row>
    <row r="9" spans="1:3" x14ac:dyDescent="0.25">
      <c r="A9" s="31" t="s">
        <v>49</v>
      </c>
      <c r="B9" s="29" t="s">
        <v>410</v>
      </c>
      <c r="C9" s="31" t="s">
        <v>205</v>
      </c>
    </row>
    <row r="10" spans="1:3" x14ac:dyDescent="0.25">
      <c r="A10" s="31" t="s">
        <v>52</v>
      </c>
      <c r="B10" s="34" t="str">
        <f ca="1">TEXT(MainConfig!B9,"dd/MM/yyyy")</f>
        <v>15/03/2021</v>
      </c>
      <c r="C10" s="31" t="s">
        <v>206</v>
      </c>
    </row>
    <row r="11" spans="1:3" x14ac:dyDescent="0.25">
      <c r="A11" s="31" t="s">
        <v>61</v>
      </c>
      <c r="B11" s="35" t="s">
        <v>63</v>
      </c>
      <c r="C11" s="31" t="s">
        <v>279</v>
      </c>
    </row>
    <row r="12" spans="1:3" x14ac:dyDescent="0.25">
      <c r="A12" s="55" t="s">
        <v>64</v>
      </c>
      <c r="B12" s="57" t="str">
        <f>MainConfig!B3</f>
        <v>\\egwgwgfs.wgenting.genting.corp\genm-finance$\RPA\Hospitality - GHR\1 Report\</v>
      </c>
      <c r="C12" s="55" t="s">
        <v>207</v>
      </c>
    </row>
    <row r="13" spans="1:3" x14ac:dyDescent="0.25">
      <c r="A13" s="55" t="s">
        <v>192</v>
      </c>
      <c r="B13" s="57" t="str">
        <f>MainConfig!B3</f>
        <v>\\egwgwgfs.wgenting.genting.corp\genm-finance$\RPA\Hospitality - GHR\1 Report\</v>
      </c>
      <c r="C13" s="55" t="s">
        <v>208</v>
      </c>
    </row>
    <row r="14" spans="1:3" ht="30" x14ac:dyDescent="0.25">
      <c r="A14" s="31" t="s">
        <v>48</v>
      </c>
      <c r="B14" s="35">
        <v>3</v>
      </c>
      <c r="C14" s="36" t="s">
        <v>209</v>
      </c>
    </row>
    <row r="15" spans="1:3" x14ac:dyDescent="0.25">
      <c r="A15" s="31" t="s">
        <v>56</v>
      </c>
      <c r="B15" s="35" t="s">
        <v>189</v>
      </c>
      <c r="C15" s="31" t="s">
        <v>57</v>
      </c>
    </row>
    <row r="16" spans="1:3" x14ac:dyDescent="0.25">
      <c r="A16" s="31" t="s">
        <v>81</v>
      </c>
      <c r="B16" s="35" t="str">
        <f>MainConfig!B6</f>
        <v>Temp\</v>
      </c>
      <c r="C16" s="31" t="s">
        <v>210</v>
      </c>
    </row>
    <row r="17" spans="1:3" x14ac:dyDescent="0.25">
      <c r="A17" s="31" t="s">
        <v>173</v>
      </c>
      <c r="B17" s="29" t="s">
        <v>285</v>
      </c>
      <c r="C17" s="31" t="s">
        <v>176</v>
      </c>
    </row>
    <row r="18" spans="1:3" x14ac:dyDescent="0.25">
      <c r="A18" s="31" t="s">
        <v>178</v>
      </c>
      <c r="B18" s="35" t="s">
        <v>179</v>
      </c>
      <c r="C18" s="31" t="s">
        <v>180</v>
      </c>
    </row>
  </sheetData>
  <customSheetViews>
    <customSheetView guid="{F420D6CA-B45C-4417-9DA0-CBBA77C39C8E}" scale="85">
      <selection activeCell="B28" sqref="B28"/>
      <pageMargins left="0.7" right="0.7" top="0.75" bottom="0.75" header="0.3" footer="0.3"/>
      <pageSetup paperSize="9" orientation="portrait" r:id="rId1"/>
    </customSheetView>
  </customSheetViews>
  <conditionalFormatting sqref="A10">
    <cfRule type="duplicateValues" dxfId="5" priority="3"/>
  </conditionalFormatting>
  <conditionalFormatting sqref="A14:A16">
    <cfRule type="duplicateValues" dxfId="4" priority="1"/>
  </conditionalFormatting>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088E-BA3C-4D59-9B62-20D502091AE3}">
  <sheetPr codeName="Sheet13">
    <tabColor rgb="FF00B050"/>
  </sheetPr>
  <dimension ref="A1:C18"/>
  <sheetViews>
    <sheetView workbookViewId="0">
      <selection activeCell="B19" sqref="B19"/>
    </sheetView>
  </sheetViews>
  <sheetFormatPr defaultRowHeight="15" x14ac:dyDescent="0.25"/>
  <cols>
    <col min="1" max="1" width="38.140625" bestFit="1" customWidth="1"/>
    <col min="2" max="2" width="100.5703125" customWidth="1"/>
    <col min="3" max="3" width="62.28515625" bestFit="1" customWidth="1"/>
    <col min="4" max="4" width="101.28515625" bestFit="1" customWidth="1"/>
  </cols>
  <sheetData>
    <row r="1" spans="1:3" x14ac:dyDescent="0.25">
      <c r="A1" s="5" t="s">
        <v>0</v>
      </c>
      <c r="B1" s="5" t="s">
        <v>1</v>
      </c>
      <c r="C1" s="5" t="s">
        <v>2</v>
      </c>
    </row>
    <row r="2" spans="1:3" x14ac:dyDescent="0.25">
      <c r="A2" s="6" t="s">
        <v>7</v>
      </c>
      <c r="B2" s="23" t="s">
        <v>215</v>
      </c>
      <c r="C2" s="6" t="s">
        <v>18</v>
      </c>
    </row>
    <row r="3" spans="1:3" x14ac:dyDescent="0.25">
      <c r="A3" s="6" t="s">
        <v>8</v>
      </c>
      <c r="B3" s="24" t="s">
        <v>3</v>
      </c>
      <c r="C3" s="6" t="s">
        <v>17</v>
      </c>
    </row>
    <row r="4" spans="1:3" x14ac:dyDescent="0.25">
      <c r="A4" s="6" t="s">
        <v>9</v>
      </c>
      <c r="B4" s="24" t="s">
        <v>231</v>
      </c>
      <c r="C4" s="6" t="s">
        <v>16</v>
      </c>
    </row>
    <row r="5" spans="1:3" x14ac:dyDescent="0.25">
      <c r="A5" s="6" t="s">
        <v>11</v>
      </c>
      <c r="B5" s="6">
        <v>10000</v>
      </c>
      <c r="C5" s="6" t="s">
        <v>14</v>
      </c>
    </row>
    <row r="6" spans="1:3" x14ac:dyDescent="0.25">
      <c r="A6" s="6" t="s">
        <v>10</v>
      </c>
      <c r="B6" s="6">
        <v>5000</v>
      </c>
      <c r="C6" s="6" t="s">
        <v>15</v>
      </c>
    </row>
    <row r="7" spans="1:3" x14ac:dyDescent="0.25">
      <c r="A7" s="6" t="s">
        <v>12</v>
      </c>
      <c r="B7" s="6">
        <v>3000</v>
      </c>
      <c r="C7" s="6" t="s">
        <v>13</v>
      </c>
    </row>
    <row r="8" spans="1:3" ht="30" x14ac:dyDescent="0.25">
      <c r="A8" s="6" t="s">
        <v>48</v>
      </c>
      <c r="B8" s="6">
        <v>3</v>
      </c>
      <c r="C8" s="13" t="s">
        <v>216</v>
      </c>
    </row>
    <row r="9" spans="1:3" x14ac:dyDescent="0.25">
      <c r="A9" s="6" t="s">
        <v>52</v>
      </c>
      <c r="B9" s="43" t="str">
        <f ca="1">TEXT(MainConfig!B9,"dd/MM/yyyy")</f>
        <v>15/03/2021</v>
      </c>
      <c r="C9" s="6" t="s">
        <v>206</v>
      </c>
    </row>
    <row r="10" spans="1:3" x14ac:dyDescent="0.25">
      <c r="A10" s="6" t="s">
        <v>56</v>
      </c>
      <c r="B10" s="6" t="s">
        <v>217</v>
      </c>
      <c r="C10" s="6" t="s">
        <v>57</v>
      </c>
    </row>
    <row r="11" spans="1:3" x14ac:dyDescent="0.25">
      <c r="A11" s="6" t="s">
        <v>95</v>
      </c>
      <c r="B11" s="6" t="str">
        <f>MainConfig!B6&amp;"Temp\"</f>
        <v>Temp\Temp\</v>
      </c>
      <c r="C11" s="6" t="s">
        <v>210</v>
      </c>
    </row>
    <row r="12" spans="1:3" x14ac:dyDescent="0.25">
      <c r="A12" s="6" t="s">
        <v>218</v>
      </c>
      <c r="B12" s="44" t="s">
        <v>219</v>
      </c>
      <c r="C12" s="6" t="s">
        <v>220</v>
      </c>
    </row>
    <row r="13" spans="1:3" x14ac:dyDescent="0.25">
      <c r="A13" s="6" t="s">
        <v>221</v>
      </c>
      <c r="B13" s="6" t="s">
        <v>222</v>
      </c>
      <c r="C13" s="6" t="s">
        <v>223</v>
      </c>
    </row>
    <row r="14" spans="1:3" x14ac:dyDescent="0.25">
      <c r="A14" s="6" t="s">
        <v>224</v>
      </c>
      <c r="B14" s="6" t="s">
        <v>225</v>
      </c>
      <c r="C14" s="6" t="s">
        <v>226</v>
      </c>
    </row>
    <row r="15" spans="1:3" x14ac:dyDescent="0.25">
      <c r="A15" s="56" t="s">
        <v>227</v>
      </c>
      <c r="B15" s="56" t="str">
        <f>MainConfig!B3</f>
        <v>\\egwgwgfs.wgenting.genting.corp\genm-finance$\RPA\Hospitality - GHR\1 Report\</v>
      </c>
      <c r="C15" s="56" t="s">
        <v>228</v>
      </c>
    </row>
    <row r="16" spans="1:3" x14ac:dyDescent="0.25">
      <c r="A16" s="56" t="s">
        <v>229</v>
      </c>
      <c r="B16" s="56" t="str">
        <f>MainConfig!B3</f>
        <v>\\egwgwgfs.wgenting.genting.corp\genm-finance$\RPA\Hospitality - GHR\1 Report\</v>
      </c>
      <c r="C16" s="56" t="s">
        <v>230</v>
      </c>
    </row>
    <row r="17" spans="1:3" x14ac:dyDescent="0.25">
      <c r="A17" s="45" t="s">
        <v>173</v>
      </c>
      <c r="B17" s="29" t="s">
        <v>203</v>
      </c>
      <c r="C17" s="45" t="s">
        <v>176</v>
      </c>
    </row>
    <row r="18" spans="1:3" x14ac:dyDescent="0.25">
      <c r="A18" s="46" t="s">
        <v>436</v>
      </c>
      <c r="B18" t="s">
        <v>410</v>
      </c>
      <c r="C18" s="9" t="s">
        <v>437</v>
      </c>
    </row>
  </sheetData>
  <conditionalFormatting sqref="A8">
    <cfRule type="duplicateValues" dxfId="3"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859C-C614-4592-ABA8-7B6F68D923B7}">
  <sheetPr codeName="Sheet14">
    <tabColor rgb="FF00B050"/>
  </sheetPr>
  <dimension ref="A1:D20"/>
  <sheetViews>
    <sheetView zoomScaleNormal="100" workbookViewId="0">
      <selection activeCell="B10" sqref="B10"/>
    </sheetView>
  </sheetViews>
  <sheetFormatPr defaultColWidth="9.140625" defaultRowHeight="15" x14ac:dyDescent="0.25"/>
  <cols>
    <col min="1" max="1" width="24.140625" style="46" bestFit="1" customWidth="1"/>
    <col min="2" max="2" width="124" style="46" bestFit="1" customWidth="1"/>
    <col min="3" max="3" width="89.85546875" style="46" bestFit="1" customWidth="1"/>
    <col min="4" max="4" width="113" style="46" bestFit="1" customWidth="1"/>
    <col min="5" max="16384" width="9.140625" style="46"/>
  </cols>
  <sheetData>
    <row r="1" spans="1:4" x14ac:dyDescent="0.25">
      <c r="A1" s="5" t="s">
        <v>0</v>
      </c>
      <c r="B1" s="5" t="s">
        <v>1</v>
      </c>
      <c r="C1" s="5" t="s">
        <v>2</v>
      </c>
    </row>
    <row r="2" spans="1:4" x14ac:dyDescent="0.25">
      <c r="A2" s="46" t="s">
        <v>7</v>
      </c>
      <c r="B2" s="47" t="s">
        <v>3</v>
      </c>
      <c r="C2" s="46" t="s">
        <v>18</v>
      </c>
    </row>
    <row r="3" spans="1:4" x14ac:dyDescent="0.25">
      <c r="A3" s="46" t="s">
        <v>8</v>
      </c>
      <c r="B3" s="48" t="s">
        <v>4</v>
      </c>
      <c r="C3" s="46" t="s">
        <v>17</v>
      </c>
    </row>
    <row r="4" spans="1:4" x14ac:dyDescent="0.25">
      <c r="A4" s="46" t="s">
        <v>9</v>
      </c>
      <c r="B4" s="48" t="s">
        <v>5</v>
      </c>
      <c r="C4" s="46" t="s">
        <v>16</v>
      </c>
    </row>
    <row r="5" spans="1:4" x14ac:dyDescent="0.25">
      <c r="A5" s="46" t="s">
        <v>11</v>
      </c>
      <c r="B5" s="46">
        <v>10000</v>
      </c>
      <c r="C5" s="46" t="s">
        <v>14</v>
      </c>
    </row>
    <row r="6" spans="1:4" x14ac:dyDescent="0.25">
      <c r="A6" s="46" t="s">
        <v>10</v>
      </c>
      <c r="B6" s="46">
        <v>5000</v>
      </c>
      <c r="C6" s="46" t="s">
        <v>15</v>
      </c>
    </row>
    <row r="7" spans="1:4" x14ac:dyDescent="0.25">
      <c r="A7" s="46" t="s">
        <v>12</v>
      </c>
      <c r="B7" s="46">
        <v>3000</v>
      </c>
      <c r="C7" s="46" t="s">
        <v>13</v>
      </c>
    </row>
    <row r="8" spans="1:4" x14ac:dyDescent="0.25">
      <c r="A8" s="46" t="s">
        <v>48</v>
      </c>
      <c r="B8" s="46">
        <v>3</v>
      </c>
      <c r="C8" s="49" t="s">
        <v>209</v>
      </c>
    </row>
    <row r="9" spans="1:4" x14ac:dyDescent="0.25">
      <c r="A9" s="46" t="s">
        <v>52</v>
      </c>
      <c r="B9" s="3" t="str">
        <f ca="1">TEXT(MainConfig!B9-5,"dd/MM/yyyy")</f>
        <v>10/03/2021</v>
      </c>
      <c r="C9" s="46" t="s">
        <v>257</v>
      </c>
      <c r="D9" s="50"/>
    </row>
    <row r="10" spans="1:4" x14ac:dyDescent="0.25">
      <c r="A10" s="46" t="s">
        <v>232</v>
      </c>
      <c r="B10" s="46" t="s">
        <v>233</v>
      </c>
      <c r="C10" s="46" t="s">
        <v>234</v>
      </c>
    </row>
    <row r="11" spans="1:4" x14ac:dyDescent="0.25">
      <c r="A11" s="46" t="s">
        <v>235</v>
      </c>
      <c r="B11" s="46" t="s">
        <v>236</v>
      </c>
      <c r="C11" s="46" t="s">
        <v>237</v>
      </c>
    </row>
    <row r="12" spans="1:4" x14ac:dyDescent="0.25">
      <c r="A12" s="58" t="s">
        <v>238</v>
      </c>
      <c r="B12" s="58" t="str">
        <f>MainConfig!B3</f>
        <v>\\egwgwgfs.wgenting.genting.corp\genm-finance$\RPA\Hospitality - GHR\1 Report\</v>
      </c>
      <c r="C12" s="58" t="s">
        <v>239</v>
      </c>
    </row>
    <row r="13" spans="1:4" x14ac:dyDescent="0.25">
      <c r="A13" s="58" t="s">
        <v>240</v>
      </c>
      <c r="B13" s="58" t="str">
        <f>MainConfig!B3</f>
        <v>\\egwgwgfs.wgenting.genting.corp\genm-finance$\RPA\Hospitality - GHR\1 Report\</v>
      </c>
      <c r="C13" s="58" t="s">
        <v>241</v>
      </c>
    </row>
    <row r="14" spans="1:4" x14ac:dyDescent="0.25">
      <c r="A14" s="46" t="s">
        <v>242</v>
      </c>
      <c r="B14" s="46" t="s">
        <v>274</v>
      </c>
      <c r="C14" s="46" t="s">
        <v>252</v>
      </c>
    </row>
    <row r="15" spans="1:4" x14ac:dyDescent="0.25">
      <c r="A15" s="46" t="s">
        <v>243</v>
      </c>
      <c r="B15" s="46" t="s">
        <v>275</v>
      </c>
      <c r="C15" s="46" t="s">
        <v>253</v>
      </c>
    </row>
    <row r="16" spans="1:4" x14ac:dyDescent="0.25">
      <c r="A16" s="46" t="s">
        <v>81</v>
      </c>
      <c r="B16" s="46" t="str">
        <f>MainConfig!B6&amp;"Temp\"</f>
        <v>Temp\Temp\</v>
      </c>
      <c r="C16" s="46" t="s">
        <v>244</v>
      </c>
    </row>
    <row r="17" spans="1:3" x14ac:dyDescent="0.25">
      <c r="A17" s="46" t="s">
        <v>173</v>
      </c>
      <c r="B17" s="29" t="s">
        <v>203</v>
      </c>
      <c r="C17" s="46" t="s">
        <v>245</v>
      </c>
    </row>
    <row r="18" spans="1:3" x14ac:dyDescent="0.25">
      <c r="A18" s="46" t="s">
        <v>246</v>
      </c>
      <c r="B18" s="47" t="s">
        <v>247</v>
      </c>
      <c r="C18" s="46" t="s">
        <v>254</v>
      </c>
    </row>
    <row r="19" spans="1:3" x14ac:dyDescent="0.25">
      <c r="A19" s="46" t="s">
        <v>248</v>
      </c>
      <c r="B19" s="47" t="s">
        <v>249</v>
      </c>
      <c r="C19" s="46" t="s">
        <v>255</v>
      </c>
    </row>
    <row r="20" spans="1:3" x14ac:dyDescent="0.25">
      <c r="A20" s="46" t="s">
        <v>250</v>
      </c>
      <c r="B20" s="46" t="s">
        <v>251</v>
      </c>
      <c r="C20" s="46" t="s">
        <v>256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9871-E972-4044-9C48-349B3DE7E566}">
  <sheetPr codeName="Sheet15">
    <tabColor rgb="FF00B050"/>
  </sheetPr>
  <dimension ref="A1:D17"/>
  <sheetViews>
    <sheetView workbookViewId="0">
      <selection activeCell="B14" sqref="B14"/>
    </sheetView>
  </sheetViews>
  <sheetFormatPr defaultRowHeight="15" x14ac:dyDescent="0.25"/>
  <cols>
    <col min="1" max="1" width="21.7109375" bestFit="1" customWidth="1"/>
    <col min="2" max="2" width="108.7109375" bestFit="1" customWidth="1"/>
    <col min="3" max="3" width="32.7109375" bestFit="1" customWidth="1"/>
    <col min="4" max="4" width="100.42578125" bestFit="1" customWidth="1"/>
  </cols>
  <sheetData>
    <row r="1" spans="1:4" x14ac:dyDescent="0.25">
      <c r="A1" s="5" t="s">
        <v>0</v>
      </c>
      <c r="B1" s="5" t="s">
        <v>1</v>
      </c>
      <c r="C1" s="5" t="s">
        <v>2</v>
      </c>
    </row>
    <row r="2" spans="1:4" x14ac:dyDescent="0.25">
      <c r="A2" s="6" t="s">
        <v>56</v>
      </c>
      <c r="B2" s="6" t="s">
        <v>258</v>
      </c>
      <c r="C2" s="6" t="s">
        <v>57</v>
      </c>
    </row>
    <row r="3" spans="1:4" x14ac:dyDescent="0.25">
      <c r="A3" s="6" t="s">
        <v>7</v>
      </c>
      <c r="B3" s="11" t="s">
        <v>3</v>
      </c>
      <c r="C3" s="6" t="s">
        <v>18</v>
      </c>
    </row>
    <row r="4" spans="1:4" x14ac:dyDescent="0.25">
      <c r="A4" s="6" t="s">
        <v>8</v>
      </c>
      <c r="B4" s="12" t="s">
        <v>4</v>
      </c>
      <c r="C4" s="6" t="s">
        <v>17</v>
      </c>
    </row>
    <row r="5" spans="1:4" x14ac:dyDescent="0.25">
      <c r="A5" s="6" t="s">
        <v>9</v>
      </c>
      <c r="B5" s="12" t="s">
        <v>5</v>
      </c>
      <c r="C5" s="6" t="s">
        <v>16</v>
      </c>
    </row>
    <row r="6" spans="1:4" x14ac:dyDescent="0.25">
      <c r="A6" s="6" t="s">
        <v>11</v>
      </c>
      <c r="B6" s="16">
        <v>10000</v>
      </c>
      <c r="C6" s="6" t="s">
        <v>14</v>
      </c>
    </row>
    <row r="7" spans="1:4" x14ac:dyDescent="0.25">
      <c r="A7" s="6" t="s">
        <v>10</v>
      </c>
      <c r="B7" s="16">
        <v>5000</v>
      </c>
      <c r="C7" s="6" t="s">
        <v>15</v>
      </c>
    </row>
    <row r="8" spans="1:4" x14ac:dyDescent="0.25">
      <c r="A8" s="6" t="s">
        <v>12</v>
      </c>
      <c r="B8" s="16">
        <v>1000</v>
      </c>
      <c r="C8" s="6" t="s">
        <v>13</v>
      </c>
    </row>
    <row r="9" spans="1:4" x14ac:dyDescent="0.25">
      <c r="A9" s="8" t="s">
        <v>67</v>
      </c>
      <c r="B9" s="16">
        <v>2</v>
      </c>
      <c r="C9" s="8" t="s">
        <v>68</v>
      </c>
    </row>
    <row r="10" spans="1:4" x14ac:dyDescent="0.25">
      <c r="A10" s="17" t="s">
        <v>69</v>
      </c>
      <c r="B10" s="8" t="s">
        <v>203</v>
      </c>
      <c r="C10" s="17" t="s">
        <v>70</v>
      </c>
    </row>
    <row r="11" spans="1:4" x14ac:dyDescent="0.25">
      <c r="A11" s="6" t="s">
        <v>259</v>
      </c>
      <c r="B11" s="56" t="str">
        <f>MainConfig!B3</f>
        <v>\\egwgwgfs.wgenting.genting.corp\genm-finance$\RPA\Hospitality - GHR\1 Report\</v>
      </c>
      <c r="C11" s="6" t="s">
        <v>260</v>
      </c>
      <c r="D11" t="s">
        <v>277</v>
      </c>
    </row>
    <row r="12" spans="1:4" x14ac:dyDescent="0.25">
      <c r="A12" s="8" t="s">
        <v>261</v>
      </c>
      <c r="B12" s="6" t="s">
        <v>262</v>
      </c>
      <c r="C12" s="8" t="s">
        <v>263</v>
      </c>
    </row>
    <row r="13" spans="1:4" x14ac:dyDescent="0.25">
      <c r="A13" s="28" t="s">
        <v>172</v>
      </c>
      <c r="B13" s="54" t="s">
        <v>280</v>
      </c>
      <c r="C13" s="19" t="s">
        <v>183</v>
      </c>
    </row>
    <row r="14" spans="1:4" x14ac:dyDescent="0.25">
      <c r="A14" s="8" t="s">
        <v>41</v>
      </c>
      <c r="B14" s="51">
        <f ca="1">MainConfig!B9</f>
        <v>44270</v>
      </c>
      <c r="C14" s="8" t="s">
        <v>42</v>
      </c>
    </row>
    <row r="15" spans="1:4" x14ac:dyDescent="0.25">
      <c r="A15" s="8" t="s">
        <v>264</v>
      </c>
      <c r="B15" s="6">
        <v>5</v>
      </c>
      <c r="C15" s="8" t="s">
        <v>265</v>
      </c>
    </row>
    <row r="17" spans="2:2" x14ac:dyDescent="0.25">
      <c r="B17" s="60"/>
    </row>
  </sheetData>
  <conditionalFormatting sqref="A3:A9 A1">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8E82A-E835-4511-8BB8-1AD045C4DA42}">
  <sheetPr codeName="Sheet16">
    <tabColor rgb="FF00B050"/>
  </sheetPr>
  <dimension ref="A1:C18"/>
  <sheetViews>
    <sheetView zoomScale="85" zoomScaleNormal="85" workbookViewId="0">
      <selection activeCell="B10" sqref="B10"/>
    </sheetView>
  </sheetViews>
  <sheetFormatPr defaultRowHeight="15" x14ac:dyDescent="0.25"/>
  <cols>
    <col min="1" max="1" width="29.85546875" customWidth="1"/>
    <col min="2" max="2" width="110.28515625" bestFit="1" customWidth="1"/>
    <col min="3" max="3" width="83.28515625" customWidth="1"/>
    <col min="4" max="4" width="107.5703125" bestFit="1" customWidth="1"/>
  </cols>
  <sheetData>
    <row r="1" spans="1:3" x14ac:dyDescent="0.25">
      <c r="A1" s="30" t="s">
        <v>0</v>
      </c>
      <c r="B1" s="30" t="s">
        <v>1</v>
      </c>
      <c r="C1" s="30" t="s">
        <v>2</v>
      </c>
    </row>
    <row r="2" spans="1:3" x14ac:dyDescent="0.25">
      <c r="A2" t="s">
        <v>7</v>
      </c>
      <c r="B2" s="4" t="s">
        <v>3</v>
      </c>
      <c r="C2" t="s">
        <v>18</v>
      </c>
    </row>
    <row r="3" spans="1:3" x14ac:dyDescent="0.25">
      <c r="A3" t="s">
        <v>8</v>
      </c>
      <c r="B3" s="3" t="s">
        <v>4</v>
      </c>
      <c r="C3" t="s">
        <v>17</v>
      </c>
    </row>
    <row r="4" spans="1:3" x14ac:dyDescent="0.25">
      <c r="A4" t="s">
        <v>9</v>
      </c>
      <c r="B4" s="3" t="s">
        <v>5</v>
      </c>
      <c r="C4" t="s">
        <v>16</v>
      </c>
    </row>
    <row r="5" spans="1:3" x14ac:dyDescent="0.25">
      <c r="A5" t="s">
        <v>11</v>
      </c>
      <c r="B5">
        <v>120000</v>
      </c>
      <c r="C5" t="s">
        <v>14</v>
      </c>
    </row>
    <row r="6" spans="1:3" x14ac:dyDescent="0.25">
      <c r="A6" t="s">
        <v>10</v>
      </c>
      <c r="B6">
        <v>5000</v>
      </c>
      <c r="C6" t="s">
        <v>15</v>
      </c>
    </row>
    <row r="7" spans="1:3" x14ac:dyDescent="0.25">
      <c r="A7" t="s">
        <v>12</v>
      </c>
      <c r="B7">
        <v>3000</v>
      </c>
      <c r="C7" t="s">
        <v>13</v>
      </c>
    </row>
    <row r="8" spans="1:3" ht="30" x14ac:dyDescent="0.25">
      <c r="A8" t="s">
        <v>48</v>
      </c>
      <c r="B8">
        <v>3</v>
      </c>
      <c r="C8" s="14" t="s">
        <v>211</v>
      </c>
    </row>
    <row r="9" spans="1:3" x14ac:dyDescent="0.25">
      <c r="A9" t="s">
        <v>52</v>
      </c>
      <c r="B9" s="53" t="str">
        <f ca="1">TEXT(MainConfig!B9,"dd/MM/yyyy")</f>
        <v>15/03/2021</v>
      </c>
      <c r="C9" t="s">
        <v>206</v>
      </c>
    </row>
    <row r="10" spans="1:3" x14ac:dyDescent="0.25">
      <c r="A10" t="s">
        <v>56</v>
      </c>
      <c r="B10" t="s">
        <v>190</v>
      </c>
      <c r="C10" t="s">
        <v>57</v>
      </c>
    </row>
    <row r="11" spans="1:3" x14ac:dyDescent="0.25">
      <c r="A11" t="s">
        <v>81</v>
      </c>
      <c r="B11" t="str">
        <f>MainConfig!B6&amp;"Temp\"</f>
        <v>Temp\Temp\</v>
      </c>
      <c r="C11" t="s">
        <v>210</v>
      </c>
    </row>
    <row r="12" spans="1:3" x14ac:dyDescent="0.25">
      <c r="A12" s="54" t="s">
        <v>82</v>
      </c>
      <c r="B12" s="54" t="str">
        <f>MainConfig!B3</f>
        <v>\\egwgwgfs.wgenting.genting.corp\genm-finance$\RPA\Hospitality - GHR\1 Report\</v>
      </c>
      <c r="C12" s="54" t="s">
        <v>212</v>
      </c>
    </row>
    <row r="13" spans="1:3" x14ac:dyDescent="0.25">
      <c r="A13" s="54" t="s">
        <v>83</v>
      </c>
      <c r="B13" s="54" t="str">
        <f>MainConfig!B3</f>
        <v>\\egwgwgfs.wgenting.genting.corp\genm-finance$\RPA\Hospitality - GHR\1 Report\</v>
      </c>
      <c r="C13" s="54" t="s">
        <v>213</v>
      </c>
    </row>
    <row r="14" spans="1:3" x14ac:dyDescent="0.25">
      <c r="A14" s="54" t="s">
        <v>84</v>
      </c>
      <c r="B14" s="54" t="str">
        <f>MainConfig!B3</f>
        <v>\\egwgwgfs.wgenting.genting.corp\genm-finance$\RPA\Hospitality - GHR\1 Report\</v>
      </c>
      <c r="C14" s="54" t="s">
        <v>85</v>
      </c>
    </row>
    <row r="15" spans="1:3" x14ac:dyDescent="0.25">
      <c r="A15" t="s">
        <v>86</v>
      </c>
      <c r="B15" t="s">
        <v>87</v>
      </c>
      <c r="C15" t="s">
        <v>88</v>
      </c>
    </row>
    <row r="16" spans="1:3" x14ac:dyDescent="0.25">
      <c r="A16" t="s">
        <v>89</v>
      </c>
      <c r="B16" s="29" t="s">
        <v>90</v>
      </c>
      <c r="C16" t="s">
        <v>91</v>
      </c>
    </row>
    <row r="17" spans="1:3" x14ac:dyDescent="0.25">
      <c r="A17" t="s">
        <v>92</v>
      </c>
      <c r="B17" t="s">
        <v>93</v>
      </c>
      <c r="C17" t="s">
        <v>94</v>
      </c>
    </row>
    <row r="18" spans="1:3" x14ac:dyDescent="0.25">
      <c r="A18" t="s">
        <v>173</v>
      </c>
      <c r="B18" s="29" t="s">
        <v>203</v>
      </c>
      <c r="C18" t="s">
        <v>176</v>
      </c>
    </row>
  </sheetData>
  <customSheetViews>
    <customSheetView guid="{F420D6CA-B45C-4417-9DA0-CBBA77C39C8E}" scale="85">
      <selection activeCell="B25" sqref="B25"/>
      <pageMargins left="0.7" right="0.7" top="0.75" bottom="0.75" header="0.3" footer="0.3"/>
      <pageSetup paperSize="9" orientation="portrait" r:id="rId1"/>
    </customSheetView>
  </customSheetViews>
  <conditionalFormatting sqref="A8">
    <cfRule type="duplicateValues" dxfId="1" priority="6"/>
  </conditionalFormatting>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1866-DDE8-44BA-9473-05737BA01AA7}">
  <sheetPr codeName="Sheet17">
    <tabColor rgb="FF00B050"/>
  </sheetPr>
  <dimension ref="A1:C16"/>
  <sheetViews>
    <sheetView zoomScale="85" zoomScaleNormal="85" workbookViewId="0">
      <selection activeCell="B9" sqref="B9"/>
    </sheetView>
  </sheetViews>
  <sheetFormatPr defaultRowHeight="15" x14ac:dyDescent="0.25"/>
  <cols>
    <col min="1" max="1" width="26.7109375" bestFit="1" customWidth="1"/>
    <col min="2" max="2" width="102.5703125" bestFit="1" customWidth="1"/>
    <col min="3" max="3" width="83.42578125" customWidth="1"/>
  </cols>
  <sheetData>
    <row r="1" spans="1:3" x14ac:dyDescent="0.25">
      <c r="A1" s="30" t="s">
        <v>0</v>
      </c>
      <c r="B1" s="30" t="s">
        <v>1</v>
      </c>
      <c r="C1" s="30" t="s">
        <v>2</v>
      </c>
    </row>
    <row r="2" spans="1:3" x14ac:dyDescent="0.25">
      <c r="A2" t="s">
        <v>7</v>
      </c>
      <c r="B2" s="4" t="s">
        <v>3</v>
      </c>
      <c r="C2" t="s">
        <v>18</v>
      </c>
    </row>
    <row r="3" spans="1:3" x14ac:dyDescent="0.25">
      <c r="A3" t="s">
        <v>8</v>
      </c>
      <c r="B3" s="3" t="s">
        <v>4</v>
      </c>
      <c r="C3" t="s">
        <v>17</v>
      </c>
    </row>
    <row r="4" spans="1:3" x14ac:dyDescent="0.25">
      <c r="A4" t="s">
        <v>9</v>
      </c>
      <c r="B4" s="3" t="s">
        <v>5</v>
      </c>
      <c r="C4" t="s">
        <v>16</v>
      </c>
    </row>
    <row r="5" spans="1:3" x14ac:dyDescent="0.25">
      <c r="A5" t="s">
        <v>11</v>
      </c>
      <c r="B5">
        <v>120000</v>
      </c>
      <c r="C5" t="s">
        <v>14</v>
      </c>
    </row>
    <row r="6" spans="1:3" x14ac:dyDescent="0.25">
      <c r="A6" t="s">
        <v>10</v>
      </c>
      <c r="B6">
        <v>5000</v>
      </c>
      <c r="C6" t="s">
        <v>15</v>
      </c>
    </row>
    <row r="7" spans="1:3" x14ac:dyDescent="0.25">
      <c r="A7" t="s">
        <v>12</v>
      </c>
      <c r="B7">
        <v>3000</v>
      </c>
      <c r="C7" t="s">
        <v>13</v>
      </c>
    </row>
    <row r="8" spans="1:3" ht="30" x14ac:dyDescent="0.25">
      <c r="A8" t="s">
        <v>48</v>
      </c>
      <c r="B8">
        <v>3</v>
      </c>
      <c r="C8" s="14" t="s">
        <v>211</v>
      </c>
    </row>
    <row r="9" spans="1:3" x14ac:dyDescent="0.25">
      <c r="A9" t="s">
        <v>52</v>
      </c>
      <c r="B9" s="53" t="str">
        <f ca="1">TEXT(MainConfig!B9,"dd/MM/yyyy")</f>
        <v>15/03/2021</v>
      </c>
      <c r="C9" t="s">
        <v>206</v>
      </c>
    </row>
    <row r="10" spans="1:3" x14ac:dyDescent="0.25">
      <c r="A10" t="s">
        <v>56</v>
      </c>
      <c r="B10" t="s">
        <v>191</v>
      </c>
      <c r="C10" t="s">
        <v>57</v>
      </c>
    </row>
    <row r="11" spans="1:3" x14ac:dyDescent="0.25">
      <c r="A11" t="s">
        <v>95</v>
      </c>
      <c r="B11" t="str">
        <f>MainConfig!B6&amp;"Temp\"</f>
        <v>Temp\Temp\</v>
      </c>
      <c r="C11" t="s">
        <v>210</v>
      </c>
    </row>
    <row r="12" spans="1:3" x14ac:dyDescent="0.25">
      <c r="A12" s="54" t="s">
        <v>96</v>
      </c>
      <c r="B12" s="54" t="str">
        <f>MainConfig!B3</f>
        <v>\\egwgwgfs.wgenting.genting.corp\genm-finance$\RPA\Hospitality - GHR\1 Report\</v>
      </c>
      <c r="C12" s="54" t="s">
        <v>97</v>
      </c>
    </row>
    <row r="13" spans="1:3" x14ac:dyDescent="0.25">
      <c r="A13" s="54" t="s">
        <v>175</v>
      </c>
      <c r="B13" s="54" t="str">
        <f>MainConfig!B3</f>
        <v>\\egwgwgfs.wgenting.genting.corp\genm-finance$\RPA\Hospitality - GHR\1 Report\</v>
      </c>
      <c r="C13" s="54" t="s">
        <v>98</v>
      </c>
    </row>
    <row r="14" spans="1:3" x14ac:dyDescent="0.25">
      <c r="A14" t="s">
        <v>99</v>
      </c>
      <c r="B14" s="29" t="s">
        <v>214</v>
      </c>
      <c r="C14" t="s">
        <v>100</v>
      </c>
    </row>
    <row r="15" spans="1:3" x14ac:dyDescent="0.25">
      <c r="A15" t="s">
        <v>101</v>
      </c>
      <c r="B15" t="s">
        <v>102</v>
      </c>
      <c r="C15" t="s">
        <v>103</v>
      </c>
    </row>
    <row r="16" spans="1:3" x14ac:dyDescent="0.25">
      <c r="A16" t="s">
        <v>173</v>
      </c>
      <c r="B16" s="29" t="s">
        <v>203</v>
      </c>
      <c r="C16" t="s">
        <v>176</v>
      </c>
    </row>
  </sheetData>
  <customSheetViews>
    <customSheetView guid="{F420D6CA-B45C-4417-9DA0-CBBA77C39C8E}" scale="85">
      <selection activeCell="B20" sqref="B20"/>
      <pageMargins left="0.7" right="0.7" top="0.75" bottom="0.75" header="0.3" footer="0.3"/>
      <pageSetup paperSize="9" orientation="portrait" r:id="rId1"/>
    </customSheetView>
  </customSheetViews>
  <conditionalFormatting sqref="A8">
    <cfRule type="duplicateValues" dxfId="0" priority="7"/>
  </conditionalFormatting>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657E-9E5A-480F-BE47-3AA460B979C9}">
  <sheetPr codeName="Sheet18">
    <tabColor rgb="FF00B050"/>
  </sheetPr>
  <dimension ref="A1:C15"/>
  <sheetViews>
    <sheetView workbookViewId="0">
      <selection activeCell="B16" sqref="B16"/>
    </sheetView>
  </sheetViews>
  <sheetFormatPr defaultRowHeight="15" x14ac:dyDescent="0.25"/>
  <cols>
    <col min="1" max="1" width="24.42578125" bestFit="1" customWidth="1"/>
    <col min="2" max="2" width="85.7109375" bestFit="1" customWidth="1"/>
    <col min="3" max="3" width="34.7109375" bestFit="1" customWidth="1"/>
  </cols>
  <sheetData>
    <row r="1" spans="1:3" x14ac:dyDescent="0.25">
      <c r="A1" s="30" t="s">
        <v>0</v>
      </c>
      <c r="B1" s="30" t="s">
        <v>1</v>
      </c>
      <c r="C1" s="30" t="s">
        <v>2</v>
      </c>
    </row>
    <row r="2" spans="1:3" x14ac:dyDescent="0.25">
      <c r="A2" s="31" t="s">
        <v>56</v>
      </c>
      <c r="B2" s="31" t="s">
        <v>186</v>
      </c>
      <c r="C2" s="31" t="s">
        <v>57</v>
      </c>
    </row>
    <row r="3" spans="1:3" x14ac:dyDescent="0.25">
      <c r="A3" s="31" t="s">
        <v>7</v>
      </c>
      <c r="B3" s="37" t="s">
        <v>3</v>
      </c>
      <c r="C3" s="31" t="s">
        <v>18</v>
      </c>
    </row>
    <row r="4" spans="1:3" x14ac:dyDescent="0.25">
      <c r="A4" s="31" t="s">
        <v>8</v>
      </c>
      <c r="B4" s="38" t="s">
        <v>4</v>
      </c>
      <c r="C4" s="31" t="s">
        <v>17</v>
      </c>
    </row>
    <row r="5" spans="1:3" x14ac:dyDescent="0.25">
      <c r="A5" s="31" t="s">
        <v>9</v>
      </c>
      <c r="B5" s="38" t="s">
        <v>5</v>
      </c>
      <c r="C5" s="31" t="s">
        <v>16</v>
      </c>
    </row>
    <row r="6" spans="1:3" x14ac:dyDescent="0.25">
      <c r="A6" s="31" t="s">
        <v>11</v>
      </c>
      <c r="B6" s="35">
        <v>10000</v>
      </c>
      <c r="C6" s="31" t="s">
        <v>14</v>
      </c>
    </row>
    <row r="7" spans="1:3" x14ac:dyDescent="0.25">
      <c r="A7" s="31" t="s">
        <v>10</v>
      </c>
      <c r="B7" s="35">
        <v>5000</v>
      </c>
      <c r="C7" s="31" t="s">
        <v>15</v>
      </c>
    </row>
    <row r="8" spans="1:3" x14ac:dyDescent="0.25">
      <c r="A8" s="31" t="s">
        <v>12</v>
      </c>
      <c r="B8" s="35">
        <v>1000</v>
      </c>
      <c r="C8" s="31" t="s">
        <v>13</v>
      </c>
    </row>
    <row r="9" spans="1:3" x14ac:dyDescent="0.25">
      <c r="A9" s="26" t="s">
        <v>67</v>
      </c>
      <c r="B9" s="35">
        <v>3</v>
      </c>
      <c r="C9" s="26" t="s">
        <v>68</v>
      </c>
    </row>
    <row r="10" spans="1:3" x14ac:dyDescent="0.25">
      <c r="A10" s="6" t="s">
        <v>104</v>
      </c>
      <c r="B10" s="35" t="str">
        <f>MainConfig!B2&amp;"6 Temp\"</f>
        <v>\\egwgwgfs.wgenting.genting.corp\genm-finance$\RPA\Hospitality - GHR\6 Temp\</v>
      </c>
      <c r="C10" s="6" t="s">
        <v>105</v>
      </c>
    </row>
    <row r="11" spans="1:3" x14ac:dyDescent="0.25">
      <c r="A11" s="39" t="s">
        <v>69</v>
      </c>
      <c r="B11" s="26" t="s">
        <v>203</v>
      </c>
      <c r="C11" s="39" t="s">
        <v>70</v>
      </c>
    </row>
    <row r="12" spans="1:3" x14ac:dyDescent="0.25">
      <c r="A12" s="59" t="s">
        <v>117</v>
      </c>
      <c r="B12" s="55" t="str">
        <f>MainConfig!B3</f>
        <v>\\egwgwgfs.wgenting.genting.corp\genm-finance$\RPA\Hospitality - GHR\1 Report\</v>
      </c>
      <c r="C12" s="55" t="s">
        <v>118</v>
      </c>
    </row>
    <row r="13" spans="1:3" x14ac:dyDescent="0.25">
      <c r="A13" s="31" t="s">
        <v>139</v>
      </c>
      <c r="B13" s="29" t="s">
        <v>140</v>
      </c>
      <c r="C13" s="31" t="s">
        <v>141</v>
      </c>
    </row>
    <row r="14" spans="1:3" x14ac:dyDescent="0.25">
      <c r="A14" s="40" t="s">
        <v>172</v>
      </c>
      <c r="B14" s="31" t="str">
        <f>MainConfig!B6&amp;B2&amp;"\"</f>
        <v>Temp\Retrieve SR MFK\</v>
      </c>
      <c r="C14" s="41" t="s">
        <v>183</v>
      </c>
    </row>
    <row r="15" spans="1:3" x14ac:dyDescent="0.25">
      <c r="A15" s="26" t="s">
        <v>41</v>
      </c>
      <c r="B15" s="32">
        <f ca="1">MainConfig!B9</f>
        <v>44270</v>
      </c>
      <c r="C15" s="26" t="s">
        <v>42</v>
      </c>
    </row>
  </sheetData>
  <customSheetViews>
    <customSheetView guid="{F420D6CA-B45C-4417-9DA0-CBBA77C39C8E}">
      <selection activeCell="B25" sqref="B25"/>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B70E-C5E4-46EF-BD7A-AE0F2FFED83F}">
  <sheetPr codeName="Sheet19">
    <tabColor rgb="FF00B050"/>
  </sheetPr>
  <dimension ref="A1:C25"/>
  <sheetViews>
    <sheetView workbookViewId="0">
      <selection activeCell="B20" sqref="B20"/>
    </sheetView>
  </sheetViews>
  <sheetFormatPr defaultRowHeight="15" x14ac:dyDescent="0.25"/>
  <cols>
    <col min="1" max="1" width="24.28515625" bestFit="1" customWidth="1"/>
    <col min="2" max="2" width="91.85546875" bestFit="1" customWidth="1"/>
    <col min="3" max="3" width="33.5703125" bestFit="1" customWidth="1"/>
  </cols>
  <sheetData>
    <row r="1" spans="1:3" x14ac:dyDescent="0.25">
      <c r="A1" s="30" t="s">
        <v>0</v>
      </c>
      <c r="B1" s="30" t="s">
        <v>1</v>
      </c>
      <c r="C1" s="30" t="s">
        <v>2</v>
      </c>
    </row>
    <row r="2" spans="1:3" x14ac:dyDescent="0.25">
      <c r="A2" s="31" t="s">
        <v>56</v>
      </c>
      <c r="B2" s="31" t="s">
        <v>182</v>
      </c>
      <c r="C2" s="31" t="s">
        <v>57</v>
      </c>
    </row>
    <row r="3" spans="1:3" x14ac:dyDescent="0.25">
      <c r="A3" s="31" t="s">
        <v>7</v>
      </c>
      <c r="B3" s="37" t="s">
        <v>3</v>
      </c>
      <c r="C3" s="31" t="s">
        <v>18</v>
      </c>
    </row>
    <row r="4" spans="1:3" x14ac:dyDescent="0.25">
      <c r="A4" s="31" t="s">
        <v>8</v>
      </c>
      <c r="B4" s="38" t="s">
        <v>4</v>
      </c>
      <c r="C4" s="31" t="s">
        <v>17</v>
      </c>
    </row>
    <row r="5" spans="1:3" x14ac:dyDescent="0.25">
      <c r="A5" s="31" t="s">
        <v>9</v>
      </c>
      <c r="B5" s="38" t="s">
        <v>5</v>
      </c>
      <c r="C5" s="31" t="s">
        <v>16</v>
      </c>
    </row>
    <row r="6" spans="1:3" x14ac:dyDescent="0.25">
      <c r="A6" s="31" t="s">
        <v>11</v>
      </c>
      <c r="B6" s="35">
        <v>10000</v>
      </c>
      <c r="C6" s="31" t="s">
        <v>14</v>
      </c>
    </row>
    <row r="7" spans="1:3" x14ac:dyDescent="0.25">
      <c r="A7" s="31" t="s">
        <v>10</v>
      </c>
      <c r="B7" s="35">
        <v>5000</v>
      </c>
      <c r="C7" s="31" t="s">
        <v>15</v>
      </c>
    </row>
    <row r="8" spans="1:3" x14ac:dyDescent="0.25">
      <c r="A8" s="31" t="s">
        <v>12</v>
      </c>
      <c r="B8" s="35">
        <v>1000</v>
      </c>
      <c r="C8" s="31" t="s">
        <v>13</v>
      </c>
    </row>
    <row r="9" spans="1:3" x14ac:dyDescent="0.25">
      <c r="A9" s="26" t="s">
        <v>67</v>
      </c>
      <c r="B9" s="35">
        <v>3</v>
      </c>
      <c r="C9" s="26" t="s">
        <v>68</v>
      </c>
    </row>
    <row r="10" spans="1:3" x14ac:dyDescent="0.25">
      <c r="A10" s="39" t="s">
        <v>69</v>
      </c>
      <c r="B10" s="26" t="s">
        <v>203</v>
      </c>
      <c r="C10" s="39" t="s">
        <v>70</v>
      </c>
    </row>
    <row r="11" spans="1:3" x14ac:dyDescent="0.25">
      <c r="A11" s="59" t="s">
        <v>117</v>
      </c>
      <c r="B11" s="55" t="str">
        <f>MainConfig!B3</f>
        <v>\\egwgwgfs.wgenting.genting.corp\genm-finance$\RPA\Hospitality - GHR\1 Report\</v>
      </c>
      <c r="C11" s="55" t="s">
        <v>118</v>
      </c>
    </row>
    <row r="12" spans="1:3" x14ac:dyDescent="0.25">
      <c r="A12" s="31" t="s">
        <v>104</v>
      </c>
      <c r="B12" s="31" t="str">
        <f>MainConfig!B2&amp;"6 Temp\"</f>
        <v>\\egwgwgfs.wgenting.genting.corp\genm-finance$\RPA\Hospitality - GHR\6 Temp\</v>
      </c>
      <c r="C12" s="31" t="s">
        <v>105</v>
      </c>
    </row>
    <row r="13" spans="1:3" x14ac:dyDescent="0.25">
      <c r="A13" s="31" t="s">
        <v>181</v>
      </c>
      <c r="B13" s="29" t="s">
        <v>119</v>
      </c>
      <c r="C13" s="31" t="s">
        <v>138</v>
      </c>
    </row>
    <row r="14" spans="1:3" x14ac:dyDescent="0.25">
      <c r="A14" s="26" t="s">
        <v>120</v>
      </c>
      <c r="B14" s="52" t="s">
        <v>198</v>
      </c>
      <c r="C14" s="26" t="s">
        <v>121</v>
      </c>
    </row>
    <row r="15" spans="1:3" x14ac:dyDescent="0.25">
      <c r="A15" s="26" t="s">
        <v>122</v>
      </c>
      <c r="B15" s="52" t="s">
        <v>199</v>
      </c>
      <c r="C15" s="26" t="s">
        <v>123</v>
      </c>
    </row>
    <row r="16" spans="1:3" x14ac:dyDescent="0.25">
      <c r="A16" s="26" t="s">
        <v>124</v>
      </c>
      <c r="B16" s="52" t="s">
        <v>200</v>
      </c>
      <c r="C16" s="26" t="s">
        <v>125</v>
      </c>
    </row>
    <row r="17" spans="1:3" x14ac:dyDescent="0.25">
      <c r="A17" s="26" t="s">
        <v>126</v>
      </c>
      <c r="B17" s="52" t="s">
        <v>201</v>
      </c>
      <c r="C17" s="26" t="s">
        <v>127</v>
      </c>
    </row>
    <row r="18" spans="1:3" x14ac:dyDescent="0.25">
      <c r="A18" s="26" t="s">
        <v>128</v>
      </c>
      <c r="B18" s="52" t="s">
        <v>202</v>
      </c>
      <c r="C18" s="26" t="s">
        <v>129</v>
      </c>
    </row>
    <row r="19" spans="1:3" x14ac:dyDescent="0.25">
      <c r="A19" s="40" t="s">
        <v>172</v>
      </c>
      <c r="B19" s="29" t="s">
        <v>281</v>
      </c>
      <c r="C19" s="26" t="s">
        <v>183</v>
      </c>
    </row>
    <row r="20" spans="1:3" x14ac:dyDescent="0.25">
      <c r="A20" s="26" t="s">
        <v>41</v>
      </c>
      <c r="B20" s="32">
        <f ca="1">MainConfig!B9</f>
        <v>44270</v>
      </c>
      <c r="C20" s="26" t="s">
        <v>42</v>
      </c>
    </row>
    <row r="25" spans="1:3" x14ac:dyDescent="0.25">
      <c r="B25" s="60"/>
    </row>
  </sheetData>
  <customSheetViews>
    <customSheetView guid="{F420D6CA-B45C-4417-9DA0-CBBA77C39C8E}">
      <selection activeCell="E14" sqref="E14"/>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DCAB8-BEE1-4F9A-852A-D12C3513435F}">
  <sheetPr codeName="Sheet2">
    <tabColor rgb="FFFFFF00"/>
  </sheetPr>
  <dimension ref="A1:C31"/>
  <sheetViews>
    <sheetView zoomScale="85" zoomScaleNormal="85" workbookViewId="0">
      <selection activeCell="B12" sqref="B12"/>
    </sheetView>
  </sheetViews>
  <sheetFormatPr defaultRowHeight="15" x14ac:dyDescent="0.25"/>
  <cols>
    <col min="1" max="1" width="35.28515625" customWidth="1"/>
    <col min="2" max="2" width="185.140625" bestFit="1" customWidth="1"/>
    <col min="3" max="3" width="66.42578125" customWidth="1"/>
  </cols>
  <sheetData>
    <row r="1" spans="1:3" x14ac:dyDescent="0.25">
      <c r="A1" s="30" t="s">
        <v>0</v>
      </c>
      <c r="B1" s="30" t="s">
        <v>1</v>
      </c>
      <c r="C1" s="30" t="s">
        <v>2</v>
      </c>
    </row>
    <row r="2" spans="1:3" x14ac:dyDescent="0.25">
      <c r="A2" s="31" t="s">
        <v>11</v>
      </c>
      <c r="B2" s="61">
        <v>600000</v>
      </c>
      <c r="C2" s="31" t="s">
        <v>14</v>
      </c>
    </row>
    <row r="3" spans="1:3" x14ac:dyDescent="0.25">
      <c r="A3" s="31" t="s">
        <v>10</v>
      </c>
      <c r="B3" s="35">
        <v>30000</v>
      </c>
      <c r="C3" s="31" t="s">
        <v>15</v>
      </c>
    </row>
    <row r="4" spans="1:3" x14ac:dyDescent="0.25">
      <c r="A4" s="31" t="s">
        <v>12</v>
      </c>
      <c r="B4" s="35">
        <v>30000</v>
      </c>
      <c r="C4" s="31" t="s">
        <v>13</v>
      </c>
    </row>
    <row r="5" spans="1:3" x14ac:dyDescent="0.25">
      <c r="A5" t="s">
        <v>286</v>
      </c>
      <c r="B5" t="s">
        <v>326</v>
      </c>
      <c r="C5" s="26" t="s">
        <v>304</v>
      </c>
    </row>
    <row r="6" spans="1:3" x14ac:dyDescent="0.25">
      <c r="A6" t="s">
        <v>287</v>
      </c>
      <c r="B6" t="s">
        <v>327</v>
      </c>
      <c r="C6" s="26" t="s">
        <v>305</v>
      </c>
    </row>
    <row r="7" spans="1:3" x14ac:dyDescent="0.25">
      <c r="A7" t="s">
        <v>288</v>
      </c>
      <c r="B7" t="s">
        <v>328</v>
      </c>
      <c r="C7" s="26" t="s">
        <v>306</v>
      </c>
    </row>
    <row r="8" spans="1:3" x14ac:dyDescent="0.25">
      <c r="A8" t="s">
        <v>289</v>
      </c>
      <c r="B8" t="s">
        <v>329</v>
      </c>
      <c r="C8" s="26" t="s">
        <v>307</v>
      </c>
    </row>
    <row r="9" spans="1:3" x14ac:dyDescent="0.25">
      <c r="A9" t="s">
        <v>290</v>
      </c>
      <c r="B9" t="s">
        <v>330</v>
      </c>
      <c r="C9" s="26" t="s">
        <v>308</v>
      </c>
    </row>
    <row r="10" spans="1:3" x14ac:dyDescent="0.25">
      <c r="A10" t="s">
        <v>291</v>
      </c>
      <c r="B10" t="s">
        <v>331</v>
      </c>
      <c r="C10" s="26" t="s">
        <v>309</v>
      </c>
    </row>
    <row r="11" spans="1:3" x14ac:dyDescent="0.25">
      <c r="A11" t="s">
        <v>292</v>
      </c>
      <c r="B11" s="29" t="s">
        <v>322</v>
      </c>
      <c r="C11" s="26" t="s">
        <v>310</v>
      </c>
    </row>
    <row r="12" spans="1:3" x14ac:dyDescent="0.25">
      <c r="A12" t="s">
        <v>293</v>
      </c>
      <c r="B12" s="29" t="s">
        <v>323</v>
      </c>
      <c r="C12" s="26" t="s">
        <v>311</v>
      </c>
    </row>
    <row r="13" spans="1:3" x14ac:dyDescent="0.25">
      <c r="A13" t="s">
        <v>294</v>
      </c>
      <c r="B13" s="29" t="s">
        <v>324</v>
      </c>
      <c r="C13" s="26" t="s">
        <v>312</v>
      </c>
    </row>
    <row r="14" spans="1:3" x14ac:dyDescent="0.25">
      <c r="A14" t="s">
        <v>52</v>
      </c>
      <c r="B14" s="53" t="str">
        <f ca="1">TEXT(MainConfig!$B$9, "dd/MM/yyyy")</f>
        <v>15/03/2021</v>
      </c>
      <c r="C14" s="26" t="s">
        <v>303</v>
      </c>
    </row>
    <row r="15" spans="1:3" x14ac:dyDescent="0.25">
      <c r="A15" t="s">
        <v>295</v>
      </c>
      <c r="B15" s="29" t="s">
        <v>325</v>
      </c>
      <c r="C15" s="26" t="s">
        <v>313</v>
      </c>
    </row>
    <row r="16" spans="1:3" x14ac:dyDescent="0.25">
      <c r="A16" t="s">
        <v>332</v>
      </c>
      <c r="B16" s="29" t="s">
        <v>387</v>
      </c>
      <c r="C16" s="26" t="s">
        <v>381</v>
      </c>
    </row>
    <row r="17" spans="1:3" s="31" customFormat="1" x14ac:dyDescent="0.25">
      <c r="A17" s="31" t="s">
        <v>296</v>
      </c>
      <c r="B17" s="31" t="s">
        <v>333</v>
      </c>
      <c r="C17" s="31" t="s">
        <v>314</v>
      </c>
    </row>
    <row r="18" spans="1:3" x14ac:dyDescent="0.25">
      <c r="A18" s="26" t="s">
        <v>95</v>
      </c>
      <c r="B18" t="s">
        <v>273</v>
      </c>
      <c r="C18" s="26" t="s">
        <v>210</v>
      </c>
    </row>
    <row r="19" spans="1:3" x14ac:dyDescent="0.25">
      <c r="A19" s="26" t="s">
        <v>56</v>
      </c>
      <c r="B19" s="29" t="s">
        <v>297</v>
      </c>
      <c r="C19" s="26" t="s">
        <v>315</v>
      </c>
    </row>
    <row r="20" spans="1:3" x14ac:dyDescent="0.25">
      <c r="A20" s="26" t="s">
        <v>69</v>
      </c>
      <c r="B20" s="29" t="s">
        <v>79</v>
      </c>
      <c r="C20" s="26" t="s">
        <v>316</v>
      </c>
    </row>
    <row r="21" spans="1:3" x14ac:dyDescent="0.25">
      <c r="A21" s="26" t="s">
        <v>334</v>
      </c>
      <c r="B21" s="29" t="s">
        <v>337</v>
      </c>
      <c r="C21" s="26" t="s">
        <v>382</v>
      </c>
    </row>
    <row r="22" spans="1:3" x14ac:dyDescent="0.25">
      <c r="A22" s="26" t="s">
        <v>298</v>
      </c>
      <c r="B22" s="29" t="s">
        <v>338</v>
      </c>
      <c r="C22" s="26" t="s">
        <v>383</v>
      </c>
    </row>
    <row r="23" spans="1:3" x14ac:dyDescent="0.25">
      <c r="A23" s="26" t="s">
        <v>335</v>
      </c>
      <c r="B23" s="29" t="s">
        <v>339</v>
      </c>
      <c r="C23" s="26" t="s">
        <v>384</v>
      </c>
    </row>
    <row r="24" spans="1:3" x14ac:dyDescent="0.25">
      <c r="A24" t="s">
        <v>336</v>
      </c>
      <c r="B24" s="29" t="s">
        <v>340</v>
      </c>
      <c r="C24" s="26" t="s">
        <v>385</v>
      </c>
    </row>
    <row r="25" spans="1:3" x14ac:dyDescent="0.25">
      <c r="A25" t="s">
        <v>299</v>
      </c>
      <c r="B25" t="s">
        <v>300</v>
      </c>
      <c r="C25" t="s">
        <v>317</v>
      </c>
    </row>
    <row r="26" spans="1:3" x14ac:dyDescent="0.25">
      <c r="A26" t="s">
        <v>301</v>
      </c>
      <c r="B26" s="29" t="s">
        <v>302</v>
      </c>
      <c r="C26" t="s">
        <v>318</v>
      </c>
    </row>
    <row r="27" spans="1:3" x14ac:dyDescent="0.25">
      <c r="A27" t="s">
        <v>319</v>
      </c>
      <c r="B27" t="s">
        <v>320</v>
      </c>
      <c r="C27" t="s">
        <v>321</v>
      </c>
    </row>
    <row r="28" spans="1:3" x14ac:dyDescent="0.25">
      <c r="A28" t="s">
        <v>496</v>
      </c>
      <c r="B28" t="s">
        <v>497</v>
      </c>
    </row>
    <row r="29" spans="1:3" x14ac:dyDescent="0.25">
      <c r="A29" t="s">
        <v>494</v>
      </c>
      <c r="B29" t="s">
        <v>495</v>
      </c>
    </row>
    <row r="30" spans="1:3" x14ac:dyDescent="0.25">
      <c r="A30" t="s">
        <v>516</v>
      </c>
      <c r="B30" t="s">
        <v>501</v>
      </c>
    </row>
    <row r="31" spans="1:3" x14ac:dyDescent="0.25">
      <c r="A31" t="s">
        <v>394</v>
      </c>
      <c r="B31" t="s">
        <v>500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5309-04A2-40CE-B0AC-B1467DCC620F}">
  <sheetPr codeName="Sheet20">
    <tabColor rgb="FF00B050"/>
  </sheetPr>
  <dimension ref="A1:C16"/>
  <sheetViews>
    <sheetView workbookViewId="0">
      <selection activeCell="B17" sqref="B17"/>
    </sheetView>
  </sheetViews>
  <sheetFormatPr defaultRowHeight="15" x14ac:dyDescent="0.25"/>
  <cols>
    <col min="1" max="1" width="24.42578125" bestFit="1" customWidth="1"/>
    <col min="2" max="2" width="90.28515625" bestFit="1" customWidth="1"/>
    <col min="3" max="3" width="34.7109375" bestFit="1" customWidth="1"/>
    <col min="4" max="4" width="82" bestFit="1" customWidth="1"/>
  </cols>
  <sheetData>
    <row r="1" spans="1:3" x14ac:dyDescent="0.25">
      <c r="A1" s="30" t="s">
        <v>0</v>
      </c>
      <c r="B1" s="30" t="s">
        <v>1</v>
      </c>
      <c r="C1" s="30" t="s">
        <v>2</v>
      </c>
    </row>
    <row r="2" spans="1:3" x14ac:dyDescent="0.25">
      <c r="A2" s="31" t="s">
        <v>56</v>
      </c>
      <c r="B2" s="31" t="s">
        <v>185</v>
      </c>
      <c r="C2" s="31" t="s">
        <v>57</v>
      </c>
    </row>
    <row r="3" spans="1:3" x14ac:dyDescent="0.25">
      <c r="A3" s="31" t="s">
        <v>7</v>
      </c>
      <c r="B3" s="37" t="s">
        <v>3</v>
      </c>
      <c r="C3" s="31" t="s">
        <v>18</v>
      </c>
    </row>
    <row r="4" spans="1:3" x14ac:dyDescent="0.25">
      <c r="A4" s="31" t="s">
        <v>8</v>
      </c>
      <c r="B4" s="38" t="s">
        <v>4</v>
      </c>
      <c r="C4" s="31" t="s">
        <v>17</v>
      </c>
    </row>
    <row r="5" spans="1:3" x14ac:dyDescent="0.25">
      <c r="A5" s="31" t="s">
        <v>9</v>
      </c>
      <c r="B5" s="38" t="s">
        <v>5</v>
      </c>
      <c r="C5" s="31" t="s">
        <v>16</v>
      </c>
    </row>
    <row r="6" spans="1:3" x14ac:dyDescent="0.25">
      <c r="A6" s="31" t="s">
        <v>11</v>
      </c>
      <c r="B6" s="35">
        <v>10000</v>
      </c>
      <c r="C6" s="31" t="s">
        <v>14</v>
      </c>
    </row>
    <row r="7" spans="1:3" x14ac:dyDescent="0.25">
      <c r="A7" s="31" t="s">
        <v>10</v>
      </c>
      <c r="B7" s="35">
        <v>5000</v>
      </c>
      <c r="C7" s="31" t="s">
        <v>15</v>
      </c>
    </row>
    <row r="8" spans="1:3" x14ac:dyDescent="0.25">
      <c r="A8" s="31" t="s">
        <v>12</v>
      </c>
      <c r="B8" s="35">
        <v>1000</v>
      </c>
      <c r="C8" s="31" t="s">
        <v>13</v>
      </c>
    </row>
    <row r="9" spans="1:3" x14ac:dyDescent="0.25">
      <c r="A9" s="26" t="s">
        <v>67</v>
      </c>
      <c r="B9" s="35">
        <v>2</v>
      </c>
      <c r="C9" s="26" t="s">
        <v>68</v>
      </c>
    </row>
    <row r="10" spans="1:3" x14ac:dyDescent="0.25">
      <c r="A10" s="39" t="s">
        <v>69</v>
      </c>
      <c r="B10" s="26" t="s">
        <v>203</v>
      </c>
      <c r="C10" s="39" t="s">
        <v>70</v>
      </c>
    </row>
    <row r="11" spans="1:3" x14ac:dyDescent="0.25">
      <c r="A11" s="59" t="s">
        <v>117</v>
      </c>
      <c r="B11" s="55" t="str">
        <f>MainConfig!B3</f>
        <v>\\egwgwgfs.wgenting.genting.corp\genm-finance$\RPA\Hospitality - GHR\1 Report\</v>
      </c>
      <c r="C11" s="55" t="s">
        <v>118</v>
      </c>
    </row>
    <row r="12" spans="1:3" x14ac:dyDescent="0.25">
      <c r="A12" s="31" t="s">
        <v>104</v>
      </c>
      <c r="B12" s="31" t="str">
        <f>MainConfig!B2&amp;"6 Temp\"</f>
        <v>\\egwgwgfs.wgenting.genting.corp\genm-finance$\RPA\Hospitality - GHR\6 Temp\</v>
      </c>
      <c r="C12" s="31" t="s">
        <v>105</v>
      </c>
    </row>
    <row r="13" spans="1:3" x14ac:dyDescent="0.25">
      <c r="A13" s="31" t="s">
        <v>181</v>
      </c>
      <c r="B13" s="42" t="s">
        <v>157</v>
      </c>
      <c r="C13" s="31" t="s">
        <v>159</v>
      </c>
    </row>
    <row r="14" spans="1:3" x14ac:dyDescent="0.25">
      <c r="A14" s="41" t="s">
        <v>160</v>
      </c>
      <c r="B14" s="41" t="s">
        <v>197</v>
      </c>
      <c r="C14" s="41" t="s">
        <v>162</v>
      </c>
    </row>
    <row r="15" spans="1:3" x14ac:dyDescent="0.25">
      <c r="A15" s="40" t="s">
        <v>172</v>
      </c>
      <c r="B15" s="29" t="s">
        <v>282</v>
      </c>
      <c r="C15" s="41" t="s">
        <v>183</v>
      </c>
    </row>
    <row r="16" spans="1:3" x14ac:dyDescent="0.25">
      <c r="A16" s="26" t="s">
        <v>41</v>
      </c>
      <c r="B16" s="32">
        <f ca="1">MainConfig!B9</f>
        <v>44270</v>
      </c>
      <c r="C16" s="26" t="s">
        <v>42</v>
      </c>
    </row>
  </sheetData>
  <customSheetViews>
    <customSheetView guid="{F420D6CA-B45C-4417-9DA0-CBBA77C39C8E}">
      <selection activeCell="B12" sqref="B12"/>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915-43F2-4E26-BC30-36B753E02B9F}">
  <sheetPr codeName="Sheet21">
    <tabColor rgb="FF00B050"/>
  </sheetPr>
  <dimension ref="A1:C16"/>
  <sheetViews>
    <sheetView workbookViewId="0">
      <selection activeCell="B16" sqref="B16"/>
    </sheetView>
  </sheetViews>
  <sheetFormatPr defaultRowHeight="15" x14ac:dyDescent="0.25"/>
  <cols>
    <col min="1" max="1" width="28.7109375" bestFit="1" customWidth="1"/>
    <col min="2" max="2" width="100.7109375" bestFit="1" customWidth="1"/>
    <col min="3" max="3" width="37.5703125" bestFit="1" customWidth="1"/>
    <col min="4" max="4" width="82" bestFit="1" customWidth="1"/>
  </cols>
  <sheetData>
    <row r="1" spans="1:3" x14ac:dyDescent="0.25">
      <c r="A1" s="30" t="s">
        <v>0</v>
      </c>
      <c r="B1" s="30" t="s">
        <v>1</v>
      </c>
      <c r="C1" s="30" t="s">
        <v>2</v>
      </c>
    </row>
    <row r="2" spans="1:3" x14ac:dyDescent="0.25">
      <c r="A2" s="31" t="s">
        <v>56</v>
      </c>
      <c r="B2" s="31" t="s">
        <v>187</v>
      </c>
      <c r="C2" s="31" t="s">
        <v>57</v>
      </c>
    </row>
    <row r="3" spans="1:3" x14ac:dyDescent="0.25">
      <c r="A3" s="31" t="s">
        <v>7</v>
      </c>
      <c r="B3" s="37" t="s">
        <v>3</v>
      </c>
      <c r="C3" s="31" t="s">
        <v>18</v>
      </c>
    </row>
    <row r="4" spans="1:3" x14ac:dyDescent="0.25">
      <c r="A4" s="31" t="s">
        <v>8</v>
      </c>
      <c r="B4" s="38" t="s">
        <v>4</v>
      </c>
      <c r="C4" s="31" t="s">
        <v>17</v>
      </c>
    </row>
    <row r="5" spans="1:3" x14ac:dyDescent="0.25">
      <c r="A5" s="31" t="s">
        <v>9</v>
      </c>
      <c r="B5" s="38" t="s">
        <v>5</v>
      </c>
      <c r="C5" s="31" t="s">
        <v>16</v>
      </c>
    </row>
    <row r="6" spans="1:3" x14ac:dyDescent="0.25">
      <c r="A6" s="31" t="s">
        <v>11</v>
      </c>
      <c r="B6" s="35">
        <v>10000</v>
      </c>
      <c r="C6" s="31" t="s">
        <v>14</v>
      </c>
    </row>
    <row r="7" spans="1:3" x14ac:dyDescent="0.25">
      <c r="A7" s="31" t="s">
        <v>10</v>
      </c>
      <c r="B7" s="35">
        <v>5000</v>
      </c>
      <c r="C7" s="31" t="s">
        <v>15</v>
      </c>
    </row>
    <row r="8" spans="1:3" x14ac:dyDescent="0.25">
      <c r="A8" s="31" t="s">
        <v>12</v>
      </c>
      <c r="B8" s="35">
        <v>1000</v>
      </c>
      <c r="C8" s="31" t="s">
        <v>13</v>
      </c>
    </row>
    <row r="9" spans="1:3" x14ac:dyDescent="0.25">
      <c r="A9" s="26" t="s">
        <v>67</v>
      </c>
      <c r="B9" s="35">
        <v>2</v>
      </c>
      <c r="C9" s="26" t="s">
        <v>68</v>
      </c>
    </row>
    <row r="10" spans="1:3" x14ac:dyDescent="0.25">
      <c r="A10" s="39" t="s">
        <v>69</v>
      </c>
      <c r="B10" s="26" t="s">
        <v>203</v>
      </c>
      <c r="C10" s="39" t="s">
        <v>70</v>
      </c>
    </row>
    <row r="11" spans="1:3" x14ac:dyDescent="0.25">
      <c r="A11" s="59" t="s">
        <v>117</v>
      </c>
      <c r="B11" s="55" t="str">
        <f>MainConfig!B3</f>
        <v>\\egwgwgfs.wgenting.genting.corp\genm-finance$\RPA\Hospitality - GHR\1 Report\</v>
      </c>
      <c r="C11" s="55" t="s">
        <v>118</v>
      </c>
    </row>
    <row r="12" spans="1:3" x14ac:dyDescent="0.25">
      <c r="A12" s="31" t="s">
        <v>181</v>
      </c>
      <c r="B12" s="42" t="s">
        <v>156</v>
      </c>
      <c r="C12" s="31" t="s">
        <v>113</v>
      </c>
    </row>
    <row r="13" spans="1:3" x14ac:dyDescent="0.25">
      <c r="A13" s="41" t="s">
        <v>115</v>
      </c>
      <c r="B13" s="41" t="s">
        <v>196</v>
      </c>
      <c r="C13" s="41" t="s">
        <v>114</v>
      </c>
    </row>
    <row r="14" spans="1:3" x14ac:dyDescent="0.25">
      <c r="A14" s="40" t="s">
        <v>172</v>
      </c>
      <c r="B14" s="31" t="str">
        <f>MainConfig!B6&amp;B2&amp;"\"</f>
        <v>Temp\Download SR Xyreon KMS\</v>
      </c>
      <c r="C14" s="41" t="s">
        <v>183</v>
      </c>
    </row>
    <row r="15" spans="1:3" x14ac:dyDescent="0.25">
      <c r="A15" s="6" t="s">
        <v>104</v>
      </c>
      <c r="B15" s="29" t="s">
        <v>283</v>
      </c>
      <c r="C15" s="6" t="s">
        <v>105</v>
      </c>
    </row>
    <row r="16" spans="1:3" x14ac:dyDescent="0.25">
      <c r="A16" s="26" t="s">
        <v>41</v>
      </c>
      <c r="B16" s="32">
        <f ca="1">MainConfig!B9</f>
        <v>44270</v>
      </c>
      <c r="C16" s="26" t="s">
        <v>42</v>
      </c>
    </row>
  </sheetData>
  <customSheetViews>
    <customSheetView guid="{F420D6CA-B45C-4417-9DA0-CBBA77C39C8E}">
      <selection activeCell="C22" sqref="C22"/>
      <pageMargins left="0.7" right="0.7" top="0.75" bottom="0.75" header="0.3" footer="0.3"/>
    </customSheetView>
  </customSheetView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2C56-A11F-4B4B-B8AE-FC33B064F7EF}">
  <sheetPr codeName="Sheet22"/>
  <dimension ref="A1:C15"/>
  <sheetViews>
    <sheetView workbookViewId="0">
      <selection sqref="A1:C15"/>
    </sheetView>
  </sheetViews>
  <sheetFormatPr defaultRowHeight="15" x14ac:dyDescent="0.25"/>
  <cols>
    <col min="1" max="1" width="22.42578125" bestFit="1" customWidth="1"/>
    <col min="2" max="2" width="105.5703125" bestFit="1" customWidth="1"/>
    <col min="3" max="3" width="27.7109375" bestFit="1" customWidth="1"/>
  </cols>
  <sheetData>
    <row r="1" spans="1:3" x14ac:dyDescent="0.25">
      <c r="A1" s="5" t="s">
        <v>0</v>
      </c>
      <c r="B1" s="5" t="s">
        <v>1</v>
      </c>
      <c r="C1" s="5" t="s">
        <v>2</v>
      </c>
    </row>
    <row r="2" spans="1:3" x14ac:dyDescent="0.25">
      <c r="A2" s="6" t="s">
        <v>56</v>
      </c>
      <c r="B2" s="6" t="s">
        <v>163</v>
      </c>
      <c r="C2" s="6" t="s">
        <v>57</v>
      </c>
    </row>
    <row r="3" spans="1:3" x14ac:dyDescent="0.25">
      <c r="A3" s="6" t="s">
        <v>7</v>
      </c>
      <c r="B3" s="23" t="s">
        <v>3</v>
      </c>
      <c r="C3" s="6" t="s">
        <v>18</v>
      </c>
    </row>
    <row r="4" spans="1:3" x14ac:dyDescent="0.25">
      <c r="A4" s="6" t="s">
        <v>8</v>
      </c>
      <c r="B4" s="24" t="s">
        <v>4</v>
      </c>
      <c r="C4" s="6" t="s">
        <v>17</v>
      </c>
    </row>
    <row r="5" spans="1:3" x14ac:dyDescent="0.25">
      <c r="A5" s="6" t="s">
        <v>9</v>
      </c>
      <c r="B5" s="24" t="s">
        <v>5</v>
      </c>
      <c r="C5" s="6" t="s">
        <v>16</v>
      </c>
    </row>
    <row r="6" spans="1:3" x14ac:dyDescent="0.25">
      <c r="A6" s="6" t="s">
        <v>11</v>
      </c>
      <c r="B6" s="16">
        <v>10000</v>
      </c>
      <c r="C6" s="6" t="s">
        <v>14</v>
      </c>
    </row>
    <row r="7" spans="1:3" x14ac:dyDescent="0.25">
      <c r="A7" s="6" t="s">
        <v>10</v>
      </c>
      <c r="B7" s="16">
        <v>5000</v>
      </c>
      <c r="C7" s="6" t="s">
        <v>15</v>
      </c>
    </row>
    <row r="8" spans="1:3" x14ac:dyDescent="0.25">
      <c r="A8" s="6" t="s">
        <v>12</v>
      </c>
      <c r="B8" s="16">
        <v>1000</v>
      </c>
      <c r="C8" s="6" t="s">
        <v>13</v>
      </c>
    </row>
    <row r="9" spans="1:3" x14ac:dyDescent="0.25">
      <c r="A9" s="8" t="s">
        <v>67</v>
      </c>
      <c r="B9" s="16">
        <v>3</v>
      </c>
      <c r="C9" s="8" t="s">
        <v>68</v>
      </c>
    </row>
    <row r="10" spans="1:3" x14ac:dyDescent="0.25">
      <c r="A10" s="6" t="s">
        <v>165</v>
      </c>
      <c r="B10" s="6" t="s">
        <v>166</v>
      </c>
      <c r="C10" s="8" t="s">
        <v>167</v>
      </c>
    </row>
    <row r="11" spans="1:3" x14ac:dyDescent="0.25">
      <c r="A11" s="20" t="s">
        <v>107</v>
      </c>
      <c r="B11" s="6" t="str">
        <f>MainConfig!B3&amp;"Original_MR\"</f>
        <v>\\egwgwgfs.wgenting.genting.corp\genm-finance$\RPA\Hospitality - GHR\1 Report\Original_MR\</v>
      </c>
      <c r="C11" s="8" t="s">
        <v>170</v>
      </c>
    </row>
    <row r="12" spans="1:3" x14ac:dyDescent="0.25">
      <c r="A12" s="20" t="s">
        <v>117</v>
      </c>
      <c r="B12" s="29" t="str">
        <f>MainConfig!B3&amp;"Original_SR\"</f>
        <v>\\egwgwgfs.wgenting.genting.corp\genm-finance$\RPA\Hospitality - GHR\1 Report\Original_SR\</v>
      </c>
      <c r="C12" s="6" t="s">
        <v>118</v>
      </c>
    </row>
    <row r="13" spans="1:3" x14ac:dyDescent="0.25">
      <c r="A13" s="28" t="s">
        <v>172</v>
      </c>
      <c r="B13" s="6" t="str">
        <f>MainConfig!B6&amp;B2&amp;"\"</f>
        <v>Temp\Match KMS SR v MBB MR\</v>
      </c>
      <c r="C13" s="8" t="s">
        <v>164</v>
      </c>
    </row>
    <row r="14" spans="1:3" x14ac:dyDescent="0.25">
      <c r="A14" s="8" t="s">
        <v>168</v>
      </c>
      <c r="B14" s="6" t="str">
        <f>MainConfig!B3&amp;"Reconcilliation_Report\(E) KMS SR v MBB MR\"</f>
        <v>\\egwgwgfs.wgenting.genting.corp\genm-finance$\RPA\Hospitality - GHR\1 Report\Reconcilliation_Report\(E) KMS SR v MBB MR\</v>
      </c>
      <c r="C14" s="8" t="s">
        <v>169</v>
      </c>
    </row>
    <row r="15" spans="1:3" x14ac:dyDescent="0.25">
      <c r="A15" s="6" t="s">
        <v>69</v>
      </c>
      <c r="B15" s="8" t="s">
        <v>79</v>
      </c>
      <c r="C15" s="8" t="s">
        <v>171</v>
      </c>
    </row>
  </sheetData>
  <customSheetViews>
    <customSheetView guid="{F420D6CA-B45C-4417-9DA0-CBBA77C39C8E}" state="hidden">
      <selection sqref="A1:C15"/>
      <pageMargins left="0.7" right="0.7" top="0.75" bottom="0.75" header="0.3" footer="0.3"/>
    </customSheetView>
  </customSheetView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61191-C35D-4C1B-BA10-96653EC9430B}">
  <sheetPr codeName="Sheet23"/>
  <dimension ref="A1:C15"/>
  <sheetViews>
    <sheetView workbookViewId="0">
      <selection activeCell="B19" sqref="B19"/>
    </sheetView>
  </sheetViews>
  <sheetFormatPr defaultRowHeight="15" x14ac:dyDescent="0.25"/>
  <cols>
    <col min="1" max="1" width="22.42578125" bestFit="1" customWidth="1"/>
    <col min="2" max="2" width="105.5703125" bestFit="1" customWidth="1"/>
    <col min="3" max="3" width="28.28515625" bestFit="1" customWidth="1"/>
  </cols>
  <sheetData>
    <row r="1" spans="1:3" x14ac:dyDescent="0.25">
      <c r="A1" s="5" t="s">
        <v>0</v>
      </c>
      <c r="B1" s="5" t="s">
        <v>1</v>
      </c>
      <c r="C1" s="5" t="s">
        <v>2</v>
      </c>
    </row>
    <row r="2" spans="1:3" x14ac:dyDescent="0.25">
      <c r="A2" s="6" t="s">
        <v>56</v>
      </c>
      <c r="B2" s="6" t="s">
        <v>188</v>
      </c>
      <c r="C2" s="6" t="s">
        <v>57</v>
      </c>
    </row>
    <row r="3" spans="1:3" x14ac:dyDescent="0.25">
      <c r="A3" s="6" t="s">
        <v>7</v>
      </c>
      <c r="B3" s="23" t="s">
        <v>3</v>
      </c>
      <c r="C3" s="6" t="s">
        <v>18</v>
      </c>
    </row>
    <row r="4" spans="1:3" x14ac:dyDescent="0.25">
      <c r="A4" s="6" t="s">
        <v>8</v>
      </c>
      <c r="B4" s="24" t="s">
        <v>4</v>
      </c>
      <c r="C4" s="6" t="s">
        <v>17</v>
      </c>
    </row>
    <row r="5" spans="1:3" x14ac:dyDescent="0.25">
      <c r="A5" s="6" t="s">
        <v>9</v>
      </c>
      <c r="B5" s="24" t="s">
        <v>5</v>
      </c>
      <c r="C5" s="6" t="s">
        <v>16</v>
      </c>
    </row>
    <row r="6" spans="1:3" x14ac:dyDescent="0.25">
      <c r="A6" s="6" t="s">
        <v>11</v>
      </c>
      <c r="B6" s="16">
        <v>10000</v>
      </c>
      <c r="C6" s="6" t="s">
        <v>14</v>
      </c>
    </row>
    <row r="7" spans="1:3" x14ac:dyDescent="0.25">
      <c r="A7" s="6" t="s">
        <v>10</v>
      </c>
      <c r="B7" s="16">
        <v>5000</v>
      </c>
      <c r="C7" s="6" t="s">
        <v>15</v>
      </c>
    </row>
    <row r="8" spans="1:3" x14ac:dyDescent="0.25">
      <c r="A8" s="6" t="s">
        <v>12</v>
      </c>
      <c r="B8" s="16">
        <v>1000</v>
      </c>
      <c r="C8" s="6" t="s">
        <v>13</v>
      </c>
    </row>
    <row r="9" spans="1:3" x14ac:dyDescent="0.25">
      <c r="A9" s="8" t="s">
        <v>67</v>
      </c>
      <c r="B9" s="16">
        <v>1</v>
      </c>
      <c r="C9" s="8" t="s">
        <v>68</v>
      </c>
    </row>
    <row r="10" spans="1:3" x14ac:dyDescent="0.25">
      <c r="A10" s="6" t="s">
        <v>165</v>
      </c>
      <c r="B10" s="6" t="s">
        <v>188</v>
      </c>
      <c r="C10" s="8" t="s">
        <v>167</v>
      </c>
    </row>
    <row r="11" spans="1:3" x14ac:dyDescent="0.25">
      <c r="A11" s="20" t="s">
        <v>107</v>
      </c>
      <c r="B11" s="6" t="str">
        <f>MainConfig!B3&amp;"Original_MR\"</f>
        <v>\\egwgwgfs.wgenting.genting.corp\genm-finance$\RPA\Hospitality - GHR\1 Report\Original_MR\</v>
      </c>
      <c r="C11" s="8" t="s">
        <v>170</v>
      </c>
    </row>
    <row r="12" spans="1:3" x14ac:dyDescent="0.25">
      <c r="A12" s="20" t="s">
        <v>117</v>
      </c>
      <c r="B12" s="29" t="str">
        <f>MainConfig!B3&amp;"Original_SR\"</f>
        <v>\\egwgwgfs.wgenting.genting.corp\genm-finance$\RPA\Hospitality - GHR\1 Report\Original_SR\</v>
      </c>
      <c r="C12" s="6" t="s">
        <v>118</v>
      </c>
    </row>
    <row r="13" spans="1:3" x14ac:dyDescent="0.25">
      <c r="A13" s="28" t="s">
        <v>172</v>
      </c>
      <c r="B13" s="6" t="str">
        <f>MainConfig!B6&amp;B2&amp;"\"</f>
        <v>Temp\Match SR MFK V MR MBB\</v>
      </c>
      <c r="C13" s="8" t="s">
        <v>164</v>
      </c>
    </row>
    <row r="14" spans="1:3" x14ac:dyDescent="0.25">
      <c r="A14" s="8" t="s">
        <v>168</v>
      </c>
      <c r="B14" s="6" t="str">
        <f>MainConfig!B3&amp;"Reconcilliation_Report\(G) MFK SR v MBB MR\"</f>
        <v>\\egwgwgfs.wgenting.genting.corp\genm-finance$\RPA\Hospitality - GHR\1 Report\Reconcilliation_Report\(G) MFK SR v MBB MR\</v>
      </c>
      <c r="C14" s="8" t="s">
        <v>169</v>
      </c>
    </row>
    <row r="15" spans="1:3" x14ac:dyDescent="0.25">
      <c r="A15" s="6" t="s">
        <v>69</v>
      </c>
      <c r="B15" s="8" t="s">
        <v>79</v>
      </c>
      <c r="C15" s="8" t="s">
        <v>171</v>
      </c>
    </row>
  </sheetData>
  <customSheetViews>
    <customSheetView guid="{F420D6CA-B45C-4417-9DA0-CBBA77C39C8E}" state="hidden">
      <selection activeCell="B19" sqref="B19"/>
      <pageMargins left="0.7" right="0.7" top="0.75" bottom="0.75" header="0.3" footer="0.3"/>
    </customSheetView>
  </customSheetView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782-6B6D-432E-AF48-07DA7D321647}">
  <sheetPr codeName="Sheet24"/>
  <dimension ref="A1:C13"/>
  <sheetViews>
    <sheetView workbookViewId="0">
      <selection activeCell="C12" sqref="C12"/>
    </sheetView>
  </sheetViews>
  <sheetFormatPr defaultRowHeight="15" x14ac:dyDescent="0.25"/>
  <cols>
    <col min="1" max="1" width="20.42578125" bestFit="1" customWidth="1"/>
    <col min="2" max="2" width="26.28515625" style="14" customWidth="1"/>
    <col min="3" max="3" width="47.28515625" bestFit="1" customWidth="1"/>
  </cols>
  <sheetData>
    <row r="1" spans="1:3" x14ac:dyDescent="0.25">
      <c r="A1" s="5" t="s">
        <v>0</v>
      </c>
      <c r="B1" s="10" t="s">
        <v>1</v>
      </c>
      <c r="C1" s="5" t="s">
        <v>2</v>
      </c>
    </row>
    <row r="2" spans="1:3" x14ac:dyDescent="0.25">
      <c r="A2" s="6" t="s">
        <v>7</v>
      </c>
      <c r="B2" s="11" t="s">
        <v>3</v>
      </c>
      <c r="C2" s="6" t="s">
        <v>18</v>
      </c>
    </row>
    <row r="3" spans="1:3" x14ac:dyDescent="0.25">
      <c r="A3" s="6" t="s">
        <v>8</v>
      </c>
      <c r="B3" s="12" t="s">
        <v>4</v>
      </c>
      <c r="C3" s="6" t="s">
        <v>17</v>
      </c>
    </row>
    <row r="4" spans="1:3" x14ac:dyDescent="0.25">
      <c r="A4" s="6" t="s">
        <v>9</v>
      </c>
      <c r="B4" s="12" t="s">
        <v>5</v>
      </c>
      <c r="C4" s="6" t="s">
        <v>16</v>
      </c>
    </row>
    <row r="5" spans="1:3" x14ac:dyDescent="0.25">
      <c r="A5" s="6" t="s">
        <v>11</v>
      </c>
      <c r="B5" s="13">
        <v>10000</v>
      </c>
      <c r="C5" s="6" t="s">
        <v>14</v>
      </c>
    </row>
    <row r="6" spans="1:3" x14ac:dyDescent="0.25">
      <c r="A6" s="6" t="s">
        <v>10</v>
      </c>
      <c r="B6" s="13">
        <v>5000</v>
      </c>
      <c r="C6" s="6" t="s">
        <v>15</v>
      </c>
    </row>
    <row r="7" spans="1:3" x14ac:dyDescent="0.25">
      <c r="A7" s="6" t="s">
        <v>12</v>
      </c>
      <c r="B7" s="13">
        <v>1000</v>
      </c>
      <c r="C7" s="6" t="s">
        <v>13</v>
      </c>
    </row>
    <row r="8" spans="1:3" x14ac:dyDescent="0.25">
      <c r="A8" s="6" t="s">
        <v>22</v>
      </c>
      <c r="B8" s="13" t="s">
        <v>19</v>
      </c>
      <c r="C8" s="6" t="s">
        <v>20</v>
      </c>
    </row>
    <row r="9" spans="1:3" ht="30" x14ac:dyDescent="0.25">
      <c r="A9" s="6" t="s">
        <v>23</v>
      </c>
      <c r="B9" s="13" t="s">
        <v>6</v>
      </c>
      <c r="C9" s="6" t="s">
        <v>21</v>
      </c>
    </row>
    <row r="10" spans="1:3" x14ac:dyDescent="0.25">
      <c r="A10" s="8" t="s">
        <v>36</v>
      </c>
      <c r="B10" s="13" t="s">
        <v>38</v>
      </c>
      <c r="C10" s="8" t="s">
        <v>37</v>
      </c>
    </row>
    <row r="11" spans="1:3" x14ac:dyDescent="0.25">
      <c r="A11" s="8" t="s">
        <v>39</v>
      </c>
      <c r="B11" s="13">
        <v>888</v>
      </c>
      <c r="C11" s="8" t="s">
        <v>40</v>
      </c>
    </row>
    <row r="12" spans="1:3" x14ac:dyDescent="0.25">
      <c r="A12" s="9" t="s">
        <v>43</v>
      </c>
      <c r="B12" s="14" t="s">
        <v>44</v>
      </c>
      <c r="C12" s="9" t="s">
        <v>45</v>
      </c>
    </row>
    <row r="13" spans="1:3" x14ac:dyDescent="0.25">
      <c r="A13" s="6" t="s">
        <v>47</v>
      </c>
      <c r="B13" s="14" t="str">
        <f>MainConfig!B6&amp;"SAP Template\"</f>
        <v>Temp\SAP Template\</v>
      </c>
      <c r="C13" s="9" t="s">
        <v>46</v>
      </c>
    </row>
  </sheetData>
  <customSheetViews>
    <customSheetView guid="{F420D6CA-B45C-4417-9DA0-CBBA77C39C8E}" state="hidden">
      <selection activeCell="C12" sqref="C12"/>
      <pageMargins left="0.7" right="0.7" top="0.75" bottom="0.75" header="0.3" footer="0.3"/>
    </customSheetView>
  </customSheetView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6D50-E75E-4414-A060-52F342BFC6DF}">
  <sheetPr codeName="Sheet25"/>
  <dimension ref="A1:C22"/>
  <sheetViews>
    <sheetView workbookViewId="0"/>
  </sheetViews>
  <sheetFormatPr defaultRowHeight="15" x14ac:dyDescent="0.25"/>
  <cols>
    <col min="1" max="1" width="22.85546875" bestFit="1" customWidth="1"/>
    <col min="2" max="2" width="84.28515625" bestFit="1" customWidth="1"/>
    <col min="3" max="3" width="32.140625" bestFit="1" customWidth="1"/>
  </cols>
  <sheetData>
    <row r="1" spans="1:3" x14ac:dyDescent="0.25">
      <c r="A1" s="5" t="s">
        <v>0</v>
      </c>
      <c r="B1" s="5" t="s">
        <v>1</v>
      </c>
      <c r="C1" s="5" t="s">
        <v>2</v>
      </c>
    </row>
    <row r="2" spans="1:3" x14ac:dyDescent="0.25">
      <c r="A2" s="6" t="s">
        <v>56</v>
      </c>
      <c r="B2" s="6" t="s">
        <v>152</v>
      </c>
      <c r="C2" s="6" t="s">
        <v>57</v>
      </c>
    </row>
    <row r="3" spans="1:3" x14ac:dyDescent="0.25">
      <c r="A3" s="6" t="s">
        <v>7</v>
      </c>
      <c r="B3" s="23" t="s">
        <v>3</v>
      </c>
      <c r="C3" s="6" t="s">
        <v>18</v>
      </c>
    </row>
    <row r="4" spans="1:3" x14ac:dyDescent="0.25">
      <c r="A4" s="6" t="s">
        <v>8</v>
      </c>
      <c r="B4" s="24" t="s">
        <v>4</v>
      </c>
      <c r="C4" s="6" t="s">
        <v>17</v>
      </c>
    </row>
    <row r="5" spans="1:3" x14ac:dyDescent="0.25">
      <c r="A5" s="6" t="s">
        <v>9</v>
      </c>
      <c r="B5" s="24" t="s">
        <v>5</v>
      </c>
      <c r="C5" s="6" t="s">
        <v>16</v>
      </c>
    </row>
    <row r="6" spans="1:3" x14ac:dyDescent="0.25">
      <c r="A6" s="6" t="s">
        <v>11</v>
      </c>
      <c r="B6" s="16">
        <v>10000</v>
      </c>
      <c r="C6" s="6" t="s">
        <v>14</v>
      </c>
    </row>
    <row r="7" spans="1:3" x14ac:dyDescent="0.25">
      <c r="A7" s="6" t="s">
        <v>10</v>
      </c>
      <c r="B7" s="16">
        <v>5000</v>
      </c>
      <c r="C7" s="6" t="s">
        <v>15</v>
      </c>
    </row>
    <row r="8" spans="1:3" x14ac:dyDescent="0.25">
      <c r="A8" s="6" t="s">
        <v>12</v>
      </c>
      <c r="B8" s="16">
        <v>1000</v>
      </c>
      <c r="C8" s="6" t="s">
        <v>13</v>
      </c>
    </row>
    <row r="9" spans="1:3" x14ac:dyDescent="0.25">
      <c r="A9" s="8" t="s">
        <v>67</v>
      </c>
      <c r="B9" s="16">
        <v>3</v>
      </c>
      <c r="C9" s="8" t="s">
        <v>68</v>
      </c>
    </row>
    <row r="10" spans="1:3" x14ac:dyDescent="0.25">
      <c r="A10" s="17" t="s">
        <v>69</v>
      </c>
      <c r="B10" s="17" t="s">
        <v>79</v>
      </c>
      <c r="C10" s="17" t="s">
        <v>70</v>
      </c>
    </row>
    <row r="11" spans="1:3" x14ac:dyDescent="0.25">
      <c r="A11" s="17" t="s">
        <v>71</v>
      </c>
      <c r="B11" s="18" t="s">
        <v>80</v>
      </c>
      <c r="C11" s="17" t="s">
        <v>72</v>
      </c>
    </row>
    <row r="12" spans="1:3" x14ac:dyDescent="0.25">
      <c r="A12" s="17" t="s">
        <v>66</v>
      </c>
      <c r="B12" s="17" t="str">
        <f>MainConfig!B7&amp;"emailTemplate_BE.txt"</f>
        <v>\\egwgwgfs.wgenting.genting.corp\genm-finance$\RPA\Hospitality - GHR\5 Email\emailTemplate_BE.txt</v>
      </c>
      <c r="C12" s="17" t="s">
        <v>73</v>
      </c>
    </row>
    <row r="13" spans="1:3" x14ac:dyDescent="0.25">
      <c r="A13" s="17" t="s">
        <v>65</v>
      </c>
      <c r="B13" s="17" t="str">
        <f>MainConfig!B7&amp;"emailTemplate_SE.txt"</f>
        <v>\\egwgwgfs.wgenting.genting.corp\genm-finance$\RPA\Hospitality - GHR\5 Email\emailTemplate_SE.txt</v>
      </c>
      <c r="C13" s="17" t="s">
        <v>74</v>
      </c>
    </row>
    <row r="14" spans="1:3" x14ac:dyDescent="0.25">
      <c r="A14" s="17" t="s">
        <v>75</v>
      </c>
      <c r="B14" s="17" t="str">
        <f>MainConfig!B7&amp;"emailTemplate_Result.txt"</f>
        <v>\\egwgwgfs.wgenting.genting.corp\genm-finance$\RPA\Hospitality - GHR\5 Email\emailTemplate_Result.txt</v>
      </c>
      <c r="C14" s="17" t="s">
        <v>76</v>
      </c>
    </row>
    <row r="15" spans="1:3" x14ac:dyDescent="0.25">
      <c r="A15" s="6" t="s">
        <v>104</v>
      </c>
      <c r="B15" s="6" t="str">
        <f>MainConfig!B2&amp;"60 Temp\"</f>
        <v>\\egwgwgfs.wgenting.genting.corp\genm-finance$\RPA\Hospitality - GHR\60 Temp\</v>
      </c>
      <c r="C15" s="6" t="s">
        <v>105</v>
      </c>
    </row>
    <row r="16" spans="1:3" x14ac:dyDescent="0.25">
      <c r="A16" s="6" t="s">
        <v>148</v>
      </c>
      <c r="B16" s="22" t="s">
        <v>111</v>
      </c>
      <c r="C16" s="6" t="s">
        <v>106</v>
      </c>
    </row>
    <row r="17" spans="1:3" x14ac:dyDescent="0.25">
      <c r="A17" s="20" t="s">
        <v>107</v>
      </c>
      <c r="B17" s="7" t="str">
        <f>MainConfig!B3&amp;"Original_MR\"</f>
        <v>\\egwgwgfs.wgenting.genting.corp\genm-finance$\RPA\Hospitality - GHR\1 Report\Original_MR\</v>
      </c>
      <c r="C17" s="6" t="s">
        <v>108</v>
      </c>
    </row>
    <row r="18" spans="1:3" x14ac:dyDescent="0.25">
      <c r="A18" t="s">
        <v>109</v>
      </c>
      <c r="B18" t="s">
        <v>137</v>
      </c>
      <c r="C18" s="21" t="s">
        <v>110</v>
      </c>
    </row>
    <row r="19" spans="1:3" x14ac:dyDescent="0.25">
      <c r="A19" s="6" t="s">
        <v>149</v>
      </c>
      <c r="B19" s="25" t="s">
        <v>142</v>
      </c>
      <c r="C19" s="6" t="s">
        <v>143</v>
      </c>
    </row>
    <row r="20" spans="1:3" x14ac:dyDescent="0.25">
      <c r="A20" s="6" t="s">
        <v>144</v>
      </c>
      <c r="B20" s="6" t="s">
        <v>150</v>
      </c>
      <c r="C20" s="19" t="s">
        <v>145</v>
      </c>
    </row>
    <row r="21" spans="1:3" x14ac:dyDescent="0.25">
      <c r="A21" s="6" t="s">
        <v>146</v>
      </c>
      <c r="B21" s="6" t="s">
        <v>151</v>
      </c>
      <c r="C21" s="19" t="s">
        <v>147</v>
      </c>
    </row>
    <row r="22" spans="1:3" x14ac:dyDescent="0.25">
      <c r="A22" s="26" t="s">
        <v>153</v>
      </c>
      <c r="B22" s="27" t="str">
        <f>MainConfig!B2&amp;"70 Macro\PBB_Convert.xlsm"</f>
        <v>\\egwgwgfs.wgenting.genting.corp\genm-finance$\RPA\Hospitality - GHR\70 Macro\PBB_Convert.xlsm</v>
      </c>
      <c r="C22" s="21" t="s">
        <v>154</v>
      </c>
    </row>
  </sheetData>
  <customSheetViews>
    <customSheetView guid="{F420D6CA-B45C-4417-9DA0-CBBA77C39C8E}" state="hidden">
      <pageMargins left="0.7" right="0.7" top="0.75" bottom="0.75" header="0.3" footer="0.3"/>
    </customSheetView>
  </customSheetViews>
  <hyperlinks>
    <hyperlink ref="B16" r:id="rId1" display="https://www2.pbebank.com/myIBK/apppbb/servlet/BxxxServlet?RDOName=BxxxAuth&amp;MethodName=login" xr:uid="{DC66C7F9-A805-4A4B-9A85-E45728E9ECB1}"/>
    <hyperlink ref="B17" r:id="rId2" display="\\egwgwgfs\RWBFinance$\~FINANCE USERS\RPA\Hospitality - GHR\10 Report\Original_MR" xr:uid="{B0E3D715-410E-4861-BB58-E7FB6E7A5BE8}"/>
    <hyperlink ref="B19" r:id="rId3" xr:uid="{09AB01C4-A850-4B16-B19C-3761F7729A48}"/>
    <hyperlink ref="B11" r:id="rId4" xr:uid="{E48D2C1C-CFE2-4065-BF8A-7BF1132EDB5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B8C21-74E0-4BDE-A974-D59CB6B709EA}">
  <sheetPr codeName="Sheet26"/>
  <dimension ref="A1:C24"/>
  <sheetViews>
    <sheetView workbookViewId="0">
      <selection activeCell="E30" sqref="E30"/>
    </sheetView>
  </sheetViews>
  <sheetFormatPr defaultRowHeight="15" x14ac:dyDescent="0.25"/>
  <cols>
    <col min="1" max="1" width="28.7109375" bestFit="1" customWidth="1"/>
    <col min="2" max="2" width="100.7109375" bestFit="1" customWidth="1"/>
    <col min="3" max="3" width="37.5703125" bestFit="1" customWidth="1"/>
  </cols>
  <sheetData>
    <row r="1" spans="1:3" x14ac:dyDescent="0.25">
      <c r="A1" s="5" t="s">
        <v>0</v>
      </c>
      <c r="B1" s="5" t="s">
        <v>1</v>
      </c>
      <c r="C1" s="5" t="s">
        <v>2</v>
      </c>
    </row>
    <row r="2" spans="1:3" x14ac:dyDescent="0.25">
      <c r="A2" s="6" t="s">
        <v>56</v>
      </c>
      <c r="B2" s="6" t="s">
        <v>116</v>
      </c>
      <c r="C2" s="6" t="s">
        <v>57</v>
      </c>
    </row>
    <row r="3" spans="1:3" x14ac:dyDescent="0.25">
      <c r="A3" s="6" t="s">
        <v>7</v>
      </c>
      <c r="B3" s="23" t="s">
        <v>3</v>
      </c>
      <c r="C3" s="6" t="s">
        <v>18</v>
      </c>
    </row>
    <row r="4" spans="1:3" x14ac:dyDescent="0.25">
      <c r="A4" s="6" t="s">
        <v>8</v>
      </c>
      <c r="B4" s="24" t="s">
        <v>4</v>
      </c>
      <c r="C4" s="6" t="s">
        <v>17</v>
      </c>
    </row>
    <row r="5" spans="1:3" x14ac:dyDescent="0.25">
      <c r="A5" s="6" t="s">
        <v>9</v>
      </c>
      <c r="B5" s="24" t="s">
        <v>5</v>
      </c>
      <c r="C5" s="6" t="s">
        <v>16</v>
      </c>
    </row>
    <row r="6" spans="1:3" x14ac:dyDescent="0.25">
      <c r="A6" s="6" t="s">
        <v>11</v>
      </c>
      <c r="B6" s="16">
        <v>10000</v>
      </c>
      <c r="C6" s="6" t="s">
        <v>14</v>
      </c>
    </row>
    <row r="7" spans="1:3" x14ac:dyDescent="0.25">
      <c r="A7" s="6" t="s">
        <v>10</v>
      </c>
      <c r="B7" s="16">
        <v>5000</v>
      </c>
      <c r="C7" s="6" t="s">
        <v>15</v>
      </c>
    </row>
    <row r="8" spans="1:3" x14ac:dyDescent="0.25">
      <c r="A8" s="6" t="s">
        <v>12</v>
      </c>
      <c r="B8" s="16">
        <v>1000</v>
      </c>
      <c r="C8" s="6" t="s">
        <v>13</v>
      </c>
    </row>
    <row r="9" spans="1:3" x14ac:dyDescent="0.25">
      <c r="A9" s="8" t="s">
        <v>67</v>
      </c>
      <c r="B9" s="16">
        <v>3</v>
      </c>
      <c r="C9" s="8" t="s">
        <v>68</v>
      </c>
    </row>
    <row r="10" spans="1:3" x14ac:dyDescent="0.25">
      <c r="A10" s="17" t="s">
        <v>69</v>
      </c>
      <c r="B10" s="18" t="s">
        <v>79</v>
      </c>
      <c r="C10" s="17" t="s">
        <v>70</v>
      </c>
    </row>
    <row r="11" spans="1:3" x14ac:dyDescent="0.25">
      <c r="A11" s="17" t="s">
        <v>71</v>
      </c>
      <c r="B11" s="18" t="s">
        <v>80</v>
      </c>
      <c r="C11" s="17" t="s">
        <v>72</v>
      </c>
    </row>
    <row r="12" spans="1:3" x14ac:dyDescent="0.25">
      <c r="A12" s="20" t="s">
        <v>117</v>
      </c>
      <c r="B12" s="7" t="str">
        <f>MainConfig!B3&amp;"Original_SR\"</f>
        <v>\\egwgwgfs.wgenting.genting.corp\genm-finance$\RPA\Hospitality - GHR\1 Report\Original_SR\</v>
      </c>
      <c r="C12" s="6" t="s">
        <v>118</v>
      </c>
    </row>
    <row r="13" spans="1:3" x14ac:dyDescent="0.25">
      <c r="A13" s="6" t="s">
        <v>104</v>
      </c>
      <c r="B13" s="6" t="str">
        <f>MainConfig!B2&amp;"60 Temp\"</f>
        <v>\\egwgwgfs.wgenting.genting.corp\genm-finance$\RPA\Hospitality - GHR\60 Temp\</v>
      </c>
      <c r="C13" s="6" t="s">
        <v>105</v>
      </c>
    </row>
    <row r="14" spans="1:3" x14ac:dyDescent="0.25">
      <c r="A14" s="6" t="s">
        <v>112</v>
      </c>
      <c r="B14" s="22" t="s">
        <v>156</v>
      </c>
      <c r="C14" s="6" t="s">
        <v>113</v>
      </c>
    </row>
    <row r="15" spans="1:3" x14ac:dyDescent="0.25">
      <c r="A15" s="6" t="s">
        <v>158</v>
      </c>
      <c r="B15" s="2" t="s">
        <v>157</v>
      </c>
      <c r="C15" s="6" t="s">
        <v>159</v>
      </c>
    </row>
    <row r="16" spans="1:3" x14ac:dyDescent="0.25">
      <c r="A16" s="6" t="s">
        <v>139</v>
      </c>
      <c r="B16" s="6" t="s">
        <v>140</v>
      </c>
      <c r="C16" s="6" t="s">
        <v>141</v>
      </c>
    </row>
    <row r="17" spans="1:3" x14ac:dyDescent="0.25">
      <c r="A17" s="6" t="s">
        <v>130</v>
      </c>
      <c r="B17" s="25" t="s">
        <v>119</v>
      </c>
      <c r="C17" s="6" t="s">
        <v>138</v>
      </c>
    </row>
    <row r="18" spans="1:3" x14ac:dyDescent="0.25">
      <c r="A18" s="19" t="s">
        <v>120</v>
      </c>
      <c r="B18" s="19" t="s">
        <v>132</v>
      </c>
      <c r="C18" s="19" t="s">
        <v>121</v>
      </c>
    </row>
    <row r="19" spans="1:3" x14ac:dyDescent="0.25">
      <c r="A19" s="19" t="s">
        <v>122</v>
      </c>
      <c r="B19" s="19" t="s">
        <v>133</v>
      </c>
      <c r="C19" s="19" t="s">
        <v>123</v>
      </c>
    </row>
    <row r="20" spans="1:3" x14ac:dyDescent="0.25">
      <c r="A20" s="19" t="s">
        <v>124</v>
      </c>
      <c r="B20" s="19" t="s">
        <v>134</v>
      </c>
      <c r="C20" s="19" t="s">
        <v>125</v>
      </c>
    </row>
    <row r="21" spans="1:3" x14ac:dyDescent="0.25">
      <c r="A21" s="19" t="s">
        <v>126</v>
      </c>
      <c r="B21" s="19" t="s">
        <v>135</v>
      </c>
      <c r="C21" s="19" t="s">
        <v>127</v>
      </c>
    </row>
    <row r="22" spans="1:3" x14ac:dyDescent="0.25">
      <c r="A22" s="19" t="s">
        <v>128</v>
      </c>
      <c r="B22" s="19" t="s">
        <v>136</v>
      </c>
      <c r="C22" s="19" t="s">
        <v>129</v>
      </c>
    </row>
    <row r="23" spans="1:3" x14ac:dyDescent="0.25">
      <c r="A23" s="19" t="s">
        <v>115</v>
      </c>
      <c r="B23" s="19" t="s">
        <v>131</v>
      </c>
      <c r="C23" s="19" t="s">
        <v>114</v>
      </c>
    </row>
    <row r="24" spans="1:3" x14ac:dyDescent="0.25">
      <c r="A24" s="19" t="s">
        <v>160</v>
      </c>
      <c r="B24" s="19" t="s">
        <v>161</v>
      </c>
      <c r="C24" s="19" t="s">
        <v>162</v>
      </c>
    </row>
  </sheetData>
  <customSheetViews>
    <customSheetView guid="{F420D6CA-B45C-4417-9DA0-CBBA77C39C8E}" state="hidden">
      <selection activeCell="E30" sqref="E30"/>
      <pageMargins left="0.7" right="0.7" top="0.75" bottom="0.75" header="0.3" footer="0.3"/>
    </customSheetView>
  </customSheetViews>
  <hyperlinks>
    <hyperlink ref="B14" r:id="rId1" xr:uid="{646E0192-C53D-45DB-8CFF-A091AE4BC33C}"/>
    <hyperlink ref="B12" r:id="rId2" display="\\egwgwgfs\RWBFinance$\~FINANCE USERS\RPA\Hospitality - GHR\10 Report\Original_MR" xr:uid="{34B718BD-B777-47E5-BEF1-85DF22D1D733}"/>
    <hyperlink ref="B11" r:id="rId3" xr:uid="{53C81EDD-25EA-4609-9DAE-4E1220BBE12F}"/>
    <hyperlink ref="B10" r:id="rId4" xr:uid="{B40E27A6-0526-492C-95F6-7E89E6F542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D05E-6EFB-4744-9461-440594FF9CC6}">
  <sheetPr codeName="Sheet3">
    <tabColor rgb="FFFFFF00"/>
  </sheetPr>
  <dimension ref="A1:C32"/>
  <sheetViews>
    <sheetView zoomScale="80" zoomScaleNormal="80" workbookViewId="0">
      <selection activeCell="B15" sqref="B15"/>
    </sheetView>
  </sheetViews>
  <sheetFormatPr defaultRowHeight="15" x14ac:dyDescent="0.25"/>
  <cols>
    <col min="1" max="1" width="35.140625" bestFit="1" customWidth="1"/>
    <col min="2" max="2" width="188.42578125" customWidth="1"/>
    <col min="3" max="3" width="37.28515625" customWidth="1"/>
  </cols>
  <sheetData>
    <row r="1" spans="1:3" x14ac:dyDescent="0.25">
      <c r="A1" s="30" t="s">
        <v>0</v>
      </c>
      <c r="B1" s="30" t="s">
        <v>1</v>
      </c>
      <c r="C1" s="30" t="s">
        <v>2</v>
      </c>
    </row>
    <row r="2" spans="1:3" x14ac:dyDescent="0.25">
      <c r="A2" s="31" t="s">
        <v>401</v>
      </c>
      <c r="B2" s="35">
        <v>180000</v>
      </c>
      <c r="C2" s="31" t="s">
        <v>15</v>
      </c>
    </row>
    <row r="3" spans="1:3" x14ac:dyDescent="0.25">
      <c r="A3" s="31" t="s">
        <v>402</v>
      </c>
      <c r="B3" s="35">
        <v>30000</v>
      </c>
      <c r="C3" s="31" t="s">
        <v>13</v>
      </c>
    </row>
    <row r="4" spans="1:3" x14ac:dyDescent="0.25">
      <c r="A4" s="26" t="s">
        <v>391</v>
      </c>
      <c r="B4" s="35">
        <v>1000000</v>
      </c>
      <c r="C4" s="31" t="s">
        <v>392</v>
      </c>
    </row>
    <row r="5" spans="1:3" x14ac:dyDescent="0.25">
      <c r="A5" t="s">
        <v>289</v>
      </c>
      <c r="B5" s="29" t="s">
        <v>390</v>
      </c>
      <c r="C5" s="26" t="s">
        <v>307</v>
      </c>
    </row>
    <row r="6" spans="1:3" x14ac:dyDescent="0.25">
      <c r="A6" t="s">
        <v>290</v>
      </c>
      <c r="B6" s="29" t="s">
        <v>445</v>
      </c>
      <c r="C6" s="26" t="s">
        <v>308</v>
      </c>
    </row>
    <row r="7" spans="1:3" x14ac:dyDescent="0.25">
      <c r="A7" t="s">
        <v>52</v>
      </c>
      <c r="B7" s="53" t="str">
        <f ca="1">TEXT(MainConfig!$B$9, "dd/MM/yyyy")</f>
        <v>15/03/2021</v>
      </c>
      <c r="C7" s="26" t="s">
        <v>303</v>
      </c>
    </row>
    <row r="8" spans="1:3" x14ac:dyDescent="0.25">
      <c r="A8" t="s">
        <v>295</v>
      </c>
      <c r="B8" s="29" t="s">
        <v>325</v>
      </c>
      <c r="C8" s="26" t="s">
        <v>313</v>
      </c>
    </row>
    <row r="9" spans="1:3" x14ac:dyDescent="0.25">
      <c r="A9" t="s">
        <v>332</v>
      </c>
      <c r="B9" s="29" t="s">
        <v>389</v>
      </c>
      <c r="C9" s="26" t="s">
        <v>381</v>
      </c>
    </row>
    <row r="10" spans="1:3" x14ac:dyDescent="0.25">
      <c r="A10" t="s">
        <v>403</v>
      </c>
      <c r="B10" s="29" t="s">
        <v>389</v>
      </c>
      <c r="C10" s="26" t="s">
        <v>404</v>
      </c>
    </row>
    <row r="11" spans="1:3" x14ac:dyDescent="0.25">
      <c r="A11" s="31" t="s">
        <v>296</v>
      </c>
      <c r="B11" s="31" t="s">
        <v>333</v>
      </c>
      <c r="C11" s="31" t="s">
        <v>314</v>
      </c>
    </row>
    <row r="12" spans="1:3" x14ac:dyDescent="0.25">
      <c r="A12" s="26" t="s">
        <v>95</v>
      </c>
      <c r="B12" t="s">
        <v>273</v>
      </c>
      <c r="C12" s="26" t="s">
        <v>210</v>
      </c>
    </row>
    <row r="13" spans="1:3" x14ac:dyDescent="0.25">
      <c r="A13" t="s">
        <v>56</v>
      </c>
      <c r="B13" s="29" t="s">
        <v>431</v>
      </c>
      <c r="C13" s="26" t="s">
        <v>315</v>
      </c>
    </row>
    <row r="14" spans="1:3" x14ac:dyDescent="0.25">
      <c r="A14" s="26" t="s">
        <v>334</v>
      </c>
      <c r="B14" s="29" t="s">
        <v>446</v>
      </c>
      <c r="C14" s="26" t="s">
        <v>382</v>
      </c>
    </row>
    <row r="15" spans="1:3" x14ac:dyDescent="0.25">
      <c r="A15" s="26" t="s">
        <v>298</v>
      </c>
      <c r="B15" s="29" t="s">
        <v>447</v>
      </c>
      <c r="C15" s="26" t="s">
        <v>383</v>
      </c>
    </row>
    <row r="16" spans="1:3" x14ac:dyDescent="0.25">
      <c r="A16" s="26" t="s">
        <v>335</v>
      </c>
      <c r="B16" s="29" t="s">
        <v>398</v>
      </c>
      <c r="C16" s="26" t="s">
        <v>384</v>
      </c>
    </row>
    <row r="17" spans="1:3" x14ac:dyDescent="0.25">
      <c r="A17" t="s">
        <v>336</v>
      </c>
      <c r="B17" s="29" t="s">
        <v>399</v>
      </c>
      <c r="C17" s="26" t="s">
        <v>385</v>
      </c>
    </row>
    <row r="18" spans="1:3" x14ac:dyDescent="0.25">
      <c r="A18" t="s">
        <v>299</v>
      </c>
      <c r="B18" t="s">
        <v>393</v>
      </c>
      <c r="C18" t="s">
        <v>317</v>
      </c>
    </row>
    <row r="19" spans="1:3" x14ac:dyDescent="0.25">
      <c r="A19" t="s">
        <v>301</v>
      </c>
      <c r="B19" s="29" t="s">
        <v>302</v>
      </c>
      <c r="C19" t="s">
        <v>318</v>
      </c>
    </row>
    <row r="20" spans="1:3" x14ac:dyDescent="0.25">
      <c r="A20" s="26" t="s">
        <v>34</v>
      </c>
      <c r="B20" s="26" t="s">
        <v>273</v>
      </c>
      <c r="C20" s="26" t="s">
        <v>388</v>
      </c>
    </row>
    <row r="21" spans="1:3" x14ac:dyDescent="0.25">
      <c r="A21" s="26" t="s">
        <v>394</v>
      </c>
      <c r="B21" s="29" t="s">
        <v>559</v>
      </c>
      <c r="C21" s="26" t="s">
        <v>395</v>
      </c>
    </row>
    <row r="22" spans="1:3" x14ac:dyDescent="0.25">
      <c r="A22" s="26" t="s">
        <v>400</v>
      </c>
      <c r="B22">
        <v>-2</v>
      </c>
    </row>
    <row r="23" spans="1:3" x14ac:dyDescent="0.25">
      <c r="A23" t="s">
        <v>414</v>
      </c>
      <c r="B23" s="29" t="s">
        <v>440</v>
      </c>
    </row>
    <row r="24" spans="1:3" x14ac:dyDescent="0.25">
      <c r="A24" t="s">
        <v>416</v>
      </c>
      <c r="B24" t="s">
        <v>302</v>
      </c>
    </row>
    <row r="25" spans="1:3" x14ac:dyDescent="0.25">
      <c r="A25" t="s">
        <v>420</v>
      </c>
      <c r="B25" s="29" t="s">
        <v>441</v>
      </c>
    </row>
    <row r="26" spans="1:3" x14ac:dyDescent="0.25">
      <c r="A26" t="s">
        <v>69</v>
      </c>
      <c r="B26" s="29" t="s">
        <v>493</v>
      </c>
      <c r="C26" t="s">
        <v>316</v>
      </c>
    </row>
    <row r="27" spans="1:3" x14ac:dyDescent="0.25">
      <c r="A27" t="s">
        <v>434</v>
      </c>
      <c r="B27" t="s">
        <v>442</v>
      </c>
    </row>
    <row r="28" spans="1:3" x14ac:dyDescent="0.25">
      <c r="A28" t="s">
        <v>435</v>
      </c>
      <c r="B28" s="29" t="s">
        <v>203</v>
      </c>
    </row>
    <row r="29" spans="1:3" x14ac:dyDescent="0.25">
      <c r="A29" s="26" t="s">
        <v>81</v>
      </c>
      <c r="B29" s="26" t="str">
        <f ca="1">"Temp\" &amp;TODAY() &amp; ".png"</f>
        <v>Temp\44270.png</v>
      </c>
    </row>
    <row r="30" spans="1:3" x14ac:dyDescent="0.25">
      <c r="A30" t="s">
        <v>516</v>
      </c>
      <c r="B30" t="s">
        <v>501</v>
      </c>
    </row>
    <row r="31" spans="1:3" x14ac:dyDescent="0.25">
      <c r="A31" t="s">
        <v>496</v>
      </c>
      <c r="B31" t="s">
        <v>497</v>
      </c>
    </row>
    <row r="32" spans="1:3" x14ac:dyDescent="0.25">
      <c r="A32" t="s">
        <v>494</v>
      </c>
      <c r="B32" t="s">
        <v>495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C897-9365-4FBC-A27B-B05BF4C8E332}">
  <sheetPr codeName="Sheet4">
    <tabColor rgb="FFFFFF00"/>
  </sheetPr>
  <dimension ref="A1:C33"/>
  <sheetViews>
    <sheetView workbookViewId="0">
      <selection activeCell="B2" sqref="B2:B3"/>
    </sheetView>
  </sheetViews>
  <sheetFormatPr defaultRowHeight="15" x14ac:dyDescent="0.25"/>
  <cols>
    <col min="1" max="1" width="35.140625" bestFit="1" customWidth="1"/>
    <col min="2" max="2" width="188.42578125" customWidth="1"/>
    <col min="3" max="3" width="37.28515625" customWidth="1"/>
  </cols>
  <sheetData>
    <row r="1" spans="1:3" x14ac:dyDescent="0.25">
      <c r="A1" s="30" t="s">
        <v>0</v>
      </c>
      <c r="B1" s="30" t="s">
        <v>1</v>
      </c>
      <c r="C1" s="30" t="s">
        <v>2</v>
      </c>
    </row>
    <row r="2" spans="1:3" x14ac:dyDescent="0.25">
      <c r="A2" s="31" t="s">
        <v>401</v>
      </c>
      <c r="B2" s="35">
        <v>180000</v>
      </c>
      <c r="C2" s="31" t="s">
        <v>15</v>
      </c>
    </row>
    <row r="3" spans="1:3" x14ac:dyDescent="0.25">
      <c r="A3" s="31" t="s">
        <v>402</v>
      </c>
      <c r="B3" s="35">
        <v>30000</v>
      </c>
      <c r="C3" s="31" t="s">
        <v>13</v>
      </c>
    </row>
    <row r="4" spans="1:3" x14ac:dyDescent="0.25">
      <c r="A4" s="26" t="s">
        <v>391</v>
      </c>
      <c r="B4" s="35">
        <v>1000000</v>
      </c>
      <c r="C4" s="31" t="s">
        <v>392</v>
      </c>
    </row>
    <row r="5" spans="1:3" x14ac:dyDescent="0.25">
      <c r="A5" t="s">
        <v>289</v>
      </c>
      <c r="B5" s="29" t="s">
        <v>390</v>
      </c>
      <c r="C5" s="26" t="s">
        <v>307</v>
      </c>
    </row>
    <row r="6" spans="1:3" x14ac:dyDescent="0.25">
      <c r="A6" t="s">
        <v>483</v>
      </c>
      <c r="B6" s="29" t="s">
        <v>482</v>
      </c>
      <c r="C6" s="26"/>
    </row>
    <row r="7" spans="1:3" x14ac:dyDescent="0.25">
      <c r="A7" t="s">
        <v>52</v>
      </c>
      <c r="B7" s="53" t="str">
        <f ca="1">TEXT(MainConfig!$B$9, "dd/MM/yyyy")</f>
        <v>15/03/2021</v>
      </c>
      <c r="C7" s="26" t="s">
        <v>303</v>
      </c>
    </row>
    <row r="8" spans="1:3" x14ac:dyDescent="0.25">
      <c r="A8" t="s">
        <v>295</v>
      </c>
      <c r="B8" s="29" t="s">
        <v>325</v>
      </c>
      <c r="C8" s="26" t="s">
        <v>313</v>
      </c>
    </row>
    <row r="9" spans="1:3" x14ac:dyDescent="0.25">
      <c r="A9" t="s">
        <v>332</v>
      </c>
      <c r="B9" s="29" t="s">
        <v>503</v>
      </c>
      <c r="C9" s="26" t="s">
        <v>381</v>
      </c>
    </row>
    <row r="10" spans="1:3" x14ac:dyDescent="0.25">
      <c r="A10" t="s">
        <v>403</v>
      </c>
      <c r="B10" s="29" t="s">
        <v>503</v>
      </c>
      <c r="C10" s="26" t="s">
        <v>404</v>
      </c>
    </row>
    <row r="11" spans="1:3" x14ac:dyDescent="0.25">
      <c r="A11" s="31" t="s">
        <v>296</v>
      </c>
      <c r="B11" s="31" t="s">
        <v>333</v>
      </c>
      <c r="C11" s="31" t="s">
        <v>314</v>
      </c>
    </row>
    <row r="12" spans="1:3" x14ac:dyDescent="0.25">
      <c r="A12" s="26" t="s">
        <v>95</v>
      </c>
      <c r="B12" t="s">
        <v>273</v>
      </c>
      <c r="C12" s="26" t="s">
        <v>210</v>
      </c>
    </row>
    <row r="13" spans="1:3" x14ac:dyDescent="0.25">
      <c r="A13" t="s">
        <v>56</v>
      </c>
      <c r="B13" s="29" t="s">
        <v>448</v>
      </c>
      <c r="C13" s="26" t="s">
        <v>315</v>
      </c>
    </row>
    <row r="14" spans="1:3" x14ac:dyDescent="0.25">
      <c r="A14" s="26" t="s">
        <v>69</v>
      </c>
      <c r="B14" s="29" t="s">
        <v>79</v>
      </c>
      <c r="C14" s="26" t="s">
        <v>316</v>
      </c>
    </row>
    <row r="15" spans="1:3" x14ac:dyDescent="0.25">
      <c r="A15" s="26" t="s">
        <v>334</v>
      </c>
      <c r="B15" s="29" t="s">
        <v>504</v>
      </c>
      <c r="C15" s="26" t="s">
        <v>382</v>
      </c>
    </row>
    <row r="16" spans="1:3" x14ac:dyDescent="0.25">
      <c r="A16" s="26" t="s">
        <v>298</v>
      </c>
      <c r="B16" s="29" t="s">
        <v>505</v>
      </c>
      <c r="C16" s="26" t="s">
        <v>383</v>
      </c>
    </row>
    <row r="17" spans="1:3" x14ac:dyDescent="0.25">
      <c r="A17" s="26" t="s">
        <v>335</v>
      </c>
      <c r="B17" s="29" t="s">
        <v>506</v>
      </c>
      <c r="C17" s="26" t="s">
        <v>384</v>
      </c>
    </row>
    <row r="18" spans="1:3" x14ac:dyDescent="0.25">
      <c r="A18" t="s">
        <v>336</v>
      </c>
      <c r="B18" s="29" t="s">
        <v>507</v>
      </c>
      <c r="C18" s="26" t="s">
        <v>385</v>
      </c>
    </row>
    <row r="19" spans="1:3" x14ac:dyDescent="0.25">
      <c r="A19" t="s">
        <v>299</v>
      </c>
      <c r="B19" t="s">
        <v>449</v>
      </c>
      <c r="C19" t="s">
        <v>317</v>
      </c>
    </row>
    <row r="20" spans="1:3" x14ac:dyDescent="0.25">
      <c r="A20" t="s">
        <v>301</v>
      </c>
      <c r="B20" s="29" t="s">
        <v>302</v>
      </c>
      <c r="C20" t="s">
        <v>318</v>
      </c>
    </row>
    <row r="21" spans="1:3" x14ac:dyDescent="0.25">
      <c r="A21" s="26" t="s">
        <v>34</v>
      </c>
      <c r="B21" s="26" t="s">
        <v>273</v>
      </c>
      <c r="C21" s="26" t="s">
        <v>388</v>
      </c>
    </row>
    <row r="22" spans="1:3" x14ac:dyDescent="0.25">
      <c r="A22" s="26" t="s">
        <v>394</v>
      </c>
      <c r="B22" s="29" t="s">
        <v>560</v>
      </c>
      <c r="C22" s="26" t="s">
        <v>395</v>
      </c>
    </row>
    <row r="23" spans="1:3" x14ac:dyDescent="0.25">
      <c r="A23" s="26" t="s">
        <v>400</v>
      </c>
      <c r="B23">
        <v>-2</v>
      </c>
    </row>
    <row r="24" spans="1:3" x14ac:dyDescent="0.25">
      <c r="A24" t="s">
        <v>414</v>
      </c>
      <c r="B24" s="29" t="s">
        <v>508</v>
      </c>
    </row>
    <row r="25" spans="1:3" x14ac:dyDescent="0.25">
      <c r="A25" t="s">
        <v>416</v>
      </c>
      <c r="B25" t="s">
        <v>302</v>
      </c>
    </row>
    <row r="26" spans="1:3" x14ac:dyDescent="0.25">
      <c r="A26" t="s">
        <v>420</v>
      </c>
      <c r="B26" s="29" t="s">
        <v>509</v>
      </c>
    </row>
    <row r="27" spans="1:3" x14ac:dyDescent="0.25">
      <c r="A27" t="s">
        <v>69</v>
      </c>
      <c r="B27" t="s">
        <v>203</v>
      </c>
    </row>
    <row r="28" spans="1:3" x14ac:dyDescent="0.25">
      <c r="A28" t="s">
        <v>434</v>
      </c>
      <c r="B28" t="s">
        <v>442</v>
      </c>
    </row>
    <row r="29" spans="1:3" x14ac:dyDescent="0.25">
      <c r="A29" t="s">
        <v>435</v>
      </c>
      <c r="B29" s="29" t="s">
        <v>203</v>
      </c>
    </row>
    <row r="30" spans="1:3" x14ac:dyDescent="0.25">
      <c r="A30" s="26" t="s">
        <v>81</v>
      </c>
      <c r="B30" s="26" t="str">
        <f ca="1">"Temp\" &amp;TODAY() &amp; ".png"</f>
        <v>Temp\44270.png</v>
      </c>
    </row>
    <row r="31" spans="1:3" x14ac:dyDescent="0.25">
      <c r="A31" t="s">
        <v>516</v>
      </c>
      <c r="B31" t="s">
        <v>501</v>
      </c>
    </row>
    <row r="32" spans="1:3" x14ac:dyDescent="0.25">
      <c r="A32" t="s">
        <v>496</v>
      </c>
      <c r="B32" t="s">
        <v>497</v>
      </c>
    </row>
    <row r="33" spans="1:2" x14ac:dyDescent="0.25">
      <c r="A33" t="s">
        <v>494</v>
      </c>
      <c r="B33" t="s">
        <v>495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955AA-0D98-4A72-951E-A80354F383D0}">
  <sheetPr codeName="Sheet5"/>
  <dimension ref="A1:C19"/>
  <sheetViews>
    <sheetView zoomScale="70" zoomScaleNormal="70" workbookViewId="0">
      <selection activeCell="B31" sqref="B31"/>
    </sheetView>
  </sheetViews>
  <sheetFormatPr defaultRowHeight="15" x14ac:dyDescent="0.25"/>
  <cols>
    <col min="1" max="1" width="29" bestFit="1" customWidth="1"/>
    <col min="2" max="2" width="130.28515625" bestFit="1" customWidth="1"/>
    <col min="3" max="3" width="81.7109375" bestFit="1" customWidth="1"/>
  </cols>
  <sheetData>
    <row r="1" spans="1:3" ht="21" x14ac:dyDescent="0.35">
      <c r="A1" s="1" t="s">
        <v>0</v>
      </c>
      <c r="B1" s="1" t="s">
        <v>1</v>
      </c>
      <c r="C1" s="1" t="s">
        <v>2</v>
      </c>
    </row>
    <row r="2" spans="1:3" x14ac:dyDescent="0.25">
      <c r="A2" t="s">
        <v>7</v>
      </c>
      <c r="B2" s="4" t="s">
        <v>155</v>
      </c>
      <c r="C2" t="s">
        <v>18</v>
      </c>
    </row>
    <row r="3" spans="1:3" x14ac:dyDescent="0.25">
      <c r="A3" t="s">
        <v>8</v>
      </c>
      <c r="B3" s="3" t="s">
        <v>4</v>
      </c>
      <c r="C3" t="s">
        <v>17</v>
      </c>
    </row>
    <row r="4" spans="1:3" x14ac:dyDescent="0.25">
      <c r="A4" t="s">
        <v>9</v>
      </c>
      <c r="B4" s="3" t="s">
        <v>5</v>
      </c>
      <c r="C4" t="s">
        <v>16</v>
      </c>
    </row>
    <row r="5" spans="1:3" x14ac:dyDescent="0.25">
      <c r="A5" t="s">
        <v>11</v>
      </c>
      <c r="B5">
        <v>10000</v>
      </c>
      <c r="C5" t="s">
        <v>14</v>
      </c>
    </row>
    <row r="6" spans="1:3" x14ac:dyDescent="0.25">
      <c r="A6" t="s">
        <v>10</v>
      </c>
      <c r="B6">
        <v>5000</v>
      </c>
      <c r="C6" t="s">
        <v>15</v>
      </c>
    </row>
    <row r="7" spans="1:3" x14ac:dyDescent="0.25">
      <c r="A7" t="s">
        <v>12</v>
      </c>
      <c r="B7">
        <v>1000</v>
      </c>
      <c r="C7" t="s">
        <v>13</v>
      </c>
    </row>
    <row r="8" spans="1:3" x14ac:dyDescent="0.25">
      <c r="A8" t="s">
        <v>58</v>
      </c>
      <c r="B8" t="s">
        <v>60</v>
      </c>
      <c r="C8" t="s">
        <v>59</v>
      </c>
    </row>
    <row r="9" spans="1:3" x14ac:dyDescent="0.25">
      <c r="A9" t="s">
        <v>174</v>
      </c>
      <c r="B9" t="str">
        <f>MainConfig!B3&amp;"Reconciliation_Report\(K) AG GG SR v AG GG MR\(K)_Date_Recon_Report.xlsx"</f>
        <v>\\egwgwgfs.wgenting.genting.corp\genm-finance$\RPA\Hospitality - GHR\1 Report\Reconciliation_Report\(K) AG GG SR v AG GG MR\(K)_Date_Recon_Report.xlsx</v>
      </c>
      <c r="C9" t="s">
        <v>54</v>
      </c>
    </row>
    <row r="10" spans="1:3" x14ac:dyDescent="0.25">
      <c r="A10" t="s">
        <v>49</v>
      </c>
      <c r="B10" t="str">
        <f>MainConfig!D8&amp;"Hosp Listing_Master.xlsx"</f>
        <v>Hosp Listing_Master.xlsx</v>
      </c>
      <c r="C10" t="s">
        <v>51</v>
      </c>
    </row>
    <row r="11" spans="1:3" x14ac:dyDescent="0.25">
      <c r="A11" t="s">
        <v>52</v>
      </c>
      <c r="B11" s="15" t="s">
        <v>195</v>
      </c>
      <c r="C11" t="s">
        <v>53</v>
      </c>
    </row>
    <row r="12" spans="1:3" x14ac:dyDescent="0.25">
      <c r="A12" t="s">
        <v>61</v>
      </c>
      <c r="B12" t="s">
        <v>63</v>
      </c>
      <c r="C12" t="s">
        <v>62</v>
      </c>
    </row>
    <row r="13" spans="1:3" ht="45" x14ac:dyDescent="0.25">
      <c r="A13" t="s">
        <v>48</v>
      </c>
      <c r="B13">
        <v>2</v>
      </c>
      <c r="C13" s="14" t="s">
        <v>50</v>
      </c>
    </row>
    <row r="14" spans="1:3" x14ac:dyDescent="0.25">
      <c r="A14" t="s">
        <v>56</v>
      </c>
      <c r="B14" t="s">
        <v>193</v>
      </c>
      <c r="C14" t="s">
        <v>57</v>
      </c>
    </row>
    <row r="15" spans="1:3" x14ac:dyDescent="0.25">
      <c r="A15" t="s">
        <v>81</v>
      </c>
      <c r="B15" t="str">
        <f>MainConfig!B6&amp;"Download SR DCS\"</f>
        <v>Temp\Download SR DCS\</v>
      </c>
      <c r="C15" t="s">
        <v>177</v>
      </c>
    </row>
    <row r="16" spans="1:3" x14ac:dyDescent="0.25">
      <c r="A16" t="s">
        <v>173</v>
      </c>
      <c r="B16" s="29" t="s">
        <v>184</v>
      </c>
      <c r="C16" t="s">
        <v>176</v>
      </c>
    </row>
    <row r="17" spans="1:3" x14ac:dyDescent="0.25">
      <c r="A17" t="s">
        <v>178</v>
      </c>
      <c r="B17" t="s">
        <v>179</v>
      </c>
      <c r="C17" t="s">
        <v>180</v>
      </c>
    </row>
    <row r="18" spans="1:3" x14ac:dyDescent="0.25">
      <c r="A18" t="s">
        <v>55</v>
      </c>
      <c r="B18" t="str">
        <f>MainConfig!B3&amp;"Formatted_SR\Original_DCS\"</f>
        <v>\\egwgwgfs.wgenting.genting.corp\genm-finance$\RPA\Hospitality - GHR\1 Report\Formatted_SR\Original_DCS\</v>
      </c>
      <c r="C18" t="s">
        <v>194</v>
      </c>
    </row>
    <row r="19" spans="1:3" x14ac:dyDescent="0.25">
      <c r="A19" t="s">
        <v>49</v>
      </c>
      <c r="B19" s="29" t="str">
        <f>MainConfig!D8&amp;"Hosp Listing_Master.xlsx"</f>
        <v>Hosp Listing_Master.xlsx</v>
      </c>
      <c r="C19" t="s">
        <v>51</v>
      </c>
    </row>
  </sheetData>
  <customSheetViews>
    <customSheetView guid="{F420D6CA-B45C-4417-9DA0-CBBA77C39C8E}" scale="70" state="hidden">
      <selection activeCell="B31" sqref="B31"/>
      <pageMargins left="0.7" right="0.7" top="0.75" bottom="0.75" header="0.3" footer="0.3"/>
    </customSheetView>
  </customSheetViews>
  <conditionalFormatting sqref="A9">
    <cfRule type="duplicateValues" dxfId="14" priority="4"/>
  </conditionalFormatting>
  <conditionalFormatting sqref="A11">
    <cfRule type="duplicateValues" dxfId="13" priority="3"/>
  </conditionalFormatting>
  <conditionalFormatting sqref="A13:A15">
    <cfRule type="duplicateValues" dxfId="12" priority="2"/>
  </conditionalFormatting>
  <conditionalFormatting sqref="A19">
    <cfRule type="duplicateValues" dxfId="1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C3D4-D28C-42D2-91A5-DD6752A713C1}">
  <sheetPr codeName="Sheet6">
    <tabColor rgb="FFFFFF00"/>
  </sheetPr>
  <dimension ref="A1:C31"/>
  <sheetViews>
    <sheetView workbookViewId="0"/>
  </sheetViews>
  <sheetFormatPr defaultRowHeight="15" x14ac:dyDescent="0.25"/>
  <cols>
    <col min="1" max="1" width="35.28515625" customWidth="1"/>
    <col min="2" max="2" width="166.28515625" bestFit="1" customWidth="1"/>
    <col min="3" max="3" width="66.42578125" customWidth="1"/>
  </cols>
  <sheetData>
    <row r="1" spans="1:3" x14ac:dyDescent="0.25">
      <c r="A1" s="30" t="s">
        <v>0</v>
      </c>
      <c r="B1" s="30" t="s">
        <v>1</v>
      </c>
      <c r="C1" s="30" t="s">
        <v>2</v>
      </c>
    </row>
    <row r="2" spans="1:3" x14ac:dyDescent="0.25">
      <c r="A2" s="31" t="s">
        <v>11</v>
      </c>
      <c r="B2" s="35">
        <v>360000</v>
      </c>
      <c r="C2" s="31" t="s">
        <v>14</v>
      </c>
    </row>
    <row r="3" spans="1:3" x14ac:dyDescent="0.25">
      <c r="A3" s="31" t="s">
        <v>10</v>
      </c>
      <c r="B3" s="35">
        <v>10000</v>
      </c>
      <c r="C3" s="31" t="s">
        <v>15</v>
      </c>
    </row>
    <row r="4" spans="1:3" x14ac:dyDescent="0.25">
      <c r="A4" s="31" t="s">
        <v>12</v>
      </c>
      <c r="B4" s="35">
        <v>1000</v>
      </c>
      <c r="C4" s="31" t="s">
        <v>13</v>
      </c>
    </row>
    <row r="5" spans="1:3" s="54" customFormat="1" x14ac:dyDescent="0.25">
      <c r="A5" s="29" t="s">
        <v>405</v>
      </c>
      <c r="B5" s="29" t="s">
        <v>406</v>
      </c>
      <c r="C5" s="29"/>
    </row>
    <row r="6" spans="1:3" s="54" customFormat="1" x14ac:dyDescent="0.25">
      <c r="A6" s="29" t="s">
        <v>289</v>
      </c>
      <c r="B6" s="29" t="s">
        <v>390</v>
      </c>
      <c r="C6" s="29"/>
    </row>
    <row r="7" spans="1:3" s="54" customFormat="1" x14ac:dyDescent="0.25">
      <c r="A7" s="29" t="s">
        <v>407</v>
      </c>
      <c r="B7" s="29" t="s">
        <v>432</v>
      </c>
      <c r="C7" s="29"/>
    </row>
    <row r="8" spans="1:3" s="54" customFormat="1" x14ac:dyDescent="0.25">
      <c r="A8" s="29" t="s">
        <v>408</v>
      </c>
      <c r="B8" s="29" t="s">
        <v>433</v>
      </c>
      <c r="C8" s="29"/>
    </row>
    <row r="9" spans="1:3" s="54" customFormat="1" x14ac:dyDescent="0.25">
      <c r="A9" s="29" t="s">
        <v>292</v>
      </c>
      <c r="B9" s="29" t="s">
        <v>409</v>
      </c>
      <c r="C9" s="29"/>
    </row>
    <row r="10" spans="1:3" s="54" customFormat="1" x14ac:dyDescent="0.25">
      <c r="A10" s="29" t="s">
        <v>295</v>
      </c>
      <c r="B10" s="29" t="s">
        <v>410</v>
      </c>
      <c r="C10" s="29"/>
    </row>
    <row r="11" spans="1:3" s="54" customFormat="1" x14ac:dyDescent="0.25">
      <c r="A11" s="29" t="s">
        <v>411</v>
      </c>
      <c r="B11" s="62">
        <v>-1</v>
      </c>
      <c r="C11" s="29"/>
    </row>
    <row r="12" spans="1:3" s="54" customFormat="1" x14ac:dyDescent="0.25">
      <c r="A12" s="29" t="s">
        <v>412</v>
      </c>
      <c r="B12" s="62">
        <v>-2</v>
      </c>
      <c r="C12" s="29"/>
    </row>
    <row r="13" spans="1:3" s="54" customFormat="1" x14ac:dyDescent="0.25">
      <c r="A13" s="29" t="s">
        <v>394</v>
      </c>
      <c r="B13" s="29" t="s">
        <v>523</v>
      </c>
      <c r="C13" s="29"/>
    </row>
    <row r="14" spans="1:3" s="54" customFormat="1" x14ac:dyDescent="0.25">
      <c r="A14" s="29" t="s">
        <v>403</v>
      </c>
      <c r="B14" s="29" t="s">
        <v>413</v>
      </c>
      <c r="C14" s="29"/>
    </row>
    <row r="15" spans="1:3" s="54" customFormat="1" x14ac:dyDescent="0.25">
      <c r="A15" s="29" t="s">
        <v>414</v>
      </c>
      <c r="B15" s="29" t="s">
        <v>415</v>
      </c>
      <c r="C15" s="29"/>
    </row>
    <row r="16" spans="1:3" s="29" customFormat="1" x14ac:dyDescent="0.25">
      <c r="A16" s="29" t="s">
        <v>416</v>
      </c>
      <c r="B16" s="29" t="s">
        <v>302</v>
      </c>
    </row>
    <row r="17" spans="1:3" s="29" customFormat="1" x14ac:dyDescent="0.25">
      <c r="A17" s="29" t="s">
        <v>417</v>
      </c>
      <c r="B17" s="29" t="s">
        <v>418</v>
      </c>
    </row>
    <row r="18" spans="1:3" s="29" customFormat="1" x14ac:dyDescent="0.25">
      <c r="A18" s="29" t="s">
        <v>419</v>
      </c>
      <c r="B18" s="29" t="s">
        <v>410</v>
      </c>
    </row>
    <row r="19" spans="1:3" s="29" customFormat="1" x14ac:dyDescent="0.25">
      <c r="A19" s="29" t="s">
        <v>420</v>
      </c>
      <c r="B19" s="29" t="s">
        <v>421</v>
      </c>
    </row>
    <row r="20" spans="1:3" s="29" customFormat="1" x14ac:dyDescent="0.25">
      <c r="A20" s="29" t="s">
        <v>422</v>
      </c>
      <c r="B20" s="29" t="s">
        <v>423</v>
      </c>
    </row>
    <row r="21" spans="1:3" x14ac:dyDescent="0.25">
      <c r="A21" s="63" t="s">
        <v>52</v>
      </c>
      <c r="B21" s="53" t="str">
        <f ca="1">TEXT(MainConfig!$B$9, "dd/MM/yyyy")</f>
        <v>15/03/2021</v>
      </c>
      <c r="C21" s="29"/>
    </row>
    <row r="22" spans="1:3" x14ac:dyDescent="0.25">
      <c r="A22" s="8" t="s">
        <v>95</v>
      </c>
      <c r="B22" s="8" t="s">
        <v>273</v>
      </c>
      <c r="C22" s="8" t="s">
        <v>210</v>
      </c>
    </row>
    <row r="23" spans="1:3" x14ac:dyDescent="0.25">
      <c r="A23" s="26" t="s">
        <v>56</v>
      </c>
      <c r="B23" s="29" t="s">
        <v>424</v>
      </c>
      <c r="C23" s="29"/>
    </row>
    <row r="24" spans="1:3" s="54" customFormat="1" x14ac:dyDescent="0.25">
      <c r="A24" s="26" t="s">
        <v>69</v>
      </c>
      <c r="B24" s="29" t="s">
        <v>203</v>
      </c>
      <c r="C24" s="29"/>
    </row>
    <row r="25" spans="1:3" s="54" customFormat="1" x14ac:dyDescent="0.25">
      <c r="A25" s="26" t="s">
        <v>425</v>
      </c>
      <c r="B25" s="29" t="s">
        <v>426</v>
      </c>
      <c r="C25" s="29"/>
    </row>
    <row r="26" spans="1:3" s="54" customFormat="1" x14ac:dyDescent="0.25">
      <c r="A26" s="26" t="s">
        <v>427</v>
      </c>
      <c r="B26" s="29" t="s">
        <v>428</v>
      </c>
      <c r="C26" s="29"/>
    </row>
    <row r="27" spans="1:3" s="54" customFormat="1" x14ac:dyDescent="0.25">
      <c r="A27" s="26" t="s">
        <v>429</v>
      </c>
      <c r="B27" s="29" t="s">
        <v>430</v>
      </c>
      <c r="C27" s="29"/>
    </row>
    <row r="28" spans="1:3" s="54" customFormat="1" x14ac:dyDescent="0.25">
      <c r="A28" s="26" t="s">
        <v>391</v>
      </c>
      <c r="B28" s="29">
        <v>60000</v>
      </c>
      <c r="C28" s="29"/>
    </row>
    <row r="29" spans="1:3" x14ac:dyDescent="0.25">
      <c r="A29" s="26" t="s">
        <v>496</v>
      </c>
      <c r="B29" s="29" t="s">
        <v>497</v>
      </c>
    </row>
    <row r="30" spans="1:3" x14ac:dyDescent="0.25">
      <c r="A30" s="26" t="s">
        <v>494</v>
      </c>
      <c r="B30" s="29" t="s">
        <v>495</v>
      </c>
    </row>
    <row r="31" spans="1:3" x14ac:dyDescent="0.25">
      <c r="A31" s="26" t="s">
        <v>516</v>
      </c>
      <c r="B31" s="29" t="s">
        <v>501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0F32-571C-49F4-9181-818B3C1E3916}">
  <sheetPr codeName="Sheet7"/>
  <dimension ref="A1:C50"/>
  <sheetViews>
    <sheetView tabSelected="1" workbookViewId="0">
      <selection activeCell="A54" sqref="A54"/>
    </sheetView>
  </sheetViews>
  <sheetFormatPr defaultRowHeight="15" x14ac:dyDescent="0.25"/>
  <cols>
    <col min="1" max="1" width="32.28515625" bestFit="1" customWidth="1"/>
    <col min="2" max="2" width="159.28515625" bestFit="1" customWidth="1"/>
    <col min="3" max="3" width="146.7109375" bestFit="1" customWidth="1"/>
  </cols>
  <sheetData>
    <row r="1" spans="1:3" x14ac:dyDescent="0.25">
      <c r="A1" s="30" t="s">
        <v>0</v>
      </c>
      <c r="B1" s="30" t="s">
        <v>1</v>
      </c>
      <c r="C1" s="30" t="s">
        <v>2</v>
      </c>
    </row>
    <row r="2" spans="1:3" x14ac:dyDescent="0.25">
      <c r="A2" t="s">
        <v>11</v>
      </c>
      <c r="B2">
        <v>360000</v>
      </c>
      <c r="C2" t="s">
        <v>14</v>
      </c>
    </row>
    <row r="3" spans="1:3" x14ac:dyDescent="0.25">
      <c r="A3" t="s">
        <v>10</v>
      </c>
      <c r="B3">
        <v>10000</v>
      </c>
      <c r="C3" t="s">
        <v>15</v>
      </c>
    </row>
    <row r="4" spans="1:3" x14ac:dyDescent="0.25">
      <c r="A4" t="s">
        <v>12</v>
      </c>
      <c r="B4">
        <v>1000</v>
      </c>
      <c r="C4" t="s">
        <v>13</v>
      </c>
    </row>
    <row r="5" spans="1:3" x14ac:dyDescent="0.25">
      <c r="A5" t="s">
        <v>567</v>
      </c>
      <c r="B5">
        <v>-1</v>
      </c>
    </row>
    <row r="6" spans="1:3" x14ac:dyDescent="0.25">
      <c r="A6" t="s">
        <v>568</v>
      </c>
      <c r="B6">
        <v>-2</v>
      </c>
    </row>
    <row r="7" spans="1:3" x14ac:dyDescent="0.25">
      <c r="A7" t="s">
        <v>569</v>
      </c>
      <c r="B7" t="s">
        <v>570</v>
      </c>
    </row>
    <row r="8" spans="1:3" x14ac:dyDescent="0.25">
      <c r="A8" t="s">
        <v>571</v>
      </c>
      <c r="B8" t="s">
        <v>572</v>
      </c>
    </row>
    <row r="9" spans="1:3" x14ac:dyDescent="0.25">
      <c r="A9" t="s">
        <v>573</v>
      </c>
      <c r="B9" t="s">
        <v>574</v>
      </c>
    </row>
    <row r="10" spans="1:3" x14ac:dyDescent="0.25">
      <c r="A10" t="s">
        <v>289</v>
      </c>
      <c r="B10" t="s">
        <v>390</v>
      </c>
    </row>
    <row r="11" spans="1:3" x14ac:dyDescent="0.25">
      <c r="A11" t="s">
        <v>290</v>
      </c>
      <c r="B11" t="s">
        <v>445</v>
      </c>
    </row>
    <row r="12" spans="1:3" x14ac:dyDescent="0.25">
      <c r="A12" t="s">
        <v>575</v>
      </c>
      <c r="B12" t="s">
        <v>576</v>
      </c>
    </row>
    <row r="13" spans="1:3" x14ac:dyDescent="0.25">
      <c r="A13" t="s">
        <v>577</v>
      </c>
      <c r="B13" t="s">
        <v>578</v>
      </c>
    </row>
    <row r="14" spans="1:3" x14ac:dyDescent="0.25">
      <c r="A14" t="s">
        <v>579</v>
      </c>
      <c r="B14" t="s">
        <v>580</v>
      </c>
    </row>
    <row r="15" spans="1:3" x14ac:dyDescent="0.25">
      <c r="A15" t="s">
        <v>581</v>
      </c>
      <c r="B15" t="s">
        <v>582</v>
      </c>
    </row>
    <row r="16" spans="1:3" x14ac:dyDescent="0.25">
      <c r="A16" t="s">
        <v>583</v>
      </c>
      <c r="B16" t="s">
        <v>584</v>
      </c>
    </row>
    <row r="17" spans="1:3" x14ac:dyDescent="0.25">
      <c r="A17" t="s">
        <v>292</v>
      </c>
      <c r="B17" t="s">
        <v>409</v>
      </c>
    </row>
    <row r="18" spans="1:3" x14ac:dyDescent="0.25">
      <c r="A18" t="s">
        <v>585</v>
      </c>
      <c r="B18" t="s">
        <v>586</v>
      </c>
    </row>
    <row r="19" spans="1:3" x14ac:dyDescent="0.25">
      <c r="A19" t="s">
        <v>587</v>
      </c>
      <c r="B19" t="s">
        <v>588</v>
      </c>
      <c r="C19" t="s">
        <v>589</v>
      </c>
    </row>
    <row r="20" spans="1:3" x14ac:dyDescent="0.25">
      <c r="A20" t="s">
        <v>590</v>
      </c>
      <c r="B20" t="s">
        <v>591</v>
      </c>
      <c r="C20" t="s">
        <v>592</v>
      </c>
    </row>
    <row r="21" spans="1:3" x14ac:dyDescent="0.25">
      <c r="A21" t="s">
        <v>593</v>
      </c>
      <c r="B21" t="s">
        <v>594</v>
      </c>
      <c r="C21" t="s">
        <v>595</v>
      </c>
    </row>
    <row r="22" spans="1:3" x14ac:dyDescent="0.25">
      <c r="A22" t="s">
        <v>596</v>
      </c>
      <c r="B22" t="s">
        <v>597</v>
      </c>
      <c r="C22" t="s">
        <v>598</v>
      </c>
    </row>
    <row r="23" spans="1:3" x14ac:dyDescent="0.25">
      <c r="A23" t="s">
        <v>394</v>
      </c>
      <c r="B23" t="s">
        <v>599</v>
      </c>
    </row>
    <row r="24" spans="1:3" x14ac:dyDescent="0.25">
      <c r="A24" t="s">
        <v>403</v>
      </c>
      <c r="B24" t="s">
        <v>600</v>
      </c>
    </row>
    <row r="25" spans="1:3" x14ac:dyDescent="0.25">
      <c r="A25" t="s">
        <v>414</v>
      </c>
      <c r="B25" t="s">
        <v>601</v>
      </c>
    </row>
    <row r="26" spans="1:3" hidden="1" x14ac:dyDescent="0.25">
      <c r="A26" t="s">
        <v>602</v>
      </c>
      <c r="B26" t="s">
        <v>603</v>
      </c>
    </row>
    <row r="27" spans="1:3" x14ac:dyDescent="0.25">
      <c r="A27" t="s">
        <v>416</v>
      </c>
      <c r="B27" t="s">
        <v>302</v>
      </c>
    </row>
    <row r="28" spans="1:3" x14ac:dyDescent="0.25">
      <c r="A28" t="s">
        <v>417</v>
      </c>
      <c r="B28" t="s">
        <v>604</v>
      </c>
    </row>
    <row r="29" spans="1:3" hidden="1" x14ac:dyDescent="0.25">
      <c r="A29" t="s">
        <v>605</v>
      </c>
      <c r="B29" t="s">
        <v>606</v>
      </c>
    </row>
    <row r="30" spans="1:3" x14ac:dyDescent="0.25">
      <c r="A30" t="s">
        <v>419</v>
      </c>
      <c r="B30" t="s">
        <v>410</v>
      </c>
    </row>
    <row r="31" spans="1:3" x14ac:dyDescent="0.25">
      <c r="A31" t="s">
        <v>420</v>
      </c>
      <c r="B31" t="s">
        <v>607</v>
      </c>
    </row>
    <row r="32" spans="1:3" x14ac:dyDescent="0.25">
      <c r="A32" t="s">
        <v>608</v>
      </c>
      <c r="B32" t="s">
        <v>609</v>
      </c>
    </row>
    <row r="33" spans="1:3" x14ac:dyDescent="0.25">
      <c r="A33" t="s">
        <v>610</v>
      </c>
      <c r="B33" t="s">
        <v>630</v>
      </c>
    </row>
    <row r="34" spans="1:3" x14ac:dyDescent="0.25">
      <c r="A34" t="s">
        <v>422</v>
      </c>
      <c r="B34" t="s">
        <v>611</v>
      </c>
    </row>
    <row r="35" spans="1:3" x14ac:dyDescent="0.25">
      <c r="A35" t="s">
        <v>295</v>
      </c>
      <c r="B35" t="s">
        <v>410</v>
      </c>
    </row>
    <row r="36" spans="1:3" hidden="1" x14ac:dyDescent="0.25">
      <c r="A36" t="s">
        <v>631</v>
      </c>
      <c r="B36" t="s">
        <v>612</v>
      </c>
    </row>
    <row r="37" spans="1:3" x14ac:dyDescent="0.25">
      <c r="A37" t="s">
        <v>52</v>
      </c>
      <c r="B37" t="s">
        <v>622</v>
      </c>
    </row>
    <row r="38" spans="1:3" x14ac:dyDescent="0.25">
      <c r="A38" t="s">
        <v>95</v>
      </c>
      <c r="B38" t="s">
        <v>273</v>
      </c>
      <c r="C38" t="s">
        <v>210</v>
      </c>
    </row>
    <row r="39" spans="1:3" x14ac:dyDescent="0.25">
      <c r="A39" t="s">
        <v>56</v>
      </c>
      <c r="B39" t="s">
        <v>613</v>
      </c>
    </row>
    <row r="40" spans="1:3" x14ac:dyDescent="0.25">
      <c r="A40" t="s">
        <v>391</v>
      </c>
      <c r="B40">
        <v>600000</v>
      </c>
    </row>
    <row r="41" spans="1:3" x14ac:dyDescent="0.25">
      <c r="A41" t="s">
        <v>614</v>
      </c>
      <c r="B41" t="s">
        <v>521</v>
      </c>
    </row>
    <row r="42" spans="1:3" x14ac:dyDescent="0.25">
      <c r="A42" t="s">
        <v>496</v>
      </c>
      <c r="B42" t="s">
        <v>497</v>
      </c>
    </row>
    <row r="43" spans="1:3" x14ac:dyDescent="0.25">
      <c r="A43" t="s">
        <v>494</v>
      </c>
      <c r="B43" t="s">
        <v>495</v>
      </c>
    </row>
    <row r="44" spans="1:3" x14ac:dyDescent="0.25">
      <c r="A44" t="s">
        <v>516</v>
      </c>
      <c r="B44" t="s">
        <v>501</v>
      </c>
    </row>
    <row r="45" spans="1:3" hidden="1" x14ac:dyDescent="0.25">
      <c r="A45" t="s">
        <v>615</v>
      </c>
      <c r="B45" t="s">
        <v>616</v>
      </c>
    </row>
    <row r="46" spans="1:3" hidden="1" x14ac:dyDescent="0.25">
      <c r="A46" t="s">
        <v>617</v>
      </c>
      <c r="B46" t="s">
        <v>618</v>
      </c>
    </row>
    <row r="47" spans="1:3" hidden="1" x14ac:dyDescent="0.25">
      <c r="A47" t="s">
        <v>619</v>
      </c>
      <c r="B47" t="s">
        <v>620</v>
      </c>
    </row>
    <row r="48" spans="1:3" x14ac:dyDescent="0.25">
      <c r="A48" t="s">
        <v>69</v>
      </c>
      <c r="B48" t="s">
        <v>203</v>
      </c>
    </row>
    <row r="49" spans="1:2" x14ac:dyDescent="0.25">
      <c r="A49" t="s">
        <v>621</v>
      </c>
      <c r="B49" t="s">
        <v>493</v>
      </c>
    </row>
    <row r="50" spans="1:2" x14ac:dyDescent="0.25">
      <c r="A50" t="s">
        <v>434</v>
      </c>
      <c r="B50"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1C9D-949B-47CB-A739-499D9DCB29F8}">
  <sheetPr codeName="Sheet8"/>
  <dimension ref="A1:C46"/>
  <sheetViews>
    <sheetView zoomScale="80" zoomScaleNormal="80" workbookViewId="0">
      <selection activeCell="B4" sqref="B4"/>
    </sheetView>
  </sheetViews>
  <sheetFormatPr defaultRowHeight="15" x14ac:dyDescent="0.25"/>
  <cols>
    <col min="1" max="1" width="36.28515625" bestFit="1" customWidth="1"/>
    <col min="2" max="2" width="164.85546875" bestFit="1" customWidth="1"/>
    <col min="3" max="3" width="28.28515625" bestFit="1" customWidth="1"/>
  </cols>
  <sheetData>
    <row r="1" spans="1:3" x14ac:dyDescent="0.25">
      <c r="A1" s="30" t="s">
        <v>0</v>
      </c>
      <c r="B1" s="30" t="s">
        <v>1</v>
      </c>
      <c r="C1" s="30" t="s">
        <v>2</v>
      </c>
    </row>
    <row r="2" spans="1:3" x14ac:dyDescent="0.25">
      <c r="A2" s="31" t="s">
        <v>41</v>
      </c>
      <c r="B2" s="64">
        <f ca="1">TODAY()</f>
        <v>44270</v>
      </c>
      <c r="C2" s="31"/>
    </row>
    <row r="3" spans="1:3" x14ac:dyDescent="0.25">
      <c r="A3" s="31" t="s">
        <v>52</v>
      </c>
      <c r="B3" s="64">
        <f ca="1">B2-2</f>
        <v>44268</v>
      </c>
      <c r="C3" s="31"/>
    </row>
    <row r="4" spans="1:3" x14ac:dyDescent="0.25">
      <c r="A4" s="31" t="s">
        <v>56</v>
      </c>
      <c r="B4" s="64" t="s">
        <v>450</v>
      </c>
      <c r="C4" s="31"/>
    </row>
    <row r="5" spans="1:3" x14ac:dyDescent="0.25">
      <c r="A5" s="26" t="s">
        <v>451</v>
      </c>
      <c r="B5" s="63" t="s">
        <v>522</v>
      </c>
      <c r="C5" s="31"/>
    </row>
    <row r="6" spans="1:3" x14ac:dyDescent="0.25">
      <c r="A6" s="26" t="s">
        <v>452</v>
      </c>
      <c r="B6" s="29" t="s">
        <v>484</v>
      </c>
      <c r="C6" s="31"/>
    </row>
    <row r="7" spans="1:3" x14ac:dyDescent="0.25">
      <c r="A7" s="26" t="s">
        <v>453</v>
      </c>
      <c r="B7" s="29" t="s">
        <v>484</v>
      </c>
      <c r="C7" s="31"/>
    </row>
    <row r="8" spans="1:3" x14ac:dyDescent="0.25">
      <c r="A8" s="26" t="s">
        <v>454</v>
      </c>
      <c r="B8" s="29" t="s">
        <v>484</v>
      </c>
      <c r="C8" s="31"/>
    </row>
    <row r="9" spans="1:3" x14ac:dyDescent="0.25">
      <c r="A9" s="26" t="s">
        <v>455</v>
      </c>
      <c r="B9" s="29" t="s">
        <v>484</v>
      </c>
    </row>
    <row r="10" spans="1:3" x14ac:dyDescent="0.25">
      <c r="A10" s="26" t="s">
        <v>456</v>
      </c>
      <c r="B10" s="29" t="s">
        <v>485</v>
      </c>
      <c r="C10" s="31"/>
    </row>
    <row r="11" spans="1:3" x14ac:dyDescent="0.25">
      <c r="A11" s="26" t="s">
        <v>457</v>
      </c>
      <c r="B11" s="29" t="s">
        <v>390</v>
      </c>
      <c r="C11" s="31"/>
    </row>
    <row r="12" spans="1:3" x14ac:dyDescent="0.25">
      <c r="A12" s="26" t="s">
        <v>458</v>
      </c>
      <c r="B12" s="29" t="s">
        <v>486</v>
      </c>
    </row>
    <row r="13" spans="1:3" x14ac:dyDescent="0.25">
      <c r="A13" s="26" t="s">
        <v>459</v>
      </c>
      <c r="B13" s="29" t="s">
        <v>487</v>
      </c>
    </row>
    <row r="14" spans="1:3" x14ac:dyDescent="0.25">
      <c r="A14" s="26" t="s">
        <v>460</v>
      </c>
      <c r="B14" s="29" t="s">
        <v>488</v>
      </c>
    </row>
    <row r="15" spans="1:3" x14ac:dyDescent="0.25">
      <c r="A15" s="26" t="s">
        <v>461</v>
      </c>
      <c r="B15" s="29" t="s">
        <v>489</v>
      </c>
    </row>
    <row r="16" spans="1:3" x14ac:dyDescent="0.25">
      <c r="A16" s="26" t="s">
        <v>462</v>
      </c>
      <c r="B16" s="29" t="s">
        <v>490</v>
      </c>
    </row>
    <row r="17" spans="1:3" x14ac:dyDescent="0.25">
      <c r="A17" s="26" t="s">
        <v>463</v>
      </c>
      <c r="B17" s="29" t="s">
        <v>491</v>
      </c>
    </row>
    <row r="18" spans="1:3" x14ac:dyDescent="0.25">
      <c r="A18" s="29" t="s">
        <v>464</v>
      </c>
      <c r="B18" s="65" t="s">
        <v>465</v>
      </c>
    </row>
    <row r="19" spans="1:3" x14ac:dyDescent="0.25">
      <c r="A19" s="26" t="s">
        <v>466</v>
      </c>
      <c r="B19" s="65" t="s">
        <v>467</v>
      </c>
    </row>
    <row r="20" spans="1:3" x14ac:dyDescent="0.25">
      <c r="A20" s="26" t="s">
        <v>299</v>
      </c>
      <c r="B20" t="s">
        <v>468</v>
      </c>
    </row>
    <row r="21" spans="1:3" x14ac:dyDescent="0.25">
      <c r="A21" s="26" t="s">
        <v>394</v>
      </c>
      <c r="B21" s="29" t="s">
        <v>561</v>
      </c>
    </row>
    <row r="22" spans="1:3" x14ac:dyDescent="0.25">
      <c r="A22" s="26" t="s">
        <v>391</v>
      </c>
      <c r="B22">
        <v>1000000</v>
      </c>
    </row>
    <row r="23" spans="1:3" x14ac:dyDescent="0.25">
      <c r="A23" s="66" t="s">
        <v>319</v>
      </c>
      <c r="B23" s="29" t="s">
        <v>562</v>
      </c>
      <c r="C23" t="s">
        <v>321</v>
      </c>
    </row>
    <row r="24" spans="1:3" x14ac:dyDescent="0.25">
      <c r="A24" s="67" t="s">
        <v>494</v>
      </c>
      <c r="B24" t="s">
        <v>495</v>
      </c>
    </row>
    <row r="25" spans="1:3" x14ac:dyDescent="0.25">
      <c r="A25" s="67" t="s">
        <v>496</v>
      </c>
      <c r="B25" t="s">
        <v>497</v>
      </c>
    </row>
    <row r="26" spans="1:3" x14ac:dyDescent="0.25">
      <c r="A26" s="67" t="s">
        <v>516</v>
      </c>
      <c r="B26" t="s">
        <v>501</v>
      </c>
    </row>
    <row r="27" spans="1:3" x14ac:dyDescent="0.25">
      <c r="A27" s="67" t="s">
        <v>502</v>
      </c>
      <c r="B27">
        <v>30000</v>
      </c>
    </row>
    <row r="28" spans="1:3" ht="13.9" customHeight="1" x14ac:dyDescent="0.25">
      <c r="A28" s="26" t="s">
        <v>492</v>
      </c>
      <c r="B28" s="29" t="s">
        <v>517</v>
      </c>
    </row>
    <row r="29" spans="1:3" x14ac:dyDescent="0.25">
      <c r="A29" s="26" t="s">
        <v>403</v>
      </c>
      <c r="B29" s="29" t="s">
        <v>518</v>
      </c>
    </row>
    <row r="30" spans="1:3" x14ac:dyDescent="0.25">
      <c r="A30" s="55" t="s">
        <v>301</v>
      </c>
      <c r="B30" s="29" t="s">
        <v>302</v>
      </c>
    </row>
    <row r="31" spans="1:3" x14ac:dyDescent="0.25">
      <c r="A31" s="26" t="s">
        <v>296</v>
      </c>
      <c r="B31" s="29" t="s">
        <v>563</v>
      </c>
    </row>
    <row r="32" spans="1:3" x14ac:dyDescent="0.25">
      <c r="A32" s="26" t="s">
        <v>298</v>
      </c>
      <c r="B32" s="29" t="s">
        <v>499</v>
      </c>
    </row>
    <row r="33" spans="1:2" x14ac:dyDescent="0.25">
      <c r="A33" s="26" t="s">
        <v>469</v>
      </c>
      <c r="B33" s="29" t="s">
        <v>498</v>
      </c>
    </row>
    <row r="34" spans="1:2" x14ac:dyDescent="0.25">
      <c r="A34" s="26" t="s">
        <v>470</v>
      </c>
      <c r="B34" s="29" t="s">
        <v>554</v>
      </c>
    </row>
    <row r="35" spans="1:2" x14ac:dyDescent="0.25">
      <c r="A35" s="26" t="s">
        <v>471</v>
      </c>
      <c r="B35" s="29" t="s">
        <v>555</v>
      </c>
    </row>
    <row r="36" spans="1:2" x14ac:dyDescent="0.25">
      <c r="A36" s="26" t="s">
        <v>472</v>
      </c>
      <c r="B36" s="29" t="s">
        <v>556</v>
      </c>
    </row>
    <row r="37" spans="1:2" x14ac:dyDescent="0.25">
      <c r="A37" s="26" t="s">
        <v>473</v>
      </c>
      <c r="B37" s="29" t="s">
        <v>557</v>
      </c>
    </row>
    <row r="38" spans="1:2" x14ac:dyDescent="0.25">
      <c r="A38" s="26" t="s">
        <v>519</v>
      </c>
      <c r="B38" s="29" t="s">
        <v>521</v>
      </c>
    </row>
    <row r="39" spans="1:2" x14ac:dyDescent="0.25">
      <c r="A39" s="26" t="s">
        <v>520</v>
      </c>
      <c r="B39" s="29" t="s">
        <v>203</v>
      </c>
    </row>
    <row r="40" spans="1:2" x14ac:dyDescent="0.25">
      <c r="A40" s="26" t="s">
        <v>474</v>
      </c>
      <c r="B40" s="29" t="s">
        <v>203</v>
      </c>
    </row>
    <row r="41" spans="1:2" x14ac:dyDescent="0.25">
      <c r="A41" s="26" t="s">
        <v>475</v>
      </c>
      <c r="B41" s="29" t="s">
        <v>521</v>
      </c>
    </row>
    <row r="42" spans="1:2" x14ac:dyDescent="0.25">
      <c r="A42" s="26" t="s">
        <v>476</v>
      </c>
      <c r="B42" t="s">
        <v>477</v>
      </c>
    </row>
    <row r="43" spans="1:2" x14ac:dyDescent="0.25">
      <c r="A43" s="26" t="s">
        <v>478</v>
      </c>
      <c r="B43" t="s">
        <v>479</v>
      </c>
    </row>
    <row r="44" spans="1:2" x14ac:dyDescent="0.25">
      <c r="A44" s="26" t="s">
        <v>480</v>
      </c>
      <c r="B44" t="s">
        <v>481</v>
      </c>
    </row>
    <row r="45" spans="1:2" x14ac:dyDescent="0.25">
      <c r="A45" s="26" t="s">
        <v>402</v>
      </c>
      <c r="B45">
        <v>5000</v>
      </c>
    </row>
    <row r="46" spans="1:2" x14ac:dyDescent="0.25">
      <c r="A46" s="26" t="s">
        <v>10</v>
      </c>
      <c r="B46">
        <v>10000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E7ED-5308-41C9-989C-7F1241FDD9FD}">
  <sheetPr codeName="Sheet9"/>
  <dimension ref="A1:C49"/>
  <sheetViews>
    <sheetView topLeftCell="A2" zoomScale="80" zoomScaleNormal="80" workbookViewId="0">
      <selection activeCell="B30" sqref="B30"/>
    </sheetView>
  </sheetViews>
  <sheetFormatPr defaultRowHeight="15" x14ac:dyDescent="0.25"/>
  <cols>
    <col min="1" max="1" width="36.140625" bestFit="1" customWidth="1"/>
    <col min="2" max="2" width="164.85546875" bestFit="1" customWidth="1"/>
    <col min="3" max="3" width="28.28515625" bestFit="1" customWidth="1"/>
  </cols>
  <sheetData>
    <row r="1" spans="1:3" x14ac:dyDescent="0.25">
      <c r="A1" s="30" t="s">
        <v>0</v>
      </c>
      <c r="B1" s="30" t="s">
        <v>1</v>
      </c>
      <c r="C1" s="30" t="s">
        <v>2</v>
      </c>
    </row>
    <row r="2" spans="1:3" x14ac:dyDescent="0.25">
      <c r="A2" s="31" t="s">
        <v>41</v>
      </c>
      <c r="B2" s="64">
        <f ca="1">TODAY()-86</f>
        <v>44184</v>
      </c>
      <c r="C2" s="31"/>
    </row>
    <row r="3" spans="1:3" x14ac:dyDescent="0.25">
      <c r="A3" s="31" t="s">
        <v>52</v>
      </c>
      <c r="B3" s="64">
        <f ca="1">B2-2</f>
        <v>44182</v>
      </c>
      <c r="C3" s="31"/>
    </row>
    <row r="4" spans="1:3" x14ac:dyDescent="0.25">
      <c r="A4" s="31" t="s">
        <v>56</v>
      </c>
      <c r="B4" s="64" t="s">
        <v>524</v>
      </c>
      <c r="C4" s="31"/>
    </row>
    <row r="5" spans="1:3" x14ac:dyDescent="0.25">
      <c r="A5" s="26" t="s">
        <v>451</v>
      </c>
      <c r="B5" t="s">
        <v>410</v>
      </c>
      <c r="C5" s="31"/>
    </row>
    <row r="6" spans="1:3" x14ac:dyDescent="0.25">
      <c r="A6" s="26" t="s">
        <v>525</v>
      </c>
      <c r="B6" s="29" t="s">
        <v>484</v>
      </c>
      <c r="C6" s="31"/>
    </row>
    <row r="7" spans="1:3" x14ac:dyDescent="0.25">
      <c r="A7" s="26" t="s">
        <v>526</v>
      </c>
      <c r="B7" s="29" t="s">
        <v>552</v>
      </c>
      <c r="C7" s="31"/>
    </row>
    <row r="8" spans="1:3" x14ac:dyDescent="0.25">
      <c r="A8" s="26" t="s">
        <v>527</v>
      </c>
      <c r="B8" s="29" t="s">
        <v>551</v>
      </c>
      <c r="C8" s="31"/>
    </row>
    <row r="9" spans="1:3" x14ac:dyDescent="0.25">
      <c r="A9" s="26" t="s">
        <v>528</v>
      </c>
      <c r="B9" s="29" t="s">
        <v>329</v>
      </c>
      <c r="C9" s="31"/>
    </row>
    <row r="10" spans="1:3" x14ac:dyDescent="0.25">
      <c r="A10" s="26" t="s">
        <v>529</v>
      </c>
      <c r="B10" s="29" t="s">
        <v>550</v>
      </c>
      <c r="C10" s="31"/>
    </row>
    <row r="11" spans="1:3" x14ac:dyDescent="0.25">
      <c r="A11" s="26" t="s">
        <v>530</v>
      </c>
      <c r="B11" s="29" t="s">
        <v>549</v>
      </c>
      <c r="C11" s="31"/>
    </row>
    <row r="12" spans="1:3" x14ac:dyDescent="0.25">
      <c r="A12" s="26" t="s">
        <v>531</v>
      </c>
      <c r="B12" s="29" t="s">
        <v>565</v>
      </c>
      <c r="C12" s="31"/>
    </row>
    <row r="13" spans="1:3" x14ac:dyDescent="0.25">
      <c r="A13" s="26" t="s">
        <v>532</v>
      </c>
      <c r="B13" s="29" t="s">
        <v>565</v>
      </c>
      <c r="C13" s="31"/>
    </row>
    <row r="14" spans="1:3" x14ac:dyDescent="0.25">
      <c r="A14" s="26" t="s">
        <v>553</v>
      </c>
      <c r="B14" s="29" t="s">
        <v>627</v>
      </c>
      <c r="C14" s="31"/>
    </row>
    <row r="15" spans="1:3" x14ac:dyDescent="0.25">
      <c r="A15" s="26" t="s">
        <v>458</v>
      </c>
      <c r="B15" s="29" t="s">
        <v>548</v>
      </c>
    </row>
    <row r="16" spans="1:3" x14ac:dyDescent="0.25">
      <c r="A16" s="26" t="s">
        <v>462</v>
      </c>
      <c r="B16" s="29" t="s">
        <v>547</v>
      </c>
    </row>
    <row r="17" spans="1:3" x14ac:dyDescent="0.25">
      <c r="A17" s="26" t="s">
        <v>533</v>
      </c>
      <c r="B17" s="29" t="s">
        <v>546</v>
      </c>
    </row>
    <row r="18" spans="1:3" x14ac:dyDescent="0.25">
      <c r="A18" s="26" t="s">
        <v>534</v>
      </c>
      <c r="B18" s="29" t="s">
        <v>545</v>
      </c>
    </row>
    <row r="19" spans="1:3" x14ac:dyDescent="0.25">
      <c r="A19" s="26" t="s">
        <v>535</v>
      </c>
      <c r="B19" s="29" t="s">
        <v>544</v>
      </c>
    </row>
    <row r="20" spans="1:3" x14ac:dyDescent="0.25">
      <c r="A20" s="26" t="s">
        <v>536</v>
      </c>
      <c r="B20" s="29" t="s">
        <v>543</v>
      </c>
    </row>
    <row r="21" spans="1:3" x14ac:dyDescent="0.25">
      <c r="A21" s="26" t="s">
        <v>542</v>
      </c>
      <c r="B21" s="29" t="s">
        <v>566</v>
      </c>
    </row>
    <row r="22" spans="1:3" x14ac:dyDescent="0.25">
      <c r="A22" s="29" t="s">
        <v>464</v>
      </c>
      <c r="B22" s="65" t="s">
        <v>465</v>
      </c>
    </row>
    <row r="23" spans="1:3" x14ac:dyDescent="0.25">
      <c r="A23" s="26" t="s">
        <v>466</v>
      </c>
      <c r="B23" s="65" t="s">
        <v>467</v>
      </c>
    </row>
    <row r="24" spans="1:3" x14ac:dyDescent="0.25">
      <c r="A24" s="26" t="s">
        <v>299</v>
      </c>
      <c r="B24" t="s">
        <v>537</v>
      </c>
    </row>
    <row r="25" spans="1:3" x14ac:dyDescent="0.25">
      <c r="A25" s="26" t="s">
        <v>394</v>
      </c>
      <c r="B25" s="54" t="s">
        <v>538</v>
      </c>
    </row>
    <row r="26" spans="1:3" x14ac:dyDescent="0.25">
      <c r="A26" s="26" t="s">
        <v>391</v>
      </c>
      <c r="B26">
        <v>300000</v>
      </c>
    </row>
    <row r="27" spans="1:3" x14ac:dyDescent="0.25">
      <c r="A27" s="66" t="s">
        <v>319</v>
      </c>
      <c r="B27" s="29" t="s">
        <v>564</v>
      </c>
      <c r="C27" t="s">
        <v>321</v>
      </c>
    </row>
    <row r="28" spans="1:3" x14ac:dyDescent="0.25">
      <c r="A28" s="67" t="s">
        <v>494</v>
      </c>
      <c r="B28" t="s">
        <v>495</v>
      </c>
    </row>
    <row r="29" spans="1:3" x14ac:dyDescent="0.25">
      <c r="A29" s="67" t="s">
        <v>496</v>
      </c>
      <c r="B29" t="s">
        <v>497</v>
      </c>
    </row>
    <row r="30" spans="1:3" x14ac:dyDescent="0.25">
      <c r="A30" s="67" t="s">
        <v>516</v>
      </c>
      <c r="B30" t="s">
        <v>501</v>
      </c>
    </row>
    <row r="31" spans="1:3" x14ac:dyDescent="0.25">
      <c r="A31" s="26" t="s">
        <v>492</v>
      </c>
      <c r="B31" s="29" t="s">
        <v>632</v>
      </c>
    </row>
    <row r="32" spans="1:3" x14ac:dyDescent="0.25">
      <c r="A32" s="26" t="s">
        <v>403</v>
      </c>
      <c r="B32" s="29" t="s">
        <v>633</v>
      </c>
    </row>
    <row r="33" spans="1:2" x14ac:dyDescent="0.25">
      <c r="A33" s="26" t="s">
        <v>301</v>
      </c>
      <c r="B33" s="29" t="s">
        <v>302</v>
      </c>
    </row>
    <row r="34" spans="1:2" x14ac:dyDescent="0.25">
      <c r="A34" s="55" t="s">
        <v>296</v>
      </c>
      <c r="B34" s="29" t="s">
        <v>634</v>
      </c>
    </row>
    <row r="35" spans="1:2" x14ac:dyDescent="0.25">
      <c r="A35" s="55" t="s">
        <v>298</v>
      </c>
      <c r="B35" s="29" t="s">
        <v>635</v>
      </c>
    </row>
    <row r="36" spans="1:2" x14ac:dyDescent="0.25">
      <c r="A36" s="55" t="s">
        <v>469</v>
      </c>
      <c r="B36" s="29" t="s">
        <v>636</v>
      </c>
    </row>
    <row r="37" spans="1:2" x14ac:dyDescent="0.25">
      <c r="A37" s="26" t="s">
        <v>470</v>
      </c>
      <c r="B37" s="29" t="s">
        <v>558</v>
      </c>
    </row>
    <row r="38" spans="1:2" x14ac:dyDescent="0.25">
      <c r="A38" s="26" t="s">
        <v>471</v>
      </c>
      <c r="B38" s="29" t="s">
        <v>555</v>
      </c>
    </row>
    <row r="39" spans="1:2" x14ac:dyDescent="0.25">
      <c r="A39" s="26" t="s">
        <v>472</v>
      </c>
      <c r="B39" s="29" t="s">
        <v>556</v>
      </c>
    </row>
    <row r="40" spans="1:2" x14ac:dyDescent="0.25">
      <c r="A40" s="26" t="s">
        <v>473</v>
      </c>
      <c r="B40" s="29" t="s">
        <v>557</v>
      </c>
    </row>
    <row r="41" spans="1:2" x14ac:dyDescent="0.25">
      <c r="A41" s="26" t="s">
        <v>519</v>
      </c>
      <c r="B41" s="29" t="s">
        <v>521</v>
      </c>
    </row>
    <row r="42" spans="1:2" x14ac:dyDescent="0.25">
      <c r="A42" s="26" t="s">
        <v>520</v>
      </c>
      <c r="B42" s="29" t="s">
        <v>203</v>
      </c>
    </row>
    <row r="43" spans="1:2" x14ac:dyDescent="0.25">
      <c r="A43" s="26" t="s">
        <v>474</v>
      </c>
      <c r="B43" s="29" t="s">
        <v>203</v>
      </c>
    </row>
    <row r="44" spans="1:2" x14ac:dyDescent="0.25">
      <c r="A44" s="55" t="s">
        <v>475</v>
      </c>
      <c r="B44" s="29" t="s">
        <v>521</v>
      </c>
    </row>
    <row r="45" spans="1:2" x14ac:dyDescent="0.25">
      <c r="A45" s="26" t="s">
        <v>476</v>
      </c>
      <c r="B45" t="s">
        <v>539</v>
      </c>
    </row>
    <row r="46" spans="1:2" x14ac:dyDescent="0.25">
      <c r="A46" s="26" t="s">
        <v>478</v>
      </c>
      <c r="B46" t="s">
        <v>540</v>
      </c>
    </row>
    <row r="47" spans="1:2" x14ac:dyDescent="0.25">
      <c r="A47" s="26" t="s">
        <v>480</v>
      </c>
      <c r="B47" t="s">
        <v>541</v>
      </c>
    </row>
    <row r="48" spans="1:2" x14ac:dyDescent="0.25">
      <c r="A48" s="26" t="s">
        <v>402</v>
      </c>
      <c r="B48">
        <v>5000</v>
      </c>
    </row>
    <row r="49" spans="1:2" x14ac:dyDescent="0.25">
      <c r="A49" s="26" t="s">
        <v>10</v>
      </c>
      <c r="B49">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MainConfig</vt:lpstr>
      <vt:lpstr>Match F&amp;B_Golf_Mspa_Hotel_GHR</vt:lpstr>
      <vt:lpstr>Matching FIT_OTA_MICE</vt:lpstr>
      <vt:lpstr>Matching Jompay</vt:lpstr>
      <vt:lpstr>Posting Ghpms</vt:lpstr>
      <vt:lpstr>Matching MSCRM</vt:lpstr>
      <vt:lpstr>Matching iHoliday</vt:lpstr>
      <vt:lpstr>Matching KioskFB</vt:lpstr>
      <vt:lpstr>Matching iTour</vt:lpstr>
      <vt:lpstr>SAP_Posting</vt:lpstr>
      <vt:lpstr>Retrieve SR IG CMS Gumnut</vt:lpstr>
      <vt:lpstr>Download SR DCS</vt:lpstr>
      <vt:lpstr>Download MR JomPAY</vt:lpstr>
      <vt:lpstr>Retrieve SR FIT_OTA_MICE</vt:lpstr>
      <vt:lpstr>Retrieve MR ipay88 CNY</vt:lpstr>
      <vt:lpstr>Download SR iHoliday</vt:lpstr>
      <vt:lpstr>Download SR iTour</vt:lpstr>
      <vt:lpstr>Retrieve SR MFK</vt:lpstr>
      <vt:lpstr>Download SR ipay88</vt:lpstr>
      <vt:lpstr>Download SR MSCRM</vt:lpstr>
      <vt:lpstr>Download SR Xyreon KMS</vt:lpstr>
      <vt:lpstr>Match SR KMS v MR MBB</vt:lpstr>
      <vt:lpstr>Match SR MFK v MR MBB</vt:lpstr>
      <vt:lpstr>SAP</vt:lpstr>
      <vt:lpstr>MR</vt:lpstr>
      <vt:lpstr>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Soo</dc:creator>
  <cp:lastModifiedBy>ROBOT2</cp:lastModifiedBy>
  <dcterms:created xsi:type="dcterms:W3CDTF">2020-02-04T08:00:06Z</dcterms:created>
  <dcterms:modified xsi:type="dcterms:W3CDTF">2021-03-15T07:55:07Z</dcterms:modified>
</cp:coreProperties>
</file>