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413EED9-9DD5-4BE9-95E5-DD27A83F7AA5}" xr6:coauthVersionLast="47" xr6:coauthVersionMax="47" xr10:uidLastSave="{00000000-0000-0000-0000-000000000000}"/>
  <bookViews>
    <workbookView xWindow="7950" yWindow="2760" windowWidth="16215" windowHeight="11295" firstSheet="1" activeTab="3" xr2:uid="{516C5A43-B89D-43A5-AFE8-6C03DB6ECFEA}"/>
  </bookViews>
  <sheets>
    <sheet name="Sensitivity Report 1" sheetId="30" r:id="rId1"/>
    <sheet name="Answer Report 1" sheetId="29" r:id="rId2"/>
    <sheet name="Limits Report 1" sheetId="31" r:id="rId3"/>
    <sheet name="main sheet" sheetId="1" r:id="rId4"/>
  </sheets>
  <definedNames>
    <definedName name="solver_adj" localSheetId="3" hidden="1">'main sheet'!$F$3:$O$3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'main sheet'!$G$11</definedName>
    <definedName name="solver_lhs2" localSheetId="3" hidden="1">'main sheet'!$G$12</definedName>
    <definedName name="solver_lhs3" localSheetId="3" hidden="1">'main sheet'!$G$13</definedName>
    <definedName name="solver_lhs4" localSheetId="3" hidden="1">'main sheet'!$G$14</definedName>
    <definedName name="solver_lhs5" localSheetId="3" hidden="1">'main sheet'!$G$15</definedName>
    <definedName name="solver_lhs6" localSheetId="3" hidden="1">'main sheet'!$G$12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'main sheet'!$E$8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hs1" localSheetId="3" hidden="1">2000</definedName>
    <definedName name="solver_rhs2" localSheetId="3" hidden="1">50</definedName>
    <definedName name="solver_rhs3" localSheetId="3" hidden="1">44</definedName>
    <definedName name="solver_rhs4" localSheetId="3" hidden="1">55</definedName>
    <definedName name="solver_rhs5" localSheetId="3" hidden="1">45</definedName>
    <definedName name="solver_rhs6" localSheetId="3" hidden="1">120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13" i="1"/>
  <c r="G14" i="1"/>
  <c r="G15" i="1"/>
  <c r="G12" i="1"/>
  <c r="G11" i="1"/>
</calcChain>
</file>

<file path=xl/sharedStrings.xml><?xml version="1.0" encoding="utf-8"?>
<sst xmlns="http://schemas.openxmlformats.org/spreadsheetml/2006/main" count="220" uniqueCount="98">
  <si>
    <t>x1</t>
  </si>
  <si>
    <t>x2</t>
  </si>
  <si>
    <t>&lt;=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</si>
  <si>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</si>
  <si>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</si>
  <si>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</si>
  <si>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</si>
  <si>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</si>
  <si>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</si>
  <si>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</si>
  <si>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</si>
  <si>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&gt;= </t>
  </si>
  <si>
    <t xml:space="preserve">&lt;= </t>
  </si>
  <si>
    <t>Microsoft Excel 16.0 Answer Report</t>
  </si>
  <si>
    <t>Result: Solver found a solution.  All Constraints and optimality conditions are satisfied.</t>
  </si>
  <si>
    <t>Solver Engine</t>
  </si>
  <si>
    <t>Solver Options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</si>
  <si>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</si>
  <si>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</si>
  <si>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</si>
  <si>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</si>
  <si>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</si>
  <si>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</si>
  <si>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</si>
  <si>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</si>
  <si>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</si>
  <si>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</si>
  <si>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</si>
  <si>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</si>
  <si>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</si>
  <si>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$G$10</t>
  </si>
  <si>
    <t>Binding</t>
  </si>
  <si>
    <t>$G$11</t>
  </si>
  <si>
    <t>Not Binding</t>
  </si>
  <si>
    <t>$G$12</t>
  </si>
  <si>
    <t>Engine: Simplex LP</t>
  </si>
  <si>
    <t>Max Time Unlimited,  Iterations Unlimited, Precision 0.000001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</si>
  <si>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</si>
  <si>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</si>
  <si>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</si>
  <si>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</si>
  <si>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</si>
  <si>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</si>
  <si>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</si>
  <si>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</si>
  <si>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</si>
  <si>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</si>
  <si>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</si>
  <si>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</si>
  <si>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</si>
  <si>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</si>
  <si>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</si>
  <si>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</si>
  <si>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</si>
  <si>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</si>
  <si>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</si>
  <si>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</si>
  <si>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Max Subproblems Unlimited, Max Integer Sols Unlimited, Integer Tolerance 0%, Assume NonNegative</t>
  </si>
  <si>
    <t>&gt;=</t>
  </si>
  <si>
    <t xml:space="preserve">primal solutions </t>
  </si>
  <si>
    <t xml:space="preserve"> </t>
  </si>
  <si>
    <t>Worksheet: [optimization.xlsx]main sheet</t>
  </si>
  <si>
    <t>optimal value</t>
  </si>
  <si>
    <t>maximum coeficient</t>
  </si>
  <si>
    <t xml:space="preserve">constraint 1 - Soil </t>
  </si>
  <si>
    <t xml:space="preserve">constraint 2 -potassium </t>
  </si>
  <si>
    <t>constraint 3 - nitrogen</t>
  </si>
  <si>
    <t>constraint 4 -magnesium</t>
  </si>
  <si>
    <t>constraint 5 - calcium</t>
  </si>
  <si>
    <t>constraint optimal value</t>
  </si>
  <si>
    <t xml:space="preserve">  x2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</si>
  <si>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</si>
  <si>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</si>
  <si>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</si>
  <si>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</si>
  <si>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</si>
  <si>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</si>
  <si>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</si>
  <si>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</si>
  <si>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</si>
  <si>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</si>
  <si>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$G$11&lt;=50</t>
  </si>
  <si>
    <t>$G$10&lt;=2000</t>
  </si>
  <si>
    <t>$G$12&lt;=44</t>
  </si>
  <si>
    <t>$G$13</t>
  </si>
  <si>
    <t>$G$13&lt;=55</t>
  </si>
  <si>
    <t>$G$14</t>
  </si>
  <si>
    <t>$G$14&lt;=45</t>
  </si>
  <si>
    <t>Iterations: 7 Subproblems: 0</t>
  </si>
  <si>
    <t>$E$7</t>
  </si>
  <si>
    <t>Report Created: 12/10/2022 4:45:15 PM</t>
  </si>
  <si>
    <t>Solution Time: 0.015 Seconds.</t>
  </si>
  <si>
    <t>total resources used under each constraint</t>
  </si>
  <si>
    <t>changes made for future planning ?</t>
  </si>
  <si>
    <t>Y</t>
  </si>
  <si>
    <t>N</t>
  </si>
  <si>
    <t>50-&gt; 60</t>
  </si>
  <si>
    <t>Summary of report : this report consists of result of simplex method on fruit farming problem. You many find values on solutions, slacks, sensitivity, dual solutions.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</si>
</sst>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2" borderId="6" xfId="0" applyFill="1" applyBorder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0" xfId="0" applyFont="1"/>
    <xf numFmtId="0" fontId="0" fillId="3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90B4-C6E2-4FDB-9C5E-487326D7F342}">
  <dimension ref="A1:H27"/>
  <sheetViews>
    <sheetView showGridLines="0" topLeftCell="A10" workbookViewId="0">
      <selection activeCell="E27" sqref="E27"/>
    </sheetView>
  </sheetViews>
  <sheetFormatPr defaultRowHeight="15" x14ac:dyDescent="0.25"/>
  <cols>
    <col min="1" max="1" width="2.28515625" customWidth="1"/>
    <col min="2" max="2" width="6.28515625" bestFit="1" customWidth="1"/>
    <col min="3" max="3" width="15.8554687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37</v>
      </c>
    </row>
    <row r="2" spans="1:8" x14ac:dyDescent="0.25">
      <c r="A2" s="1" t="s">
        <v>61</v>
      </c>
    </row>
    <row r="3" spans="1:8" x14ac:dyDescent="0.25">
      <c r="A3" s="1" t="s">
        <v>90</v>
      </c>
    </row>
    <row r="6" spans="1:8" ht="15.75" thickBot="1" x14ac:dyDescent="0.3">
      <c r="A6" t="s">
        <v>22</v>
      </c>
    </row>
    <row r="7" spans="1:8" x14ac:dyDescent="0.25">
      <c r="B7" s="10"/>
      <c r="C7" s="10"/>
      <c r="D7" s="10" t="s">
        <v>38</v>
      </c>
      <c r="E7" s="10" t="s">
        <v>40</v>
      </c>
      <c r="F7" s="10" t="s">
        <v>42</v>
      </c>
      <c r="G7" s="10" t="s">
        <v>44</v>
      </c>
      <c r="H7" s="10" t="s">
        <v>44</v>
      </c>
    </row>
    <row r="8" spans="1:8" ht="15.75" thickBot="1" x14ac:dyDescent="0.3">
      <c r="B8" s="11" t="s">
        <v>18</v>
      </c>
      <c r="C8" s="11" t="s">
        <v>19</v>
      </c>
      <c r="D8" s="11" t="s">
        <v>39</v>
      </c>
      <c r="E8" s="11" t="s">
        <v>41</v>
      </c>
      <c r="F8" s="11" t="s">
        <v>43</v>
      </c>
      <c r="G8" s="11" t="s">
        <v>45</v>
      </c>
      <c r="H8" s="11" t="s">
        <v>46</v>
      </c>
    </row>
    <row r="9" spans="1:8" x14ac:dyDescent="0.25">
      <c r="B9" s="7" t="s">
        <v>71</v>
      </c>
      <c r="C9" s="7" t="s">
        <v>59</v>
      </c>
      <c r="D9" s="7">
        <v>6.523510971786834</v>
      </c>
      <c r="E9" s="7">
        <v>0</v>
      </c>
      <c r="F9" s="7">
        <v>24</v>
      </c>
      <c r="G9" s="7">
        <v>2.4</v>
      </c>
      <c r="H9" s="7">
        <v>2.9166666666666643</v>
      </c>
    </row>
    <row r="10" spans="1:8" x14ac:dyDescent="0.25">
      <c r="B10" s="7" t="s">
        <v>72</v>
      </c>
      <c r="C10" s="7" t="s">
        <v>59</v>
      </c>
      <c r="D10" s="7">
        <v>6.6112852664576813</v>
      </c>
      <c r="E10" s="7">
        <v>0</v>
      </c>
      <c r="F10" s="7">
        <v>27</v>
      </c>
      <c r="G10" s="7">
        <v>4.9999999999999956</v>
      </c>
      <c r="H10" s="7">
        <v>5.1040723981900467</v>
      </c>
    </row>
    <row r="11" spans="1:8" x14ac:dyDescent="0.25">
      <c r="B11" s="7" t="s">
        <v>73</v>
      </c>
      <c r="C11" s="7" t="s">
        <v>59</v>
      </c>
      <c r="D11" s="7">
        <v>0</v>
      </c>
      <c r="E11" s="7">
        <v>-6.768025078369905</v>
      </c>
      <c r="F11" s="7">
        <v>21</v>
      </c>
      <c r="G11" s="7">
        <v>6.768025078369905</v>
      </c>
      <c r="H11" s="7">
        <v>1E+30</v>
      </c>
    </row>
    <row r="12" spans="1:8" x14ac:dyDescent="0.25">
      <c r="B12" s="7" t="s">
        <v>74</v>
      </c>
      <c r="C12" s="7" t="s">
        <v>59</v>
      </c>
      <c r="D12" s="7">
        <v>3.1034482758620694</v>
      </c>
      <c r="E12" s="7">
        <v>0</v>
      </c>
      <c r="F12" s="7">
        <v>24</v>
      </c>
      <c r="G12" s="7">
        <v>3.1124401913875572</v>
      </c>
      <c r="H12" s="7">
        <v>1.315508021390374</v>
      </c>
    </row>
    <row r="13" spans="1:8" x14ac:dyDescent="0.25">
      <c r="B13" s="7" t="s">
        <v>75</v>
      </c>
      <c r="C13" s="7" t="s">
        <v>59</v>
      </c>
      <c r="D13" s="7">
        <v>0</v>
      </c>
      <c r="E13" s="7">
        <v>-4.0783699059561114</v>
      </c>
      <c r="F13" s="7">
        <v>25</v>
      </c>
      <c r="G13" s="7">
        <v>4.0783699059561114</v>
      </c>
      <c r="H13" s="7">
        <v>1E+30</v>
      </c>
    </row>
    <row r="14" spans="1:8" x14ac:dyDescent="0.25">
      <c r="B14" s="7" t="s">
        <v>76</v>
      </c>
      <c r="C14" s="7" t="s">
        <v>59</v>
      </c>
      <c r="D14" s="7">
        <v>0</v>
      </c>
      <c r="E14" s="7">
        <v>-8.7178683385579934</v>
      </c>
      <c r="F14" s="7">
        <v>25</v>
      </c>
      <c r="G14" s="7">
        <v>8.7178683385579934</v>
      </c>
      <c r="H14" s="7">
        <v>1E+30</v>
      </c>
    </row>
    <row r="15" spans="1:8" x14ac:dyDescent="0.25">
      <c r="B15" s="7" t="s">
        <v>77</v>
      </c>
      <c r="C15" s="7" t="s">
        <v>59</v>
      </c>
      <c r="D15" s="7">
        <v>0</v>
      </c>
      <c r="E15" s="7">
        <v>-12.034482758620689</v>
      </c>
      <c r="F15" s="7">
        <v>24</v>
      </c>
      <c r="G15" s="7">
        <v>12.034482758620689</v>
      </c>
      <c r="H15" s="7">
        <v>1E+30</v>
      </c>
    </row>
    <row r="16" spans="1:8" x14ac:dyDescent="0.25">
      <c r="B16" s="7" t="s">
        <v>78</v>
      </c>
      <c r="C16" s="7" t="s">
        <v>59</v>
      </c>
      <c r="D16" s="7">
        <v>0</v>
      </c>
      <c r="E16" s="7">
        <v>-13.815047021943576</v>
      </c>
      <c r="F16" s="7">
        <v>23</v>
      </c>
      <c r="G16" s="7">
        <v>13.815047021943576</v>
      </c>
      <c r="H16" s="7">
        <v>1E+30</v>
      </c>
    </row>
    <row r="17" spans="1:8" x14ac:dyDescent="0.25">
      <c r="B17" s="7" t="s">
        <v>79</v>
      </c>
      <c r="C17" s="7" t="s">
        <v>59</v>
      </c>
      <c r="D17" s="7">
        <v>0</v>
      </c>
      <c r="E17" s="7">
        <v>-1.9686520376175545</v>
      </c>
      <c r="F17" s="7">
        <v>26</v>
      </c>
      <c r="G17" s="7">
        <v>1.9686520376175545</v>
      </c>
      <c r="H17" s="7">
        <v>1E+30</v>
      </c>
    </row>
    <row r="18" spans="1:8" ht="15.75" thickBot="1" x14ac:dyDescent="0.3">
      <c r="B18" s="5" t="s">
        <v>80</v>
      </c>
      <c r="C18" s="5" t="s">
        <v>59</v>
      </c>
      <c r="D18" s="5">
        <v>8.0156739811912203</v>
      </c>
      <c r="E18" s="5">
        <v>0</v>
      </c>
      <c r="F18" s="5">
        <v>25</v>
      </c>
      <c r="G18" s="5">
        <v>2.0246913580246906</v>
      </c>
      <c r="H18" s="5">
        <v>2.5660749506903335</v>
      </c>
    </row>
    <row r="20" spans="1:8" ht="15.75" thickBot="1" x14ac:dyDescent="0.3">
      <c r="A20" t="s">
        <v>24</v>
      </c>
    </row>
    <row r="21" spans="1:8" x14ac:dyDescent="0.25">
      <c r="B21" s="10"/>
      <c r="C21" s="10"/>
      <c r="D21" s="10" t="s">
        <v>38</v>
      </c>
      <c r="E21" s="10" t="s">
        <v>47</v>
      </c>
      <c r="F21" s="10" t="s">
        <v>49</v>
      </c>
      <c r="G21" s="10" t="s">
        <v>44</v>
      </c>
      <c r="H21" s="10" t="s">
        <v>44</v>
      </c>
    </row>
    <row r="22" spans="1:8" ht="15.75" thickBot="1" x14ac:dyDescent="0.3">
      <c r="B22" s="11" t="s">
        <v>18</v>
      </c>
      <c r="C22" s="11" t="s">
        <v>19</v>
      </c>
      <c r="D22" s="11" t="s">
        <v>39</v>
      </c>
      <c r="E22" s="11" t="s">
        <v>48</v>
      </c>
      <c r="F22" s="11" t="s">
        <v>50</v>
      </c>
      <c r="G22" s="11" t="s">
        <v>45</v>
      </c>
      <c r="H22" s="11" t="s">
        <v>46</v>
      </c>
    </row>
    <row r="23" spans="1:8" x14ac:dyDescent="0.25">
      <c r="B23" s="7" t="s">
        <v>32</v>
      </c>
      <c r="C23" s="7" t="s">
        <v>70</v>
      </c>
      <c r="D23" s="7">
        <v>50</v>
      </c>
      <c r="E23" s="7">
        <v>3.3103448275862077</v>
      </c>
      <c r="F23" s="7">
        <v>50</v>
      </c>
      <c r="G23" s="7">
        <v>17.198347107438014</v>
      </c>
      <c r="H23" s="7">
        <v>19.3712121212121</v>
      </c>
    </row>
    <row r="24" spans="1:8" x14ac:dyDescent="0.25">
      <c r="B24" s="7" t="s">
        <v>30</v>
      </c>
      <c r="C24" s="7" t="s">
        <v>70</v>
      </c>
      <c r="D24" s="7">
        <v>1999.9999999999998</v>
      </c>
      <c r="E24" s="7">
        <v>0.10971786833855796</v>
      </c>
      <c r="F24" s="7">
        <v>2000</v>
      </c>
      <c r="G24" s="7">
        <v>89.999999999999943</v>
      </c>
      <c r="H24" s="7">
        <v>173.4166666666666</v>
      </c>
    </row>
    <row r="25" spans="1:8" x14ac:dyDescent="0.25">
      <c r="B25" s="7" t="s">
        <v>34</v>
      </c>
      <c r="C25" s="7" t="s">
        <v>70</v>
      </c>
      <c r="D25" s="7">
        <v>44</v>
      </c>
      <c r="E25" s="7">
        <v>3.536050156739813</v>
      </c>
      <c r="F25" s="7">
        <v>44</v>
      </c>
      <c r="G25" s="7">
        <v>12.352657004830908</v>
      </c>
      <c r="H25" s="7">
        <v>5.9999999999999956</v>
      </c>
    </row>
    <row r="26" spans="1:8" x14ac:dyDescent="0.25">
      <c r="B26" s="7" t="s">
        <v>84</v>
      </c>
      <c r="C26" s="7" t="s">
        <v>70</v>
      </c>
      <c r="D26" s="7">
        <v>33.968652037617559</v>
      </c>
      <c r="E26" s="7">
        <v>0</v>
      </c>
      <c r="F26" s="7">
        <v>55</v>
      </c>
      <c r="G26" s="7">
        <v>1E+30</v>
      </c>
      <c r="H26" s="7">
        <v>21.031347962382444</v>
      </c>
    </row>
    <row r="27" spans="1:8" ht="15.75" thickBot="1" x14ac:dyDescent="0.3">
      <c r="B27" s="5" t="s">
        <v>86</v>
      </c>
      <c r="C27" s="5" t="s">
        <v>70</v>
      </c>
      <c r="D27" s="5">
        <v>45</v>
      </c>
      <c r="E27" s="5">
        <v>1.5423197492163014</v>
      </c>
      <c r="F27" s="5">
        <v>45</v>
      </c>
      <c r="G27" s="5">
        <v>10.151219512195118</v>
      </c>
      <c r="H27" s="5">
        <v>2.6470588235294108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40E2-DABC-40E2-9205-184BA3A6236A}">
  <dimension ref="A1:G3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5.85546875" bestFit="1" customWidth="1"/>
    <col min="4" max="4" width="13.7109375" bestFit="1" customWidth="1"/>
    <col min="5" max="5" width="12.28515625" bestFit="1" customWidth="1"/>
    <col min="6" max="6" width="11.42578125" bestFit="1" customWidth="1"/>
    <col min="7" max="7" width="12" bestFit="1" customWidth="1"/>
  </cols>
  <sheetData>
    <row r="1" spans="1:5" x14ac:dyDescent="0.25">
      <c r="A1" s="1" t="s">
        <v>13</v>
      </c>
    </row>
    <row r="2" spans="1:5" x14ac:dyDescent="0.25">
      <c r="A2" s="1" t="s">
        <v>61</v>
      </c>
    </row>
    <row r="3" spans="1:5" x14ac:dyDescent="0.25">
      <c r="A3" s="1" t="s">
        <v>90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35</v>
      </c>
    </row>
    <row r="7" spans="1:5" x14ac:dyDescent="0.25">
      <c r="A7" s="1"/>
      <c r="B7" t="s">
        <v>91</v>
      </c>
    </row>
    <row r="8" spans="1:5" x14ac:dyDescent="0.25">
      <c r="A8" s="1"/>
      <c r="B8" t="s">
        <v>88</v>
      </c>
    </row>
    <row r="9" spans="1:5" x14ac:dyDescent="0.25">
      <c r="A9" s="1" t="s">
        <v>16</v>
      </c>
    </row>
    <row r="10" spans="1:5" x14ac:dyDescent="0.25">
      <c r="B10" t="s">
        <v>36</v>
      </c>
    </row>
    <row r="11" spans="1:5" x14ac:dyDescent="0.25">
      <c r="B11" t="s">
        <v>57</v>
      </c>
    </row>
    <row r="14" spans="1:5" ht="15.75" thickBot="1" x14ac:dyDescent="0.3">
      <c r="A14" t="s">
        <v>17</v>
      </c>
    </row>
    <row r="15" spans="1:5" ht="15.75" thickBot="1" x14ac:dyDescent="0.3">
      <c r="B15" s="6" t="s">
        <v>18</v>
      </c>
      <c r="C15" s="6" t="s">
        <v>19</v>
      </c>
      <c r="D15" s="6" t="s">
        <v>20</v>
      </c>
      <c r="E15" s="6" t="s">
        <v>21</v>
      </c>
    </row>
    <row r="16" spans="1:5" ht="15.75" thickBot="1" x14ac:dyDescent="0.3">
      <c r="B16" s="5" t="s">
        <v>89</v>
      </c>
      <c r="C16" s="5" t="s">
        <v>62</v>
      </c>
      <c r="D16" s="8">
        <v>609.94357366771158</v>
      </c>
      <c r="E16" s="8">
        <v>609.94357366771158</v>
      </c>
    </row>
    <row r="19" spans="1:6" ht="15.75" thickBot="1" x14ac:dyDescent="0.3">
      <c r="A19" t="s">
        <v>22</v>
      </c>
    </row>
    <row r="20" spans="1:6" ht="15.75" thickBot="1" x14ac:dyDescent="0.3">
      <c r="B20" s="6" t="s">
        <v>18</v>
      </c>
      <c r="C20" s="6" t="s">
        <v>19</v>
      </c>
      <c r="D20" s="6" t="s">
        <v>20</v>
      </c>
      <c r="E20" s="6" t="s">
        <v>21</v>
      </c>
      <c r="F20" s="6" t="s">
        <v>23</v>
      </c>
    </row>
    <row r="21" spans="1:6" x14ac:dyDescent="0.25">
      <c r="B21" s="7" t="s">
        <v>71</v>
      </c>
      <c r="C21" s="7" t="s">
        <v>59</v>
      </c>
      <c r="D21" s="9">
        <v>6.523510971786834</v>
      </c>
      <c r="E21" s="9">
        <v>6.523510971786834</v>
      </c>
      <c r="F21" s="7" t="s">
        <v>29</v>
      </c>
    </row>
    <row r="22" spans="1:6" x14ac:dyDescent="0.25">
      <c r="B22" s="7" t="s">
        <v>72</v>
      </c>
      <c r="C22" s="7" t="s">
        <v>59</v>
      </c>
      <c r="D22" s="9">
        <v>6.6112852664576813</v>
      </c>
      <c r="E22" s="9">
        <v>6.6112852664576813</v>
      </c>
      <c r="F22" s="7" t="s">
        <v>29</v>
      </c>
    </row>
    <row r="23" spans="1:6" x14ac:dyDescent="0.25">
      <c r="B23" s="7" t="s">
        <v>73</v>
      </c>
      <c r="C23" s="7" t="s">
        <v>59</v>
      </c>
      <c r="D23" s="9">
        <v>0</v>
      </c>
      <c r="E23" s="9">
        <v>0</v>
      </c>
      <c r="F23" s="7" t="s">
        <v>29</v>
      </c>
    </row>
    <row r="24" spans="1:6" x14ac:dyDescent="0.25">
      <c r="B24" s="7" t="s">
        <v>74</v>
      </c>
      <c r="C24" s="7" t="s">
        <v>59</v>
      </c>
      <c r="D24" s="9">
        <v>3.1034482758620694</v>
      </c>
      <c r="E24" s="9">
        <v>3.1034482758620694</v>
      </c>
      <c r="F24" s="7" t="s">
        <v>29</v>
      </c>
    </row>
    <row r="25" spans="1:6" x14ac:dyDescent="0.25">
      <c r="B25" s="7" t="s">
        <v>75</v>
      </c>
      <c r="C25" s="7" t="s">
        <v>59</v>
      </c>
      <c r="D25" s="9">
        <v>0</v>
      </c>
      <c r="E25" s="9">
        <v>0</v>
      </c>
      <c r="F25" s="7" t="s">
        <v>29</v>
      </c>
    </row>
    <row r="26" spans="1:6" x14ac:dyDescent="0.25">
      <c r="B26" s="7" t="s">
        <v>76</v>
      </c>
      <c r="C26" s="7" t="s">
        <v>59</v>
      </c>
      <c r="D26" s="9">
        <v>0</v>
      </c>
      <c r="E26" s="9">
        <v>0</v>
      </c>
      <c r="F26" s="7" t="s">
        <v>29</v>
      </c>
    </row>
    <row r="27" spans="1:6" x14ac:dyDescent="0.25">
      <c r="B27" s="7" t="s">
        <v>77</v>
      </c>
      <c r="C27" s="7" t="s">
        <v>59</v>
      </c>
      <c r="D27" s="9">
        <v>0</v>
      </c>
      <c r="E27" s="9">
        <v>0</v>
      </c>
      <c r="F27" s="7" t="s">
        <v>29</v>
      </c>
    </row>
    <row r="28" spans="1:6" x14ac:dyDescent="0.25">
      <c r="B28" s="7" t="s">
        <v>78</v>
      </c>
      <c r="C28" s="7" t="s">
        <v>59</v>
      </c>
      <c r="D28" s="9">
        <v>0</v>
      </c>
      <c r="E28" s="9">
        <v>0</v>
      </c>
      <c r="F28" s="7" t="s">
        <v>29</v>
      </c>
    </row>
    <row r="29" spans="1:6" x14ac:dyDescent="0.25">
      <c r="B29" s="7" t="s">
        <v>79</v>
      </c>
      <c r="C29" s="7" t="s">
        <v>59</v>
      </c>
      <c r="D29" s="9">
        <v>0</v>
      </c>
      <c r="E29" s="9">
        <v>0</v>
      </c>
      <c r="F29" s="7" t="s">
        <v>29</v>
      </c>
    </row>
    <row r="30" spans="1:6" ht="15.75" thickBot="1" x14ac:dyDescent="0.3">
      <c r="B30" s="5" t="s">
        <v>80</v>
      </c>
      <c r="C30" s="5" t="s">
        <v>59</v>
      </c>
      <c r="D30" s="8">
        <v>8.0156739811912203</v>
      </c>
      <c r="E30" s="8">
        <v>8.0156739811912203</v>
      </c>
      <c r="F30" s="5" t="s">
        <v>29</v>
      </c>
    </row>
    <row r="33" spans="1:7" ht="15.75" thickBot="1" x14ac:dyDescent="0.3">
      <c r="A33" t="s">
        <v>24</v>
      </c>
    </row>
    <row r="34" spans="1:7" ht="15.75" thickBot="1" x14ac:dyDescent="0.3">
      <c r="B34" s="6" t="s">
        <v>18</v>
      </c>
      <c r="C34" s="6" t="s">
        <v>19</v>
      </c>
      <c r="D34" s="6" t="s">
        <v>25</v>
      </c>
      <c r="E34" s="6" t="s">
        <v>26</v>
      </c>
      <c r="F34" s="6" t="s">
        <v>27</v>
      </c>
      <c r="G34" s="6" t="s">
        <v>28</v>
      </c>
    </row>
    <row r="35" spans="1:7" x14ac:dyDescent="0.25">
      <c r="B35" s="7" t="s">
        <v>32</v>
      </c>
      <c r="C35" s="7" t="s">
        <v>70</v>
      </c>
      <c r="D35" s="9">
        <v>50</v>
      </c>
      <c r="E35" s="7" t="s">
        <v>81</v>
      </c>
      <c r="F35" s="7" t="s">
        <v>31</v>
      </c>
      <c r="G35" s="7">
        <v>0</v>
      </c>
    </row>
    <row r="36" spans="1:7" x14ac:dyDescent="0.25">
      <c r="B36" s="7" t="s">
        <v>30</v>
      </c>
      <c r="C36" s="7" t="s">
        <v>70</v>
      </c>
      <c r="D36" s="9">
        <v>1999.9999999999998</v>
      </c>
      <c r="E36" s="7" t="s">
        <v>82</v>
      </c>
      <c r="F36" s="7" t="s">
        <v>31</v>
      </c>
      <c r="G36" s="7">
        <v>0</v>
      </c>
    </row>
    <row r="37" spans="1:7" x14ac:dyDescent="0.25">
      <c r="B37" s="7" t="s">
        <v>34</v>
      </c>
      <c r="C37" s="7" t="s">
        <v>70</v>
      </c>
      <c r="D37" s="9">
        <v>44</v>
      </c>
      <c r="E37" s="7" t="s">
        <v>83</v>
      </c>
      <c r="F37" s="7" t="s">
        <v>31</v>
      </c>
      <c r="G37" s="7">
        <v>0</v>
      </c>
    </row>
    <row r="38" spans="1:7" x14ac:dyDescent="0.25">
      <c r="B38" s="7" t="s">
        <v>84</v>
      </c>
      <c r="C38" s="7" t="s">
        <v>70</v>
      </c>
      <c r="D38" s="9">
        <v>33.968652037617559</v>
      </c>
      <c r="E38" s="7" t="s">
        <v>85</v>
      </c>
      <c r="F38" s="7" t="s">
        <v>33</v>
      </c>
      <c r="G38" s="7">
        <v>21.031347962382441</v>
      </c>
    </row>
    <row r="39" spans="1:7" ht="15.75" thickBot="1" x14ac:dyDescent="0.3">
      <c r="B39" s="5" t="s">
        <v>86</v>
      </c>
      <c r="C39" s="5" t="s">
        <v>70</v>
      </c>
      <c r="D39" s="8">
        <v>45</v>
      </c>
      <c r="E39" s="5" t="s">
        <v>87</v>
      </c>
      <c r="F39" s="5" t="s">
        <v>31</v>
      </c>
      <c r="G39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245C-0B4C-49EC-98AE-20F45925EF63}">
  <dimension ref="A1:J22"/>
  <sheetViews>
    <sheetView showGridLines="0" workbookViewId="0"/>
  </sheetViews>
  <sheetFormatPr defaultRowHeight="15" x14ac:dyDescent="0.25"/>
  <cols>
    <col min="1" max="1" width="2.28515625" customWidth="1"/>
    <col min="2" max="2" width="5.7109375" bestFit="1" customWidth="1"/>
    <col min="3" max="3" width="15.85546875" bestFit="1" customWidth="1"/>
    <col min="4" max="4" width="12" bestFit="1" customWidth="1"/>
    <col min="5" max="5" width="2.28515625" customWidth="1"/>
    <col min="6" max="6" width="6.42578125" bestFit="1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1" t="s">
        <v>51</v>
      </c>
    </row>
    <row r="2" spans="1:10" x14ac:dyDescent="0.25">
      <c r="A2" s="1" t="s">
        <v>61</v>
      </c>
    </row>
    <row r="3" spans="1:10" x14ac:dyDescent="0.25">
      <c r="A3" s="1" t="s">
        <v>90</v>
      </c>
    </row>
    <row r="5" spans="1:10" ht="15.75" thickBot="1" x14ac:dyDescent="0.3"/>
    <row r="6" spans="1:10" x14ac:dyDescent="0.25">
      <c r="B6" s="10"/>
      <c r="C6" s="10" t="s">
        <v>42</v>
      </c>
      <c r="D6" s="10"/>
    </row>
    <row r="7" spans="1:10" ht="15.75" thickBot="1" x14ac:dyDescent="0.3">
      <c r="B7" s="11" t="s">
        <v>18</v>
      </c>
      <c r="C7" s="11" t="s">
        <v>19</v>
      </c>
      <c r="D7" s="11" t="s">
        <v>39</v>
      </c>
    </row>
    <row r="8" spans="1:10" ht="15.75" thickBot="1" x14ac:dyDescent="0.3">
      <c r="B8" s="5" t="s">
        <v>89</v>
      </c>
      <c r="C8" s="5" t="s">
        <v>62</v>
      </c>
      <c r="D8" s="8">
        <v>609.94357366771158</v>
      </c>
    </row>
    <row r="10" spans="1:10" ht="15.75" thickBot="1" x14ac:dyDescent="0.3"/>
    <row r="11" spans="1:10" x14ac:dyDescent="0.25">
      <c r="B11" s="10"/>
      <c r="C11" s="10" t="s">
        <v>52</v>
      </c>
      <c r="D11" s="10"/>
      <c r="F11" s="10" t="s">
        <v>53</v>
      </c>
      <c r="G11" s="10" t="s">
        <v>42</v>
      </c>
      <c r="I11" s="10" t="s">
        <v>56</v>
      </c>
      <c r="J11" s="10" t="s">
        <v>42</v>
      </c>
    </row>
    <row r="12" spans="1:10" ht="15.75" thickBot="1" x14ac:dyDescent="0.3">
      <c r="B12" s="11" t="s">
        <v>18</v>
      </c>
      <c r="C12" s="11" t="s">
        <v>19</v>
      </c>
      <c r="D12" s="11" t="s">
        <v>39</v>
      </c>
      <c r="F12" s="11" t="s">
        <v>54</v>
      </c>
      <c r="G12" s="11" t="s">
        <v>55</v>
      </c>
      <c r="I12" s="11" t="s">
        <v>54</v>
      </c>
      <c r="J12" s="11" t="s">
        <v>55</v>
      </c>
    </row>
    <row r="13" spans="1:10" x14ac:dyDescent="0.25">
      <c r="B13" s="7" t="s">
        <v>71</v>
      </c>
      <c r="C13" s="7" t="s">
        <v>59</v>
      </c>
      <c r="D13" s="9">
        <v>6.523510971786834</v>
      </c>
      <c r="F13" s="9">
        <v>0</v>
      </c>
      <c r="G13" s="9">
        <v>453.37931034482756</v>
      </c>
      <c r="I13" s="9">
        <v>6.523510971786834</v>
      </c>
      <c r="J13" s="9">
        <v>609.94357366771158</v>
      </c>
    </row>
    <row r="14" spans="1:10" x14ac:dyDescent="0.25">
      <c r="B14" s="7" t="s">
        <v>72</v>
      </c>
      <c r="C14" s="7" t="s">
        <v>59</v>
      </c>
      <c r="D14" s="9">
        <v>6.6112852664576813</v>
      </c>
      <c r="F14" s="9">
        <v>0</v>
      </c>
      <c r="G14" s="9">
        <v>431.4388714733542</v>
      </c>
      <c r="I14" s="9">
        <v>6.6112852664576796</v>
      </c>
      <c r="J14" s="9">
        <v>609.94357366771158</v>
      </c>
    </row>
    <row r="15" spans="1:10" x14ac:dyDescent="0.25">
      <c r="B15" s="7" t="s">
        <v>73</v>
      </c>
      <c r="C15" s="7" t="s">
        <v>59</v>
      </c>
      <c r="D15" s="9">
        <v>0</v>
      </c>
      <c r="F15" s="9">
        <v>0</v>
      </c>
      <c r="G15" s="9">
        <v>609.94357366771158</v>
      </c>
      <c r="I15" s="9">
        <v>0</v>
      </c>
      <c r="J15" s="9">
        <v>609.94357366771158</v>
      </c>
    </row>
    <row r="16" spans="1:10" x14ac:dyDescent="0.25">
      <c r="B16" s="7" t="s">
        <v>74</v>
      </c>
      <c r="C16" s="7" t="s">
        <v>59</v>
      </c>
      <c r="D16" s="9">
        <v>3.1034482758620694</v>
      </c>
      <c r="F16" s="9">
        <v>0</v>
      </c>
      <c r="G16" s="9">
        <v>535.46081504702192</v>
      </c>
      <c r="I16" s="9">
        <v>3.1034482758620685</v>
      </c>
      <c r="J16" s="9">
        <v>609.94357366771158</v>
      </c>
    </row>
    <row r="17" spans="2:10" x14ac:dyDescent="0.25">
      <c r="B17" s="7" t="s">
        <v>75</v>
      </c>
      <c r="C17" s="7" t="s">
        <v>59</v>
      </c>
      <c r="D17" s="9">
        <v>0</v>
      </c>
      <c r="F17" s="9">
        <v>0</v>
      </c>
      <c r="G17" s="9">
        <v>609.94357366771158</v>
      </c>
      <c r="I17" s="9">
        <v>0</v>
      </c>
      <c r="J17" s="9">
        <v>609.94357366771158</v>
      </c>
    </row>
    <row r="18" spans="2:10" x14ac:dyDescent="0.25">
      <c r="B18" s="7" t="s">
        <v>76</v>
      </c>
      <c r="C18" s="7" t="s">
        <v>59</v>
      </c>
      <c r="D18" s="9">
        <v>0</v>
      </c>
      <c r="F18" s="9">
        <v>0</v>
      </c>
      <c r="G18" s="9">
        <v>609.94357366771158</v>
      </c>
      <c r="I18" s="9">
        <v>0</v>
      </c>
      <c r="J18" s="9">
        <v>609.94357366771158</v>
      </c>
    </row>
    <row r="19" spans="2:10" x14ac:dyDescent="0.25">
      <c r="B19" s="7" t="s">
        <v>77</v>
      </c>
      <c r="C19" s="7" t="s">
        <v>59</v>
      </c>
      <c r="D19" s="9">
        <v>0</v>
      </c>
      <c r="F19" s="9">
        <v>0</v>
      </c>
      <c r="G19" s="9">
        <v>609.94357366771158</v>
      </c>
      <c r="I19" s="9">
        <v>0</v>
      </c>
      <c r="J19" s="9">
        <v>609.94357366771158</v>
      </c>
    </row>
    <row r="20" spans="2:10" x14ac:dyDescent="0.25">
      <c r="B20" s="7" t="s">
        <v>78</v>
      </c>
      <c r="C20" s="7" t="s">
        <v>59</v>
      </c>
      <c r="D20" s="9">
        <v>0</v>
      </c>
      <c r="F20" s="9">
        <v>0</v>
      </c>
      <c r="G20" s="9">
        <v>609.94357366771158</v>
      </c>
      <c r="I20" s="9">
        <v>0</v>
      </c>
      <c r="J20" s="9">
        <v>609.94357366771158</v>
      </c>
    </row>
    <row r="21" spans="2:10" x14ac:dyDescent="0.25">
      <c r="B21" s="7" t="s">
        <v>79</v>
      </c>
      <c r="C21" s="7" t="s">
        <v>59</v>
      </c>
      <c r="D21" s="9">
        <v>0</v>
      </c>
      <c r="F21" s="9">
        <v>0</v>
      </c>
      <c r="G21" s="9">
        <v>609.94357366771158</v>
      </c>
      <c r="I21" s="9">
        <v>0</v>
      </c>
      <c r="J21" s="9">
        <v>609.94357366771158</v>
      </c>
    </row>
    <row r="22" spans="2:10" ht="15.75" thickBot="1" x14ac:dyDescent="0.3">
      <c r="B22" s="5" t="s">
        <v>80</v>
      </c>
      <c r="C22" s="5" t="s">
        <v>59</v>
      </c>
      <c r="D22" s="8">
        <v>8.0156739811912203</v>
      </c>
      <c r="F22" s="8">
        <v>0</v>
      </c>
      <c r="G22" s="8">
        <v>409.55172413793105</v>
      </c>
      <c r="I22" s="8">
        <v>8.0156739811912203</v>
      </c>
      <c r="J22" s="8">
        <v>609.94357366771158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6C9C-2628-4414-A070-08FB0C437BF7}">
  <dimension ref="D1:O27"/>
  <sheetViews>
    <sheetView tabSelected="1" zoomScale="70" zoomScaleNormal="70" workbookViewId="0">
      <selection activeCell="E8" sqref="E8:G8"/>
    </sheetView>
  </sheetViews>
  <sheetFormatPr defaultRowHeight="15" x14ac:dyDescent="0.25"/>
  <cols>
    <col min="3" max="3" width="14.7109375" bestFit="1" customWidth="1"/>
    <col min="4" max="4" width="24.28515625" bestFit="1" customWidth="1"/>
    <col min="5" max="5" width="10.42578125" bestFit="1" customWidth="1"/>
    <col min="7" max="7" width="41.7109375" bestFit="1" customWidth="1"/>
  </cols>
  <sheetData>
    <row r="1" spans="4:15" ht="102" customHeight="1" x14ac:dyDescent="0.25">
      <c r="D1" t="s">
        <v>97</v>
      </c>
    </row>
    <row r="3" spans="4:15" x14ac:dyDescent="0.25">
      <c r="D3" s="2" t="s">
        <v>59</v>
      </c>
      <c r="E3" s="2"/>
      <c r="F3" s="4">
        <v>6.523510971786834</v>
      </c>
      <c r="G3" s="4">
        <v>6.6112852664576813</v>
      </c>
      <c r="H3" s="4">
        <v>0</v>
      </c>
      <c r="I3" s="4">
        <v>3.1034482758620694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8.0156739811912203</v>
      </c>
    </row>
    <row r="5" spans="4:15" x14ac:dyDescent="0.25">
      <c r="F5" t="s">
        <v>0</v>
      </c>
      <c r="G5" t="s">
        <v>1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4:15" x14ac:dyDescent="0.25">
      <c r="D6" s="2" t="s">
        <v>63</v>
      </c>
      <c r="E6" s="2"/>
      <c r="F6" s="2">
        <v>24</v>
      </c>
      <c r="G6" s="2">
        <v>27</v>
      </c>
      <c r="H6" s="2">
        <v>21</v>
      </c>
      <c r="I6" s="2">
        <v>24</v>
      </c>
      <c r="J6" s="2">
        <v>25</v>
      </c>
      <c r="K6" s="2">
        <v>25</v>
      </c>
      <c r="L6" s="2">
        <v>24</v>
      </c>
      <c r="M6" s="2">
        <v>23</v>
      </c>
      <c r="N6" s="2">
        <v>26</v>
      </c>
      <c r="O6" s="2">
        <v>25</v>
      </c>
    </row>
    <row r="8" spans="4:15" x14ac:dyDescent="0.25">
      <c r="D8" s="2" t="s">
        <v>62</v>
      </c>
      <c r="E8" s="14">
        <f>F6*F3+G6*G3+H6*H3+I6*I3+J6*J3+K6*K3+L6*L3+M6*M3+N6*N3+O6*O3</f>
        <v>609.94357366771158</v>
      </c>
      <c r="F8" s="15"/>
      <c r="G8" s="16"/>
    </row>
    <row r="9" spans="4:15" x14ac:dyDescent="0.25">
      <c r="E9" s="3"/>
      <c r="F9" s="3"/>
      <c r="G9" s="3"/>
    </row>
    <row r="10" spans="4:15" x14ac:dyDescent="0.25">
      <c r="D10" s="12" t="s">
        <v>69</v>
      </c>
      <c r="G10" t="s">
        <v>92</v>
      </c>
      <c r="J10" t="s">
        <v>93</v>
      </c>
    </row>
    <row r="11" spans="4:15" x14ac:dyDescent="0.25">
      <c r="D11" t="s">
        <v>64</v>
      </c>
      <c r="E11" t="s">
        <v>60</v>
      </c>
      <c r="G11" s="4">
        <f>96*F3+75*G3+82*H3+84*I3+96*J3+92*K3+97*L3+88*M3+90*N3+77*O3</f>
        <v>1999.9999999999998</v>
      </c>
      <c r="H11" s="2" t="s">
        <v>12</v>
      </c>
      <c r="I11" s="2">
        <v>2000</v>
      </c>
      <c r="J11" t="s">
        <v>95</v>
      </c>
    </row>
    <row r="12" spans="4:15" x14ac:dyDescent="0.25">
      <c r="D12" t="s">
        <v>65</v>
      </c>
      <c r="E12" t="s">
        <v>60</v>
      </c>
      <c r="G12" s="4">
        <f>F3+2*G3+2*H3+2*I3+3*J3+3*K3+4*L3+3*M3+3*N3+3*O3</f>
        <v>50</v>
      </c>
      <c r="H12" s="2" t="s">
        <v>2</v>
      </c>
      <c r="I12" s="2">
        <v>50</v>
      </c>
      <c r="J12" s="13" t="s">
        <v>94</v>
      </c>
      <c r="K12" t="s">
        <v>96</v>
      </c>
    </row>
    <row r="13" spans="4:15" x14ac:dyDescent="0.25">
      <c r="D13" t="s">
        <v>66</v>
      </c>
      <c r="E13" t="s">
        <v>60</v>
      </c>
      <c r="G13" s="4">
        <f>2*F3+3*G3+3*H3+1*I3+2*J3+3*K3+3*L3+4*M3+1*N3+1*O3</f>
        <v>44</v>
      </c>
      <c r="H13" s="2" t="s">
        <v>58</v>
      </c>
      <c r="I13" s="2">
        <v>44</v>
      </c>
      <c r="J13" t="s">
        <v>95</v>
      </c>
    </row>
    <row r="14" spans="4:15" x14ac:dyDescent="0.25">
      <c r="D14" t="s">
        <v>67</v>
      </c>
      <c r="E14" t="s">
        <v>60</v>
      </c>
      <c r="G14" s="4">
        <f>1*F3+2*G3+1*H3+2*I3+1*J3+1*K3+2*L3+2*M3+3*N3+1*O3</f>
        <v>33.968652037617559</v>
      </c>
      <c r="H14" s="2" t="s">
        <v>11</v>
      </c>
      <c r="I14" s="2">
        <v>55</v>
      </c>
      <c r="J14" t="s">
        <v>95</v>
      </c>
    </row>
    <row r="15" spans="4:15" x14ac:dyDescent="0.25">
      <c r="D15" t="s">
        <v>68</v>
      </c>
      <c r="E15" t="s">
        <v>60</v>
      </c>
      <c r="G15" s="4">
        <f>2*F3+1*G3+1*H3+3*I3+1*J3+2*K3+1*L3+2*M3+3*N3+2*O3</f>
        <v>45</v>
      </c>
      <c r="H15" s="2" t="s">
        <v>2</v>
      </c>
      <c r="I15" s="2">
        <v>45</v>
      </c>
      <c r="J15" t="s">
        <v>95</v>
      </c>
    </row>
    <row r="27" spans="6:6" x14ac:dyDescent="0.25">
      <c r="F27" t="s">
        <v>60</v>
      </c>
    </row>
  </sheetData>
  <mergeCells count="1">
    <mergeCell ref="E8:G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Answer Report 1</vt:lpstr>
      <vt:lpstr>Limits Report 1</vt:lpstr>
      <vt:lpstr>main sheet</vt:lpstr>
    </vt:vector>
  </TitlesOfParts>
  <Company>Thompson Rivers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Yamanaka</dc:creator>
  <cp:lastModifiedBy>Koki Yamanaka</cp:lastModifiedBy>
  <dcterms:created xsi:type="dcterms:W3CDTF">2022-12-05T22:43:17Z</dcterms:created>
  <dcterms:modified xsi:type="dcterms:W3CDTF">2022-12-11T06:55:20Z</dcterms:modified>
</cp:coreProperties>
</file>