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<sst xmlns="http://schemas.openxmlformats.org/spreadsheetml/2006/main" count="150" uniqueCount="129">
  <si>
    <t>Обновление БД</t>
  </si>
  <si>
    <t>Дата обновления</t>
  </si>
  <si>
    <t>Ссылка на БД</t>
  </si>
  <si>
    <t>Регион ( зеленый с контактами)</t>
  </si>
  <si>
    <t>Лицензия</t>
  </si>
  <si>
    <t>Наименование</t>
  </si>
  <si>
    <t>https://ugadn77.tu.rostransnadzor.ru/%D0%B4%D0%B5%D1%8F%D1%82%D0%B5%D0%BB%D1%8C%D0%BD%D0%BE%D1%81%D1%82%D1%8C/reestry</t>
  </si>
  <si>
    <t>https://docs.google.com/spreadsheets/d/1isry8IvIOqfWXIpL8j0Sh294B3bEkdIvey-AtYtPPlg/edit#gid=978155799</t>
  </si>
  <si>
    <t>Москва МО Тверь Тула</t>
  </si>
  <si>
    <t>https://ugadn78.tu.rostransnadzor.ru/dejatelnost/reestr_05</t>
  </si>
  <si>
    <t>https://docs.google.com/spreadsheets/d/1au_8o7A-Q6giS8Omdsv-_SpQ8se8DwVzEvjA3VeMFjg/edit#gid=1147218762</t>
  </si>
  <si>
    <t>Санкт-Петербург</t>
  </si>
  <si>
    <t>https://ugadn2301.tu.rostransnadzor.ru/</t>
  </si>
  <si>
    <t>https://docs.google.com/spreadsheets/d/1DPtiWa77WX8M6XBkkKGJ6uj4lRFZAtoBBVDyERUqlug/edit#gid=1408575194</t>
  </si>
  <si>
    <t>Краснодарский Край</t>
  </si>
  <si>
    <t>Республика адыгея</t>
  </si>
  <si>
    <t>https://docs.google.com/spreadsheets/d/1ZbH7iyOpLQHfdwf8PI8qxw3JauMbkcSsltFJzzNxuKE/edit#gid=1455649645</t>
  </si>
  <si>
    <t>Калининград</t>
  </si>
  <si>
    <t>https://mtuskfo.tu.rostransnadzor.ru/Deiatelnost/reestrs</t>
  </si>
  <si>
    <t>https://docs.google.com/spreadsheets/d/1ypC92YtWrJpShcrj7IE0PfJTdtZz1A9P5ulyky7dQwU/edit#gid=1447468678</t>
  </si>
  <si>
    <t>СКФО</t>
  </si>
  <si>
    <t>https://ugadn52.tu.rostransnadzor.ru/deyatelnost/reestry</t>
  </si>
  <si>
    <t>https://docs.google.com/spreadsheets/d/1dscVLmxNyeEBp73eknJwkShpfby-iaofJBGWoRnoEhQ/edit#gid=1207428786</t>
  </si>
  <si>
    <t>Нижний Новгород</t>
  </si>
  <si>
    <t>https://ugadn62.tu.rostransnadzor.ru/%D0%B4%D0%B5%D1%8F%D1%82%D0%B5%D0%BB%D1%8C%D0%BD%D0%BE%D1%81%D1%82%D1%8C/%D1%80%D0%B5%D0%B5%D1%81%D1%82%D1%80%D1%8B-2</t>
  </si>
  <si>
    <t>https://docs.google.com/spreadsheets/d/1vPXX5EzX_MQsMqTz4gGNfRj45RrjdKoQd8P07ogIOco/edit#gid=1323645551</t>
  </si>
  <si>
    <t>Рязанской, Владимирской, Ивановской, Костромской, Ярославской областях</t>
  </si>
  <si>
    <t>https://ugadn2983.tu.rostransnadzor.ru/deyatel-nost-/reestry</t>
  </si>
  <si>
    <t>https://docs.google.com/spreadsheets/d/1PcsbAJ0_cYri2B2fEXupbFh-17BHQ7uGltLGxDMclho/edit#gid=156488687</t>
  </si>
  <si>
    <t>Коми, Мурманск, Архангельск, Карелия</t>
  </si>
  <si>
    <t>https://ugadn241719.tu.rostransnadzor.ru/%D0%B4%D0%B5%D1%8F%D1%82%D0%B5%D0%BB%D1%8C%D0%BD%D0%BE%D1%81%D1%82%D1%8C/%D1%80%D0%B5%D0%B5%D1%81%D1%82%D1%80%D1%8B</t>
  </si>
  <si>
    <t>https://docs.google.com/spreadsheets/d/1WoCA250xbOy7zO0ukdm6_xQ8UkXwpk9d4SI1Dd29rZk/edit#gid=127364160</t>
  </si>
  <si>
    <t xml:space="preserve">Красноярск </t>
  </si>
  <si>
    <t>https://docs.google.com/spreadsheets/d/16yPwLKH9kjfrHIR-vhXmKFkr7EnSYjqjC1SZK46Xf5M/edit#gid=539774769</t>
  </si>
  <si>
    <t>Томск</t>
  </si>
  <si>
    <t>https://ugadn36.tu.rostransnadzor.ru/%D0%B4%D0%B5%D1%8F%D1%82%D0%B5%D0%BB%D1%8C%D0%BD%D0%BE%D1%81%D1%82%D1%8C/%D1%80%D0%B5%D0%B5%D1%81%D1%82%D1%80%D1%8B/%D1%80%D0%B5%D0%B5%D1%81%D1%82%D1%80-%D1%80%D0%B0%D0%B7%D1%80%D0%B5%D1%88%D0%B8%D1%82%D0%B5%D0%BB%D1%8C%D0%BD%D1%8B%D1%85-%D0%B4%D0%BE%D0%BA%D1%83%D0%BC%D0%B5%D0%BD%D1%82%D0%BE%D0%B2-%D1%82%D0%BE-2</t>
  </si>
  <si>
    <t>https://docs.google.com/spreadsheets/d/1rGd9aQEVrvBi9ZBpSHVus348yLDvLshAQQJyk2Qfpgc/edit#gid=1705990334</t>
  </si>
  <si>
    <t>Липецкая область</t>
  </si>
  <si>
    <t>https://ugadn36.tu.rostransnadzor.ru/%D0%B4%D0%B5%D1%8F%D1%82%D0%B5%D0%BB%D1%8C%D0%BD%D0%BE%D1%81%D1%82%D1%8C/%D1%80%D0%B5%D0%B5%D1%81%D1%82%D1%80%D1%8B/reestr-razreshitel-nyx-dokumentov-p</t>
  </si>
  <si>
    <t>https://docs.google.com/spreadsheets/d/1wGggD1hKtb-nvKesTyEPDjf-8eul_KuuiFYKlK9YXeo/edit#gid=771854767</t>
  </si>
  <si>
    <t>Воронежская область</t>
  </si>
  <si>
    <t>https://ugadn36.tu.rostransnadzor.ru/%D0%B4%D0%B5%D1%8F%D1%82%D0%B5%D0%BB%D1%8C%D0%BD%D0%BE%D1%81%D1%82%D1%8C/%D1%80%D0%B5%D0%B5%D1%81%D1%82%D1%80%D1%8B/%D1%80%D0%B5%D0%B5%D1%81%D1%82%D1%80-%D1%80%D0%B0%D0%B7%D1%80%D0%B5%D1%88%D0%B8%D1%82%D0%B5%D0%BB%D1%8C%D0%BD%D1%8B%D1%85-%D0%B4%D0%BE%D0%BA%D1%83%D0%BC%D0%B5%D0%BD%D1%82%D0%BE%D0%B2-%D1%82%D0%BE</t>
  </si>
  <si>
    <t>https://docs.google.com/spreadsheets/d/1Xrzw1KlOloesFQMSEIWEwM2f4l8XFvwgtyheBLkqDp8/edit#gid=1452072984</t>
  </si>
  <si>
    <t>Белгородская область</t>
  </si>
  <si>
    <t>https://ugadn36.tu.rostransnadzor.ru/%D0%B4%D0%B5%D1%8F%D1%82%D0%B5%D0%BB%D1%8C%D0%BD%D0%BE%D1%81%D1%82%D1%8C/%D1%80%D0%B5%D0%B5%D1%81%D1%82%D1%80%D1%8B/%D1%80%D0%B5%D0%B5%D1%81%D1%82%D1%80-%D1%80%D0%B0%D0%B7%D1%80%D0%B5%D1%88%D0%B8%D1%82%D0%B5%D0%BB%D1%8C%D0%BD%D1%8B%D1%85-%D0%B4%D0%BE%D0%BA%D1%83%D0%BC%D0%B5%D0%BD%D1%82%D0%BE%D0%B2-%D1%82%D0%BE-3</t>
  </si>
  <si>
    <t>https://docs.google.com/spreadsheets/d/152eYhSwIWJ6bVGSOIFndLncb7zqMQBQEGf83QoDmr4Q/edit#gid=1575596333</t>
  </si>
  <si>
    <t>Тамбовская область</t>
  </si>
  <si>
    <t>https://ugadn02.tu.rostransnadzor.ru/deyatel-nost/reestry</t>
  </si>
  <si>
    <t>https://docs.google.com/spreadsheets/d/1aEgI4zDNOH4kgKG6ocD3rD1nuS3vclkNJsGrNTmLMqU/edit#gid=1598981751</t>
  </si>
  <si>
    <t>Республика Башкортостан</t>
  </si>
  <si>
    <t>https://docs.google.com/spreadsheets/d/1dqZYDozXZFbiU45ZvW645zL0tOSmVAKpJn_fzpJCiT0/edit#gid=1418681043</t>
  </si>
  <si>
    <t>Пермский край</t>
  </si>
  <si>
    <t>https://docs.google.com/spreadsheets/d/1htnCxeKMBXOR4_kBpI5QIas_wFB1vPFzwcGV1MnVDvw/edit#gid=1826729917</t>
  </si>
  <si>
    <t>Оренбургская область</t>
  </si>
  <si>
    <t>https://ugadn66.tu.rostransnadzor.ru/deyatelnos/reestry</t>
  </si>
  <si>
    <t>https://docs.google.com/spreadsheets/d/1MiYOq3YdnuD6vliwABAsdBaIDHKtgf-bLcQzOMJ_NAk/edit#gid=1985593637</t>
  </si>
  <si>
    <t>Свердловская область</t>
  </si>
  <si>
    <t>https://docs.google.com/spreadsheets/d/12CFeQqlfoOt7HRT8ft2EvzUhcUBUiHKgk3lnpGfVoJA/edit#gid=1097979611</t>
  </si>
  <si>
    <t>Челябинская область</t>
  </si>
  <si>
    <t>https://docs.google.com/spreadsheets/d/10ft5WQU-Fl9w9ECzBTOeGcx5ht4Wm62iR0rBfiDdSiQ/edit#gid=112620698</t>
  </si>
  <si>
    <t>Курганская область</t>
  </si>
  <si>
    <t>https://ugadn16.tu.rostransnadzor.ru/%D0%B4%D0%B5%D1%8F%D1%82%D0%B5%D0%BB%D1%8C%D0%BD%D0%BE%D1%81%D1%82%D1%8C/%D1%80%D0%B5%D0%B5%D1%81%D1%82%D1%80%D1%8B</t>
  </si>
  <si>
    <t>https://docs.google.com/spreadsheets/d/1e4MMje1gnwAGc9-LdLzt2x2lIJQ15tL_gEVFC84sirE/edit#gid=2087916695</t>
  </si>
  <si>
    <t>Ульяновская область</t>
  </si>
  <si>
    <t>Самарская область</t>
  </si>
  <si>
    <t>Чувашская Республика</t>
  </si>
  <si>
    <t>Республика Татарстан</t>
  </si>
  <si>
    <t>https://ugadn0422.tu.rostransnadzor.ru/%D0%B4%D0%B5%D1%8F%D1%82%D0%B5%D0%BB%D1%8C%D0%BD%D0%BE%D1%81%D1%82%D1%8C/%D1%80%D0%B5%D0%B5%D1%81%D1%82%D1%80%D1%8B</t>
  </si>
  <si>
    <t>https://docs.google.com/spreadsheets/d/11e5bk-_qs3hNLRhxSt-tioi57qKTa9DWFFk2O1NUBEA/edit#gid=803025181</t>
  </si>
  <si>
    <t>Кемеровская область</t>
  </si>
  <si>
    <t>https://docs.google.com/spreadsheets/d/1N4eplKtS7Uv6hvpPiDHFRF1BEVuWrwHj7XbGDnGJHAo/edit#gid=809724168</t>
  </si>
  <si>
    <t>Алтайский край, Р Алтай</t>
  </si>
  <si>
    <t>https://ugadn32.tu.rostransnadzor.ru/%D0%B4%D0%B5%D1%8F%D1%82%D0%B5%D0%BB%D1%8C%D0%BD%D0%BE%D1%81%D1%82%D1%8C/reestry2018</t>
  </si>
  <si>
    <t>https://docs.google.com/spreadsheets/d/1skcgnVFZ8Q_3RUiF8CyogOdPjXjSuoYf6ho7EtlqssE/edit#gid=527145435</t>
  </si>
  <si>
    <t>Брянская область</t>
  </si>
  <si>
    <t>https://docs.google.com/spreadsheets/d/1cF6gmQ4CuMc_yECm2xuPX-DK6Fp3WxS6GoUn2RhPwtA/edit#gid=1089281617</t>
  </si>
  <si>
    <t>Курская область</t>
  </si>
  <si>
    <t>https://docs.google.com/spreadsheets/d/1uscn07iLASo_g-k5e24dvHHnxSL-q8LkGqQWbWhjb7I/edit#gid=904144488</t>
  </si>
  <si>
    <t>Орловская область</t>
  </si>
  <si>
    <t>https://ugadn54.tu.rostransnadzor.ru/deyatel-nost--/reestry_2</t>
  </si>
  <si>
    <t>https://docs.google.com/spreadsheets/d/1ugiR8UoPvKUngo31-uLbzqyTg2eWDoiBWB74a-PQiwY/edit#gid=1500563820</t>
  </si>
  <si>
    <t>Новосибирская область</t>
  </si>
  <si>
    <t>https://docs.google.com/spreadsheets/d/1K1msyPOAbjcVGlB1KyEXqmEQgyfHYuVwL9m__ljA1XM/edit#gid=2065997444</t>
  </si>
  <si>
    <t>Омская область</t>
  </si>
  <si>
    <t>https://ugadn28.tu.rostransnadzor.ru/folder/44766</t>
  </si>
  <si>
    <t>https://docs.google.com/spreadsheets/d/1tYRfEn0tZEr3voQb0u3JSopC3j_biCxZqouQ8vEfMQA/edit#gid=115348419</t>
  </si>
  <si>
    <t>Амурская обл. и Р. Саха</t>
  </si>
  <si>
    <t>https://ugadn27.tu.rostransnadzor.ru/%D0%B4%D0%B5%D1%8F%D1%82%D0%B5%D0%BB%D1%8C%D0%BD%D0%BE%D1%81%D1%82%D1%8C/%D1%80%D0%B5%D0%B5%D1%81%D1%82%D1%80%D1%8B</t>
  </si>
  <si>
    <t>https://docs.google.com/spreadsheets/d/14IVCxh7Kbhuy0BfCKF9al1cYkYo7jMLFNiQ3e4Q6AS8/edit#gid=523125665</t>
  </si>
  <si>
    <t>ДФО - Камчатка, ЕАО, Магадан, Приморский край, Сахалин. обл., Чукотка</t>
  </si>
  <si>
    <t>https://ugadn61.tu.rostransnadzor.ru/folder/34217</t>
  </si>
  <si>
    <t>https://docs.google.com/spreadsheets/d/1cVTYHC14EtASrio9W0l9UizgoC_lOWJQjLieOtWEJJI/edit#gid=833020913</t>
  </si>
  <si>
    <t>Ростовская обл, Калмыкий</t>
  </si>
  <si>
    <t>https://ugadn728689.tu.rostransnadzor.ru/deyatel-nost-/reestry/mugadn-tyumenskoj-oblasti-</t>
  </si>
  <si>
    <t>https://docs.google.com/spreadsheets/d/1472oO7Rp3rdjvpDjURjeFOLu9BOW6C9kL9K-w_kGhJ0/edit#gid=203927655</t>
  </si>
  <si>
    <t>Тюменская область</t>
  </si>
  <si>
    <t>https://ugadn5813.tu.rostransnadzor.ru/%D0%B4%D0%B5%D1%8F%D1%82%D0%B5%D0%BB%D1%8C%D0%BD%D0%BE%D1%81%D1%82%D1%8C/%D1%80%D0%B5%D0%B5%D1%81%D1%82%D1%80%D1%8B</t>
  </si>
  <si>
    <t>https://docs.google.com/spreadsheets/d/1U6rULkztw2rtroxwP46-dIeDd1wSPnYgBdQORDhyYMI/edit#gid=727026368</t>
  </si>
  <si>
    <t>Саратовская область</t>
  </si>
  <si>
    <t>https://docs.google.com/spreadsheets/d/1_49N1A9k1L6XRXiNQXATXLPceTMJB7SSvFijFKArY3g/edit#gid=1971405850</t>
  </si>
  <si>
    <t>Пензенская область</t>
  </si>
  <si>
    <t>https://docs.google.com/spreadsheets/d/1jbq8VxFeuTSPFYYFzV1uHs-9jip_-e3Xuni2qR-w7fs/edit#gid=521847613</t>
  </si>
  <si>
    <t>Республика Мордовия</t>
  </si>
  <si>
    <t>https://ugadn82.tu.rostransnadzor.ru/%D0%B4%D0%B5%D1%8F%D1%82%D0%B5%D0%BB%D1%8C%D0%BD%D0%BE%D1%81%D1%82%D1%8C/%D1%80%D0%B5%D0%B5%D1%81%D1%82%D1%80%D1%8B</t>
  </si>
  <si>
    <t>https://docs.google.com/spreadsheets/d/1133SFW_7Yd0q7U97r0RV-scQ8gkPkPCFdvX6UpoaeYs/edit#gid=437407440</t>
  </si>
  <si>
    <t>Крым</t>
  </si>
  <si>
    <t>https://ugadn35.tu.rostransnadzor.ru/%D0%B4%D0%B5%D1%8F%D1%82%D0%B5%D0%BB%D1%8C%D0%BD%D0%BE%D1%81%D1%82%D1%8C/%D1%80%D0%B5%D0%B5%D1%81%D1%82%D1%80%D1%8B/</t>
  </si>
  <si>
    <t>https://docs.google.com/spreadsheets/d/1kP79YFfg2Y3Nwcr787_iQB9ve-YWaqKTUoNpSbYNFFw/edit#gid=280724429</t>
  </si>
  <si>
    <t>Вологодская область</t>
  </si>
  <si>
    <t>https://ugadn60.tu.rostransnadzor.ru/%D0%B4%D0%B5%D1%8F%D1%82%D0%B5%D0%BB%D1%8C%D0%BD%D0%BE%D1%81%D1%82%D1%8C/%D1%80%D0%B5%D0%B5%D1%81%D1%82%D1%80%D1%8B/</t>
  </si>
  <si>
    <t>https://docs.google.com/spreadsheets/d/11AHLnVDlSWvhEzjmhOdWxTOfTIT84Sqh9hul_lGxa_o/edit#gid=578916041</t>
  </si>
  <si>
    <t>Псковская область</t>
  </si>
  <si>
    <t>https://ugadn53.tu.rostransnadzor.ru/deyatel-nost-2/reestry</t>
  </si>
  <si>
    <t>https://docs.google.com/spreadsheets/d/10EqmBAgA5PnsEnmCc82mwO7v-BNaVRYpMXVYTJndSzI/edit#gid=1975015187</t>
  </si>
  <si>
    <t>Новгородская область</t>
  </si>
  <si>
    <t>https://ugadn728689.tu.rostransnadzor.ru/deyatel-nost-/reestry/togadn-xmao-yugry</t>
  </si>
  <si>
    <t>https://docs.google.com/spreadsheets/d/1d0W7gxNHHP7PLBNL0B70rDSrowyrLyAhDl398Wzf-PE/edit#gid=758756124</t>
  </si>
  <si>
    <t>ХМАО - Югра</t>
  </si>
  <si>
    <t>https://ugadn0338.tu.rostransnadzor.ru/folder/41145</t>
  </si>
  <si>
    <t>https://docs.google.com/spreadsheets/d/1msl5gG3-N3phPcl9v4UbH5MaF43iEfpkXFhXWy8eyjE/edit#gid=100173158</t>
  </si>
  <si>
    <t>Бурятия и Иркутская область</t>
  </si>
  <si>
    <t>https://ugadn3008.tu.rostransnadzor.ru/%D0%B4%D0%B5%D1%8F%D1%82%D0%B5%D0%BB%D1%8C%D0%BD%D0%BE%D1%81%D1%82%D1%8C/%D1%80%D0%B5%D0%B5%D1%81%D1%82%D1%80%D1%8B</t>
  </si>
  <si>
    <t>https://docs.google.com/spreadsheets/d/1_ZecquRNUDzBkew6EuN1AYph_42VLmanwSKP6C2bOSA/edit#gid=2127121449</t>
  </si>
  <si>
    <t>Волгоградская область</t>
  </si>
  <si>
    <t>https://docs.google.com/spreadsheets/d/1bkPuKH46djH5BoOk6HKT8uFlikglMR67hTXxHagut1A/edit#gid=583099723</t>
  </si>
  <si>
    <t>Астраханская область</t>
  </si>
  <si>
    <t>https://ugadn67.tu.rostransnadzor.ru/%D0%B4%D0%B5%D1%8F%D1%82%D0%B5%D0%BB%D1%8C%D0%BD%D0%BE%D1%81%D1%82%D1%8C/%D1%80%D0%B5%D0%B5%D1%81%D1%82%D1%80%D1%8B</t>
  </si>
  <si>
    <t>https://docs.google.com/spreadsheets/d/1rhxJRU4aKXOwUVODhZRtyhCw_7DLcCw4WxGLS5wf6ls/edit#gid=523978643</t>
  </si>
  <si>
    <t>Смоленская область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</si>
</sst>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"/>
    <numFmt numFmtId="165" formatCode="dd/mm"/>
  </numFmts>
  <fonts count="7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u/>
      <sz val="12.0"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1" fillId="2" fontId="1" numFmtId="0" xfId="0" applyAlignment="1" applyBorder="1" applyFont="1">
      <alignment horizontal="center" shrinkToFit="0" wrapText="1"/>
    </xf>
    <xf borderId="1" fillId="3" fontId="2" numFmtId="0" xfId="0" applyAlignment="1" applyBorder="1" applyFill="1" applyFont="1">
      <alignment horizontal="center" shrinkToFit="0" wrapText="1"/>
    </xf>
    <xf borderId="1" fillId="2" fontId="2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vertical="bottom"/>
    </xf>
    <xf borderId="1" fillId="0" fontId="1" numFmtId="164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1" fillId="0" fontId="5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1" fillId="4" fontId="1" numFmtId="0" xfId="0" applyAlignment="1" applyBorder="1" applyFill="1" applyFont="1">
      <alignment vertical="bottom"/>
    </xf>
    <xf borderId="1" fillId="0" fontId="1" numFmtId="0" xfId="0" applyAlignment="1" applyBorder="1" applyFont="1">
      <alignment horizontal="center" vertical="bottom"/>
    </xf>
    <xf borderId="1" fillId="5" fontId="1" numFmtId="0" xfId="0" applyAlignment="1" applyBorder="1" applyFill="1" applyFont="1">
      <alignment horizontal="right" vertical="bottom"/>
    </xf>
    <xf borderId="1" fillId="0" fontId="1" numFmtId="165" xfId="0" applyAlignment="1" applyBorder="1" applyFont="1" applyNumberFormat="1">
      <alignment horizontal="right" vertical="bottom"/>
    </xf>
    <xf borderId="1" fillId="6" fontId="1" numFmtId="0" xfId="0" applyAlignment="1" applyBorder="1" applyFill="1" applyFont="1">
      <alignment vertical="bottom"/>
    </xf>
    <xf borderId="1" fillId="6" fontId="1" numFmtId="0" xfId="0" applyAlignment="1" applyBorder="1" applyFont="1">
      <alignment horizontal="right" vertical="bottom"/>
    </xf>
    <xf borderId="1" fillId="7" fontId="1" numFmtId="0" xfId="0" applyAlignment="1" applyBorder="1" applyFill="1" applyFon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spreadsheets/d/12CFeQqlfoOt7HRT8ft2EvzUhcUBUiHKgk3lnpGfVoJA/edit" TargetMode="External"/><Relationship Id="rId42" Type="http://schemas.openxmlformats.org/officeDocument/2006/relationships/hyperlink" Target="https://docs.google.com/spreadsheets/d/10ft5WQU-Fl9w9ECzBTOeGcx5ht4Wm62iR0rBfiDdSiQ/edit" TargetMode="External"/><Relationship Id="rId41" Type="http://schemas.openxmlformats.org/officeDocument/2006/relationships/hyperlink" Target="https://ugadn66.tu.rostransnadzor.ru/deyatelnos/reestry" TargetMode="External"/><Relationship Id="rId44" Type="http://schemas.openxmlformats.org/officeDocument/2006/relationships/hyperlink" Target="https://docs.google.com/spreadsheets/d/1e4MMje1gnwAGc9-LdLzt2x2lIJQ15tL_gEVFC84sirE/edit" TargetMode="External"/><Relationship Id="rId43" Type="http://schemas.openxmlformats.org/officeDocument/2006/relationships/hyperlink" Target="https://ugadn16.tu.rostransnadzor.ru/%D0%B4%D0%B5%D1%8F%D1%82%D0%B5%D0%BB%D1%8C%D0%BD%D0%BE%D1%81%D1%82%D1%8C/%D1%80%D0%B5%D0%B5%D1%81%D1%82%D1%80%D1%8B" TargetMode="External"/><Relationship Id="rId46" Type="http://schemas.openxmlformats.org/officeDocument/2006/relationships/hyperlink" Target="https://docs.google.com/spreadsheets/d/1e4MMje1gnwAGc9-LdLzt2x2lIJQ15tL_gEVFC84sirE/edit" TargetMode="External"/><Relationship Id="rId45" Type="http://schemas.openxmlformats.org/officeDocument/2006/relationships/hyperlink" Target="https://ugadn16.tu.rostransnadzor.ru/%D0%B4%D0%B5%D1%8F%D1%82%D0%B5%D0%BB%D1%8C%D0%BD%D0%BE%D1%81%D1%82%D1%8C/%D1%80%D0%B5%D0%B5%D1%81%D1%82%D1%80%D1%8B" TargetMode="External"/><Relationship Id="rId48" Type="http://schemas.openxmlformats.org/officeDocument/2006/relationships/hyperlink" Target="https://docs.google.com/spreadsheets/d/1e4MMje1gnwAGc9-LdLzt2x2lIJQ15tL_gEVFC84sirE/edit" TargetMode="External"/><Relationship Id="rId47" Type="http://schemas.openxmlformats.org/officeDocument/2006/relationships/hyperlink" Target="https://ugadn16.tu.rostransnadzor.ru/%D0%B4%D0%B5%D1%8F%D1%82%D0%B5%D0%BB%D1%8C%D0%BD%D0%BE%D1%81%D1%82%D1%8C/%D1%80%D0%B5%D0%B5%D1%81%D1%82%D1%80%D1%8B" TargetMode="External"/><Relationship Id="rId49" Type="http://schemas.openxmlformats.org/officeDocument/2006/relationships/hyperlink" Target="https://ugadn16.tu.rostransnadzor.ru/%D0%B4%D0%B5%D1%8F%D1%82%D0%B5%D0%BB%D1%8C%D0%BD%D0%BE%D1%81%D1%82%D1%8C/%D1%80%D0%B5%D0%B5%D1%81%D1%82%D1%80%D1%8B" TargetMode="External"/><Relationship Id="rId31" Type="http://schemas.openxmlformats.org/officeDocument/2006/relationships/hyperlink" Target="https://ugadn02.tu.rostransnadzor.ru/deyatel-nost/reestry" TargetMode="External"/><Relationship Id="rId30" Type="http://schemas.openxmlformats.org/officeDocument/2006/relationships/hyperlink" Target="https://docs.google.com/spreadsheets/d/152eYhSwIWJ6bVGSOIFndLncb7zqMQBQEGf83QoDmr4Q/edit" TargetMode="External"/><Relationship Id="rId33" Type="http://schemas.openxmlformats.org/officeDocument/2006/relationships/hyperlink" Target="https://ugadn02.tu.rostransnadzor.ru/deyatel-nost/reestry" TargetMode="External"/><Relationship Id="rId32" Type="http://schemas.openxmlformats.org/officeDocument/2006/relationships/hyperlink" Target="https://docs.google.com/spreadsheets/d/1aEgI4zDNOH4kgKG6ocD3rD1nuS3vclkNJsGrNTmLMqU/edit" TargetMode="External"/><Relationship Id="rId35" Type="http://schemas.openxmlformats.org/officeDocument/2006/relationships/hyperlink" Target="https://ugadn02.tu.rostransnadzor.ru/deyatel-nost/reestry" TargetMode="External"/><Relationship Id="rId34" Type="http://schemas.openxmlformats.org/officeDocument/2006/relationships/hyperlink" Target="https://docs.google.com/spreadsheets/d/1dqZYDozXZFbiU45ZvW645zL0tOSmVAKpJn_fzpJCiT0/edit" TargetMode="External"/><Relationship Id="rId37" Type="http://schemas.openxmlformats.org/officeDocument/2006/relationships/hyperlink" Target="https://ugadn66.tu.rostransnadzor.ru/deyatelnos/reestry" TargetMode="External"/><Relationship Id="rId36" Type="http://schemas.openxmlformats.org/officeDocument/2006/relationships/hyperlink" Target="https://docs.google.com/spreadsheets/d/1htnCxeKMBXOR4_kBpI5QIas_wFB1vPFzwcGV1MnVDvw/edit" TargetMode="External"/><Relationship Id="rId39" Type="http://schemas.openxmlformats.org/officeDocument/2006/relationships/hyperlink" Target="https://ugadn66.tu.rostransnadzor.ru/deyatelnos/reestry" TargetMode="External"/><Relationship Id="rId38" Type="http://schemas.openxmlformats.org/officeDocument/2006/relationships/hyperlink" Target="https://docs.google.com/spreadsheets/d/1MiYOq3YdnuD6vliwABAsdBaIDHKtgf-bLcQzOMJ_NAk/edit" TargetMode="External"/><Relationship Id="rId20" Type="http://schemas.openxmlformats.org/officeDocument/2006/relationships/hyperlink" Target="https://docs.google.com/spreadsheets/d/1WoCA250xbOy7zO0ukdm6_xQ8UkXwpk9d4SI1Dd29rZk/edit" TargetMode="External"/><Relationship Id="rId22" Type="http://schemas.openxmlformats.org/officeDocument/2006/relationships/hyperlink" Target="https://docs.google.com/spreadsheets/d/16yPwLKH9kjfrHIR-vhXmKFkr7EnSYjqjC1SZK46Xf5M/edit" TargetMode="External"/><Relationship Id="rId21" Type="http://schemas.openxmlformats.org/officeDocument/2006/relationships/hyperlink" Target="https://ugadn241719.tu.rostransnadzor.ru/%D0%B4%D0%B5%D1%8F%D1%82%D0%B5%D0%BB%D1%8C%D0%BD%D0%BE%D1%81%D1%82%D1%8C/%D1%80%D0%B5%D0%B5%D1%81%D1%82%D1%80%D1%8B" TargetMode="External"/><Relationship Id="rId24" Type="http://schemas.openxmlformats.org/officeDocument/2006/relationships/hyperlink" Target="https://docs.google.com/spreadsheets/d/1rGd9aQEVrvBi9ZBpSHVus348yLDvLshAQQJyk2Qfpgc/edit" TargetMode="External"/><Relationship Id="rId23" Type="http://schemas.openxmlformats.org/officeDocument/2006/relationships/hyperlink" Target="https://ugadn36.tu.rostransnadzor.ru/%D0%B4%D0%B5%D1%8F%D1%82%D0%B5%D0%BB%D1%8C%D0%BD%D0%BE%D1%81%D1%82%D1%8C/%D1%80%D0%B5%D0%B5%D1%81%D1%82%D1%80%D1%8B/%D1%80%D0%B5%D0%B5%D1%81%D1%82%D1%80-%D1%80%D0%B0%D0%B7%D1%80%D0%B5%D1%88%D0%B8%D1%82%D0%B5%D0%BB%D1%8C%D0%BD%D1%8B%D1%85-%D0%B4%D0%BE%D0%BA%D1%83%D0%BC%D0%B5%D0%BD%D1%82%D0%BE%D0%B2-%D1%82%D0%BE-2" TargetMode="External"/><Relationship Id="rId26" Type="http://schemas.openxmlformats.org/officeDocument/2006/relationships/hyperlink" Target="https://docs.google.com/spreadsheets/d/1wGggD1hKtb-nvKesTyEPDjf-8eul_KuuiFYKlK9YXeo/edit" TargetMode="External"/><Relationship Id="rId25" Type="http://schemas.openxmlformats.org/officeDocument/2006/relationships/hyperlink" Target="https://ugadn36.tu.rostransnadzor.ru/%D0%B4%D0%B5%D1%8F%D1%82%D0%B5%D0%BB%D1%8C%D0%BD%D0%BE%D1%81%D1%82%D1%8C/%D1%80%D0%B5%D0%B5%D1%81%D1%82%D1%80%D1%8B/reestr-razreshitel-nyx-dokumentov-p" TargetMode="External"/><Relationship Id="rId28" Type="http://schemas.openxmlformats.org/officeDocument/2006/relationships/hyperlink" Target="https://docs.google.com/spreadsheets/d/1Xrzw1KlOloesFQMSEIWEwM2f4l8XFvwgtyheBLkqDp8/edit" TargetMode="External"/><Relationship Id="rId27" Type="http://schemas.openxmlformats.org/officeDocument/2006/relationships/hyperlink" Target="https://ugadn36.tu.rostransnadzor.ru/%D0%B4%D0%B5%D1%8F%D1%82%D0%B5%D0%BB%D1%8C%D0%BD%D0%BE%D1%81%D1%82%D1%8C/%D1%80%D0%B5%D0%B5%D1%81%D1%82%D1%80%D1%8B/%D1%80%D0%B5%D0%B5%D1%81%D1%82%D1%80-%D1%80%D0%B0%D0%B7%D1%80%D0%B5%D1%88%D0%B8%D1%82%D0%B5%D0%BB%D1%8C%D0%BD%D1%8B%D1%85-%D0%B4%D0%BE%D0%BA%D1%83%D0%BC%D0%B5%D0%BD%D1%82%D0%BE%D0%B2-%D1%82%D0%BE" TargetMode="External"/><Relationship Id="rId29" Type="http://schemas.openxmlformats.org/officeDocument/2006/relationships/hyperlink" Target="https://ugadn36.tu.rostransnadzor.ru/%D0%B4%D0%B5%D1%8F%D1%82%D0%B5%D0%BB%D1%8C%D0%BD%D0%BE%D1%81%D1%82%D1%8C/%D1%80%D0%B5%D0%B5%D1%81%D1%82%D1%80%D1%8B/%D1%80%D0%B5%D0%B5%D1%81%D1%82%D1%80-%D1%80%D0%B0%D0%B7%D1%80%D0%B5%D1%88%D0%B8%D1%82%D0%B5%D0%BB%D1%8C%D0%BD%D1%8B%D1%85-%D0%B4%D0%BE%D0%BA%D1%83%D0%BC%D0%B5%D0%BD%D1%82%D0%BE%D0%B2-%D1%82%D0%BE-3" TargetMode="External"/><Relationship Id="rId95" Type="http://schemas.openxmlformats.org/officeDocument/2006/relationships/hyperlink" Target="https://ugadn67.tu.rostransnadzor.ru/%D0%B4%D0%B5%D1%8F%D1%82%D0%B5%D0%BB%D1%8C%D0%BD%D0%BE%D1%81%D1%82%D1%8C/%D1%80%D0%B5%D0%B5%D1%81%D1%82%D1%80%D1%8B" TargetMode="External"/><Relationship Id="rId94" Type="http://schemas.openxmlformats.org/officeDocument/2006/relationships/hyperlink" Target="https://docs.google.com/spreadsheets/d/1bkPuKH46djH5BoOk6HKT8uFlikglMR67hTXxHagut1A/edit" TargetMode="External"/><Relationship Id="rId97" Type="http://schemas.openxmlformats.org/officeDocument/2006/relationships/drawing" Target="../drawings/drawing1.xml"/><Relationship Id="rId96" Type="http://schemas.openxmlformats.org/officeDocument/2006/relationships/hyperlink" Target="https://docs.google.com/spreadsheets/d/1rhxJRU4aKXOwUVODhZRtyhCw_7DLcCw4WxGLS5wf6ls/edit" TargetMode="External"/><Relationship Id="rId11" Type="http://schemas.openxmlformats.org/officeDocument/2006/relationships/hyperlink" Target="https://mtuskfo.tu.rostransnadzor.ru/Deiatelnost/reestrs" TargetMode="External"/><Relationship Id="rId10" Type="http://schemas.openxmlformats.org/officeDocument/2006/relationships/hyperlink" Target="https://docs.google.com/spreadsheets/d/1ZbH7iyOpLQHfdwf8PI8qxw3JauMbkcSsltFJzzNxuKE/edit" TargetMode="External"/><Relationship Id="rId13" Type="http://schemas.openxmlformats.org/officeDocument/2006/relationships/hyperlink" Target="https://ugadn52.tu.rostransnadzor.ru/deyatelnost/reestry" TargetMode="External"/><Relationship Id="rId12" Type="http://schemas.openxmlformats.org/officeDocument/2006/relationships/hyperlink" Target="https://docs.google.com/spreadsheets/d/1ypC92YtWrJpShcrj7IE0PfJTdtZz1A9P5ulyky7dQwU/edit" TargetMode="External"/><Relationship Id="rId91" Type="http://schemas.openxmlformats.org/officeDocument/2006/relationships/hyperlink" Target="https://ugadn3008.tu.rostransnadzor.ru/%D0%B4%D0%B5%D1%8F%D1%82%D0%B5%D0%BB%D1%8C%D0%BD%D0%BE%D1%81%D1%82%D1%8C/%D1%80%D0%B5%D0%B5%D1%81%D1%82%D1%80%D1%8B" TargetMode="External"/><Relationship Id="rId90" Type="http://schemas.openxmlformats.org/officeDocument/2006/relationships/hyperlink" Target="https://docs.google.com/spreadsheets/d/1msl5gG3-N3phPcl9v4UbH5MaF43iEfpkXFhXWy8eyjE/edit" TargetMode="External"/><Relationship Id="rId93" Type="http://schemas.openxmlformats.org/officeDocument/2006/relationships/hyperlink" Target="https://ugadn3008.tu.rostransnadzor.ru/%D0%B4%D0%B5%D1%8F%D1%82%D0%B5%D0%BB%D1%8C%D0%BD%D0%BE%D1%81%D1%82%D1%8C/%D1%80%D0%B5%D0%B5%D1%81%D1%82%D1%80%D1%8B" TargetMode="External"/><Relationship Id="rId92" Type="http://schemas.openxmlformats.org/officeDocument/2006/relationships/hyperlink" Target="https://docs.google.com/spreadsheets/d/1_ZecquRNUDzBkew6EuN1AYph_42VLmanwSKP6C2bOSA/edit" TargetMode="External"/><Relationship Id="rId15" Type="http://schemas.openxmlformats.org/officeDocument/2006/relationships/hyperlink" Target="https://ugadn62.tu.rostransnadzor.ru/%D0%B4%D0%B5%D1%8F%D1%82%D0%B5%D0%BB%D1%8C%D0%BD%D0%BE%D1%81%D1%82%D1%8C/%D1%80%D0%B5%D0%B5%D1%81%D1%82%D1%80%D1%8B-2" TargetMode="External"/><Relationship Id="rId14" Type="http://schemas.openxmlformats.org/officeDocument/2006/relationships/hyperlink" Target="https://docs.google.com/spreadsheets/d/1dscVLmxNyeEBp73eknJwkShpfby-iaofJBGWoRnoEhQ/edit" TargetMode="External"/><Relationship Id="rId17" Type="http://schemas.openxmlformats.org/officeDocument/2006/relationships/hyperlink" Target="https://ugadn2983.tu.rostransnadzor.ru/deyatel-nost-/reestry" TargetMode="External"/><Relationship Id="rId16" Type="http://schemas.openxmlformats.org/officeDocument/2006/relationships/hyperlink" Target="https://docs.google.com/spreadsheets/d/1vPXX5EzX_MQsMqTz4gGNfRj45RrjdKoQd8P07ogIOco/edit" TargetMode="External"/><Relationship Id="rId19" Type="http://schemas.openxmlformats.org/officeDocument/2006/relationships/hyperlink" Target="https://ugadn241719.tu.rostransnadzor.ru/%D0%B4%D0%B5%D1%8F%D1%82%D0%B5%D0%BB%D1%8C%D0%BD%D0%BE%D1%81%D1%82%D1%8C/%D1%80%D0%B5%D0%B5%D1%81%D1%82%D1%80%D1%8B" TargetMode="External"/><Relationship Id="rId18" Type="http://schemas.openxmlformats.org/officeDocument/2006/relationships/hyperlink" Target="https://docs.google.com/spreadsheets/d/1PcsbAJ0_cYri2B2fEXupbFh-17BHQ7uGltLGxDMclho/edit" TargetMode="External"/><Relationship Id="rId84" Type="http://schemas.openxmlformats.org/officeDocument/2006/relationships/hyperlink" Target="https://docs.google.com/spreadsheets/d/11AHLnVDlSWvhEzjmhOdWxTOfTIT84Sqh9hul_lGxa_o/edit" TargetMode="External"/><Relationship Id="rId83" Type="http://schemas.openxmlformats.org/officeDocument/2006/relationships/hyperlink" Target="https://ugadn60.tu.rostransnadzor.ru/%D0%B4%D0%B5%D1%8F%D1%82%D0%B5%D0%BB%D1%8C%D0%BD%D0%BE%D1%81%D1%82%D1%8C/%D1%80%D0%B5%D0%B5%D1%81%D1%82%D1%80%D1%8B/" TargetMode="External"/><Relationship Id="rId86" Type="http://schemas.openxmlformats.org/officeDocument/2006/relationships/hyperlink" Target="https://docs.google.com/spreadsheets/d/10EqmBAgA5PnsEnmCc82mwO7v-BNaVRYpMXVYTJndSzI/edit" TargetMode="External"/><Relationship Id="rId85" Type="http://schemas.openxmlformats.org/officeDocument/2006/relationships/hyperlink" Target="https://ugadn53.tu.rostransnadzor.ru/deyatel-nost-2/reestry" TargetMode="External"/><Relationship Id="rId88" Type="http://schemas.openxmlformats.org/officeDocument/2006/relationships/hyperlink" Target="https://docs.google.com/spreadsheets/d/1d0W7gxNHHP7PLBNL0B70rDSrowyrLyAhDl398Wzf-PE/edit" TargetMode="External"/><Relationship Id="rId87" Type="http://schemas.openxmlformats.org/officeDocument/2006/relationships/hyperlink" Target="https://ugadn728689.tu.rostransnadzor.ru/deyatel-nost-/reestry/togadn-xmao-yugry" TargetMode="External"/><Relationship Id="rId89" Type="http://schemas.openxmlformats.org/officeDocument/2006/relationships/hyperlink" Target="https://ugadn0338.tu.rostransnadzor.ru/folder/41145" TargetMode="External"/><Relationship Id="rId80" Type="http://schemas.openxmlformats.org/officeDocument/2006/relationships/hyperlink" Target="https://docs.google.com/spreadsheets/d/1133SFW_7Yd0q7U97r0RV-scQ8gkPkPCFdvX6UpoaeYs/edit" TargetMode="External"/><Relationship Id="rId82" Type="http://schemas.openxmlformats.org/officeDocument/2006/relationships/hyperlink" Target="https://docs.google.com/spreadsheets/d/1kP79YFfg2Y3Nwcr787_iQB9ve-YWaqKTUoNpSbYNFFw/edit" TargetMode="External"/><Relationship Id="rId81" Type="http://schemas.openxmlformats.org/officeDocument/2006/relationships/hyperlink" Target="https://ugadn35.tu.rostransnadzor.ru/%D0%B4%D0%B5%D1%8F%D1%82%D0%B5%D0%BB%D1%8C%D0%BD%D0%BE%D1%81%D1%82%D1%8C/%D1%80%D0%B5%D0%B5%D1%81%D1%82%D1%80%D1%8B/" TargetMode="External"/><Relationship Id="rId1" Type="http://schemas.openxmlformats.org/officeDocument/2006/relationships/hyperlink" Target="https://ugadn77.tu.rostransnadzor.ru/%D0%B4%D0%B5%D1%8F%D1%82%D0%B5%D0%BB%D1%8C%D0%BD%D0%BE%D1%81%D1%82%D1%8C/reestry" TargetMode="External"/><Relationship Id="rId2" Type="http://schemas.openxmlformats.org/officeDocument/2006/relationships/hyperlink" Target="https://docs.google.com/spreadsheets/d/1isry8IvIOqfWXIpL8j0Sh294B3bEkdIvey-AtYtPPlg/edit" TargetMode="External"/><Relationship Id="rId3" Type="http://schemas.openxmlformats.org/officeDocument/2006/relationships/hyperlink" Target="https://ugadn78.tu.rostransnadzor.ru/dejatelnost/reestr_05" TargetMode="External"/><Relationship Id="rId4" Type="http://schemas.openxmlformats.org/officeDocument/2006/relationships/hyperlink" Target="https://docs.google.com/spreadsheets/d/1au_8o7A-Q6giS8Omdsv-_SpQ8se8DwVzEvjA3VeMFjg/edit" TargetMode="External"/><Relationship Id="rId9" Type="http://schemas.openxmlformats.org/officeDocument/2006/relationships/hyperlink" Target="https://ugadn78.tu.rostransnadzor.ru/dejatelnost/reestr_05" TargetMode="External"/><Relationship Id="rId5" Type="http://schemas.openxmlformats.org/officeDocument/2006/relationships/hyperlink" Target="https://ugadn2301.tu.rostransnadzor.ru/" TargetMode="External"/><Relationship Id="rId6" Type="http://schemas.openxmlformats.org/officeDocument/2006/relationships/hyperlink" Target="https://docs.google.com/spreadsheets/d/1DPtiWa77WX8M6XBkkKGJ6uj4lRFZAtoBBVDyERUqlug/edit" TargetMode="External"/><Relationship Id="rId7" Type="http://schemas.openxmlformats.org/officeDocument/2006/relationships/hyperlink" Target="https://ugadn2301.tu.rostransnadzor.ru/" TargetMode="External"/><Relationship Id="rId8" Type="http://schemas.openxmlformats.org/officeDocument/2006/relationships/hyperlink" Target="https://docs.google.com/spreadsheets/d/1DPtiWa77WX8M6XBkkKGJ6uj4lRFZAtoBBVDyERUqlug/edit" TargetMode="External"/><Relationship Id="rId73" Type="http://schemas.openxmlformats.org/officeDocument/2006/relationships/hyperlink" Target="https://ugadn5813.tu.rostransnadzor.ru/%D0%B4%D0%B5%D1%8F%D1%82%D0%B5%D0%BB%D1%8C%D0%BD%D0%BE%D1%81%D1%82%D1%8C/%D1%80%D0%B5%D0%B5%D1%81%D1%82%D1%80%D1%8B" TargetMode="External"/><Relationship Id="rId72" Type="http://schemas.openxmlformats.org/officeDocument/2006/relationships/hyperlink" Target="https://docs.google.com/spreadsheets/d/1472oO7Rp3rdjvpDjURjeFOLu9BOW6C9kL9K-w_kGhJ0/edit" TargetMode="External"/><Relationship Id="rId75" Type="http://schemas.openxmlformats.org/officeDocument/2006/relationships/hyperlink" Target="https://ugadn5813.tu.rostransnadzor.ru/%D0%B4%D0%B5%D1%8F%D1%82%D0%B5%D0%BB%D1%8C%D0%BD%D0%BE%D1%81%D1%82%D1%8C/%D1%80%D0%B5%D0%B5%D1%81%D1%82%D1%80%D1%8B" TargetMode="External"/><Relationship Id="rId74" Type="http://schemas.openxmlformats.org/officeDocument/2006/relationships/hyperlink" Target="https://docs.google.com/spreadsheets/d/1U6rULkztw2rtroxwP46-dIeDd1wSPnYgBdQORDhyYMI/edit" TargetMode="External"/><Relationship Id="rId77" Type="http://schemas.openxmlformats.org/officeDocument/2006/relationships/hyperlink" Target="https://ugadn5813.tu.rostransnadzor.ru/%D0%B4%D0%B5%D1%8F%D1%82%D0%B5%D0%BB%D1%8C%D0%BD%D0%BE%D1%81%D1%82%D1%8C/%D1%80%D0%B5%D0%B5%D1%81%D1%82%D1%80%D1%8B" TargetMode="External"/><Relationship Id="rId76" Type="http://schemas.openxmlformats.org/officeDocument/2006/relationships/hyperlink" Target="https://docs.google.com/spreadsheets/d/1_49N1A9k1L6XRXiNQXATXLPceTMJB7SSvFijFKArY3g/edit" TargetMode="External"/><Relationship Id="rId79" Type="http://schemas.openxmlformats.org/officeDocument/2006/relationships/hyperlink" Target="https://ugadn82.tu.rostransnadzor.ru/%D0%B4%D0%B5%D1%8F%D1%82%D0%B5%D0%BB%D1%8C%D0%BD%D0%BE%D1%81%D1%82%D1%8C/%D1%80%D0%B5%D0%B5%D1%81%D1%82%D1%80%D1%8B" TargetMode="External"/><Relationship Id="rId78" Type="http://schemas.openxmlformats.org/officeDocument/2006/relationships/hyperlink" Target="https://docs.google.com/spreadsheets/d/1jbq8VxFeuTSPFYYFzV1uHs-9jip_-e3Xuni2qR-w7fs/edit" TargetMode="External"/><Relationship Id="rId71" Type="http://schemas.openxmlformats.org/officeDocument/2006/relationships/hyperlink" Target="https://ugadn728689.tu.rostransnadzor.ru/deyatel-nost-/reestry/mugadn-tyumenskoj-oblasti-" TargetMode="External"/><Relationship Id="rId70" Type="http://schemas.openxmlformats.org/officeDocument/2006/relationships/hyperlink" Target="https://docs.google.com/spreadsheets/d/1cVTYHC14EtASrio9W0l9UizgoC_lOWJQjLieOtWEJJI/edit" TargetMode="External"/><Relationship Id="rId62" Type="http://schemas.openxmlformats.org/officeDocument/2006/relationships/hyperlink" Target="https://docs.google.com/spreadsheets/d/1ugiR8UoPvKUngo31-uLbzqyTg2eWDoiBWB74a-PQiwY/edit" TargetMode="External"/><Relationship Id="rId61" Type="http://schemas.openxmlformats.org/officeDocument/2006/relationships/hyperlink" Target="https://ugadn54.tu.rostransnadzor.ru/deyatel-nost--/reestry_2" TargetMode="External"/><Relationship Id="rId64" Type="http://schemas.openxmlformats.org/officeDocument/2006/relationships/hyperlink" Target="https://docs.google.com/spreadsheets/d/1K1msyPOAbjcVGlB1KyEXqmEQgyfHYuVwL9m__ljA1XM/edit" TargetMode="External"/><Relationship Id="rId63" Type="http://schemas.openxmlformats.org/officeDocument/2006/relationships/hyperlink" Target="https://ugadn54.tu.rostransnadzor.ru/deyatel-nost--/reestry_2" TargetMode="External"/><Relationship Id="rId66" Type="http://schemas.openxmlformats.org/officeDocument/2006/relationships/hyperlink" Target="https://docs.google.com/spreadsheets/d/1tYRfEn0tZEr3voQb0u3JSopC3j_biCxZqouQ8vEfMQA/edit" TargetMode="External"/><Relationship Id="rId65" Type="http://schemas.openxmlformats.org/officeDocument/2006/relationships/hyperlink" Target="https://ugadn28.tu.rostransnadzor.ru/folder/44766" TargetMode="External"/><Relationship Id="rId68" Type="http://schemas.openxmlformats.org/officeDocument/2006/relationships/hyperlink" Target="https://docs.google.com/spreadsheets/d/14IVCxh7Kbhuy0BfCKF9al1cYkYo7jMLFNiQ3e4Q6AS8/edit" TargetMode="External"/><Relationship Id="rId67" Type="http://schemas.openxmlformats.org/officeDocument/2006/relationships/hyperlink" Target="https://ugadn27.tu.rostransnadzor.ru/%D0%B4%D0%B5%D1%8F%D1%82%D0%B5%D0%BB%D1%8C%D0%BD%D0%BE%D1%81%D1%82%D1%8C/%D1%80%D0%B5%D0%B5%D1%81%D1%82%D1%80%D1%8B" TargetMode="External"/><Relationship Id="rId60" Type="http://schemas.openxmlformats.org/officeDocument/2006/relationships/hyperlink" Target="https://docs.google.com/spreadsheets/d/1uscn07iLASo_g-k5e24dvHHnxSL-q8LkGqQWbWhjb7I/edit" TargetMode="External"/><Relationship Id="rId69" Type="http://schemas.openxmlformats.org/officeDocument/2006/relationships/hyperlink" Target="https://ugadn61.tu.rostransnadzor.ru/folder/34217" TargetMode="External"/><Relationship Id="rId51" Type="http://schemas.openxmlformats.org/officeDocument/2006/relationships/hyperlink" Target="https://ugadn0422.tu.rostransnadzor.ru/%D0%B4%D0%B5%D1%8F%D1%82%D0%B5%D0%BB%D1%8C%D0%BD%D0%BE%D1%81%D1%82%D1%8C/%D1%80%D0%B5%D0%B5%D1%81%D1%82%D1%80%D1%8B" TargetMode="External"/><Relationship Id="rId50" Type="http://schemas.openxmlformats.org/officeDocument/2006/relationships/hyperlink" Target="https://docs.google.com/spreadsheets/d/1e4MMje1gnwAGc9-LdLzt2x2lIJQ15tL_gEVFC84sirE/edit" TargetMode="External"/><Relationship Id="rId53" Type="http://schemas.openxmlformats.org/officeDocument/2006/relationships/hyperlink" Target="https://ugadn0422.tu.rostransnadzor.ru/%D0%B4%D0%B5%D1%8F%D1%82%D0%B5%D0%BB%D1%8C%D0%BD%D0%BE%D1%81%D1%82%D1%8C/%D1%80%D0%B5%D0%B5%D1%81%D1%82%D1%80%D1%8B" TargetMode="External"/><Relationship Id="rId52" Type="http://schemas.openxmlformats.org/officeDocument/2006/relationships/hyperlink" Target="https://docs.google.com/spreadsheets/d/11e5bk-_qs3hNLRhxSt-tioi57qKTa9DWFFk2O1NUBEA/edit" TargetMode="External"/><Relationship Id="rId55" Type="http://schemas.openxmlformats.org/officeDocument/2006/relationships/hyperlink" Target="https://ugadn32.tu.rostransnadzor.ru/%D0%B4%D0%B5%D1%8F%D1%82%D0%B5%D0%BB%D1%8C%D0%BD%D0%BE%D1%81%D1%82%D1%8C/reestry2018" TargetMode="External"/><Relationship Id="rId54" Type="http://schemas.openxmlformats.org/officeDocument/2006/relationships/hyperlink" Target="https://docs.google.com/spreadsheets/d/1N4eplKtS7Uv6hvpPiDHFRF1BEVuWrwHj7XbGDnGJHAo/edit" TargetMode="External"/><Relationship Id="rId57" Type="http://schemas.openxmlformats.org/officeDocument/2006/relationships/hyperlink" Target="https://ugadn32.tu.rostransnadzor.ru/%D0%B4%D0%B5%D1%8F%D1%82%D0%B5%D0%BB%D1%8C%D0%BD%D0%BE%D1%81%D1%82%D1%8C/reestry2018" TargetMode="External"/><Relationship Id="rId56" Type="http://schemas.openxmlformats.org/officeDocument/2006/relationships/hyperlink" Target="https://docs.google.com/spreadsheets/d/1skcgnVFZ8Q_3RUiF8CyogOdPjXjSuoYf6ho7EtlqssE/edit" TargetMode="External"/><Relationship Id="rId59" Type="http://schemas.openxmlformats.org/officeDocument/2006/relationships/hyperlink" Target="https://ugadn32.tu.rostransnadzor.ru/%D0%B4%D0%B5%D1%8F%D1%82%D0%B5%D0%BB%D1%8C%D0%BD%D0%BE%D1%81%D1%82%D1%8C/reestry2018" TargetMode="External"/><Relationship Id="rId58" Type="http://schemas.openxmlformats.org/officeDocument/2006/relationships/hyperlink" Target="https://docs.google.com/spreadsheets/d/1cF6gmQ4CuMc_yECm2xuPX-DK6Fp3WxS6GoUn2RhPwtA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0"/>
    <col customWidth="1" min="3" max="3" width="44.0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4">
        <f t="shared" ref="G1:H1" si="1">SUM(G2:G68)</f>
        <v>61035</v>
      </c>
      <c r="H1" s="4">
        <f t="shared" si="1"/>
        <v>323313</v>
      </c>
    </row>
    <row r="2">
      <c r="A2" s="5" t="s">
        <v>6</v>
      </c>
      <c r="B2" s="6">
        <v>43980.0</v>
      </c>
      <c r="C2" s="7" t="s">
        <v>7</v>
      </c>
      <c r="D2" s="8" t="s">
        <v>8</v>
      </c>
      <c r="E2" s="8" t="str">
        <f>IFERROR(__xludf.DUMMYFUNCTION("IMPORTRANGE(""1isry8IvIOqfWXIpL8j0Sh294B3bEkdIvey-AtYtPPlg"",""-!E2"")"),"#REF!")</f>
        <v>#REF!</v>
      </c>
      <c r="F2" s="8" t="str">
        <f>IFERROR(__xludf.DUMMYFUNCTION("IMPORTRANGE(""1isry8IvIOqfWXIpL8j0Sh294B3bEkdIvey-AtYtPPlg"",""-!F2"")"),"#REF!")</f>
        <v>#REF!</v>
      </c>
      <c r="G2" s="9">
        <v>4599.0</v>
      </c>
      <c r="H2" s="9">
        <v>49414.0</v>
      </c>
    </row>
    <row r="3">
      <c r="A3" s="10" t="s">
        <v>9</v>
      </c>
      <c r="B3" s="6">
        <v>43987.0</v>
      </c>
      <c r="C3" s="11" t="s">
        <v>10</v>
      </c>
      <c r="D3" s="12" t="s">
        <v>11</v>
      </c>
      <c r="E3" s="13" t="str">
        <f>IFERROR(__xludf.DUMMYFUNCTION("IMPORTRANGE(""1au_8o7A-Q6giS8Omdsv-_SpQ8se8DwVzEvjA3VeMFjg"",""-!E2"")"),"#REF!")</f>
        <v>#REF!</v>
      </c>
      <c r="F3" s="13" t="str">
        <f>IFERROR(__xludf.DUMMYFUNCTION("IMPORTRANGE(""1au_8o7A-Q6giS8Omdsv-_SpQ8se8DwVzEvjA3VeMFjg"",""-!F2"")"),"#REF!")</f>
        <v>#REF!</v>
      </c>
      <c r="G3" s="9">
        <v>1719.0</v>
      </c>
      <c r="H3" s="9">
        <v>19446.0</v>
      </c>
    </row>
    <row r="4">
      <c r="A4" s="10" t="s">
        <v>12</v>
      </c>
      <c r="B4" s="6">
        <v>43982.0</v>
      </c>
      <c r="C4" s="11" t="s">
        <v>13</v>
      </c>
      <c r="D4" s="8" t="s">
        <v>14</v>
      </c>
      <c r="E4" s="13" t="str">
        <f>IFERROR(__xludf.DUMMYFUNCTION("IMPORTRANGE(""1DPtiWa77WX8M6XBkkKGJ6uj4lRFZAtoBBVDyERUqlug"",""КК-!E2"")"),"#REF!")</f>
        <v>#REF!</v>
      </c>
      <c r="F4" s="13" t="str">
        <f>IFERROR(__xludf.DUMMYFUNCTION("IMPORTRANGE(""1DPtiWa77WX8M6XBkkKGJ6uj4lRFZAtoBBVDyERUqlug"",""КК-!F2"")"),"#REF!")</f>
        <v>#REF!</v>
      </c>
      <c r="G4" s="9">
        <v>2865.0</v>
      </c>
      <c r="H4" s="9">
        <v>15949.0</v>
      </c>
    </row>
    <row r="5">
      <c r="A5" s="10" t="s">
        <v>12</v>
      </c>
      <c r="B5" s="6">
        <v>43982.0</v>
      </c>
      <c r="C5" s="11" t="s">
        <v>13</v>
      </c>
      <c r="D5" s="8" t="s">
        <v>15</v>
      </c>
      <c r="E5" s="13" t="str">
        <f>IFERROR(__xludf.DUMMYFUNCTION("IMPORTRANGE(""1DPtiWa77WX8M6XBkkKGJ6uj4lRFZAtoBBVDyERUqlug"",""РА-!E2"")"),"#REF!")</f>
        <v>#REF!</v>
      </c>
      <c r="F5" s="13" t="str">
        <f>IFERROR(__xludf.DUMMYFUNCTION("IMPORTRANGE(""1DPtiWa77WX8M6XBkkKGJ6uj4lRFZAtoBBVDyERUqlug"",""РА-!F2"")"),"#REF!")</f>
        <v>#REF!</v>
      </c>
      <c r="G5" s="14">
        <v>252.0</v>
      </c>
      <c r="H5" s="14">
        <v>1410.0</v>
      </c>
    </row>
    <row r="6">
      <c r="A6" s="10" t="s">
        <v>9</v>
      </c>
      <c r="B6" s="6">
        <v>43969.0</v>
      </c>
      <c r="C6" s="11" t="s">
        <v>16</v>
      </c>
      <c r="D6" s="12" t="s">
        <v>17</v>
      </c>
      <c r="E6" s="13" t="str">
        <f>IFERROR(__xludf.DUMMYFUNCTION("IMPORTRANGE(""1ZbH7iyOpLQHfdwf8PI8qxw3JauMbkcSsltFJzzNxuKE"",""-!E2"")"),"#REF!")</f>
        <v>#REF!</v>
      </c>
      <c r="F6" s="13" t="str">
        <f>IFERROR(__xludf.DUMMYFUNCTION("IMPORTRANGE(""1ZbH7iyOpLQHfdwf8PI8qxw3JauMbkcSsltFJzzNxuKE"",""-!F2"")"),"#REF!")</f>
        <v>#REF!</v>
      </c>
      <c r="G6" s="9">
        <v>407.0</v>
      </c>
      <c r="H6" s="9">
        <v>2288.0</v>
      </c>
    </row>
    <row r="7">
      <c r="A7" s="10" t="s">
        <v>18</v>
      </c>
      <c r="B7" s="6">
        <v>43985.0</v>
      </c>
      <c r="C7" s="11" t="s">
        <v>19</v>
      </c>
      <c r="D7" s="8" t="s">
        <v>20</v>
      </c>
      <c r="E7" s="13" t="str">
        <f>IFERROR(__xludf.DUMMYFUNCTION("IMPORTRANGE(""1ypC92YtWrJpShcrj7IE0PfJTdtZz1A9P5ulyky7dQwU"",""-!E2"")"),"#REF!")</f>
        <v>#REF!</v>
      </c>
      <c r="F7" s="13" t="str">
        <f>IFERROR(__xludf.DUMMYFUNCTION("IMPORTRANGE(""1ypC92YtWrJpShcrj7IE0PfJTdtZz1A9P5ulyky7dQwU"",""-!F2"")"),"#REF!")</f>
        <v>#REF!</v>
      </c>
      <c r="G7" s="9">
        <v>4549.0</v>
      </c>
      <c r="H7" s="9">
        <v>21144.0</v>
      </c>
    </row>
    <row r="8">
      <c r="A8" s="10" t="s">
        <v>21</v>
      </c>
      <c r="B8" s="6">
        <v>43965.0</v>
      </c>
      <c r="C8" s="11" t="s">
        <v>22</v>
      </c>
      <c r="D8" s="8" t="s">
        <v>23</v>
      </c>
      <c r="E8" s="13" t="str">
        <f>IFERROR(__xludf.DUMMYFUNCTION("IMPORTRANGE(""1dscVLmxNyeEBp73eknJwkShpfby-iaofJBGWoRnoEhQ"",""-!E2"")"),"#REF!")</f>
        <v>#REF!</v>
      </c>
      <c r="F8" s="13" t="str">
        <f>IFERROR(__xludf.DUMMYFUNCTION("IMPORTRANGE(""1dscVLmxNyeEBp73eknJwkShpfby-iaofJBGWoRnoEhQ"",""-!F2"")"),"#REF!")</f>
        <v>#REF!</v>
      </c>
      <c r="G8" s="9">
        <v>2831.0</v>
      </c>
      <c r="H8" s="9">
        <v>13276.0</v>
      </c>
    </row>
    <row r="9">
      <c r="A9" s="10" t="s">
        <v>24</v>
      </c>
      <c r="B9" s="6">
        <v>43986.0</v>
      </c>
      <c r="C9" s="11" t="s">
        <v>25</v>
      </c>
      <c r="D9" s="8" t="s">
        <v>26</v>
      </c>
      <c r="E9" s="13" t="str">
        <f>IFERROR(__xludf.DUMMYFUNCTION("IMPORTRANGE(""1vPXX5EzX_MQsMqTz4gGNfRj45RrjdKoQd8P07ogIOco"",""-!E2"")"),"#REF!")</f>
        <v>#REF!</v>
      </c>
      <c r="F9" s="13" t="str">
        <f>IFERROR(__xludf.DUMMYFUNCTION("IMPORTRANGE(""1vPXX5EzX_MQsMqTz4gGNfRj45RrjdKoQd8P07ogIOco"",""-!F2"")"),"#REF!")</f>
        <v>#REF!</v>
      </c>
      <c r="G9" s="9">
        <v>2720.0</v>
      </c>
      <c r="H9" s="9">
        <v>11353.0</v>
      </c>
    </row>
    <row r="10">
      <c r="A10" s="10" t="s">
        <v>27</v>
      </c>
      <c r="B10" s="6">
        <v>43973.0</v>
      </c>
      <c r="C10" s="11" t="s">
        <v>28</v>
      </c>
      <c r="D10" s="8" t="s">
        <v>29</v>
      </c>
      <c r="E10" s="13" t="str">
        <f>IFERROR(__xludf.DUMMYFUNCTION("IMPORTRANGE(""1PcsbAJ0_cYri2B2fEXupbFh-17BHQ7uGltLGxDMclho"",""-!E2"")"),"#REF!")</f>
        <v>#REF!</v>
      </c>
      <c r="F10" s="13" t="str">
        <f>IFERROR(__xludf.DUMMYFUNCTION("IMPORTRANGE(""1PcsbAJ0_cYri2B2fEXupbFh-17BHQ7uGltLGxDMclho"",""-!F2"")"),"#REF!")</f>
        <v>#REF!</v>
      </c>
      <c r="G10" s="9">
        <v>1478.0</v>
      </c>
      <c r="H10" s="9">
        <v>6945.0</v>
      </c>
    </row>
    <row r="11">
      <c r="A11" s="11" t="s">
        <v>30</v>
      </c>
      <c r="B11" s="6">
        <v>43985.0</v>
      </c>
      <c r="C11" s="11" t="s">
        <v>31</v>
      </c>
      <c r="D11" s="8" t="s">
        <v>32</v>
      </c>
      <c r="E11" s="13" t="str">
        <f>IFERROR(__xludf.DUMMYFUNCTION("IMPORTRANGE(""1WoCA250xbOy7zO0ukdm6_xQ8UkXwpk9d4SI1Dd29rZk"",""-!E2"")"),"#REF!")</f>
        <v>#REF!</v>
      </c>
      <c r="F11" s="13" t="str">
        <f>IFERROR(__xludf.DUMMYFUNCTION("IMPORTRANGE(""1WoCA250xbOy7zO0ukdm6_xQ8UkXwpk9d4SI1Dd29rZk"",""-!F2"")"),"#REF!")</f>
        <v>#REF!</v>
      </c>
      <c r="G11" s="9">
        <v>1941.0</v>
      </c>
      <c r="H11" s="9">
        <v>10433.0</v>
      </c>
    </row>
    <row r="12">
      <c r="A12" s="11" t="s">
        <v>30</v>
      </c>
      <c r="B12" s="6">
        <v>43982.0</v>
      </c>
      <c r="C12" s="11" t="s">
        <v>33</v>
      </c>
      <c r="D12" s="12" t="s">
        <v>34</v>
      </c>
      <c r="E12" s="13" t="str">
        <f>IFERROR(__xludf.DUMMYFUNCTION("IMPORTRANGE(""16yPwLKH9kjfrHIR-vhXmKFkr7EnSYjqjC1SZK46Xf5M"",""-!E2"")"),"#REF!")</f>
        <v>#REF!</v>
      </c>
      <c r="F12" s="13" t="str">
        <f>IFERROR(__xludf.DUMMYFUNCTION("IMPORTRANGE(""16yPwLKH9kjfrHIR-vhXmKFkr7EnSYjqjC1SZK46Xf5M"",""-!F2"")"),"#REF!")</f>
        <v>#REF!</v>
      </c>
      <c r="G12" s="9">
        <v>633.0</v>
      </c>
      <c r="H12" s="9">
        <v>3707.0</v>
      </c>
    </row>
    <row r="13">
      <c r="A13" s="11" t="s">
        <v>35</v>
      </c>
      <c r="B13" s="6">
        <v>43976.0</v>
      </c>
      <c r="C13" s="11" t="s">
        <v>36</v>
      </c>
      <c r="D13" s="8" t="s">
        <v>37</v>
      </c>
      <c r="E13" s="13" t="str">
        <f>IFERROR(__xludf.DUMMYFUNCTION("IMPORTRANGE(""1rGd9aQEVrvBi9ZBpSHVus348yLDvLshAQQJyk2Qfpgc"",""-!E2"")"),"#REF!")</f>
        <v>#REF!</v>
      </c>
      <c r="F13" s="13" t="str">
        <f>IFERROR(__xludf.DUMMYFUNCTION("IMPORTRANGE(""1rGd9aQEVrvBi9ZBpSHVus348yLDvLshAQQJyk2Qfpgc"",""-!F2"")"),"#REF!")</f>
        <v>#REF!</v>
      </c>
      <c r="G13" s="9">
        <v>493.0</v>
      </c>
      <c r="H13" s="9">
        <v>2663.0</v>
      </c>
    </row>
    <row r="14">
      <c r="A14" s="11" t="s">
        <v>38</v>
      </c>
      <c r="B14" s="6">
        <v>43970.0</v>
      </c>
      <c r="C14" s="11" t="s">
        <v>39</v>
      </c>
      <c r="D14" s="8" t="s">
        <v>40</v>
      </c>
      <c r="E14" s="13" t="str">
        <f>IFERROR(__xludf.DUMMYFUNCTION("IMPORTRANGE(""1wGggD1hKtb-nvKesTyEPDjf-8eul_KuuiFYKlK9YXeo"",""-!E2"")"),"#REF!")</f>
        <v>#REF!</v>
      </c>
      <c r="F14" s="13" t="str">
        <f>IFERROR(__xludf.DUMMYFUNCTION("IMPORTRANGE(""1wGggD1hKtb-nvKesTyEPDjf-8eul_KuuiFYKlK9YXeo"",""-!F2"")"),"#REF!")</f>
        <v>#REF!</v>
      </c>
      <c r="G14" s="9">
        <v>894.0</v>
      </c>
      <c r="H14" s="9">
        <v>5125.0</v>
      </c>
    </row>
    <row r="15">
      <c r="A15" s="11" t="s">
        <v>41</v>
      </c>
      <c r="B15" s="6">
        <v>43945.0</v>
      </c>
      <c r="C15" s="11" t="s">
        <v>42</v>
      </c>
      <c r="D15" s="8" t="s">
        <v>43</v>
      </c>
      <c r="E15" s="13" t="str">
        <f>IFERROR(__xludf.DUMMYFUNCTION("IMPORTRANGE(""1Xrzw1KlOloesFQMSEIWEwM2f4l8XFvwgtyheBLkqDp8"",""-!E2"")"),"#REF!")</f>
        <v>#REF!</v>
      </c>
      <c r="F15" s="13" t="str">
        <f>IFERROR(__xludf.DUMMYFUNCTION("IMPORTRANGE(""1Xrzw1KlOloesFQMSEIWEwM2f4l8XFvwgtyheBLkqDp8"",""-!F2"")"),"#REF!")</f>
        <v>#REF!</v>
      </c>
      <c r="G15" s="9">
        <v>758.0</v>
      </c>
      <c r="H15" s="9">
        <v>4796.0</v>
      </c>
    </row>
    <row r="16">
      <c r="A16" s="11" t="s">
        <v>44</v>
      </c>
      <c r="B16" s="6">
        <v>43984.0</v>
      </c>
      <c r="C16" s="11" t="s">
        <v>45</v>
      </c>
      <c r="D16" s="8" t="s">
        <v>46</v>
      </c>
      <c r="E16" s="13" t="str">
        <f>IFERROR(__xludf.DUMMYFUNCTION("IMPORTRANGE(""152eYhSwIWJ6bVGSOIFndLncb7zqMQBQEGf83QoDmr4Q"",""-!E2"")"),"#REF!")</f>
        <v>#REF!</v>
      </c>
      <c r="F16" s="13" t="str">
        <f>IFERROR(__xludf.DUMMYFUNCTION("IMPORTRANGE(""152eYhSwIWJ6bVGSOIFndLncb7zqMQBQEGf83QoDmr4Q"",""-!F2"")"),"#REF!")</f>
        <v>#REF!</v>
      </c>
      <c r="G16" s="9">
        <v>419.0</v>
      </c>
      <c r="H16" s="9">
        <v>2454.0</v>
      </c>
    </row>
    <row r="17">
      <c r="A17" s="11" t="s">
        <v>47</v>
      </c>
      <c r="B17" s="15">
        <v>43983.0</v>
      </c>
      <c r="C17" s="11" t="s">
        <v>48</v>
      </c>
      <c r="D17" s="8" t="s">
        <v>49</v>
      </c>
      <c r="E17" s="13" t="str">
        <f>IFERROR(__xludf.DUMMYFUNCTION("IMPORTRANGE(""1aEgI4zDNOH4kgKG6ocD3rD1nuS3vclkNJsGrNTmLMqU"",""-!E2"")"),"#REF!")</f>
        <v>#REF!</v>
      </c>
      <c r="F17" s="13" t="str">
        <f>IFERROR(__xludf.DUMMYFUNCTION("IMPORTRANGE(""1aEgI4zDNOH4kgKG6ocD3rD1nuS3vclkNJsGrNTmLMqU"",""-!F2"")"),"#REF!")</f>
        <v>#REF!</v>
      </c>
      <c r="G17" s="9">
        <v>1478.0</v>
      </c>
      <c r="H17" s="9">
        <v>9853.0</v>
      </c>
    </row>
    <row r="18">
      <c r="A18" s="11" t="s">
        <v>47</v>
      </c>
      <c r="B18" s="6">
        <v>43978.0</v>
      </c>
      <c r="C18" s="11" t="s">
        <v>50</v>
      </c>
      <c r="D18" s="8" t="s">
        <v>51</v>
      </c>
      <c r="E18" s="13" t="str">
        <f>IFERROR(__xludf.DUMMYFUNCTION("IMPORTRANGE(""1dqZYDozXZFbiU45ZvW645zL0tOSmVAKpJn_fzpJCiT0"",""-!E2"")"),"#REF!")</f>
        <v>#REF!</v>
      </c>
      <c r="F18" s="13" t="str">
        <f>IFERROR(__xludf.DUMMYFUNCTION("IMPORTRANGE(""1dqZYDozXZFbiU45ZvW645zL0tOSmVAKpJn_fzpJCiT0"",""-!F2"")"),"#REF!")</f>
        <v>#REF!</v>
      </c>
      <c r="G18" s="9">
        <v>1230.0</v>
      </c>
      <c r="H18" s="9">
        <v>6077.0</v>
      </c>
    </row>
    <row r="19">
      <c r="A19" s="11" t="s">
        <v>47</v>
      </c>
      <c r="B19" s="6">
        <v>43979.0</v>
      </c>
      <c r="C19" s="11" t="s">
        <v>52</v>
      </c>
      <c r="D19" s="8" t="s">
        <v>53</v>
      </c>
      <c r="E19" s="13" t="str">
        <f>IFERROR(__xludf.DUMMYFUNCTION("IMPORTRANGE(""1htnCxeKMBXOR4_kBpI5QIas_wFB1vPFzwcGV1MnVDvw"",""-!E2"")"),"#REF!")</f>
        <v>#REF!</v>
      </c>
      <c r="F19" s="13" t="str">
        <f>IFERROR(__xludf.DUMMYFUNCTION("IMPORTRANGE(""1htnCxeKMBXOR4_kBpI5QIas_wFB1vPFzwcGV1MnVDvw"",""-!F2"")"),"#REF!")</f>
        <v>#REF!</v>
      </c>
      <c r="G19" s="9">
        <v>1232.0</v>
      </c>
      <c r="H19" s="9">
        <v>6488.0</v>
      </c>
    </row>
    <row r="20">
      <c r="A20" s="11" t="s">
        <v>54</v>
      </c>
      <c r="B20" s="6">
        <v>43972.0</v>
      </c>
      <c r="C20" s="11" t="s">
        <v>55</v>
      </c>
      <c r="D20" s="8" t="s">
        <v>56</v>
      </c>
      <c r="E20" s="13" t="str">
        <f>IFERROR(__xludf.DUMMYFUNCTION("IMPORTRANGE(""1MiYOq3YdnuD6vliwABAsdBaIDHKtgf-bLcQzOMJ_NAk"",""-!E2"")"),"#REF!")</f>
        <v>#REF!</v>
      </c>
      <c r="F20" s="13" t="str">
        <f>IFERROR(__xludf.DUMMYFUNCTION("IMPORTRANGE(""1MiYOq3YdnuD6vliwABAsdBaIDHKtgf-bLcQzOMJ_NAk"",""-!F2"")"),"#REF!")</f>
        <v>#REF!</v>
      </c>
      <c r="G20" s="9">
        <v>1501.0</v>
      </c>
      <c r="H20" s="9">
        <v>8170.0</v>
      </c>
    </row>
    <row r="21">
      <c r="A21" s="11" t="s">
        <v>54</v>
      </c>
      <c r="B21" s="6">
        <v>43972.0</v>
      </c>
      <c r="C21" s="11" t="s">
        <v>57</v>
      </c>
      <c r="D21" s="8" t="s">
        <v>58</v>
      </c>
      <c r="E21" s="13" t="str">
        <f>IFERROR(__xludf.DUMMYFUNCTION("IMPORTRANGE(""12CFeQqlfoOt7HRT8ft2EvzUhcUBUiHKgk3lnpGfVoJA"",""-!E2"")"),"#REF!")</f>
        <v>#REF!</v>
      </c>
      <c r="F21" s="13" t="str">
        <f>IFERROR(__xludf.DUMMYFUNCTION("IMPORTRANGE(""12CFeQqlfoOt7HRT8ft2EvzUhcUBUiHKgk3lnpGfVoJA"",""-!F2"")"),"#REF!")</f>
        <v>#REF!</v>
      </c>
      <c r="G21" s="9">
        <v>1044.0</v>
      </c>
      <c r="H21" s="9">
        <v>7231.0</v>
      </c>
    </row>
    <row r="22">
      <c r="A22" s="11" t="s">
        <v>54</v>
      </c>
      <c r="B22" s="6">
        <v>43972.0</v>
      </c>
      <c r="C22" s="11" t="s">
        <v>59</v>
      </c>
      <c r="D22" s="8" t="s">
        <v>60</v>
      </c>
      <c r="E22" s="13" t="str">
        <f>IFERROR(__xludf.DUMMYFUNCTION("IMPORTRANGE(""10ft5WQU-Fl9w9ECzBTOeGcx5ht4Wm62iR0rBfiDdSiQ"",""-!E2"")"),"#REF!")</f>
        <v>#REF!</v>
      </c>
      <c r="F22" s="13" t="str">
        <f>IFERROR(__xludf.DUMMYFUNCTION("IMPORTRANGE(""10ft5WQU-Fl9w9ECzBTOeGcx5ht4Wm62iR0rBfiDdSiQ"",""-!F2"")"),"#REF!")</f>
        <v>#REF!</v>
      </c>
      <c r="G22" s="9">
        <v>473.0</v>
      </c>
      <c r="H22" s="9">
        <v>1582.0</v>
      </c>
    </row>
    <row r="23">
      <c r="A23" s="11" t="s">
        <v>61</v>
      </c>
      <c r="B23" s="6">
        <v>43969.0</v>
      </c>
      <c r="C23" s="11" t="s">
        <v>62</v>
      </c>
      <c r="D23" s="8" t="s">
        <v>63</v>
      </c>
      <c r="E23" s="13" t="str">
        <f>IFERROR(__xludf.DUMMYFUNCTION("IMPORTRANGE(""1e4MMje1gnwAGc9-LdLzt2x2lIJQ15tL_gEVFC84sirE"",""-73!E2"")"),"#REF!")</f>
        <v>#REF!</v>
      </c>
      <c r="F23" s="13" t="str">
        <f>IFERROR(__xludf.DUMMYFUNCTION("IMPORTRANGE(""1e4MMje1gnwAGc9-LdLzt2x2lIJQ15tL_gEVFC84sirE"",""-73!F2"")"),"#REF!")</f>
        <v>#REF!</v>
      </c>
      <c r="G23" s="9">
        <v>528.0</v>
      </c>
      <c r="H23" s="9">
        <v>2860.0</v>
      </c>
    </row>
    <row r="24">
      <c r="A24" s="11" t="s">
        <v>61</v>
      </c>
      <c r="B24" s="6">
        <v>43969.0</v>
      </c>
      <c r="C24" s="11" t="s">
        <v>62</v>
      </c>
      <c r="D24" s="8" t="s">
        <v>64</v>
      </c>
      <c r="E24" s="13" t="str">
        <f>IFERROR(__xludf.DUMMYFUNCTION("IMPORTRANGE(""1e4MMje1gnwAGc9-LdLzt2x2lIJQ15tL_gEVFC84sirE"",""-63!E2"")"),"#REF!")</f>
        <v>#REF!</v>
      </c>
      <c r="F24" s="13" t="str">
        <f>IFERROR(__xludf.DUMMYFUNCTION("IMPORTRANGE(""1e4MMje1gnwAGc9-LdLzt2x2lIJQ15tL_gEVFC84sirE"",""-63!F2"")"),"#REF!")</f>
        <v>#REF!</v>
      </c>
      <c r="G24" s="9">
        <v>1093.0</v>
      </c>
      <c r="H24" s="9">
        <v>7626.0</v>
      </c>
    </row>
    <row r="25">
      <c r="A25" s="11" t="s">
        <v>61</v>
      </c>
      <c r="B25" s="6">
        <v>43969.0</v>
      </c>
      <c r="C25" s="11" t="s">
        <v>62</v>
      </c>
      <c r="D25" s="8" t="s">
        <v>65</v>
      </c>
      <c r="E25" s="13" t="str">
        <f>IFERROR(__xludf.DUMMYFUNCTION("IMPORTRANGE(""1e4MMje1gnwAGc9-LdLzt2x2lIJQ15tL_gEVFC84sirE"",""-21!E2"")"),"#REF!")</f>
        <v>#REF!</v>
      </c>
      <c r="F25" s="13" t="str">
        <f>IFERROR(__xludf.DUMMYFUNCTION("IMPORTRANGE(""1e4MMje1gnwAGc9-LdLzt2x2lIJQ15tL_gEVFC84sirE"",""-21!F2"")"),"#REF!")</f>
        <v>#REF!</v>
      </c>
      <c r="G25" s="9">
        <v>702.0</v>
      </c>
      <c r="H25" s="9">
        <v>2557.0</v>
      </c>
    </row>
    <row r="26">
      <c r="A26" s="11" t="s">
        <v>61</v>
      </c>
      <c r="B26" s="6">
        <v>43969.0</v>
      </c>
      <c r="C26" s="11" t="s">
        <v>62</v>
      </c>
      <c r="D26" s="8" t="s">
        <v>66</v>
      </c>
      <c r="E26" s="13" t="str">
        <f>IFERROR(__xludf.DUMMYFUNCTION("IMPORTRANGE(""1e4MMje1gnwAGc9-LdLzt2x2lIJQ15tL_gEVFC84sirE"",""-16!E2"")"),"#REF!")</f>
        <v>#REF!</v>
      </c>
      <c r="F26" s="13" t="str">
        <f>IFERROR(__xludf.DUMMYFUNCTION("IMPORTRANGE(""1e4MMje1gnwAGc9-LdLzt2x2lIJQ15tL_gEVFC84sirE"",""-16!F2"")"),"#REF!")</f>
        <v>#REF!</v>
      </c>
      <c r="G26" s="9">
        <v>1107.0</v>
      </c>
      <c r="H26" s="9">
        <v>8448.0</v>
      </c>
    </row>
    <row r="27">
      <c r="A27" s="11" t="s">
        <v>67</v>
      </c>
      <c r="B27" s="6">
        <v>43966.0</v>
      </c>
      <c r="C27" s="11" t="s">
        <v>68</v>
      </c>
      <c r="D27" s="8" t="s">
        <v>69</v>
      </c>
      <c r="E27" s="13" t="str">
        <f>IFERROR(__xludf.DUMMYFUNCTION("IMPORTRANGE(""11e5bk-_qs3hNLRhxSt-tioi57qKTa9DWFFk2O1NUBEA"",""-!E2"")"),"#REF!")</f>
        <v>#REF!</v>
      </c>
      <c r="F27" s="13" t="str">
        <f>IFERROR(__xludf.DUMMYFUNCTION("IMPORTRANGE(""11e5bk-_qs3hNLRhxSt-tioi57qKTa9DWFFk2O1NUBEA"",""-!F2"")"),"#REF!")</f>
        <v>#REF!</v>
      </c>
      <c r="G27" s="9">
        <v>1164.0</v>
      </c>
      <c r="H27" s="9">
        <v>7248.0</v>
      </c>
    </row>
    <row r="28">
      <c r="A28" s="11" t="s">
        <v>67</v>
      </c>
      <c r="B28" s="6">
        <v>43985.0</v>
      </c>
      <c r="C28" s="11" t="s">
        <v>70</v>
      </c>
      <c r="D28" s="8" t="s">
        <v>71</v>
      </c>
      <c r="E28" s="13" t="str">
        <f>IFERROR(__xludf.DUMMYFUNCTION("IMPORTRANGE(""1N4eplKtS7Uv6hvpPiDHFRF1BEVuWrwHj7XbGDnGJHAo"",""-!E2"")"),"#REF!")</f>
        <v>#REF!</v>
      </c>
      <c r="F28" s="13" t="str">
        <f>IFERROR(__xludf.DUMMYFUNCTION("IMPORTRANGE(""1N4eplKtS7Uv6hvpPiDHFRF1BEVuWrwHj7XbGDnGJHAo"",""-!F2"")"),"#REF!")</f>
        <v>#REF!</v>
      </c>
      <c r="G28" s="9">
        <v>1402.0</v>
      </c>
      <c r="H28" s="9">
        <v>6031.0</v>
      </c>
    </row>
    <row r="29">
      <c r="A29" s="11" t="s">
        <v>72</v>
      </c>
      <c r="B29" s="6">
        <v>43985.0</v>
      </c>
      <c r="C29" s="11" t="s">
        <v>73</v>
      </c>
      <c r="D29" s="16" t="s">
        <v>74</v>
      </c>
      <c r="E29" s="13" t="str">
        <f>IFERROR(__xludf.DUMMYFUNCTION("IMPORTRANGE(""1skcgnVFZ8Q_3RUiF8CyogOdPjXjSuoYf6ho7EtlqssE"",""-!E2"")"),"#REF!")</f>
        <v>#REF!</v>
      </c>
      <c r="F29" s="13" t="str">
        <f>IFERROR(__xludf.DUMMYFUNCTION("IMPORTRANGE(""1skcgnVFZ8Q_3RUiF8CyogOdPjXjSuoYf6ho7EtlqssE"",""-!F2"")"),"#REF!")</f>
        <v>#REF!</v>
      </c>
      <c r="G29" s="9">
        <v>636.0</v>
      </c>
      <c r="H29" s="17">
        <v>7131.0</v>
      </c>
    </row>
    <row r="30">
      <c r="A30" s="11" t="s">
        <v>72</v>
      </c>
      <c r="B30" s="6">
        <v>43985.0</v>
      </c>
      <c r="C30" s="11" t="s">
        <v>75</v>
      </c>
      <c r="D30" s="16" t="s">
        <v>76</v>
      </c>
      <c r="E30" s="13" t="str">
        <f>IFERROR(__xludf.DUMMYFUNCTION("IMPORTRANGE(""1cF6gmQ4CuMc_yECm2xuPX-DK6Fp3WxS6GoUn2RhPwtA"",""-!E2"")"),"#REF!")</f>
        <v>#REF!</v>
      </c>
      <c r="F30" s="13" t="str">
        <f>IFERROR(__xludf.DUMMYFUNCTION("IMPORTRANGE(""1cF6gmQ4CuMc_yECm2xuPX-DK6Fp3WxS6GoUn2RhPwtA"",""-!F2"")"),"#REF!")</f>
        <v>#REF!</v>
      </c>
      <c r="G30" s="9">
        <v>677.0</v>
      </c>
      <c r="H30" s="17">
        <v>0.0</v>
      </c>
    </row>
    <row r="31">
      <c r="A31" s="11" t="s">
        <v>72</v>
      </c>
      <c r="B31" s="6">
        <v>43985.0</v>
      </c>
      <c r="C31" s="11" t="s">
        <v>77</v>
      </c>
      <c r="D31" s="16" t="s">
        <v>78</v>
      </c>
      <c r="E31" s="13" t="str">
        <f>IFERROR(__xludf.DUMMYFUNCTION("IMPORTRANGE(""1uscn07iLASo_g-k5e24dvHHnxSL-q8LkGqQWbWhjb7I"",""-!E2"")"),"#REF!")</f>
        <v>#REF!</v>
      </c>
      <c r="F31" s="13" t="str">
        <f>IFERROR(__xludf.DUMMYFUNCTION("IMPORTRANGE(""1uscn07iLASo_g-k5e24dvHHnxSL-q8LkGqQWbWhjb7I"",""-!F2"")"),"#REF!")</f>
        <v>#REF!</v>
      </c>
      <c r="G31" s="9">
        <v>427.0</v>
      </c>
      <c r="H31" s="17">
        <v>0.0</v>
      </c>
    </row>
    <row r="32">
      <c r="A32" s="11" t="s">
        <v>79</v>
      </c>
      <c r="B32" s="6">
        <v>43983.0</v>
      </c>
      <c r="C32" s="11" t="s">
        <v>80</v>
      </c>
      <c r="D32" s="12" t="s">
        <v>81</v>
      </c>
      <c r="E32" s="13" t="str">
        <f>IFERROR(__xludf.DUMMYFUNCTION("IMPORTRANGE(""1ugiR8UoPvKUngo31-uLbzqyTg2eWDoiBWB74a-PQiwY"",""-!E2"")"),"#REF!")</f>
        <v>#REF!</v>
      </c>
      <c r="F32" s="13" t="str">
        <f>IFERROR(__xludf.DUMMYFUNCTION("IMPORTRANGE(""1ugiR8UoPvKUngo31-uLbzqyTg2eWDoiBWB74a-PQiwY"",""-!F2"")"),"#REF!")</f>
        <v>#REF!</v>
      </c>
      <c r="G32" s="9">
        <v>1019.0</v>
      </c>
      <c r="H32" s="9">
        <v>5648.0</v>
      </c>
    </row>
    <row r="33">
      <c r="A33" s="11" t="s">
        <v>79</v>
      </c>
      <c r="B33" s="6">
        <v>43972.0</v>
      </c>
      <c r="C33" s="11" t="s">
        <v>82</v>
      </c>
      <c r="D33" s="12" t="s">
        <v>83</v>
      </c>
      <c r="E33" s="13" t="str">
        <f>IFERROR(__xludf.DUMMYFUNCTION("IMPORTRANGE(""1K1msyPOAbjcVGlB1KyEXqmEQgyfHYuVwL9m__ljA1XM"",""-!E2"")"),"#REF!")</f>
        <v>#REF!</v>
      </c>
      <c r="F33" s="13" t="str">
        <f>IFERROR(__xludf.DUMMYFUNCTION("IMPORTRANGE(""1K1msyPOAbjcVGlB1KyEXqmEQgyfHYuVwL9m__ljA1XM"",""-!F2"")"),"#REF!")</f>
        <v>#REF!</v>
      </c>
      <c r="G33" s="9">
        <v>961.0</v>
      </c>
      <c r="H33" s="9">
        <v>5015.0</v>
      </c>
    </row>
    <row r="34">
      <c r="A34" s="11" t="s">
        <v>84</v>
      </c>
      <c r="B34" s="6">
        <v>43985.0</v>
      </c>
      <c r="C34" s="11" t="s">
        <v>85</v>
      </c>
      <c r="D34" s="8" t="s">
        <v>86</v>
      </c>
      <c r="E34" s="13" t="str">
        <f>IFERROR(__xludf.DUMMYFUNCTION("IMPORTRANGE(""1tYRfEn0tZEr3voQb0u3JSopC3j_biCxZqouQ8vEfMQA"",""-!E2"")"),"#REF!")</f>
        <v>#REF!</v>
      </c>
      <c r="F34" s="13" t="str">
        <f>IFERROR(__xludf.DUMMYFUNCTION("IMPORTRANGE(""1tYRfEn0tZEr3voQb0u3JSopC3j_biCxZqouQ8vEfMQA"",""-!F2"")"),"#REF!")</f>
        <v>#REF!</v>
      </c>
      <c r="G34" s="9">
        <v>1409.0</v>
      </c>
      <c r="H34" s="9">
        <v>4174.0</v>
      </c>
    </row>
    <row r="35">
      <c r="A35" s="11" t="s">
        <v>87</v>
      </c>
      <c r="B35" s="6">
        <v>43987.0</v>
      </c>
      <c r="C35" s="11" t="s">
        <v>88</v>
      </c>
      <c r="D35" s="8" t="s">
        <v>89</v>
      </c>
      <c r="E35" s="13" t="str">
        <f>IFERROR(__xludf.DUMMYFUNCTION("IMPORTRANGE(""14IVCxh7Kbhuy0BfCKF9al1cYkYo7jMLFNiQ3e4Q6AS8"",""-!E2"")"),"#REF!")</f>
        <v>#REF!</v>
      </c>
      <c r="F35" s="13" t="str">
        <f>IFERROR(__xludf.DUMMYFUNCTION("IMPORTRANGE(""14IVCxh7Kbhuy0BfCKF9al1cYkYo7jMLFNiQ3e4Q6AS8"",""-!F2"")"),"#REF!")</f>
        <v>#REF!</v>
      </c>
      <c r="G35" s="9">
        <v>1854.0</v>
      </c>
      <c r="H35" s="9">
        <v>9577.0</v>
      </c>
    </row>
    <row r="36">
      <c r="A36" s="11" t="s">
        <v>90</v>
      </c>
      <c r="B36" s="6">
        <v>43984.0</v>
      </c>
      <c r="C36" s="11" t="s">
        <v>91</v>
      </c>
      <c r="D36" s="8" t="s">
        <v>92</v>
      </c>
      <c r="E36" s="13" t="str">
        <f>IFERROR(__xludf.DUMMYFUNCTION("IMPORTRANGE(""1cVTYHC14EtASrio9W0l9UizgoC_lOWJQjLieOtWEJJI"",""-!E2"")"),"#REF!")</f>
        <v>#REF!</v>
      </c>
      <c r="F36" s="13" t="str">
        <f>IFERROR(__xludf.DUMMYFUNCTION("IMPORTRANGE(""1cVTYHC14EtASrio9W0l9UizgoC_lOWJQjLieOtWEJJI"",""-!F2"")"),"#REF!")</f>
        <v>#REF!</v>
      </c>
      <c r="G36" s="9">
        <v>3320.0</v>
      </c>
      <c r="H36" s="9">
        <v>8586.0</v>
      </c>
    </row>
    <row r="37">
      <c r="A37" s="11" t="s">
        <v>93</v>
      </c>
      <c r="B37" s="6">
        <v>43987.0</v>
      </c>
      <c r="C37" s="11" t="s">
        <v>94</v>
      </c>
      <c r="D37" s="8" t="s">
        <v>95</v>
      </c>
      <c r="E37" s="13" t="str">
        <f>IFERROR(__xludf.DUMMYFUNCTION("IMPORTRANGE(""1472oO7Rp3rdjvpDjURjeFOLu9BOW6C9kL9K-w_kGhJ0"",""-!E2"")"),"#REF!")</f>
        <v>#REF!</v>
      </c>
      <c r="F37" s="13" t="str">
        <f>IFERROR(__xludf.DUMMYFUNCTION("IMPORTRANGE(""1472oO7Rp3rdjvpDjURjeFOLu9BOW6C9kL9K-w_kGhJ0"",""-!F2"")"),"#REF!")</f>
        <v>#REF!</v>
      </c>
      <c r="G37" s="9">
        <v>722.0</v>
      </c>
      <c r="H37" s="9">
        <v>5737.0</v>
      </c>
    </row>
    <row r="38">
      <c r="A38" s="11" t="s">
        <v>96</v>
      </c>
      <c r="B38" s="6">
        <v>43948.0</v>
      </c>
      <c r="C38" s="11" t="s">
        <v>97</v>
      </c>
      <c r="D38" s="8" t="s">
        <v>98</v>
      </c>
      <c r="E38" s="13" t="str">
        <f>IFERROR(__xludf.DUMMYFUNCTION("IMPORTRANGE(""1U6rULkztw2rtroxwP46-dIeDd1wSPnYgBdQORDhyYMI"",""-!E2"")"),"#REF!")</f>
        <v>#REF!</v>
      </c>
      <c r="F38" s="13" t="str">
        <f>IFERROR(__xludf.DUMMYFUNCTION("IMPORTRANGE(""1U6rULkztw2rtroxwP46-dIeDd1wSPnYgBdQORDhyYMI"",""-!F2"")"),"#REF!")</f>
        <v>#REF!</v>
      </c>
      <c r="G38" s="9">
        <v>1025.0</v>
      </c>
      <c r="H38" s="9">
        <v>4540.0</v>
      </c>
    </row>
    <row r="39">
      <c r="A39" s="11" t="s">
        <v>96</v>
      </c>
      <c r="B39" s="6">
        <v>43971.0</v>
      </c>
      <c r="C39" s="11" t="s">
        <v>99</v>
      </c>
      <c r="D39" s="8" t="s">
        <v>100</v>
      </c>
      <c r="E39" s="13" t="str">
        <f>IFERROR(__xludf.DUMMYFUNCTION("IMPORTRANGE(""1_49N1A9k1L6XRXiNQXATXLPceTMJB7SSvFijFKArY3g"",""-!E2"")"),"#REF!")</f>
        <v>#REF!</v>
      </c>
      <c r="F39" s="13" t="str">
        <f>IFERROR(__xludf.DUMMYFUNCTION("IMPORTRANGE(""1_49N1A9k1L6XRXiNQXATXLPceTMJB7SSvFijFKArY3g"",""-!F2"")"),"#REF!")</f>
        <v>#REF!</v>
      </c>
      <c r="G39" s="9">
        <v>626.0</v>
      </c>
      <c r="H39" s="9">
        <v>2756.0</v>
      </c>
    </row>
    <row r="40">
      <c r="A40" s="11" t="s">
        <v>96</v>
      </c>
      <c r="B40" s="6">
        <v>43930.0</v>
      </c>
      <c r="C40" s="11" t="s">
        <v>101</v>
      </c>
      <c r="D40" s="8" t="s">
        <v>102</v>
      </c>
      <c r="E40" s="13" t="str">
        <f>IFERROR(__xludf.DUMMYFUNCTION("IMPORTRANGE(""1jbq8VxFeuTSPFYYFzV1uHs-9jip_-e3Xuni2qR-w7fs"",""-!E2"")"),"#REF!")</f>
        <v>#REF!</v>
      </c>
      <c r="F40" s="13" t="str">
        <f>IFERROR(__xludf.DUMMYFUNCTION("IMPORTRANGE(""1jbq8VxFeuTSPFYYFzV1uHs-9jip_-e3Xuni2qR-w7fs"",""-!F2"")"),"#REF!")</f>
        <v>#REF!</v>
      </c>
      <c r="G40" s="9">
        <v>434.0</v>
      </c>
      <c r="H40" s="9">
        <v>1733.0</v>
      </c>
    </row>
    <row r="41">
      <c r="A41" s="11" t="s">
        <v>103</v>
      </c>
      <c r="B41" s="6">
        <v>43787.0</v>
      </c>
      <c r="C41" s="11" t="s">
        <v>104</v>
      </c>
      <c r="D41" s="8" t="s">
        <v>105</v>
      </c>
      <c r="E41" s="13" t="str">
        <f>IFERROR(__xludf.DUMMYFUNCTION("IMPORTRANGE(""1133SFW_7Yd0q7U97r0RV-scQ8gkPkPCFdvX6UpoaeYs"",""-!E2"")"),"#REF!")</f>
        <v>#REF!</v>
      </c>
      <c r="F41" s="13" t="str">
        <f>IFERROR(__xludf.DUMMYFUNCTION("IMPORTRANGE(""1133SFW_7Yd0q7U97r0RV-scQ8gkPkPCFdvX6UpoaeYs"",""-!F2"")"),"#REF!")</f>
        <v>#REF!</v>
      </c>
      <c r="G41" s="9">
        <v>851.0</v>
      </c>
      <c r="H41" s="18"/>
    </row>
    <row r="42">
      <c r="A42" s="11" t="s">
        <v>106</v>
      </c>
      <c r="B42" s="6">
        <v>43987.0</v>
      </c>
      <c r="C42" s="11" t="s">
        <v>107</v>
      </c>
      <c r="D42" s="8" t="s">
        <v>108</v>
      </c>
      <c r="E42" s="13" t="str">
        <f>IFERROR(__xludf.DUMMYFUNCTION("IMPORTRANGE(""1kP79YFfg2Y3Nwcr787_iQB9ve-YWaqKTUoNpSbYNFFw"",""-!E2"")"),"#REF!")</f>
        <v>#REF!</v>
      </c>
      <c r="F42" s="13" t="str">
        <f>IFERROR(__xludf.DUMMYFUNCTION("IMPORTRANGE(""1kP79YFfg2Y3Nwcr787_iQB9ve-YWaqKTUoNpSbYNFFw"",""-!F2"")"),"#REF!")</f>
        <v>#REF!</v>
      </c>
      <c r="G42" s="9">
        <v>529.0</v>
      </c>
      <c r="H42" s="9">
        <v>2606.0</v>
      </c>
    </row>
    <row r="43">
      <c r="A43" s="11" t="s">
        <v>109</v>
      </c>
      <c r="B43" s="6">
        <v>43985.0</v>
      </c>
      <c r="C43" s="11" t="s">
        <v>110</v>
      </c>
      <c r="D43" s="8" t="s">
        <v>111</v>
      </c>
      <c r="E43" s="13" t="str">
        <f>IFERROR(__xludf.DUMMYFUNCTION("IMPORTRANGE(""11AHLnVDlSWvhEzjmhOdWxTOfTIT84Sqh9hul_lGxa_o"",""-!E2"")"),"#REF!")</f>
        <v>#REF!</v>
      </c>
      <c r="F43" s="13" t="str">
        <f>IFERROR(__xludf.DUMMYFUNCTION("IMPORTRANGE(""11AHLnVDlSWvhEzjmhOdWxTOfTIT84Sqh9hul_lGxa_o"",""-!F2"")"),"#REF!")</f>
        <v>#REF!</v>
      </c>
      <c r="G43" s="9">
        <v>359.0</v>
      </c>
      <c r="H43" s="9">
        <v>1670.0</v>
      </c>
    </row>
    <row r="44">
      <c r="A44" s="11" t="s">
        <v>112</v>
      </c>
      <c r="B44" s="6">
        <v>43985.0</v>
      </c>
      <c r="C44" s="11" t="s">
        <v>113</v>
      </c>
      <c r="D44" s="8" t="s">
        <v>114</v>
      </c>
      <c r="E44" s="13" t="str">
        <f>IFERROR(__xludf.DUMMYFUNCTION("IMPORTRANGE(""10EqmBAgA5PnsEnmCc82mwO7v-BNaVRYpMXVYTJndSzI"",""-!E2"")"),"#REF!")</f>
        <v>#REF!</v>
      </c>
      <c r="F44" s="13" t="str">
        <f>IFERROR(__xludf.DUMMYFUNCTION("IMPORTRANGE(""10EqmBAgA5PnsEnmCc82mwO7v-BNaVRYpMXVYTJndSzI"",""-!F2"")"),"#REF!")</f>
        <v>#REF!</v>
      </c>
      <c r="G44" s="9">
        <v>241.0</v>
      </c>
      <c r="H44" s="9">
        <v>1337.0</v>
      </c>
    </row>
    <row r="45">
      <c r="A45" s="11" t="s">
        <v>115</v>
      </c>
      <c r="B45" s="6">
        <v>43959.0</v>
      </c>
      <c r="C45" s="11" t="s">
        <v>116</v>
      </c>
      <c r="D45" s="8" t="s">
        <v>117</v>
      </c>
      <c r="E45" s="13" t="str">
        <f>IFERROR(__xludf.DUMMYFUNCTION("IMPORTRANGE(""1d0W7gxNHHP7PLBNL0B70rDSrowyrLyAhDl398Wzf-PE"",""-!E2"")"),"#REF!")</f>
        <v>#REF!</v>
      </c>
      <c r="F45" s="13" t="str">
        <f>IFERROR(__xludf.DUMMYFUNCTION("IMPORTRANGE(""1d0W7gxNHHP7PLBNL0B70rDSrowyrLyAhDl398Wzf-PE"",""-!F2"")"),"#REF!")</f>
        <v>#REF!</v>
      </c>
      <c r="G45" s="9">
        <v>940.0</v>
      </c>
      <c r="H45" s="9">
        <v>7707.0</v>
      </c>
    </row>
    <row r="46">
      <c r="A46" s="11" t="s">
        <v>118</v>
      </c>
      <c r="B46" s="6">
        <v>43944.0</v>
      </c>
      <c r="C46" s="11" t="s">
        <v>119</v>
      </c>
      <c r="D46" s="8" t="s">
        <v>120</v>
      </c>
      <c r="E46" s="13" t="str">
        <f>IFERROR(__xludf.DUMMYFUNCTION("IMPORTRANGE(""1msl5gG3-N3phPcl9v4UbH5MaF43iEfpkXFhXWy8eyjE"",""-!E2"")"),"#REF!")</f>
        <v>#REF!</v>
      </c>
      <c r="F46" s="13" t="str">
        <f>IFERROR(__xludf.DUMMYFUNCTION("IMPORTRANGE(""1msl5gG3-N3phPcl9v4UbH5MaF43iEfpkXFhXWy8eyjE"",""-!F2"")"),"#REF!")</f>
        <v>#REF!</v>
      </c>
      <c r="G46" s="9">
        <v>3231.0</v>
      </c>
      <c r="H46" s="18"/>
    </row>
    <row r="47">
      <c r="A47" s="11" t="s">
        <v>121</v>
      </c>
      <c r="B47" s="6">
        <v>43976.0</v>
      </c>
      <c r="C47" s="11" t="s">
        <v>122</v>
      </c>
      <c r="D47" s="8" t="s">
        <v>123</v>
      </c>
      <c r="E47" s="13" t="str">
        <f>IFERROR(__xludf.DUMMYFUNCTION("IMPORTRANGE(""1_ZecquRNUDzBkew6EuN1AYph_42VLmanwSKP6C2bOSA"",""-!E2"")"),"#REF!")</f>
        <v>#REF!</v>
      </c>
      <c r="F47" s="13" t="str">
        <f>IFERROR(__xludf.DUMMYFUNCTION("IMPORTRANGE(""1_ZecquRNUDzBkew6EuN1AYph_42VLmanwSKP6C2bOSA"",""-!F2"")"),"#REF!")</f>
        <v>#REF!</v>
      </c>
      <c r="G47" s="9">
        <v>1074.0</v>
      </c>
      <c r="H47" s="9">
        <v>5678.0</v>
      </c>
    </row>
    <row r="48">
      <c r="A48" s="11" t="s">
        <v>121</v>
      </c>
      <c r="B48" s="6">
        <v>43976.0</v>
      </c>
      <c r="C48" s="11" t="s">
        <v>124</v>
      </c>
      <c r="D48" s="8" t="s">
        <v>125</v>
      </c>
      <c r="E48" s="13" t="str">
        <f>IFERROR(__xludf.DUMMYFUNCTION("IMPORTRANGE(""1bkPuKH46djH5BoOk6HKT8uFlikglMR67hTXxHagut1A"",""-!E2"")"),"#REF!")</f>
        <v>#REF!</v>
      </c>
      <c r="F48" s="13" t="str">
        <f>IFERROR(__xludf.DUMMYFUNCTION("IMPORTRANGE(""1bkPuKH46djH5BoOk6HKT8uFlikglMR67hTXxHagut1A"",""-!F2"")"),"#REF!")</f>
        <v>#REF!</v>
      </c>
      <c r="G48" s="9">
        <v>737.0</v>
      </c>
      <c r="H48" s="9">
        <v>2758.0</v>
      </c>
    </row>
    <row r="49">
      <c r="A49" s="11" t="s">
        <v>126</v>
      </c>
      <c r="B49" s="6">
        <v>43984.0</v>
      </c>
      <c r="C49" s="11" t="s">
        <v>127</v>
      </c>
      <c r="D49" s="8" t="s">
        <v>128</v>
      </c>
      <c r="E49" s="13" t="str">
        <f>IFERROR(__xludf.DUMMYFUNCTION("IMPORTRANGE(""1rhxJRU4aKXOwUVODhZRtyhCw_7DLcCw4WxGLS5wf6ls"",""-!E2"")"),"#REF!")</f>
        <v>#REF!</v>
      </c>
      <c r="F49" s="13" t="str">
        <f>IFERROR(__xludf.DUMMYFUNCTION("IMPORTRANGE(""1rhxJRU4aKXOwUVODhZRtyhCw_7DLcCw4WxGLS5wf6ls"",""-!F2"")"),"#REF!")</f>
        <v>#REF!</v>
      </c>
      <c r="G49" s="9">
        <v>451.0</v>
      </c>
      <c r="H49" s="9">
        <v>2086.0</v>
      </c>
    </row>
    <row r="50">
      <c r="A50" s="8"/>
      <c r="B50" s="8"/>
      <c r="C50" s="8"/>
      <c r="D50" s="8"/>
      <c r="E50" s="8"/>
      <c r="F50" s="19"/>
      <c r="G50" s="19"/>
      <c r="H50" s="8"/>
    </row>
    <row r="51">
      <c r="A51" s="8"/>
      <c r="B51" s="8"/>
      <c r="C51" s="8"/>
      <c r="D51" s="8"/>
      <c r="E51" s="8"/>
      <c r="F51" s="19"/>
      <c r="G51" s="19"/>
      <c r="H51" s="8"/>
    </row>
    <row r="52">
      <c r="A52" s="8"/>
      <c r="B52" s="8"/>
      <c r="C52" s="8"/>
      <c r="D52" s="8"/>
      <c r="E52" s="8"/>
      <c r="F52" s="19"/>
      <c r="G52" s="19"/>
      <c r="H52" s="8"/>
    </row>
    <row r="53">
      <c r="A53" s="8"/>
      <c r="B53" s="8"/>
      <c r="C53" s="8"/>
      <c r="D53" s="8"/>
      <c r="E53" s="8"/>
      <c r="F53" s="19"/>
      <c r="G53" s="19"/>
      <c r="H53" s="8"/>
    </row>
  </sheetData>
  <hyperlinks>
    <hyperlink r:id="rId1" ref="A2"/>
    <hyperlink r:id="rId2" location="gid=978155799" ref="C2"/>
    <hyperlink r:id="rId3" ref="A3"/>
    <hyperlink r:id="rId4" location="gid=1147218762" ref="C3"/>
    <hyperlink r:id="rId5" ref="A4"/>
    <hyperlink r:id="rId6" location="gid=1408575194" ref="C4"/>
    <hyperlink r:id="rId7" ref="A5"/>
    <hyperlink r:id="rId8" location="gid=1408575194" ref="C5"/>
    <hyperlink r:id="rId9" ref="A6"/>
    <hyperlink r:id="rId10" location="gid=1455649645" ref="C6"/>
    <hyperlink r:id="rId11" ref="A7"/>
    <hyperlink r:id="rId12" location="gid=1447468678" ref="C7"/>
    <hyperlink r:id="rId13" ref="A8"/>
    <hyperlink r:id="rId14" location="gid=1207428786" ref="C8"/>
    <hyperlink r:id="rId15" ref="A9"/>
    <hyperlink r:id="rId16" location="gid=1323645551" ref="C9"/>
    <hyperlink r:id="rId17" ref="A10"/>
    <hyperlink r:id="rId18" location="gid=156488687" ref="C10"/>
    <hyperlink r:id="rId19" ref="A11"/>
    <hyperlink r:id="rId20" location="gid=127364160" ref="C11"/>
    <hyperlink r:id="rId21" ref="A12"/>
    <hyperlink r:id="rId22" location="gid=539774769" ref="C12"/>
    <hyperlink r:id="rId23" ref="A13"/>
    <hyperlink r:id="rId24" location="gid=1705990334" ref="C13"/>
    <hyperlink r:id="rId25" ref="A14"/>
    <hyperlink r:id="rId26" location="gid=771854767" ref="C14"/>
    <hyperlink r:id="rId27" ref="A15"/>
    <hyperlink r:id="rId28" location="gid=1452072984" ref="C15"/>
    <hyperlink r:id="rId29" ref="A16"/>
    <hyperlink r:id="rId30" location="gid=1575596333" ref="C16"/>
    <hyperlink r:id="rId31" ref="A17"/>
    <hyperlink r:id="rId32" location="gid=1598981751" ref="C17"/>
    <hyperlink r:id="rId33" ref="A18"/>
    <hyperlink r:id="rId34" location="gid=1418681043" ref="C18"/>
    <hyperlink r:id="rId35" ref="A19"/>
    <hyperlink r:id="rId36" location="gid=1826729917" ref="C19"/>
    <hyperlink r:id="rId37" ref="A20"/>
    <hyperlink r:id="rId38" location="gid=1985593637" ref="C20"/>
    <hyperlink r:id="rId39" ref="A21"/>
    <hyperlink r:id="rId40" location="gid=1097979611" ref="C21"/>
    <hyperlink r:id="rId41" ref="A22"/>
    <hyperlink r:id="rId42" location="gid=112620698" ref="C22"/>
    <hyperlink r:id="rId43" ref="A23"/>
    <hyperlink r:id="rId44" location="gid=2087916695" ref="C23"/>
    <hyperlink r:id="rId45" ref="A24"/>
    <hyperlink r:id="rId46" location="gid=2087916695" ref="C24"/>
    <hyperlink r:id="rId47" ref="A25"/>
    <hyperlink r:id="rId48" location="gid=2087916695" ref="C25"/>
    <hyperlink r:id="rId49" ref="A26"/>
    <hyperlink r:id="rId50" location="gid=2087916695" ref="C26"/>
    <hyperlink r:id="rId51" ref="A27"/>
    <hyperlink r:id="rId52" location="gid=803025181" ref="C27"/>
    <hyperlink r:id="rId53" ref="A28"/>
    <hyperlink r:id="rId54" location="gid=809724168" ref="C28"/>
    <hyperlink r:id="rId55" ref="A29"/>
    <hyperlink r:id="rId56" location="gid=527145435" ref="C29"/>
    <hyperlink r:id="rId57" ref="A30"/>
    <hyperlink r:id="rId58" location="gid=1089281617" ref="C30"/>
    <hyperlink r:id="rId59" ref="A31"/>
    <hyperlink r:id="rId60" location="gid=904144488" ref="C31"/>
    <hyperlink r:id="rId61" ref="A32"/>
    <hyperlink r:id="rId62" location="gid=1500563820" ref="C32"/>
    <hyperlink r:id="rId63" ref="A33"/>
    <hyperlink r:id="rId64" location="gid=2065997444" ref="C33"/>
    <hyperlink r:id="rId65" ref="A34"/>
    <hyperlink r:id="rId66" location="gid=115348419" ref="C34"/>
    <hyperlink r:id="rId67" ref="A35"/>
    <hyperlink r:id="rId68" location="gid=523125665" ref="C35"/>
    <hyperlink r:id="rId69" ref="A36"/>
    <hyperlink r:id="rId70" location="gid=833020913" ref="C36"/>
    <hyperlink r:id="rId71" ref="A37"/>
    <hyperlink r:id="rId72" location="gid=203927655" ref="C37"/>
    <hyperlink r:id="rId73" ref="A38"/>
    <hyperlink r:id="rId74" location="gid=727026368" ref="C38"/>
    <hyperlink r:id="rId75" ref="A39"/>
    <hyperlink r:id="rId76" location="gid=1971405850" ref="C39"/>
    <hyperlink r:id="rId77" ref="A40"/>
    <hyperlink r:id="rId78" location="gid=521847613" ref="C40"/>
    <hyperlink r:id="rId79" ref="A41"/>
    <hyperlink r:id="rId80" location="gid=437407440" ref="C41"/>
    <hyperlink r:id="rId81" ref="A42"/>
    <hyperlink r:id="rId82" location="gid=280724429" ref="C42"/>
    <hyperlink r:id="rId83" ref="A43"/>
    <hyperlink r:id="rId84" location="gid=578916041" ref="C43"/>
    <hyperlink r:id="rId85" ref="A44"/>
    <hyperlink r:id="rId86" location="gid=1975015187" ref="C44"/>
    <hyperlink r:id="rId87" ref="A45"/>
    <hyperlink r:id="rId88" location="gid=758756124" ref="C45"/>
    <hyperlink r:id="rId89" ref="A46"/>
    <hyperlink r:id="rId90" location="gid=100173158" ref="C46"/>
    <hyperlink r:id="rId91" ref="A47"/>
    <hyperlink r:id="rId92" location="gid=2127121449" ref="C47"/>
    <hyperlink r:id="rId93" ref="A48"/>
    <hyperlink r:id="rId94" location="gid=583099723" ref="C48"/>
    <hyperlink r:id="rId95" ref="A49"/>
    <hyperlink r:id="rId96" location="gid=523978643" ref="C49"/>
  </hyperlinks>
  <drawing r:id="rId97"/>
</worksheet>
</file>