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nipi-fs-1\dfs\ДКП\2021\Система ТЭО Газ\Логика расчет КС\"/>
    </mc:Choice>
  </mc:AlternateContent>
  <bookViews>
    <workbookView xWindow="3015" yWindow="0" windowWidth="18405" windowHeight="11430"/>
  </bookViews>
  <sheets>
    <sheet name="Расчет КС" sheetId="2" r:id="rId1"/>
    <sheet name="скрины" sheetId="3" state="hidden" r:id="rId2"/>
  </sheets>
  <externalReferences>
    <externalReference r:id="rId3"/>
    <externalReference r:id="rId4"/>
    <externalReference r:id="rId5"/>
  </externalReferences>
  <definedNames>
    <definedName name="_Order1" hidden="1">255</definedName>
    <definedName name="_xlnm._FilterDatabase" hidden="1">#REF!</definedName>
    <definedName name="aaa" hidden="1">{"AnalRSA",#N/A,TRUE,"PL-Anal";"AnalIAS",#N/A,TRUE,"PL-Anal"}</definedName>
    <definedName name="de" hidden="1">#REF!</definedName>
    <definedName name="e" hidden="1">{"IAS Mapping",#N/A,FALSE,"RSA_FS";#N/A,#N/A,FALSE,"CHECK!";#N/A,#N/A,FALSE,"Recon";#N/A,#N/A,FALSE,"NMG";#N/A,#N/A,FALSE,"Journals";"AnalRSA",#N/A,FALSE,"PL-Anal";"AnalIAS",#N/A,FALSE,"PL-Anal";#N/A,#N/A,FALSE,"COS"}</definedName>
    <definedName name="forecast_num">'Расчет КС'!$B$31</definedName>
    <definedName name="GGG" hidden="1">{"IAS Mapping",#N/A,TRUE,"RSA_FS"}</definedName>
    <definedName name="HHH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j" hidden="1">{"IASTrail",#N/A,FALSE,"IAS"}</definedName>
    <definedName name="q" hidden="1">{"IAS Mapping",#N/A,TRUE,"RSA_FS"}</definedName>
    <definedName name="qq" hidden="1">{"IASTrail",#N/A,FALSE,"IAS"}</definedName>
    <definedName name="w" hidden="1">{"BS1",#N/A,TRUE,"RSA_FS";"BS2",#N/A,TRUE,"RSA_FS";"BS3",#N/A,TRUE,"RSA_FS"}</definedName>
    <definedName name="wrn.Coded._.IAS._.FS." hidden="1">{"IASTrail",#N/A,FALSE,"IAS"}</definedName>
    <definedName name="wrn.Fixed._.Assets._.Note._.and._.Depreciation." hidden="1">{#N/A,#N/A,FALSE,"FA_1";#N/A,#N/A,FALSE,"Dep'n SE";#N/A,#N/A,FALSE,"Dep'n FC"}</definedName>
    <definedName name="wrn.Full._.IAS._.STATEMENTS.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TRAIL." hidden="1">{"IAS Mapping",#N/A,FALSE,"RSA_FS";#N/A,#N/A,FALSE,"CHECK!";#N/A,#N/A,FALSE,"Recon";#N/A,#N/A,FALSE,"NMG";#N/A,#N/A,FALSE,"Journals";"AnalRSA",#N/A,FALSE,"PL-Anal";"AnalIAS",#N/A,FALSE,"PL-Anal";#N/A,#N/A,FALSE,"COS"}</definedName>
    <definedName name="wrn.Help." hidden="1">{#N/A,#N/A,TRUE,"MAP";#N/A,#N/A,TRUE,"STEPS";#N/A,#N/A,TRUE,"RULES"}</definedName>
    <definedName name="wrn.IAS._.BS._.PL._.CF._.and._.Notes." hidden="1">{"IASBS",#N/A,TRUE,"IAS";"IASPL",#N/A,TRUE,"IAS";"IASNotes",#N/A,TRUE,"IAS";"CFDir - expanded",#N/A,TRUE,"CF DIR"}</definedName>
    <definedName name="wrn.IAS._.FS._.ZOOMED._.IN._.Forms.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Mapping." hidden="1">{"IAS Mapping",#N/A,TRUE,"RSA_FS"}</definedName>
    <definedName name="wrn.Inflation._.factors._.used." hidden="1">{#N/A,#N/A,FALSE,"Infl_fact"}</definedName>
    <definedName name="wrn.PL._.Analysis." hidden="1">{"AnalRSA",#N/A,TRUE,"PL-Anal";"AnalIAS",#N/A,TRUE,"PL-Anal"}</definedName>
    <definedName name="wrn.RSA._.BS._.and._.PL." hidden="1">{"BS1",#N/A,TRUE,"RSA_FS";"BS2",#N/A,TRUE,"RSA_FS";"BS3",#N/A,TRUE,"RSA_FS"}</definedName>
    <definedName name="YrOne">'[1]Исходные данные'!$C$51</definedName>
    <definedName name="Z_01B9E34F_80F0_46B9_B861_74B2A43D41B8_.wvu.FilterData" hidden="1">#REF!</definedName>
    <definedName name="Z_01C47C6E_73EE_40C4_8D09_6491185BFAFB_.wvu.FilterData" hidden="1">#REF!</definedName>
    <definedName name="Z_040DD8BD_D054_43F6_9140_DA543CBAAE85_.wvu.FilterData" hidden="1">#REF!</definedName>
    <definedName name="Z_04F359AE_C2F8_4E6E_9445_639809E70C2B_.wvu.FilterData" hidden="1">#REF!</definedName>
    <definedName name="Z_0547618D_99D3_445E_BB47_C926B9693DB3_.wvu.FilterData" hidden="1">#REF!</definedName>
    <definedName name="Z_06CB3EB2_D4A3_4793_B407_9559F20FAAAE_.wvu.FilterData" hidden="1">#REF!</definedName>
    <definedName name="Z_06F21C74_6BE8_4794_81F1_36C8305A2961_.wvu.FilterData" hidden="1">#REF!</definedName>
    <definedName name="Z_07830EC9_AADE_45ED_8B8D_20C0CE7C8B70_.wvu.FilterData" hidden="1">#REF!</definedName>
    <definedName name="Z_07868AE6_27AA_4310_BAAC_8AC06EAC052D_.wvu.FilterData" hidden="1">#REF!</definedName>
    <definedName name="Z_07BE7D07_EAEC_4901_80DE_3595577F308A_.wvu.FilterData" hidden="1">#REF!</definedName>
    <definedName name="Z_08020EC2_D5A6_490B_9239_7BF78C164E2C_.wvu.FilterData" hidden="1">#REF!</definedName>
    <definedName name="Z_09462F94_2769_47EB_B3C3_3E74F510592A_.wvu.FilterData" hidden="1">#REF!</definedName>
    <definedName name="Z_09F2EF98_EB70_4D7D_B098_01C0ABD72D72_.wvu.FilterData" hidden="1">#REF!</definedName>
    <definedName name="Z_0AB68407_2AB6_4CA7_B142_4E81F8B0217A_.wvu.FilterData" hidden="1">#REF!</definedName>
    <definedName name="Z_0AB68407_2AB6_4CA7_B142_4E81F8B0217A_.wvu.Rows" hidden="1">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Z_0B85430C_45DD_4286_ABA4_7FF797A27DCE_.wvu.FilterData" hidden="1">#REF!</definedName>
    <definedName name="Z_0B9BA97A_1378_477A_9505_9EC28EDDEBC6_.wvu.FilterData" hidden="1">#REF!</definedName>
    <definedName name="Z_0D5F6C64_80DC_4C9D_9322_FB8825A62010_.wvu.FilterData" hidden="1">#REF!</definedName>
    <definedName name="Z_0ED647E8_4EEC_4A0D_9BC3_E1B24058B5A7_.wvu.FilterData" hidden="1">#REF!</definedName>
    <definedName name="Z_0FEE6DF0_B6B1_409E_9012_941C2AD3D757_.wvu.FilterData" hidden="1">#REF!</definedName>
    <definedName name="Z_123868D4_54BE_4BF2_BFE5_762F87CCFE6E_.wvu.FilterData" hidden="1">#REF!</definedName>
    <definedName name="Z_149A251D_CD71_4A1A_A398_F9876C4B21F8_.wvu.FilterData" hidden="1">#REF!</definedName>
    <definedName name="Z_15D77F25_0280_4EEF_B787_A334AC98CE0A_.wvu.FilterData" hidden="1">#REF!</definedName>
    <definedName name="Z_15E363F5_6D89_4329_B525_F25B1BD44BFF_.wvu.FilterData" hidden="1">#REF!</definedName>
    <definedName name="Z_1615E3F4_A531_4807_BF07_3B2E69772A77_.wvu.FilterData" hidden="1">#REF!</definedName>
    <definedName name="Z_17E084A6_F624_4F2A_A79B_8563FAB4AE96_.wvu.FilterData" hidden="1">#REF!</definedName>
    <definedName name="Z_184726B2_EF0C_425E_B815_4EC258A6C9DB_.wvu.FilterData" hidden="1">#REF!</definedName>
    <definedName name="Z_18A8D7D5_DF9E_4A4D_8EFF_A9EE9DF60A27_.wvu.FilterData" hidden="1">#REF!</definedName>
    <definedName name="Z_19A53A0C_7ADB_4052_B347_0E4C8E111035_.wvu.FilterData" hidden="1">#REF!</definedName>
    <definedName name="Z_1CE615D2_413C_43CB_8F33_9248DBCBF858_.wvu.FilterData" hidden="1">#REF!</definedName>
    <definedName name="Z_1DB39D48_C794_493B_AA3A_1E828B55A91A_.wvu.FilterData" hidden="1">#REF!</definedName>
    <definedName name="Z_1DE18FEB_0768_44AE_B506_5F73E524ACCA_.wvu.FilterData" hidden="1">#REF!</definedName>
    <definedName name="Z_1E6A9DD8_5B95_4131_B289_F29A975A49A6_.wvu.FilterData" hidden="1">#REF!</definedName>
    <definedName name="Z_1E6A9DD8_5B95_4131_B289_F29A975A49A6_.wvu.PrintTitles" hidden="1">#REF!</definedName>
    <definedName name="Z_1E798AD5_C1E3_4A7A_A5A8_2BD7D32A8590_.wvu.FilterData" hidden="1">#REF!</definedName>
    <definedName name="Z_1F446AC4_5836_4260_A19C_4DA439F4B49D_.wvu.FilterData" hidden="1">#REF!</definedName>
    <definedName name="Z_1F8A7AB2_1A58_4E9F_9E30_61282D0795C4_.wvu.FilterData" hidden="1">#REF!</definedName>
    <definedName name="Z_1F972D8D_5BFF_4180_87FB_A67EE7518876_.wvu.FilterData" hidden="1">#REF!</definedName>
    <definedName name="Z_20B88347_EA71_4B72_96F6_0430DD6CF683_.wvu.FilterData" hidden="1">#REF!</definedName>
    <definedName name="Z_2126CDAB_1156_4E6C_97E1_AA9A65DD6B1C_.wvu.FilterData" hidden="1">#REF!</definedName>
    <definedName name="Z_2139F629_098E_4DBA_80EC_9CAE7B114E3D_.wvu.FilterData" hidden="1">#REF!</definedName>
    <definedName name="Z_233204EA_2E5C_465D_A673_CD1522792965_.wvu.FilterData" hidden="1">#REF!</definedName>
    <definedName name="Z_23D4D87B_E328_42A4_850C_A5F5E38C0896_.wvu.FilterData" hidden="1">#REF!</definedName>
    <definedName name="Z_24528680_959E_4550_936C_1982C9D5AD93_.wvu.FilterData" hidden="1">#REF!</definedName>
    <definedName name="Z_260CB89E_3B5F_45AE_AEB4_D0CB957691B3_.wvu.FilterData" hidden="1">#REF!</definedName>
    <definedName name="Z_264C1B79_36AB_4A2F_B216_0AAE38D9FCEE_.wvu.FilterData" hidden="1">#REF!</definedName>
    <definedName name="Z_281063A5_BE88_49B0_9AE6_06DB95A6574F_.wvu.FilterData" hidden="1">#REF!</definedName>
    <definedName name="Z_29113478_A706_48CF_BCA7_D812794D724A_.wvu.FilterData" hidden="1">#REF!</definedName>
    <definedName name="Z_2935D90A_C0D5_4AAC_9F3B_860FFE850CF8_.wvu.FilterData" hidden="1">#REF!</definedName>
    <definedName name="Z_2AB7915D_DACF_4EC4_BC32_ED6C7808E238_.wvu.FilterData" hidden="1">#REF!</definedName>
    <definedName name="Z_2B1FB9BC_DA2A_4B49_B62E_C3814E35D3D6_.wvu.FilterData" hidden="1">#REF!</definedName>
    <definedName name="Z_2BB0C1CE_B092_4E45_8314_5AF04D1A5585_.wvu.FilterData" hidden="1">#REF!</definedName>
    <definedName name="Z_2F70B19E_92D8_4B52_A9E0_5AA5E351B875_.wvu.FilterData" hidden="1">#REF!</definedName>
    <definedName name="Z_2FDE9FB7_A9E4_4C59_BAF3_4B314E523113_.wvu.FilterData" hidden="1">#REF!</definedName>
    <definedName name="Z_3207F8D0_941B_4818_9EDF_0F0E6A8FB699_.wvu.FilterData" hidden="1">#REF!</definedName>
    <definedName name="Z_326A8AD5_6F81_4722_AB32_2B8561C0B27F_.wvu.FilterData" hidden="1">#REF!</definedName>
    <definedName name="Z_338AA561_3E23_4683_8B84_5BDD13F5FB22_.wvu.FilterData" hidden="1">#REF!</definedName>
    <definedName name="Z_33EFE1D4_1635_4E36_8971_B021BA5B94A3_.wvu.FilterData" hidden="1">#REF!</definedName>
    <definedName name="Z_344D8FDE_1BF2_4A0B_879A_F4B9D317F6C2_.wvu.FilterData" hidden="1">#REF!</definedName>
    <definedName name="Z_34BB3CAB_4C66_4107_B4AC_9CC7E430216B_.wvu.FilterData" hidden="1">#REF!</definedName>
    <definedName name="Z_36FF74A7_09C2_427F_B4E2_AFC58FD33E4E_.wvu.FilterData" hidden="1">#REF!</definedName>
    <definedName name="Z_3801DCB7_5391_4628_B86C_91331E33E863_.wvu.FilterData" hidden="1">#REF!</definedName>
    <definedName name="Z_39C6E7EB_35AE_4990_B01E_5CE29EE5C78D_.wvu.FilterData" hidden="1">#REF!</definedName>
    <definedName name="Z_39DCE38A_8BFC_42B0_BE58_05B2B8E3CF93_.wvu.FilterData" hidden="1">#REF!</definedName>
    <definedName name="Z_3A160DE1_3AF2_4676_8E42_85B4E23450DD_.wvu.FilterData" hidden="1">#REF!</definedName>
    <definedName name="Z_3C62743D_BD70_48A9_935D_71359E3E6185_.wvu.FilterData" hidden="1">#REF!</definedName>
    <definedName name="Z_3E0AC507_7D67_4827_9D1C_B08EEB845EEE_.wvu.FilterData" hidden="1">#REF!</definedName>
    <definedName name="Z_3E55370D_CDBE_46FE_9787_E04F332531E6_.wvu.FilterData" hidden="1">#REF!</definedName>
    <definedName name="Z_3F84FB7B_8ACA_41F1_9D3E_880588F02BE6_.wvu.FilterData" hidden="1">#REF!</definedName>
    <definedName name="Z_41411E57_1B24_4F47_9532_3D6B371216B7_.wvu.FilterData" hidden="1">#REF!</definedName>
    <definedName name="Z_43E54362_25E0_43EA_8D89_B59839049F13_.wvu.FilterData" hidden="1">#REF!</definedName>
    <definedName name="Z_465671FE_53E9_4F55_BC3A_126618F4D0C6_.wvu.FilterData" hidden="1">#REF!</definedName>
    <definedName name="Z_47597DAC_F7F1_4549_8981_4D473E4A7ACC_.wvu.FilterData" hidden="1">#REF!</definedName>
    <definedName name="Z_487A38C1_073E_471A_9668_6284958D8DBA_.wvu.FilterData" hidden="1">#REF!</definedName>
    <definedName name="Z_4CF92307_2217_4DE3_996A_A3115CFB22C6_.wvu.FilterData" hidden="1">#REF!</definedName>
    <definedName name="Z_4D3A3A50_1E5E_4ABD_B42A_A700F2D9FA9C_.wvu.FilterData" hidden="1">#REF!</definedName>
    <definedName name="Z_4E5084C6_988E_4780_93B3_7C0275D06567_.wvu.FilterData" hidden="1">#REF!</definedName>
    <definedName name="Z_4F345B1E_296C_4D08_A451_454D67258D24_.wvu.FilterData" hidden="1">#REF!</definedName>
    <definedName name="Z_52BC56C2_1006_4B41_A42A_6B40554CDA39_.wvu.FilterData" hidden="1">#REF!</definedName>
    <definedName name="Z_5319CC99_822D_406F_9C12_25F47E472F3D_.wvu.FilterData" hidden="1">#REF!</definedName>
    <definedName name="Z_531A2E4D_1988_4D59_B927_B7190C80EBAA_.wvu.FilterData" hidden="1">#REF!</definedName>
    <definedName name="Z_540A29FC_6866_45E6_BCF1_3D779D34DD08_.wvu.FilterData" hidden="1">#REF!</definedName>
    <definedName name="Z_5520ABA1_AA06_4713_8D35_BC0DC6F6E924_.wvu.FilterData" hidden="1">#REF!</definedName>
    <definedName name="Z_55DB2FC2_4B03_4B29_9354_7D40FB3B7538_.wvu.FilterData" hidden="1">#REF!</definedName>
    <definedName name="Z_56E2F2B5_BB44_431E_ACC1_F39B0DD4EA71_.wvu.FilterData" hidden="1">#REF!</definedName>
    <definedName name="Z_5A5F47F0_2B02_425F_9509_902FEC6CB8D4_.wvu.FilterData" hidden="1">#REF!</definedName>
    <definedName name="Z_5A706A12_B85E_41E2_8BDD_EC85C55902AB_.wvu.FilterData" hidden="1">#REF!</definedName>
    <definedName name="Z_5B398CB5_38BC_4CC3_9A0E_9513DC3E75AD_.wvu.FilterData" hidden="1">#REF!</definedName>
    <definedName name="Z_5CA8EFA6_7E89_4616_928A_39059E3AA216_.wvu.FilterData" hidden="1">#REF!</definedName>
    <definedName name="Z_60FDB94A_50AF_4E10_876B_D144A2E9568B_.wvu.FilterData" hidden="1">#REF!</definedName>
    <definedName name="Z_63475192_9094_4BA2_9AFC_8536BC77489E_.wvu.FilterData" hidden="1">#REF!</definedName>
    <definedName name="Z_6403545B_2A3B_4863_8819_F89E80114385_.wvu.FilterData" hidden="1">#REF!</definedName>
    <definedName name="Z_66636C07_5702_4EF3_B655_CDBAF654F15A_.wvu.FilterData" hidden="1">#REF!</definedName>
    <definedName name="Z_6963484B_0282_48B8_8317_EBF3903C7746_.wvu.FilterData" hidden="1">#REF!</definedName>
    <definedName name="Z_69D06662_5693_4F4C_AFD2_A32734DE2B11_.wvu.FilterData" hidden="1">#REF!</definedName>
    <definedName name="Z_6AE2FF41_261D_4F00_9D6D_F4804D21DDB3_.wvu.FilterData" hidden="1">#REF!</definedName>
    <definedName name="Z_6B67A6A0_1413_448D_98A5_D43F57DEC926_.wvu.FilterData" hidden="1">#REF!</definedName>
    <definedName name="Z_6B73B95E_43C0_4085_B9FE_22A6F30869ED_.wvu.FilterData" hidden="1">#REF!</definedName>
    <definedName name="Z_6BCB3D0F_5DBD_48EF_9460_43FFCBBCD422_.wvu.FilterData" hidden="1">#REF!</definedName>
    <definedName name="Z_6C3174E8_A2D4_4179_AA88_08CB5E7EA480_.wvu.FilterData" hidden="1">#REF!</definedName>
    <definedName name="Z_6CA47E86_B3B9_49E0_9BB0_E98600830225_.wvu.FilterData" hidden="1">#REF!</definedName>
    <definedName name="Z_6CF14753_FB4C_4C53_8AD7_D56F6E280083_.wvu.FilterData" hidden="1">#REF!</definedName>
    <definedName name="Z_6D917413_A3B5_4E5B_9004_56E0184D00F3_.wvu.FilterData" hidden="1">#REF!</definedName>
    <definedName name="Z_6E299587_D8E0_4139_8A2F_67139875A814_.wvu.FilterData" hidden="1">#REF!</definedName>
    <definedName name="Z_6FD7247E_19B7_4029_9F3A_EE01E21A1B67_.wvu.FilterData" hidden="1">#REF!</definedName>
    <definedName name="Z_70C94FA5_FE89_4042_B93F_6AAFC00B0B8D_.wvu.FilterData" hidden="1">#REF!</definedName>
    <definedName name="Z_735B96DC_7219_4D8B_ABAD_220D2B7947CB_.wvu.FilterData" hidden="1">#REF!</definedName>
    <definedName name="Z_7477AF3A_2BAF_4725_8909_5A723A8007EF_.wvu.FilterData" hidden="1">#REF!</definedName>
    <definedName name="Z_769F22F0_2CE4_4330_85CB_1C9A68E8695A_.wvu.Cols" hidden="1">#REF!</definedName>
    <definedName name="Z_772A0E09_E630_11D6_8608_0001029C9B35_.wvu.Rows" hidden="1">#REF!,#REF!,#REF!</definedName>
    <definedName name="Z_779FC938_DF7A_4CF6_94B0_CDCDD6986FF7_.wvu.FilterData" hidden="1">#REF!</definedName>
    <definedName name="Z_77C15715_A4AB_4912_82E3_0F7DB54190C8_.wvu.FilterData" hidden="1">#REF!</definedName>
    <definedName name="Z_78843FEE_592A_4684_AA75_B78B1EF9F038_.wvu.FilterData" hidden="1">#REF!</definedName>
    <definedName name="Z_7990C264_C2FA_4640_A803_28B1D360B5E8_.wvu.FilterData" hidden="1">#REF!</definedName>
    <definedName name="Z_7A398D2C_8D5C_43F0_ACD4_39BBBD17F460_.wvu.FilterData" hidden="1">#REF!</definedName>
    <definedName name="Z_7BCAD35B_48BA_4F56_9D13_DD526F9AC0B8_.wvu.FilterData" hidden="1">#REF!</definedName>
    <definedName name="Z_7C4B07A8_2C5F_4DD5_99EB_9D4251FC0870_.wvu.FilterData" hidden="1">#REF!</definedName>
    <definedName name="Z_7C5D64EB_B280_4DF7_8070_7F6FFC6C118D_.wvu.FilterData" hidden="1">#REF!</definedName>
    <definedName name="Z_7CB778C4_AF6E_4D70_BAFD_ACCBAF83FC37_.wvu.FilterData" hidden="1">#REF!</definedName>
    <definedName name="Z_7DCC4356_81CF_48CE_B7EB_F916460AE99C_.wvu.FilterData" hidden="1">#REF!</definedName>
    <definedName name="Z_80BB6A2B_9544_4672_8398_FF4DA23DF7E3_.wvu.FilterData" hidden="1">#REF!</definedName>
    <definedName name="Z_82B9C43D_DB96_4397_AB1F_50E5A3A51795_.wvu.FilterData" hidden="1">#REF!</definedName>
    <definedName name="Z_82C8496E_E420_4D06_A8C1_E376CC09F820_.wvu.FilterData" hidden="1">#REF!</definedName>
    <definedName name="Z_837E5FC6_4281_4107_B0DC_A8F463497E55_.wvu.FilterData" hidden="1">#REF!</definedName>
    <definedName name="Z_83DCEEFF_4705_40AE_8072_0483B5743B5D_.wvu.FilterData" hidden="1">#REF!</definedName>
    <definedName name="Z_847A5FFF_A89C_4897_906B_EE405B25B225_.wvu.FilterData" hidden="1">#REF!</definedName>
    <definedName name="Z_854255C5_1077_459B_B647_AC8F4FD47D3A_.wvu.FilterData" hidden="1">#REF!</definedName>
    <definedName name="Z_85688AD2_A893_478E_9B2F_09B7C42482BA_.wvu.FilterData" hidden="1">#REF!</definedName>
    <definedName name="Z_86E9B424_197E_49CF_BFDA_2932BCEDD971_.wvu.FilterData" hidden="1">#REF!</definedName>
    <definedName name="Z_87D15442_58BD_4F3C_94DE_531020BB2A9F_.wvu.FilterData" hidden="1">#REF!</definedName>
    <definedName name="Z_87D52449_3B5E_4E8B_88A5_E300D9996EC7_.wvu.FilterData" hidden="1">#REF!</definedName>
    <definedName name="Z_889FE9FF_01D3_44AA_A47F_CD9BB14E2F74_.wvu.FilterData" hidden="1">#REF!</definedName>
    <definedName name="Z_8A11493B_31C6_480A_939B_94F8B46F7CAD_.wvu.FilterData" hidden="1">#REF!</definedName>
    <definedName name="Z_8A3676BD_192D_4B28_9F15_641104F7EB84_.wvu.FilterData" hidden="1">#REF!</definedName>
    <definedName name="Z_8AC1FF86_8181_4D33_A09C_D9252642F43D_.wvu.FilterData" hidden="1">#REF!</definedName>
    <definedName name="Z_8BCA58BD_70B7_40CE_A039_A616AAA9DF70_.wvu.FilterData" hidden="1">#REF!</definedName>
    <definedName name="Z_8C04156B_ECE3_4BE6_AE81_B06AC9DDCBBD_.wvu.FilterData" hidden="1">#REF!</definedName>
    <definedName name="Z_8D3BBDE3_D029_48FA_A7B1_266CA3A2B214_.wvu.FilterData" hidden="1">#REF!</definedName>
    <definedName name="Z_8D4E2CE7_B4AE_4487_A6EA_D94B532EF301_.wvu.FilterData" hidden="1">#REF!</definedName>
    <definedName name="Z_8EF961B3_4699_4490_B556_B5887737954D_.wvu.FilterData" hidden="1">#REF!</definedName>
    <definedName name="Z_8F73BF06_066B_4104_83FA_9338D9429A84_.wvu.FilterData" hidden="1">#REF!</definedName>
    <definedName name="Z_91195996_3591_4989_AC51_1CC20C4DA8EA_.wvu.FilterData" hidden="1">#REF!</definedName>
    <definedName name="Z_9337D27C_F450_4E0F_A993_9FA6026031B4_.wvu.FilterData" hidden="1">#REF!</definedName>
    <definedName name="Z_941E78A0_DA15_4559_8D24_47E60F64B332_.wvu.FilterData" hidden="1">#REF!</definedName>
    <definedName name="Z_96F2EE26_6561_4F4C_A5EB_5B153675D529_.wvu.FilterData" hidden="1">#REF!</definedName>
    <definedName name="Z_97D4D5E5_43F4_446C_A651_11999CE73F0D_.wvu.FilterData" hidden="1">#REF!</definedName>
    <definedName name="Z_9B9949C8_0BAA_4B11_A1CA_00EC9D2DC419_.wvu.FilterData" hidden="1">#REF!</definedName>
    <definedName name="Z_9C3E33FF_6562_4D26_BDF3_B29555E64301_.wvu.FilterData" hidden="1">#REF!</definedName>
    <definedName name="Z_9DFA07EB_C6E0_4532_9E8F_13C24B46A1AE_.wvu.FilterData" hidden="1">#REF!</definedName>
    <definedName name="Z_A0DAD961_7197_404E_AC96_B0E615F9E830_.wvu.FilterData" hidden="1">#REF!</definedName>
    <definedName name="Z_A24ACA16_EB04_482F_BB9A_2599E185C3D3_.wvu.FilterData" hidden="1">#REF!</definedName>
    <definedName name="Z_A4633B85_467D_49EB_95E7_E7B11A609631_.wvu.Cols" hidden="1">#REF!,#REF!</definedName>
    <definedName name="Z_A4633B85_467D_49EB_95E7_E7B11A609631_.wvu.Rows" hidden="1">#REF!,#REF!</definedName>
    <definedName name="Z_A4C45DF8_E6D8_4B06_84E7_81A5A9500D55_.wvu.FilterData" hidden="1">#REF!</definedName>
    <definedName name="Z_A52E95D2_430A_43EF_8C82_83878B555090_.wvu.FilterData" hidden="1">#REF!</definedName>
    <definedName name="Z_A564E848_8A16_4DE3_8578_F95B0AFD9DC2_.wvu.FilterData" hidden="1">#REF!</definedName>
    <definedName name="Z_A781204A_C096_4FD9_8686_E749AD880175_.wvu.FilterData" hidden="1">#REF!</definedName>
    <definedName name="Z_A8794A83_181C_4122_B911_4BBD3A571DEC_.wvu.FilterData" hidden="1">#REF!</definedName>
    <definedName name="Z_AA3FC3D4_6E6E_4CE7_81E8_4A7B17AB1715_.wvu.FilterData" hidden="1">#REF!</definedName>
    <definedName name="Z_AAB7394C_3FF8_4265_B8C2_66BBB8B1248C_.wvu.FilterData" hidden="1">#REF!</definedName>
    <definedName name="Z_ABFCADC3_4CF7_48CF_B39D_E5828A75D43E_.wvu.FilterData" hidden="1">#REF!</definedName>
    <definedName name="Z_AC4A34A8_23F5_4C09_A60F_7421B1C74590_.wvu.FilterData" hidden="1">#REF!</definedName>
    <definedName name="Z_AC584ACE_C266_4881_B354_E52E6427C1D4_.wvu.FilterData" hidden="1">#REF!</definedName>
    <definedName name="Z_AD28BEA7_74AD_4668_98DA_B02594AB4A9F_.wvu.FilterData" hidden="1">#REF!</definedName>
    <definedName name="Z_ADDFEFC7_F8D4_4F51_8B45_4DF1B03C1D84_.wvu.FilterData" hidden="1">#REF!</definedName>
    <definedName name="Z_AFC4E5D4_3A50_4BD7_8981_E00CA5601E99_.wvu.FilterData" hidden="1">#REF!</definedName>
    <definedName name="Z_B0364D3E_645F_4033_893D_29F2224BCCD7_.wvu.FilterData" hidden="1">#REF!</definedName>
    <definedName name="Z_B08CF5DC_76DD_45F7_8117_C9FE4CDFE13D_.wvu.FilterData" hidden="1">#REF!</definedName>
    <definedName name="Z_B13DA151_EB04_4E46_A0CB_FABFF9C5DF72_.wvu.FilterData" hidden="1">#REF!</definedName>
    <definedName name="Z_B340090A_7121_4DF7_B8FD_E7BF8654F2EB_.wvu.FilterData" hidden="1">#REF!</definedName>
    <definedName name="Z_B3790809_8402_4639_802D_68CB564D3CAD_.wvu.FilterData" hidden="1">#REF!</definedName>
    <definedName name="Z_B3C1D59A_903F_46DF_8DF2_31381BD91025_.wvu.FilterData" hidden="1">#REF!</definedName>
    <definedName name="Z_B3CDBC94_37F5_4116_BD6E_D5B385C07413_.wvu.FilterData" hidden="1">#REF!</definedName>
    <definedName name="Z_B40719B5_6DD8_41F3_9C61_FA18B7BEC194_.wvu.FilterData" hidden="1">#REF!</definedName>
    <definedName name="Z_B5FB1767_00F1_47E1_979A_38E2CFECCE4E_.wvu.FilterData" hidden="1">#REF!</definedName>
    <definedName name="Z_B6D61CEC_479F_40D2_BFB7_830AFA48121C_.wvu.FilterData" hidden="1">#REF!</definedName>
    <definedName name="Z_B6EA8A04_6067_4CED_8676_4375FC6E4929_.wvu.FilterData" hidden="1">#REF!</definedName>
    <definedName name="Z_B8515688_C072_49D4_80D4_1978E858526D_.wvu.FilterData" hidden="1">#REF!</definedName>
    <definedName name="Z_BB0C7DED_1A2A_447D_AC53_8122CFF9D6F6_.wvu.FilterData" hidden="1">#REF!</definedName>
    <definedName name="Z_BD047219_C723_45AF_B6CE_3194D750F96A_.wvu.FilterData" hidden="1">#REF!</definedName>
    <definedName name="Z_BD9F2785_62CE_454B_8EC4_5B70580F1E90_.wvu.FilterData" hidden="1">#REF!</definedName>
    <definedName name="Z_BF9A441D_91C9_4CBB_A8C6_B1C8DDED0022_.wvu.FilterData" hidden="1">#REF!</definedName>
    <definedName name="Z_BFC54781_86DE_4A03_8DE2_96245227F466_.wvu.FilterData" hidden="1">#REF!</definedName>
    <definedName name="Z_BFD46250_AAC1_4A55_AF46_ED8E09898BF5_.wvu.FilterData" hidden="1">#REF!</definedName>
    <definedName name="Z_C061817B_F471_4B81_90AE_E317DA2C9A58_.wvu.FilterData" hidden="1">#REF!</definedName>
    <definedName name="Z_C131E47D_3396_4B17_9E92_DB888AEA91D5_.wvu.FilterData" hidden="1">#REF!</definedName>
    <definedName name="Z_C1802170_5495_42FB_B728_35CD980B19D6_.wvu.FilterData" hidden="1">#REF!</definedName>
    <definedName name="Z_C26D4D2E_294B_4D2B_871F_2EC8A4E760C7_.wvu.FilterData" hidden="1">#REF!</definedName>
    <definedName name="Z_C3063329_D0D0_4637_A72C_F328A5547CE7_.wvu.FilterData" hidden="1">#REF!</definedName>
    <definedName name="Z_C3D9BAF0_1C78_4CB5_AEF9_0EEE2A9DE669_.wvu.FilterData" hidden="1">#REF!</definedName>
    <definedName name="Z_C4068392_70E2_11D7_882C_000102B7EA93_.wvu.FilterData" hidden="1">#REF!</definedName>
    <definedName name="Z_C52FD69E_5B9C_4D82_B7ED_70C261BE0700_.wvu.FilterData" hidden="1">#REF!</definedName>
    <definedName name="Z_C5C733EB_610D_427A_858C_C033BAAB9779_.wvu.FilterData" hidden="1">#REF!</definedName>
    <definedName name="Z_C6A4B951_CE93_4890_83F3_C23448F2D1D7_.wvu.FilterData" hidden="1">#REF!</definedName>
    <definedName name="Z_C76CCD33_7C08_45FB_9AA2_FEC286E8C541_.wvu.FilterData" hidden="1">#REF!</definedName>
    <definedName name="Z_C8B71C34_C314_4936_BB18_B6D11C7CA539_.wvu.FilterData" hidden="1">#REF!</definedName>
    <definedName name="Z_C9C06A35_3B51_4DE2_AA97_F5650AC53897_.wvu.FilterData" hidden="1">#REF!</definedName>
    <definedName name="Z_CC9625CD_AAA3_4136_9705_36B82D07620E_.wvu.FilterData" hidden="1">#REF!</definedName>
    <definedName name="Z_CCACCE7A_EDA9_4FA4_88F6_AD6D5528E296_.wvu.FilterData" hidden="1">#REF!</definedName>
    <definedName name="Z_CDBBB3DF_C053_4317_9584_CD4D6DEEA688_.wvu.FilterData" hidden="1">#REF!</definedName>
    <definedName name="Z_CDFC9A88_B0BB_44E0_97F8_9097DD382BA5_.wvu.FilterData" hidden="1">#REF!</definedName>
    <definedName name="Z_CEDDC640_EE2A_4435_891D_2BDAE542CFD2_.wvu.FilterData" hidden="1">#REF!</definedName>
    <definedName name="Z_D1A82D5E_68FD_4B68_9784_52B58E5636E7_.wvu.FilterData" hidden="1">#REF!</definedName>
    <definedName name="Z_D1FAB40C_1B34_4F9F_B37A_5127BD88BBAC_.wvu.FilterData" hidden="1">#REF!</definedName>
    <definedName name="Z_D33463D8_B4A5_4DE4_B640_CAF7C4299D90_.wvu.FilterData" hidden="1">#REF!</definedName>
    <definedName name="Z_D6830399_E8F9_4A93_AD4C_0F373575B429_.wvu.FilterData" hidden="1">#REF!</definedName>
    <definedName name="Z_D77BD545_7453_49A9_86C7_0D8CE7EAA505_.wvu.FilterData" hidden="1">#REF!</definedName>
    <definedName name="Z_D7F87DB1_1990_4C3B_B971_3A6FA5D118CD_.wvu.FilterData" hidden="1">#REF!</definedName>
    <definedName name="Z_D8642325_9460_4501_938F_B70C469BB94C_.wvu.FilterData" hidden="1">#REF!</definedName>
    <definedName name="Z_DB5E2E10_5DC2_40A7_BA2F_BA4FCB2CBC8C_.wvu.FilterData" hidden="1">#REF!</definedName>
    <definedName name="Z_DB6923EA_4BB0_4B7E_AA47_83C7BF949F2A_.wvu.FilterData" hidden="1">#REF!</definedName>
    <definedName name="Z_DB98C602_A4A4_4B70_9ED4_358D78C2BD5B_.wvu.FilterData" hidden="1">#REF!</definedName>
    <definedName name="Z_DCEF54AB_2F3C_4138_9518_0AF912DE68F1_.wvu.FilterData" hidden="1">#REF!</definedName>
    <definedName name="Z_DD0EE640_D13F_4234_9EE5_3AFCE632A5F2_.wvu.FilterData" hidden="1">#REF!</definedName>
    <definedName name="Z_DFA9743D_F3CE_4CF4_8864_78598D0D751C_.wvu.FilterData" hidden="1">#REF!</definedName>
    <definedName name="Z_DFE430D0_DD4E_4E40_B190_19BEE9AD0CBC_.wvu.FilterData" hidden="1">#REF!</definedName>
    <definedName name="Z_E2547EDD_D29F_4DEE_98C5_A9AA79B5E613_.wvu.FilterData" hidden="1">#REF!</definedName>
    <definedName name="Z_E62B5FDD_E3DE_49E6_BA80_5948A7E0F370_.wvu.FilterData" hidden="1">#REF!</definedName>
    <definedName name="Z_E65CFA7E_41DA_408C_A2AF_C9D9D211D253_.wvu.FilterData" hidden="1">#REF!</definedName>
    <definedName name="Z_E716EB83_6184_4934_AC9A_F207DFF8271C_.wvu.FilterData" hidden="1">#REF!</definedName>
    <definedName name="Z_E8DA1088_1B70_45BC_9580_AB21C9779799_.wvu.FilterData" hidden="1">#REF!</definedName>
    <definedName name="Z_EA132528_EA87_4E89_88E7_B910C8737820_.wvu.FilterData" hidden="1">#REF!</definedName>
    <definedName name="Z_EACA5552_6A11_454F_9370_90ABEB10D353_.wvu.FilterData" hidden="1">#REF!</definedName>
    <definedName name="Z_EAD327E5_03D5_4FE6_B20C_6C8F8ED20FDA_.wvu.FilterData" hidden="1">#REF!</definedName>
    <definedName name="Z_EC0806A7_F8A5_4AB0_9843_BEFEA068EF84_.wvu.FilterData" hidden="1">#REF!</definedName>
    <definedName name="Z_EC3BDFDA_32DB_46B4_9DB8_447FB9651E99_.wvu.FilterData" hidden="1">#REF!</definedName>
    <definedName name="Z_EC73F126_448D_4348_A573_3BC24AC8795A_.wvu.FilterData" hidden="1">#REF!</definedName>
    <definedName name="Z_EE2FF224_EB99_4F66_89A5_BA724EA24427_.wvu.FilterData" hidden="1">#REF!</definedName>
    <definedName name="Z_EE59C669_DD06_4D54_A54F_AB6454CED5F7_.wvu.FilterData" hidden="1">#REF!</definedName>
    <definedName name="Z_EEB39A19_0FC3_44FD_AFD3_08049C71CA5C_.wvu.FilterData" hidden="1">#REF!</definedName>
    <definedName name="Z_EF0F7889_2C1E_4238_8B7B_8D0D4B99295B_.wvu.FilterData" hidden="1">#REF!</definedName>
    <definedName name="Z_F0BEE053_CC9E_4B75_A7ED_8354A3C87E6D_.wvu.FilterData" hidden="1">#REF!</definedName>
    <definedName name="Z_F1763C82_6D53_4E59_B1FD_6E1B32681758_.wvu.FilterData" hidden="1">#REF!</definedName>
    <definedName name="Z_F1CE2A21_7959_4814_864C_012B7B1A049F_.wvu.Rows" hidden="1">#REF!,#REF!,#REF!,#REF!,#REF!,#REF!,#REF!,#REF!,#REF!,#REF!,#REF!,#REF!,#REF!,#REF!</definedName>
    <definedName name="Z_F2091873_10D4_489F_B19B_F2EFD09E7524_.wvu.FilterData" hidden="1">#REF!</definedName>
    <definedName name="Z_F35BBA14_C940_4E05_8D2F_8EF2382BD8E9_.wvu.FilterData" hidden="1">#REF!</definedName>
    <definedName name="Z_F6A8A1D4_2E27_4066_BF73_DF05C2A1BE54_.wvu.FilterData" hidden="1">#REF!</definedName>
    <definedName name="Z_F6F91436_DB8C_43B9_9601_ADA87F20DA85_.wvu.FilterData" hidden="1">#REF!</definedName>
    <definedName name="Z_F9D42F6D_FBB8_4347_9609_09FB930659C7_.wvu.FilterData" hidden="1">#REF!</definedName>
    <definedName name="Z_FA249B36_5B5A_4A16_9895_DFF5A4371322_.wvu.FilterData" hidden="1">#REF!</definedName>
    <definedName name="Z_FA2BA62A_D02C_47A4_B101_F560E4F5A890_.wvu.FilterData" hidden="1">#REF!</definedName>
    <definedName name="Z_FAE2F684_3BFD_4D9A_A781_817E0C770D03_.wvu.FilterData" hidden="1">#REF!</definedName>
    <definedName name="Z_FB4DC09B_2939_4303_BE5F_7A353FD7CA56_.wvu.FilterData" hidden="1">#REF!</definedName>
    <definedName name="Z_FE91E8DA_1017_4CBC_AA5E_26CB5F0FC9EA_.wvu.FilterData" hidden="1">#REF!</definedName>
    <definedName name="Z_FEC78678_1464_4166_9FC6_867AD5962476_.wvu.FilterData" hidden="1">#REF!</definedName>
    <definedName name="авпова" hidden="1">{"IAS Mapping",#N/A,TRUE,"RSA_FS"}</definedName>
    <definedName name="апова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ббб" hidden="1">{"IAS Mapping",#N/A,FALSE,"RSA_FS";#N/A,#N/A,FALSE,"CHECK!";#N/A,#N/A,FALSE,"Recon";#N/A,#N/A,FALSE,"NMG";#N/A,#N/A,FALSE,"Journals";"AnalRSA",#N/A,FALSE,"PL-Anal";"AnalIAS",#N/A,FALSE,"PL-Anal";#N/A,#N/A,FALSE,"COS"}</definedName>
    <definedName name="БезПодгки">[1]списки!$C$64</definedName>
    <definedName name="Вариант_подготовки">[2]ИД832!$A$88:$A$90</definedName>
    <definedName name="Вариант_прогноза_№1">скрины!$C$1</definedName>
    <definedName name="Вариант_прогноза_№2">скрины!$C$2</definedName>
    <definedName name="Вариант_прогноза_№3">скрины!$C$3</definedName>
    <definedName name="Вариант_прогноза_№4">скрины!$C$4</definedName>
    <definedName name="Вариант_прогноза_№5">скрины!$C$5</definedName>
    <definedName name="Вариант_прогноза_№6">скрины!$C$6</definedName>
    <definedName name="Вариант_прогноза_№7">скрины!$C$7</definedName>
    <definedName name="Вариант_прогноза_№8">скрины!$C$8</definedName>
    <definedName name="Вариант_сбора">[2]ИД832!$A$85:$A$86</definedName>
    <definedName name="вариант_энергосн">[2]ИД832!$A$108:$A$109</definedName>
    <definedName name="ГАля" hidden="1">{"IASBS",#N/A,TRUE,"IAS";"IASPL",#N/A,TRUE,"IAS";"IASNotes",#N/A,TRUE,"IAS";"CFDir - expanded",#N/A,TRUE,"CF DIR"}</definedName>
    <definedName name="ггг" hidden="1">{"IAS Mapping",#N/A,FALSE,"RSA_FS";#N/A,#N/A,FALSE,"CHECK!";#N/A,#N/A,FALSE,"Recon";#N/A,#N/A,FALSE,"NMG";#N/A,#N/A,FALSE,"Journals";"AnalRSA",#N/A,FALSE,"PL-Anal";"AnalIAS",#N/A,FALSE,"PL-Anal";#N/A,#N/A,FALSE,"COS"}</definedName>
    <definedName name="гггг" hidden="1">{"IASTrail",#N/A,FALSE,"IAS"}</definedName>
    <definedName name="ггггггг" hidden="1">{"IASTrail",#N/A,FALSE,"IAS"}</definedName>
    <definedName name="генератор">[2]ИД832!$B$108:$B$110</definedName>
    <definedName name="геоф" hidden="1">{"AnalRSA",#N/A,TRUE,"PL-Anal";"AnalIAS",#N/A,TRUE,"PL-Anal"}</definedName>
    <definedName name="ГРП" hidden="1">{"IASTrail",#N/A,FALSE,"IAS"}</definedName>
    <definedName name="гтм" hidden="1">{"IASBS",#N/A,TRUE,"IAS";"IASPL",#N/A,TRUE,"IAS";"IASNotes",#N/A,TRUE,"IAS";"CFDir - expanded",#N/A,TRUE,"CF DIR"}</definedName>
    <definedName name="ДаНет">[2]ИД832!$A$105:$A$106</definedName>
    <definedName name="ДебитВдзбСкв">'[1]Исходные данные'!$D$80</definedName>
    <definedName name="ДоляУПН">'[1]Исходные данные'!$D$87</definedName>
    <definedName name="ДоляУПСВ1">'[1]Исходные данные'!$D$88</definedName>
    <definedName name="доп_Е_ист">[2]ИД832!$C$108:$C$109</definedName>
    <definedName name="ееее" hidden="1">{"IASBS",#N/A,TRUE,"IAS";"IASPL",#N/A,TRUE,"IAS";"IASNotes",#N/A,TRUE,"IAS";"CFDir - expanded",#N/A,TRUE,"CF DIR"}</definedName>
    <definedName name="жот" hidden="1">{"IAS Mapping",#N/A,FALSE,"RSA_FS";#N/A,#N/A,FALSE,"CHECK!";#N/A,#N/A,FALSE,"Recon";#N/A,#N/A,FALSE,"NMG";#N/A,#N/A,FALSE,"Journals";"AnalRSA",#N/A,FALSE,"PL-Anal";"AnalIAS",#N/A,FALSE,"PL-Anal";#N/A,#N/A,FALSE,"COS"}</definedName>
    <definedName name="ингиб_насос">[2]ИД832!$B$116:$B$117</definedName>
    <definedName name="ингибирование">[2]ИД832!$A$116:$A$117</definedName>
    <definedName name="КачвоПодгкиПНГ">'[1]Исходные данные'!$D$129</definedName>
    <definedName name="ККККК" hidden="1">{"AnalRSA",#N/A,TRUE,"PL-Anal";"AnalIAS",#N/A,TRUE,"PL-Anal"}</definedName>
    <definedName name="кпдКСг">'[1]Исходные данные'!$D$138</definedName>
    <definedName name="местность">[2]ИД832!$A$77:$A$80</definedName>
    <definedName name="Мощность" hidden="1">{"IASTrail",#N/A,FALSE,"IAS"}</definedName>
    <definedName name="нефтесбор">[1]списки!$C$56</definedName>
    <definedName name="ОбвднстУПН">'[1]Исходные данные'!$D$84</definedName>
    <definedName name="ОбвднстУПСВ1">'[1]Исходные данные'!$D$85</definedName>
    <definedName name="ОбвднстУПСВ2">'[1]Исходные данные'!$D$86</definedName>
    <definedName name="ог" hidden="1">{"IASTrail",#N/A,FALSE,"IAS"}</definedName>
    <definedName name="опрп" hidden="1">{"IAS Mapping",#N/A,FALSE,"RSA_FS";#N/A,#N/A,FALSE,"CHECK!";#N/A,#N/A,FALSE,"Recon";#N/A,#N/A,FALSE,"NMG";#N/A,#N/A,FALSE,"Journals";"AnalRSA",#N/A,FALSE,"PL-Anal";"AnalIAS",#N/A,FALSE,"PL-Anal";#N/A,#N/A,FALSE,"COS"}</definedName>
    <definedName name="ОСТ5140">[1]списки!$C$65</definedName>
    <definedName name="отд_газосбор">[1]списки!$C$55</definedName>
    <definedName name="пап" hidden="1">{"IAS Mapping",#N/A,TRUE,"RSA_FS"}</definedName>
    <definedName name="ПНГ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поепрг" hidden="1">{"AnalRSA",#N/A,TRUE,"PL-Anal";"AnalIAS",#N/A,TRUE,"PL-Anal"}</definedName>
    <definedName name="пппп" hidden="1">{#N/A,#N/A,FALSE,"FA_1";#N/A,#N/A,FALSE,"Dep'n SE";#N/A,#N/A,FALSE,"Dep'n FC"}</definedName>
    <definedName name="при" hidden="1">{"IASTrail",#N/A,FALSE,"IAS"}</definedName>
    <definedName name="ПрмстПглщСкв">'[1]Исходные данные'!$D$82</definedName>
    <definedName name="Р_подг_сухого">[2]ИД832!$A$97:$A$98</definedName>
    <definedName name="Рвпхг">'[1]Исходные данные'!$D$137</definedName>
    <definedName name="Рвх_укпг">[2]ИД832!$B$97:$B$99</definedName>
    <definedName name="РвыхУПГ">'[1]Исходные данные'!$D$136</definedName>
    <definedName name="Ро_нск">'[1]Исходные данные'!$V$77</definedName>
    <definedName name="РподгУПГ">'[1]Исходные данные'!$D$135</definedName>
    <definedName name="РподклУПГ">'[1]Исходные данные'!$D$134</definedName>
    <definedName name="ррр" hidden="1">{"IASTrail",#N/A,FALSE,"IAS"}</definedName>
    <definedName name="Рсдачи">[2]ИД832!$D$97:$D$103</definedName>
    <definedName name="Ртрансп">[2]ИД832!$C$97:$C$98</definedName>
    <definedName name="РЦСУ1" hidden="1">{"IAS Mapping",#N/A,FALSE,"RSA_FS";#N/A,#N/A,FALSE,"CHECK!";#N/A,#N/A,FALSE,"Recon";#N/A,#N/A,FALSE,"NMG";#N/A,#N/A,FALSE,"Journals";"AnalRSA",#N/A,FALSE,"PL-Anal";"AnalIAS",#N/A,FALSE,"PL-Anal";#N/A,#N/A,FALSE,"COS"}</definedName>
    <definedName name="Север" hidden="1">{"IASTrail",#N/A,FALSE,"IAS"}</definedName>
    <definedName name="СистемаСбораГаза">'[1]Исходные данные'!$D$124</definedName>
    <definedName name="скрин">INDEX(скрины!$B$1:$C$8,MATCH('Расчет КС'!$B$29,скрины!$B$1:$B$8,0),2)</definedName>
    <definedName name="скрин2">INDEX(скрины!$B$9:$C$16,MATCH('Расчет КС'!$B$29,скрины!$B$9:$B$16,0),2)</definedName>
    <definedName name="скрин3">INDEX(скрины!$B$17:$C$24,MATCH('Расчет КС'!$B$29,скрины!$B$17:$B$24,0),2)</definedName>
    <definedName name="СмешСНефтью">[1]списки!$C$120</definedName>
    <definedName name="СНГ_2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сухраб">[3]списки!$C$21:$C$22</definedName>
    <definedName name="ТвхКС">'[1]Исходные данные'!$D$132</definedName>
    <definedName name="ТвхУПГ">'[1]Исходные данные'!$D$133</definedName>
    <definedName name="Тех_подг_сухого">[2]ИД832!$A$92:$A$93</definedName>
    <definedName name="Техн_подг_жирного">[2]ИД832!$A$100:$A$103</definedName>
    <definedName name="Технология">[3]списки!$B$21:$B$22</definedName>
    <definedName name="Тип_поглотителя">[2]ИД832!$B$92:$B$95</definedName>
    <definedName name="ТранспКонд">'[1]Исходные данные'!$D$140</definedName>
    <definedName name="УСК">'[1]Исходные данные'!$D$139</definedName>
    <definedName name="фывф" hidden="1">{"IAS Mapping",#N/A,FALSE,"RSA_FS";#N/A,#N/A,FALSE,"CHECK!";#N/A,#N/A,FALSE,"Recon";#N/A,#N/A,FALSE,"NMG";#N/A,#N/A,FALSE,"Journals";"AnalRSA",#N/A,FALSE,"PL-Anal";"AnalIAS",#N/A,FALSE,"PL-Anal";#N/A,#N/A,FALSE,"COS"}</definedName>
    <definedName name="Хоз_соор">[2]ИД832!$A$111:$A$114</definedName>
    <definedName name="щщщщ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</definedNames>
  <calcPr calcId="162913" calcMode="manual" calcCompleted="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L225" i="2"/>
  <c r="BL226" i="2"/>
  <c r="BL228" i="2"/>
  <c r="BL229" i="2"/>
  <c r="BL230" i="2"/>
  <c r="BL410" i="2"/>
  <c r="BK225" i="2"/>
  <c r="BK226" i="2"/>
  <c r="BK228" i="2"/>
  <c r="BK229" i="2"/>
  <c r="BK230" i="2"/>
  <c r="BK410" i="2"/>
  <c r="BJ225" i="2"/>
  <c r="BJ226" i="2"/>
  <c r="BJ228" i="2"/>
  <c r="BJ229" i="2"/>
  <c r="BJ230" i="2"/>
  <c r="BJ410" i="2"/>
  <c r="BI225" i="2"/>
  <c r="BI226" i="2"/>
  <c r="BI228" i="2"/>
  <c r="BI229" i="2"/>
  <c r="BI230" i="2"/>
  <c r="BI410" i="2"/>
  <c r="BH225" i="2"/>
  <c r="BH226" i="2"/>
  <c r="BH228" i="2"/>
  <c r="BH229" i="2"/>
  <c r="BH230" i="2"/>
  <c r="BH410" i="2"/>
  <c r="BG225" i="2"/>
  <c r="BG226" i="2"/>
  <c r="BG228" i="2"/>
  <c r="BG229" i="2"/>
  <c r="BG230" i="2"/>
  <c r="BG410" i="2"/>
  <c r="BF225" i="2"/>
  <c r="BF226" i="2"/>
  <c r="BF228" i="2"/>
  <c r="BF229" i="2"/>
  <c r="BF230" i="2"/>
  <c r="BF410" i="2"/>
  <c r="BE225" i="2"/>
  <c r="BE226" i="2"/>
  <c r="BE228" i="2"/>
  <c r="BE229" i="2"/>
  <c r="BE230" i="2"/>
  <c r="BE410" i="2"/>
  <c r="BD225" i="2"/>
  <c r="BD226" i="2"/>
  <c r="BD228" i="2"/>
  <c r="BD229" i="2"/>
  <c r="BD230" i="2"/>
  <c r="BD410" i="2"/>
  <c r="BC225" i="2"/>
  <c r="BC226" i="2"/>
  <c r="BC228" i="2"/>
  <c r="BC229" i="2"/>
  <c r="BC230" i="2"/>
  <c r="BC410" i="2"/>
  <c r="BB225" i="2"/>
  <c r="BB226" i="2"/>
  <c r="BB228" i="2"/>
  <c r="BB229" i="2"/>
  <c r="BB230" i="2"/>
  <c r="BB410" i="2"/>
  <c r="BA225" i="2"/>
  <c r="BA226" i="2"/>
  <c r="BA228" i="2"/>
  <c r="BA229" i="2"/>
  <c r="BA230" i="2"/>
  <c r="BA410" i="2"/>
  <c r="AZ225" i="2"/>
  <c r="AZ226" i="2"/>
  <c r="AZ228" i="2"/>
  <c r="AZ229" i="2"/>
  <c r="AZ230" i="2"/>
  <c r="AZ410" i="2"/>
  <c r="AY225" i="2"/>
  <c r="AY226" i="2"/>
  <c r="AY228" i="2"/>
  <c r="AY229" i="2"/>
  <c r="AY230" i="2"/>
  <c r="AY410" i="2"/>
  <c r="AX225" i="2"/>
  <c r="AX226" i="2"/>
  <c r="AX228" i="2"/>
  <c r="AX229" i="2"/>
  <c r="AX230" i="2"/>
  <c r="AX410" i="2"/>
  <c r="AW225" i="2"/>
  <c r="AW226" i="2"/>
  <c r="AW228" i="2"/>
  <c r="AW229" i="2"/>
  <c r="AW230" i="2"/>
  <c r="AW410" i="2"/>
  <c r="AV225" i="2"/>
  <c r="AV226" i="2"/>
  <c r="AV228" i="2"/>
  <c r="AV229" i="2"/>
  <c r="AV230" i="2"/>
  <c r="AV410" i="2"/>
  <c r="AU225" i="2"/>
  <c r="AU226" i="2"/>
  <c r="AU228" i="2"/>
  <c r="AU229" i="2"/>
  <c r="AU230" i="2"/>
  <c r="AU410" i="2"/>
  <c r="AT225" i="2"/>
  <c r="AT226" i="2"/>
  <c r="AT228" i="2"/>
  <c r="AT229" i="2"/>
  <c r="AT230" i="2"/>
  <c r="AT410" i="2"/>
  <c r="AS225" i="2"/>
  <c r="AS226" i="2"/>
  <c r="AS228" i="2"/>
  <c r="AS229" i="2"/>
  <c r="AS230" i="2"/>
  <c r="AS410" i="2"/>
  <c r="AR225" i="2"/>
  <c r="AR226" i="2"/>
  <c r="AR228" i="2"/>
  <c r="AR229" i="2"/>
  <c r="AR230" i="2"/>
  <c r="AR410" i="2"/>
  <c r="AQ225" i="2"/>
  <c r="AQ226" i="2"/>
  <c r="AQ228" i="2"/>
  <c r="AQ229" i="2"/>
  <c r="AQ230" i="2"/>
  <c r="AQ410" i="2"/>
  <c r="AP225" i="2"/>
  <c r="AP226" i="2"/>
  <c r="AP228" i="2"/>
  <c r="AP229" i="2"/>
  <c r="AP230" i="2"/>
  <c r="AP410" i="2"/>
  <c r="AO225" i="2"/>
  <c r="AO226" i="2"/>
  <c r="AO228" i="2"/>
  <c r="AO229" i="2"/>
  <c r="AO230" i="2"/>
  <c r="AO410" i="2"/>
  <c r="AN225" i="2"/>
  <c r="AN226" i="2"/>
  <c r="AN228" i="2"/>
  <c r="AN229" i="2"/>
  <c r="AN230" i="2"/>
  <c r="AN410" i="2"/>
  <c r="AM225" i="2"/>
  <c r="AM226" i="2"/>
  <c r="AM228" i="2"/>
  <c r="AM229" i="2"/>
  <c r="AM230" i="2"/>
  <c r="AM410" i="2"/>
  <c r="AL225" i="2"/>
  <c r="AL226" i="2"/>
  <c r="AL228" i="2"/>
  <c r="AL229" i="2"/>
  <c r="AL230" i="2"/>
  <c r="AL410" i="2"/>
  <c r="AK225" i="2"/>
  <c r="AK226" i="2"/>
  <c r="AK228" i="2"/>
  <c r="AK229" i="2"/>
  <c r="AK230" i="2"/>
  <c r="AK410" i="2"/>
  <c r="AJ225" i="2"/>
  <c r="AJ226" i="2"/>
  <c r="AJ228" i="2"/>
  <c r="AJ229" i="2"/>
  <c r="AJ230" i="2"/>
  <c r="AJ410" i="2"/>
  <c r="AI225" i="2"/>
  <c r="AI226" i="2"/>
  <c r="AI228" i="2"/>
  <c r="AI229" i="2"/>
  <c r="AI230" i="2"/>
  <c r="AI410" i="2"/>
  <c r="AH225" i="2"/>
  <c r="AH226" i="2"/>
  <c r="AH228" i="2"/>
  <c r="AH229" i="2"/>
  <c r="AH230" i="2"/>
  <c r="AH410" i="2"/>
  <c r="AG225" i="2"/>
  <c r="AG226" i="2"/>
  <c r="AG228" i="2"/>
  <c r="AG229" i="2"/>
  <c r="AG230" i="2"/>
  <c r="AG410" i="2"/>
  <c r="AF225" i="2"/>
  <c r="AF226" i="2"/>
  <c r="AF228" i="2"/>
  <c r="AF229" i="2"/>
  <c r="AF230" i="2"/>
  <c r="AF410" i="2"/>
  <c r="AE225" i="2"/>
  <c r="AE226" i="2"/>
  <c r="AE228" i="2"/>
  <c r="AE229" i="2"/>
  <c r="AE230" i="2"/>
  <c r="AE410" i="2"/>
  <c r="AD225" i="2"/>
  <c r="AD226" i="2"/>
  <c r="AD228" i="2"/>
  <c r="AD229" i="2"/>
  <c r="AD230" i="2"/>
  <c r="AD410" i="2"/>
  <c r="AC225" i="2"/>
  <c r="AC226" i="2"/>
  <c r="AC228" i="2"/>
  <c r="AC229" i="2"/>
  <c r="AC230" i="2"/>
  <c r="AC410" i="2"/>
  <c r="AB225" i="2"/>
  <c r="AB226" i="2"/>
  <c r="AB228" i="2"/>
  <c r="AB229" i="2"/>
  <c r="AB230" i="2"/>
  <c r="AB410" i="2"/>
  <c r="AA225" i="2"/>
  <c r="AA226" i="2"/>
  <c r="AA228" i="2"/>
  <c r="AA229" i="2"/>
  <c r="AA230" i="2"/>
  <c r="AA410" i="2"/>
  <c r="Z225" i="2"/>
  <c r="Z226" i="2"/>
  <c r="Z228" i="2"/>
  <c r="Z229" i="2"/>
  <c r="Z230" i="2"/>
  <c r="Z410" i="2"/>
  <c r="Y225" i="2"/>
  <c r="Y226" i="2"/>
  <c r="Y228" i="2"/>
  <c r="Y229" i="2"/>
  <c r="Y230" i="2"/>
  <c r="Y410" i="2"/>
  <c r="X225" i="2"/>
  <c r="X226" i="2"/>
  <c r="X228" i="2"/>
  <c r="X229" i="2"/>
  <c r="X230" i="2"/>
  <c r="X410" i="2"/>
  <c r="W225" i="2"/>
  <c r="W226" i="2"/>
  <c r="W228" i="2"/>
  <c r="W229" i="2"/>
  <c r="W230" i="2"/>
  <c r="W410" i="2"/>
  <c r="V225" i="2"/>
  <c r="V226" i="2"/>
  <c r="V228" i="2"/>
  <c r="V229" i="2"/>
  <c r="V230" i="2"/>
  <c r="V410" i="2"/>
  <c r="U225" i="2"/>
  <c r="U226" i="2"/>
  <c r="U228" i="2"/>
  <c r="U229" i="2"/>
  <c r="U230" i="2"/>
  <c r="U410" i="2"/>
  <c r="T225" i="2"/>
  <c r="T226" i="2"/>
  <c r="T228" i="2"/>
  <c r="T229" i="2"/>
  <c r="T230" i="2"/>
  <c r="T410" i="2"/>
  <c r="S225" i="2"/>
  <c r="S226" i="2"/>
  <c r="S228" i="2"/>
  <c r="S229" i="2"/>
  <c r="S230" i="2"/>
  <c r="S410" i="2"/>
  <c r="R225" i="2"/>
  <c r="R226" i="2"/>
  <c r="R228" i="2"/>
  <c r="R229" i="2"/>
  <c r="R230" i="2"/>
  <c r="R410" i="2"/>
  <c r="Q225" i="2"/>
  <c r="Q226" i="2"/>
  <c r="Q228" i="2"/>
  <c r="Q229" i="2"/>
  <c r="Q230" i="2"/>
  <c r="Q410" i="2"/>
  <c r="P225" i="2"/>
  <c r="P226" i="2"/>
  <c r="P228" i="2"/>
  <c r="P229" i="2"/>
  <c r="P230" i="2"/>
  <c r="P410" i="2"/>
  <c r="O225" i="2"/>
  <c r="O226" i="2"/>
  <c r="O228" i="2"/>
  <c r="O229" i="2"/>
  <c r="O230" i="2"/>
  <c r="O410" i="2"/>
  <c r="N225" i="2"/>
  <c r="N226" i="2"/>
  <c r="N228" i="2"/>
  <c r="N229" i="2"/>
  <c r="N230" i="2"/>
  <c r="N410" i="2"/>
  <c r="M225" i="2"/>
  <c r="M226" i="2"/>
  <c r="M228" i="2"/>
  <c r="M229" i="2"/>
  <c r="M230" i="2"/>
  <c r="M410" i="2"/>
  <c r="L225" i="2"/>
  <c r="L226" i="2"/>
  <c r="L228" i="2"/>
  <c r="L229" i="2"/>
  <c r="L230" i="2"/>
  <c r="L410" i="2"/>
  <c r="K225" i="2"/>
  <c r="K226" i="2"/>
  <c r="K228" i="2"/>
  <c r="K229" i="2"/>
  <c r="K230" i="2"/>
  <c r="K410" i="2"/>
  <c r="J225" i="2"/>
  <c r="J226" i="2"/>
  <c r="J228" i="2"/>
  <c r="J229" i="2"/>
  <c r="J230" i="2"/>
  <c r="J410" i="2"/>
  <c r="I225" i="2"/>
  <c r="I226" i="2"/>
  <c r="I228" i="2"/>
  <c r="I229" i="2"/>
  <c r="I230" i="2"/>
  <c r="I410" i="2"/>
  <c r="H225" i="2"/>
  <c r="H226" i="2"/>
  <c r="H228" i="2"/>
  <c r="H229" i="2"/>
  <c r="H230" i="2"/>
  <c r="H410" i="2"/>
  <c r="G225" i="2"/>
  <c r="G226" i="2"/>
  <c r="G228" i="2"/>
  <c r="G229" i="2"/>
  <c r="G230" i="2"/>
  <c r="G410" i="2"/>
  <c r="F225" i="2"/>
  <c r="F226" i="2"/>
  <c r="F228" i="2"/>
  <c r="F229" i="2"/>
  <c r="F230" i="2"/>
  <c r="F410" i="2"/>
  <c r="E225" i="2"/>
  <c r="E226" i="2"/>
  <c r="E228" i="2"/>
  <c r="E229" i="2"/>
  <c r="E230" i="2"/>
  <c r="E410" i="2"/>
  <c r="D225" i="2"/>
  <c r="D226" i="2"/>
  <c r="D228" i="2"/>
  <c r="D229" i="2"/>
  <c r="D230" i="2"/>
  <c r="D410" i="2"/>
  <c r="C225" i="2"/>
  <c r="C226" i="2"/>
  <c r="C228" i="2"/>
  <c r="C229" i="2"/>
  <c r="C230" i="2"/>
  <c r="C410" i="2"/>
  <c r="BL207" i="2"/>
  <c r="BL208" i="2"/>
  <c r="BL210" i="2"/>
  <c r="BL209" i="2"/>
  <c r="BL211" i="2"/>
  <c r="BL212" i="2"/>
  <c r="BL409" i="2"/>
  <c r="BK207" i="2"/>
  <c r="BK208" i="2"/>
  <c r="BK210" i="2"/>
  <c r="BK209" i="2"/>
  <c r="BK211" i="2"/>
  <c r="BK212" i="2"/>
  <c r="BK409" i="2"/>
  <c r="BJ207" i="2"/>
  <c r="BJ208" i="2"/>
  <c r="BJ210" i="2"/>
  <c r="BJ209" i="2"/>
  <c r="BJ211" i="2"/>
  <c r="BJ212" i="2"/>
  <c r="BJ409" i="2"/>
  <c r="BI207" i="2"/>
  <c r="BI208" i="2"/>
  <c r="BI210" i="2"/>
  <c r="BI209" i="2"/>
  <c r="BI211" i="2"/>
  <c r="BI212" i="2"/>
  <c r="BI409" i="2"/>
  <c r="BH207" i="2"/>
  <c r="BH208" i="2"/>
  <c r="BH210" i="2"/>
  <c r="BH209" i="2"/>
  <c r="BH211" i="2"/>
  <c r="BH212" i="2"/>
  <c r="BH409" i="2"/>
  <c r="BG207" i="2"/>
  <c r="BG208" i="2"/>
  <c r="BG210" i="2"/>
  <c r="BG209" i="2"/>
  <c r="BG211" i="2"/>
  <c r="BG212" i="2"/>
  <c r="BG409" i="2"/>
  <c r="BF207" i="2"/>
  <c r="BF208" i="2"/>
  <c r="BF210" i="2"/>
  <c r="BF209" i="2"/>
  <c r="BF211" i="2"/>
  <c r="BF212" i="2"/>
  <c r="BF409" i="2"/>
  <c r="BE207" i="2"/>
  <c r="BE208" i="2"/>
  <c r="BE210" i="2"/>
  <c r="BE209" i="2"/>
  <c r="BE211" i="2"/>
  <c r="BE212" i="2"/>
  <c r="BE409" i="2"/>
  <c r="BD207" i="2"/>
  <c r="BD208" i="2"/>
  <c r="BD210" i="2"/>
  <c r="BD209" i="2"/>
  <c r="BD211" i="2"/>
  <c r="BD212" i="2"/>
  <c r="BD409" i="2"/>
  <c r="BC207" i="2"/>
  <c r="BC208" i="2"/>
  <c r="BC210" i="2"/>
  <c r="BC209" i="2"/>
  <c r="BC211" i="2"/>
  <c r="BC212" i="2"/>
  <c r="BC409" i="2"/>
  <c r="BB207" i="2"/>
  <c r="BB208" i="2"/>
  <c r="BB210" i="2"/>
  <c r="BB209" i="2"/>
  <c r="BB211" i="2"/>
  <c r="BB212" i="2"/>
  <c r="BB409" i="2"/>
  <c r="BA207" i="2"/>
  <c r="BA208" i="2"/>
  <c r="BA210" i="2"/>
  <c r="BA209" i="2"/>
  <c r="BA211" i="2"/>
  <c r="BA212" i="2"/>
  <c r="BA409" i="2"/>
  <c r="AZ207" i="2"/>
  <c r="AZ208" i="2"/>
  <c r="AZ210" i="2"/>
  <c r="AZ209" i="2"/>
  <c r="AZ211" i="2"/>
  <c r="AZ212" i="2"/>
  <c r="AZ409" i="2"/>
  <c r="AY207" i="2"/>
  <c r="AY208" i="2"/>
  <c r="AY210" i="2"/>
  <c r="AY209" i="2"/>
  <c r="AY211" i="2"/>
  <c r="AY212" i="2"/>
  <c r="AY409" i="2"/>
  <c r="AX207" i="2"/>
  <c r="AX208" i="2"/>
  <c r="AX210" i="2"/>
  <c r="AX209" i="2"/>
  <c r="AX211" i="2"/>
  <c r="AX212" i="2"/>
  <c r="AX409" i="2"/>
  <c r="AW207" i="2"/>
  <c r="AW208" i="2"/>
  <c r="AW210" i="2"/>
  <c r="AW209" i="2"/>
  <c r="AW211" i="2"/>
  <c r="AW212" i="2"/>
  <c r="AW409" i="2"/>
  <c r="AV207" i="2"/>
  <c r="AV208" i="2"/>
  <c r="AV210" i="2"/>
  <c r="AV209" i="2"/>
  <c r="AV211" i="2"/>
  <c r="AV212" i="2"/>
  <c r="AV409" i="2"/>
  <c r="AU207" i="2"/>
  <c r="AU208" i="2"/>
  <c r="AU210" i="2"/>
  <c r="AU209" i="2"/>
  <c r="AU211" i="2"/>
  <c r="AU212" i="2"/>
  <c r="AU409" i="2"/>
  <c r="AT207" i="2"/>
  <c r="AT208" i="2"/>
  <c r="AT210" i="2"/>
  <c r="AT209" i="2"/>
  <c r="AT211" i="2"/>
  <c r="AT212" i="2"/>
  <c r="AT409" i="2"/>
  <c r="AS207" i="2"/>
  <c r="AS208" i="2"/>
  <c r="AS210" i="2"/>
  <c r="AS209" i="2"/>
  <c r="AS211" i="2"/>
  <c r="AS212" i="2"/>
  <c r="AS409" i="2"/>
  <c r="AR207" i="2"/>
  <c r="AR208" i="2"/>
  <c r="AR210" i="2"/>
  <c r="AR209" i="2"/>
  <c r="AR211" i="2"/>
  <c r="AR212" i="2"/>
  <c r="AR409" i="2"/>
  <c r="AQ207" i="2"/>
  <c r="AQ208" i="2"/>
  <c r="AQ210" i="2"/>
  <c r="AQ209" i="2"/>
  <c r="AQ211" i="2"/>
  <c r="AQ212" i="2"/>
  <c r="AQ409" i="2"/>
  <c r="AP207" i="2"/>
  <c r="AP208" i="2"/>
  <c r="AP210" i="2"/>
  <c r="AP209" i="2"/>
  <c r="AP211" i="2"/>
  <c r="AP212" i="2"/>
  <c r="AP409" i="2"/>
  <c r="AO207" i="2"/>
  <c r="AO208" i="2"/>
  <c r="AO210" i="2"/>
  <c r="AO209" i="2"/>
  <c r="AO211" i="2"/>
  <c r="AO212" i="2"/>
  <c r="AO409" i="2"/>
  <c r="AN207" i="2"/>
  <c r="AN208" i="2"/>
  <c r="AN210" i="2"/>
  <c r="AN209" i="2"/>
  <c r="AN211" i="2"/>
  <c r="AN212" i="2"/>
  <c r="AN409" i="2"/>
  <c r="AM207" i="2"/>
  <c r="AM208" i="2"/>
  <c r="AM210" i="2"/>
  <c r="AM209" i="2"/>
  <c r="AM211" i="2"/>
  <c r="AM212" i="2"/>
  <c r="AM409" i="2"/>
  <c r="AL207" i="2"/>
  <c r="AL208" i="2"/>
  <c r="AL210" i="2"/>
  <c r="AL209" i="2"/>
  <c r="AL211" i="2"/>
  <c r="AL212" i="2"/>
  <c r="AL409" i="2"/>
  <c r="AK207" i="2"/>
  <c r="AK208" i="2"/>
  <c r="AK210" i="2"/>
  <c r="AK209" i="2"/>
  <c r="AK211" i="2"/>
  <c r="AK212" i="2"/>
  <c r="AK409" i="2"/>
  <c r="AJ207" i="2"/>
  <c r="AJ208" i="2"/>
  <c r="AJ210" i="2"/>
  <c r="AJ209" i="2"/>
  <c r="AJ211" i="2"/>
  <c r="AJ212" i="2"/>
  <c r="AJ409" i="2"/>
  <c r="AI207" i="2"/>
  <c r="AI208" i="2"/>
  <c r="AI210" i="2"/>
  <c r="AI209" i="2"/>
  <c r="AI211" i="2"/>
  <c r="AI212" i="2"/>
  <c r="AI409" i="2"/>
  <c r="AH207" i="2"/>
  <c r="AH208" i="2"/>
  <c r="AH210" i="2"/>
  <c r="AH209" i="2"/>
  <c r="AH211" i="2"/>
  <c r="AH212" i="2"/>
  <c r="AH409" i="2"/>
  <c r="AG207" i="2"/>
  <c r="AG208" i="2"/>
  <c r="AG210" i="2"/>
  <c r="AG209" i="2"/>
  <c r="AG211" i="2"/>
  <c r="AG212" i="2"/>
  <c r="AG409" i="2"/>
  <c r="AF207" i="2"/>
  <c r="AF208" i="2"/>
  <c r="AF210" i="2"/>
  <c r="AF209" i="2"/>
  <c r="AF211" i="2"/>
  <c r="AF212" i="2"/>
  <c r="AF409" i="2"/>
  <c r="AE207" i="2"/>
  <c r="AE208" i="2"/>
  <c r="AE210" i="2"/>
  <c r="AE209" i="2"/>
  <c r="AE211" i="2"/>
  <c r="AE212" i="2"/>
  <c r="AE409" i="2"/>
  <c r="AD207" i="2"/>
  <c r="AD208" i="2"/>
  <c r="AD210" i="2"/>
  <c r="AD209" i="2"/>
  <c r="AD211" i="2"/>
  <c r="AD212" i="2"/>
  <c r="AD409" i="2"/>
  <c r="AC207" i="2"/>
  <c r="AC208" i="2"/>
  <c r="AC210" i="2"/>
  <c r="AC209" i="2"/>
  <c r="AC211" i="2"/>
  <c r="AC212" i="2"/>
  <c r="AC409" i="2"/>
  <c r="AB207" i="2"/>
  <c r="AB208" i="2"/>
  <c r="AB210" i="2"/>
  <c r="AB209" i="2"/>
  <c r="AB211" i="2"/>
  <c r="AB212" i="2"/>
  <c r="AB409" i="2"/>
  <c r="AA207" i="2"/>
  <c r="AA208" i="2"/>
  <c r="AA210" i="2"/>
  <c r="AA209" i="2"/>
  <c r="AA211" i="2"/>
  <c r="AA212" i="2"/>
  <c r="AA409" i="2"/>
  <c r="Z207" i="2"/>
  <c r="Z208" i="2"/>
  <c r="Z210" i="2"/>
  <c r="Z209" i="2"/>
  <c r="Z211" i="2"/>
  <c r="Z212" i="2"/>
  <c r="Z409" i="2"/>
  <c r="Y207" i="2"/>
  <c r="Y208" i="2"/>
  <c r="Y210" i="2"/>
  <c r="Y209" i="2"/>
  <c r="Y211" i="2"/>
  <c r="Y212" i="2"/>
  <c r="Y409" i="2"/>
  <c r="X207" i="2"/>
  <c r="X208" i="2"/>
  <c r="X210" i="2"/>
  <c r="X209" i="2"/>
  <c r="X211" i="2"/>
  <c r="X212" i="2"/>
  <c r="X409" i="2"/>
  <c r="W207" i="2"/>
  <c r="W208" i="2"/>
  <c r="W210" i="2"/>
  <c r="W209" i="2"/>
  <c r="W211" i="2"/>
  <c r="W212" i="2"/>
  <c r="W409" i="2"/>
  <c r="V207" i="2"/>
  <c r="V208" i="2"/>
  <c r="V210" i="2"/>
  <c r="V209" i="2"/>
  <c r="V211" i="2"/>
  <c r="V212" i="2"/>
  <c r="V409" i="2"/>
  <c r="U207" i="2"/>
  <c r="U208" i="2"/>
  <c r="U210" i="2"/>
  <c r="U209" i="2"/>
  <c r="U211" i="2"/>
  <c r="U212" i="2"/>
  <c r="U409" i="2"/>
  <c r="T207" i="2"/>
  <c r="T208" i="2"/>
  <c r="T210" i="2"/>
  <c r="T209" i="2"/>
  <c r="T211" i="2"/>
  <c r="T212" i="2"/>
  <c r="T409" i="2"/>
  <c r="S207" i="2"/>
  <c r="S208" i="2"/>
  <c r="S210" i="2"/>
  <c r="S209" i="2"/>
  <c r="S211" i="2"/>
  <c r="S212" i="2"/>
  <c r="S409" i="2"/>
  <c r="R207" i="2"/>
  <c r="R208" i="2"/>
  <c r="R210" i="2"/>
  <c r="R209" i="2"/>
  <c r="R211" i="2"/>
  <c r="R212" i="2"/>
  <c r="R409" i="2"/>
  <c r="Q207" i="2"/>
  <c r="Q208" i="2"/>
  <c r="Q210" i="2"/>
  <c r="Q209" i="2"/>
  <c r="Q211" i="2"/>
  <c r="Q212" i="2"/>
  <c r="Q409" i="2"/>
  <c r="P207" i="2"/>
  <c r="P208" i="2"/>
  <c r="P210" i="2"/>
  <c r="P209" i="2"/>
  <c r="P211" i="2"/>
  <c r="P212" i="2"/>
  <c r="P409" i="2"/>
  <c r="O207" i="2"/>
  <c r="O208" i="2"/>
  <c r="O210" i="2"/>
  <c r="O209" i="2"/>
  <c r="O211" i="2"/>
  <c r="O212" i="2"/>
  <c r="O409" i="2"/>
  <c r="N207" i="2"/>
  <c r="N208" i="2"/>
  <c r="N210" i="2"/>
  <c r="N209" i="2"/>
  <c r="N211" i="2"/>
  <c r="N212" i="2"/>
  <c r="N409" i="2"/>
  <c r="M207" i="2"/>
  <c r="M208" i="2"/>
  <c r="M210" i="2"/>
  <c r="M209" i="2"/>
  <c r="M211" i="2"/>
  <c r="M212" i="2"/>
  <c r="M409" i="2"/>
  <c r="L207" i="2"/>
  <c r="L208" i="2"/>
  <c r="L210" i="2"/>
  <c r="L209" i="2"/>
  <c r="L211" i="2"/>
  <c r="L212" i="2"/>
  <c r="L409" i="2"/>
  <c r="K207" i="2"/>
  <c r="K208" i="2"/>
  <c r="K210" i="2"/>
  <c r="K209" i="2"/>
  <c r="K211" i="2"/>
  <c r="K212" i="2"/>
  <c r="K409" i="2"/>
  <c r="J207" i="2"/>
  <c r="J208" i="2"/>
  <c r="J210" i="2"/>
  <c r="J209" i="2"/>
  <c r="J211" i="2"/>
  <c r="J212" i="2"/>
  <c r="J409" i="2"/>
  <c r="I207" i="2"/>
  <c r="I208" i="2"/>
  <c r="I210" i="2"/>
  <c r="I209" i="2"/>
  <c r="I211" i="2"/>
  <c r="I212" i="2"/>
  <c r="I409" i="2"/>
  <c r="H207" i="2"/>
  <c r="H208" i="2"/>
  <c r="H210" i="2"/>
  <c r="H209" i="2"/>
  <c r="H211" i="2"/>
  <c r="H212" i="2"/>
  <c r="H409" i="2"/>
  <c r="G207" i="2"/>
  <c r="G208" i="2"/>
  <c r="G210" i="2"/>
  <c r="G209" i="2"/>
  <c r="G211" i="2"/>
  <c r="G212" i="2"/>
  <c r="G409" i="2"/>
  <c r="F207" i="2"/>
  <c r="F208" i="2"/>
  <c r="F210" i="2"/>
  <c r="F209" i="2"/>
  <c r="F211" i="2"/>
  <c r="F212" i="2"/>
  <c r="F409" i="2"/>
  <c r="E207" i="2"/>
  <c r="E208" i="2"/>
  <c r="E210" i="2"/>
  <c r="E209" i="2"/>
  <c r="E211" i="2"/>
  <c r="E212" i="2"/>
  <c r="E409" i="2"/>
  <c r="D207" i="2"/>
  <c r="D208" i="2"/>
  <c r="D210" i="2"/>
  <c r="D209" i="2"/>
  <c r="D211" i="2"/>
  <c r="D212" i="2"/>
  <c r="D409" i="2"/>
  <c r="C207" i="2"/>
  <c r="C208" i="2"/>
  <c r="C210" i="2"/>
  <c r="C209" i="2"/>
  <c r="C211" i="2"/>
  <c r="C212" i="2"/>
  <c r="C409" i="2"/>
  <c r="BL190" i="2"/>
  <c r="BL191" i="2"/>
  <c r="BL193" i="2"/>
  <c r="C6" i="2"/>
  <c r="BL192" i="2"/>
  <c r="BL194" i="2"/>
  <c r="BL195" i="2"/>
  <c r="BL408" i="2"/>
  <c r="BK190" i="2"/>
  <c r="BK191" i="2"/>
  <c r="BK193" i="2"/>
  <c r="BK192" i="2"/>
  <c r="BK194" i="2"/>
  <c r="BK195" i="2"/>
  <c r="BK408" i="2"/>
  <c r="BJ190" i="2"/>
  <c r="BJ191" i="2"/>
  <c r="BJ193" i="2"/>
  <c r="BJ192" i="2"/>
  <c r="BJ194" i="2"/>
  <c r="BJ195" i="2"/>
  <c r="BJ408" i="2"/>
  <c r="BI190" i="2"/>
  <c r="BI191" i="2"/>
  <c r="BI193" i="2"/>
  <c r="BI192" i="2"/>
  <c r="BI194" i="2"/>
  <c r="BI195" i="2"/>
  <c r="BI408" i="2"/>
  <c r="BH190" i="2"/>
  <c r="BH191" i="2"/>
  <c r="BH193" i="2"/>
  <c r="BH192" i="2"/>
  <c r="BH194" i="2"/>
  <c r="BH195" i="2"/>
  <c r="BH408" i="2"/>
  <c r="BG190" i="2"/>
  <c r="BG191" i="2"/>
  <c r="BG193" i="2"/>
  <c r="BG192" i="2"/>
  <c r="BG194" i="2"/>
  <c r="BG195" i="2"/>
  <c r="BG408" i="2"/>
  <c r="BF190" i="2"/>
  <c r="BF191" i="2"/>
  <c r="BF193" i="2"/>
  <c r="BF192" i="2"/>
  <c r="BF194" i="2"/>
  <c r="BF195" i="2"/>
  <c r="BF408" i="2"/>
  <c r="BE190" i="2"/>
  <c r="BE191" i="2"/>
  <c r="BE193" i="2"/>
  <c r="BE192" i="2"/>
  <c r="BE194" i="2"/>
  <c r="BE195" i="2"/>
  <c r="BE408" i="2"/>
  <c r="BD190" i="2"/>
  <c r="BD191" i="2"/>
  <c r="BD193" i="2"/>
  <c r="BD192" i="2"/>
  <c r="BD194" i="2"/>
  <c r="BD195" i="2"/>
  <c r="BD408" i="2"/>
  <c r="BC190" i="2"/>
  <c r="BC191" i="2"/>
  <c r="BC193" i="2"/>
  <c r="BC192" i="2"/>
  <c r="BC194" i="2"/>
  <c r="BC195" i="2"/>
  <c r="BC408" i="2"/>
  <c r="BB190" i="2"/>
  <c r="BB191" i="2"/>
  <c r="BB193" i="2"/>
  <c r="BB192" i="2"/>
  <c r="BB194" i="2"/>
  <c r="BB195" i="2"/>
  <c r="BB408" i="2"/>
  <c r="BA190" i="2"/>
  <c r="BA191" i="2"/>
  <c r="BA193" i="2"/>
  <c r="BA192" i="2"/>
  <c r="BA194" i="2"/>
  <c r="BA195" i="2"/>
  <c r="BA408" i="2"/>
  <c r="AZ190" i="2"/>
  <c r="AZ191" i="2"/>
  <c r="AZ193" i="2"/>
  <c r="AZ192" i="2"/>
  <c r="AZ194" i="2"/>
  <c r="AZ195" i="2"/>
  <c r="AZ408" i="2"/>
  <c r="AY190" i="2"/>
  <c r="AY191" i="2"/>
  <c r="AY193" i="2"/>
  <c r="AY192" i="2"/>
  <c r="AY194" i="2"/>
  <c r="AY195" i="2"/>
  <c r="AY408" i="2"/>
  <c r="AX190" i="2"/>
  <c r="AX191" i="2"/>
  <c r="AX193" i="2"/>
  <c r="AX192" i="2"/>
  <c r="AX194" i="2"/>
  <c r="AX195" i="2"/>
  <c r="AX408" i="2"/>
  <c r="AW190" i="2"/>
  <c r="AW191" i="2"/>
  <c r="AW193" i="2"/>
  <c r="AW192" i="2"/>
  <c r="AW194" i="2"/>
  <c r="AW195" i="2"/>
  <c r="AW408" i="2"/>
  <c r="AV190" i="2"/>
  <c r="AV191" i="2"/>
  <c r="AV193" i="2"/>
  <c r="AV192" i="2"/>
  <c r="AV194" i="2"/>
  <c r="AV195" i="2"/>
  <c r="AV408" i="2"/>
  <c r="AU190" i="2"/>
  <c r="AU191" i="2"/>
  <c r="AU193" i="2"/>
  <c r="AU192" i="2"/>
  <c r="AU194" i="2"/>
  <c r="AU195" i="2"/>
  <c r="AU408" i="2"/>
  <c r="AT190" i="2"/>
  <c r="AT191" i="2"/>
  <c r="AT193" i="2"/>
  <c r="AT192" i="2"/>
  <c r="AT194" i="2"/>
  <c r="AT195" i="2"/>
  <c r="AT408" i="2"/>
  <c r="AS190" i="2"/>
  <c r="AS191" i="2"/>
  <c r="AS193" i="2"/>
  <c r="AS192" i="2"/>
  <c r="AS194" i="2"/>
  <c r="AS195" i="2"/>
  <c r="AS408" i="2"/>
  <c r="AR190" i="2"/>
  <c r="AR191" i="2"/>
  <c r="AR193" i="2"/>
  <c r="AR192" i="2"/>
  <c r="AR194" i="2"/>
  <c r="AR195" i="2"/>
  <c r="AR408" i="2"/>
  <c r="AQ190" i="2"/>
  <c r="AQ191" i="2"/>
  <c r="AQ193" i="2"/>
  <c r="AQ192" i="2"/>
  <c r="AQ194" i="2"/>
  <c r="AQ195" i="2"/>
  <c r="AQ408" i="2"/>
  <c r="AP190" i="2"/>
  <c r="AP191" i="2"/>
  <c r="AP193" i="2"/>
  <c r="AP192" i="2"/>
  <c r="AP194" i="2"/>
  <c r="AP195" i="2"/>
  <c r="AP408" i="2"/>
  <c r="AO190" i="2"/>
  <c r="AO191" i="2"/>
  <c r="AO193" i="2"/>
  <c r="AO192" i="2"/>
  <c r="AO194" i="2"/>
  <c r="AO195" i="2"/>
  <c r="AO408" i="2"/>
  <c r="AN190" i="2"/>
  <c r="AN191" i="2"/>
  <c r="AN193" i="2"/>
  <c r="AN192" i="2"/>
  <c r="AN194" i="2"/>
  <c r="AN195" i="2"/>
  <c r="AN408" i="2"/>
  <c r="AM190" i="2"/>
  <c r="AM191" i="2"/>
  <c r="AM193" i="2"/>
  <c r="AM192" i="2"/>
  <c r="AM194" i="2"/>
  <c r="AM195" i="2"/>
  <c r="AM408" i="2"/>
  <c r="AL190" i="2"/>
  <c r="AL191" i="2"/>
  <c r="AL193" i="2"/>
  <c r="AL192" i="2"/>
  <c r="AL194" i="2"/>
  <c r="AL195" i="2"/>
  <c r="AL408" i="2"/>
  <c r="AK190" i="2"/>
  <c r="AK191" i="2"/>
  <c r="AK193" i="2"/>
  <c r="AK192" i="2"/>
  <c r="AK194" i="2"/>
  <c r="AK195" i="2"/>
  <c r="AK408" i="2"/>
  <c r="AJ190" i="2"/>
  <c r="AJ191" i="2"/>
  <c r="AJ193" i="2"/>
  <c r="AJ192" i="2"/>
  <c r="AJ194" i="2"/>
  <c r="AJ195" i="2"/>
  <c r="AJ408" i="2"/>
  <c r="AI190" i="2"/>
  <c r="AI191" i="2"/>
  <c r="AI193" i="2"/>
  <c r="AI192" i="2"/>
  <c r="AI194" i="2"/>
  <c r="AI195" i="2"/>
  <c r="AI408" i="2"/>
  <c r="AH190" i="2"/>
  <c r="AH191" i="2"/>
  <c r="AH193" i="2"/>
  <c r="AH192" i="2"/>
  <c r="AH194" i="2"/>
  <c r="AH195" i="2"/>
  <c r="AH408" i="2"/>
  <c r="AG190" i="2"/>
  <c r="AG191" i="2"/>
  <c r="AG193" i="2"/>
  <c r="AG192" i="2"/>
  <c r="AG194" i="2"/>
  <c r="AG195" i="2"/>
  <c r="AG408" i="2"/>
  <c r="AF190" i="2"/>
  <c r="AF191" i="2"/>
  <c r="AF193" i="2"/>
  <c r="AF192" i="2"/>
  <c r="AF194" i="2"/>
  <c r="AF195" i="2"/>
  <c r="AF408" i="2"/>
  <c r="AE190" i="2"/>
  <c r="AE191" i="2"/>
  <c r="AE193" i="2"/>
  <c r="AE192" i="2"/>
  <c r="AE194" i="2"/>
  <c r="AE195" i="2"/>
  <c r="AE408" i="2"/>
  <c r="AD190" i="2"/>
  <c r="AD191" i="2"/>
  <c r="AD193" i="2"/>
  <c r="AD192" i="2"/>
  <c r="AD194" i="2"/>
  <c r="AD195" i="2"/>
  <c r="AD408" i="2"/>
  <c r="AC190" i="2"/>
  <c r="AC191" i="2"/>
  <c r="AC193" i="2"/>
  <c r="AC192" i="2"/>
  <c r="AC194" i="2"/>
  <c r="AC195" i="2"/>
  <c r="AC408" i="2"/>
  <c r="AB190" i="2"/>
  <c r="AB191" i="2"/>
  <c r="AB193" i="2"/>
  <c r="AB192" i="2"/>
  <c r="AB194" i="2"/>
  <c r="AB195" i="2"/>
  <c r="AB408" i="2"/>
  <c r="AA190" i="2"/>
  <c r="AA191" i="2"/>
  <c r="AA193" i="2"/>
  <c r="AA192" i="2"/>
  <c r="AA194" i="2"/>
  <c r="AA195" i="2"/>
  <c r="AA408" i="2"/>
  <c r="Z190" i="2"/>
  <c r="Z191" i="2"/>
  <c r="Z193" i="2"/>
  <c r="Z192" i="2"/>
  <c r="Z194" i="2"/>
  <c r="Z195" i="2"/>
  <c r="Z408" i="2"/>
  <c r="Y190" i="2"/>
  <c r="Y191" i="2"/>
  <c r="Y193" i="2"/>
  <c r="Y192" i="2"/>
  <c r="Y194" i="2"/>
  <c r="Y195" i="2"/>
  <c r="Y408" i="2"/>
  <c r="X190" i="2"/>
  <c r="X191" i="2"/>
  <c r="X193" i="2"/>
  <c r="X192" i="2"/>
  <c r="X194" i="2"/>
  <c r="X195" i="2"/>
  <c r="X408" i="2"/>
  <c r="W190" i="2"/>
  <c r="W191" i="2"/>
  <c r="W193" i="2"/>
  <c r="W192" i="2"/>
  <c r="W194" i="2"/>
  <c r="W195" i="2"/>
  <c r="W408" i="2"/>
  <c r="V190" i="2"/>
  <c r="V191" i="2"/>
  <c r="V193" i="2"/>
  <c r="V192" i="2"/>
  <c r="V194" i="2"/>
  <c r="V195" i="2"/>
  <c r="V408" i="2"/>
  <c r="U190" i="2"/>
  <c r="U191" i="2"/>
  <c r="U193" i="2"/>
  <c r="U192" i="2"/>
  <c r="U194" i="2"/>
  <c r="U195" i="2"/>
  <c r="U408" i="2"/>
  <c r="T190" i="2"/>
  <c r="T191" i="2"/>
  <c r="T193" i="2"/>
  <c r="T192" i="2"/>
  <c r="T194" i="2"/>
  <c r="T195" i="2"/>
  <c r="T408" i="2"/>
  <c r="S190" i="2"/>
  <c r="S191" i="2"/>
  <c r="S193" i="2"/>
  <c r="S192" i="2"/>
  <c r="S194" i="2"/>
  <c r="S195" i="2"/>
  <c r="S408" i="2"/>
  <c r="R190" i="2"/>
  <c r="R191" i="2"/>
  <c r="R193" i="2"/>
  <c r="R192" i="2"/>
  <c r="R194" i="2"/>
  <c r="R195" i="2"/>
  <c r="R408" i="2"/>
  <c r="Q190" i="2"/>
  <c r="Q191" i="2"/>
  <c r="Q193" i="2"/>
  <c r="Q192" i="2"/>
  <c r="Q194" i="2"/>
  <c r="Q195" i="2"/>
  <c r="Q408" i="2"/>
  <c r="P190" i="2"/>
  <c r="P191" i="2"/>
  <c r="P193" i="2"/>
  <c r="P192" i="2"/>
  <c r="P194" i="2"/>
  <c r="P195" i="2"/>
  <c r="P408" i="2"/>
  <c r="O190" i="2"/>
  <c r="O191" i="2"/>
  <c r="O193" i="2"/>
  <c r="O192" i="2"/>
  <c r="O194" i="2"/>
  <c r="O195" i="2"/>
  <c r="O408" i="2"/>
  <c r="N190" i="2"/>
  <c r="N191" i="2"/>
  <c r="N193" i="2"/>
  <c r="N192" i="2"/>
  <c r="N194" i="2"/>
  <c r="N195" i="2"/>
  <c r="N408" i="2"/>
  <c r="M190" i="2"/>
  <c r="M191" i="2"/>
  <c r="M193" i="2"/>
  <c r="M192" i="2"/>
  <c r="M194" i="2"/>
  <c r="M195" i="2"/>
  <c r="M408" i="2"/>
  <c r="L190" i="2"/>
  <c r="L191" i="2"/>
  <c r="L193" i="2"/>
  <c r="L192" i="2"/>
  <c r="L194" i="2"/>
  <c r="L195" i="2"/>
  <c r="L408" i="2"/>
  <c r="K190" i="2"/>
  <c r="K191" i="2"/>
  <c r="K193" i="2"/>
  <c r="K192" i="2"/>
  <c r="K194" i="2"/>
  <c r="K195" i="2"/>
  <c r="K408" i="2"/>
  <c r="J190" i="2"/>
  <c r="J191" i="2"/>
  <c r="J193" i="2"/>
  <c r="J192" i="2"/>
  <c r="J194" i="2"/>
  <c r="J195" i="2"/>
  <c r="J408" i="2"/>
  <c r="I190" i="2"/>
  <c r="I191" i="2"/>
  <c r="I193" i="2"/>
  <c r="I192" i="2"/>
  <c r="I194" i="2"/>
  <c r="I195" i="2"/>
  <c r="I408" i="2"/>
  <c r="H190" i="2"/>
  <c r="H191" i="2"/>
  <c r="H193" i="2"/>
  <c r="H192" i="2"/>
  <c r="H194" i="2"/>
  <c r="H195" i="2"/>
  <c r="H408" i="2"/>
  <c r="G190" i="2"/>
  <c r="G191" i="2"/>
  <c r="G193" i="2"/>
  <c r="G192" i="2"/>
  <c r="G194" i="2"/>
  <c r="G195" i="2"/>
  <c r="G408" i="2"/>
  <c r="F190" i="2"/>
  <c r="F191" i="2"/>
  <c r="F193" i="2"/>
  <c r="F192" i="2"/>
  <c r="F194" i="2"/>
  <c r="F195" i="2"/>
  <c r="F408" i="2"/>
  <c r="E190" i="2"/>
  <c r="E191" i="2"/>
  <c r="E193" i="2"/>
  <c r="E192" i="2"/>
  <c r="E194" i="2"/>
  <c r="E195" i="2"/>
  <c r="E408" i="2"/>
  <c r="D190" i="2"/>
  <c r="D191" i="2"/>
  <c r="D193" i="2"/>
  <c r="D192" i="2"/>
  <c r="D194" i="2"/>
  <c r="D195" i="2"/>
  <c r="D408" i="2"/>
  <c r="C190" i="2"/>
  <c r="C191" i="2"/>
  <c r="C193" i="2"/>
  <c r="C192" i="2"/>
  <c r="C194" i="2"/>
  <c r="C195" i="2"/>
  <c r="C408" i="2"/>
  <c r="BL286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L284" i="2"/>
  <c r="BL285" i="2"/>
  <c r="BL287" i="2"/>
  <c r="BL282" i="2"/>
  <c r="BL283" i="2"/>
  <c r="BL291" i="2"/>
  <c r="BL407" i="2"/>
  <c r="BK286" i="2"/>
  <c r="BK284" i="2"/>
  <c r="BK285" i="2"/>
  <c r="BK287" i="2"/>
  <c r="BK282" i="2"/>
  <c r="BK283" i="2"/>
  <c r="BK291" i="2"/>
  <c r="BK407" i="2"/>
  <c r="BJ286" i="2"/>
  <c r="BJ284" i="2"/>
  <c r="BJ285" i="2"/>
  <c r="BJ287" i="2"/>
  <c r="BJ282" i="2"/>
  <c r="BJ283" i="2"/>
  <c r="BJ291" i="2"/>
  <c r="BJ407" i="2"/>
  <c r="BI286" i="2"/>
  <c r="BI284" i="2"/>
  <c r="BI285" i="2"/>
  <c r="BI287" i="2"/>
  <c r="BI282" i="2"/>
  <c r="BI283" i="2"/>
  <c r="BI291" i="2"/>
  <c r="BI407" i="2"/>
  <c r="BH286" i="2"/>
  <c r="BH284" i="2"/>
  <c r="BH285" i="2"/>
  <c r="BH287" i="2"/>
  <c r="BH282" i="2"/>
  <c r="BH283" i="2"/>
  <c r="BH291" i="2"/>
  <c r="BH407" i="2"/>
  <c r="BG286" i="2"/>
  <c r="BG284" i="2"/>
  <c r="BG285" i="2"/>
  <c r="BG287" i="2"/>
  <c r="BG282" i="2"/>
  <c r="BG283" i="2"/>
  <c r="BG291" i="2"/>
  <c r="BG407" i="2"/>
  <c r="BF286" i="2"/>
  <c r="BF284" i="2"/>
  <c r="BF285" i="2"/>
  <c r="BF287" i="2"/>
  <c r="BF282" i="2"/>
  <c r="BF283" i="2"/>
  <c r="BF291" i="2"/>
  <c r="BF407" i="2"/>
  <c r="BE286" i="2"/>
  <c r="BE284" i="2"/>
  <c r="BE285" i="2"/>
  <c r="BE287" i="2"/>
  <c r="BE282" i="2"/>
  <c r="BE283" i="2"/>
  <c r="BE291" i="2"/>
  <c r="BE407" i="2"/>
  <c r="BD286" i="2"/>
  <c r="BD284" i="2"/>
  <c r="BD285" i="2"/>
  <c r="BD287" i="2"/>
  <c r="BD282" i="2"/>
  <c r="BD283" i="2"/>
  <c r="BD291" i="2"/>
  <c r="BD407" i="2"/>
  <c r="BC286" i="2"/>
  <c r="BC284" i="2"/>
  <c r="BC285" i="2"/>
  <c r="BC287" i="2"/>
  <c r="BC282" i="2"/>
  <c r="BC283" i="2"/>
  <c r="BC291" i="2"/>
  <c r="BC407" i="2"/>
  <c r="BB286" i="2"/>
  <c r="BB284" i="2"/>
  <c r="BB285" i="2"/>
  <c r="BB287" i="2"/>
  <c r="BB282" i="2"/>
  <c r="BB283" i="2"/>
  <c r="BB291" i="2"/>
  <c r="BB407" i="2"/>
  <c r="BA286" i="2"/>
  <c r="BA284" i="2"/>
  <c r="BA285" i="2"/>
  <c r="BA287" i="2"/>
  <c r="BA282" i="2"/>
  <c r="BA283" i="2"/>
  <c r="BA291" i="2"/>
  <c r="BA407" i="2"/>
  <c r="AZ286" i="2"/>
  <c r="AZ284" i="2"/>
  <c r="AZ285" i="2"/>
  <c r="AZ287" i="2"/>
  <c r="AZ282" i="2"/>
  <c r="AZ283" i="2"/>
  <c r="AZ291" i="2"/>
  <c r="AZ407" i="2"/>
  <c r="AY286" i="2"/>
  <c r="AY284" i="2"/>
  <c r="AY285" i="2"/>
  <c r="AY287" i="2"/>
  <c r="AY282" i="2"/>
  <c r="AY283" i="2"/>
  <c r="AY291" i="2"/>
  <c r="AY407" i="2"/>
  <c r="AX286" i="2"/>
  <c r="AX284" i="2"/>
  <c r="AX285" i="2"/>
  <c r="AX287" i="2"/>
  <c r="AX282" i="2"/>
  <c r="AX283" i="2"/>
  <c r="AX291" i="2"/>
  <c r="AX407" i="2"/>
  <c r="AW286" i="2"/>
  <c r="AW284" i="2"/>
  <c r="AW285" i="2"/>
  <c r="AW287" i="2"/>
  <c r="AW282" i="2"/>
  <c r="AW283" i="2"/>
  <c r="AW291" i="2"/>
  <c r="AW407" i="2"/>
  <c r="AV286" i="2"/>
  <c r="AV284" i="2"/>
  <c r="AV285" i="2"/>
  <c r="AV287" i="2"/>
  <c r="AV282" i="2"/>
  <c r="AV283" i="2"/>
  <c r="AV291" i="2"/>
  <c r="AV407" i="2"/>
  <c r="AU286" i="2"/>
  <c r="AU284" i="2"/>
  <c r="AU285" i="2"/>
  <c r="AU287" i="2"/>
  <c r="AU282" i="2"/>
  <c r="AU283" i="2"/>
  <c r="AU291" i="2"/>
  <c r="AU407" i="2"/>
  <c r="AT286" i="2"/>
  <c r="AT284" i="2"/>
  <c r="AT285" i="2"/>
  <c r="AT287" i="2"/>
  <c r="AT282" i="2"/>
  <c r="AT283" i="2"/>
  <c r="AT291" i="2"/>
  <c r="AT407" i="2"/>
  <c r="AS286" i="2"/>
  <c r="AS284" i="2"/>
  <c r="AS285" i="2"/>
  <c r="AS287" i="2"/>
  <c r="AS282" i="2"/>
  <c r="AS283" i="2"/>
  <c r="AS291" i="2"/>
  <c r="AS407" i="2"/>
  <c r="AR286" i="2"/>
  <c r="AR284" i="2"/>
  <c r="AR285" i="2"/>
  <c r="AR287" i="2"/>
  <c r="AR282" i="2"/>
  <c r="AR283" i="2"/>
  <c r="AR291" i="2"/>
  <c r="AR407" i="2"/>
  <c r="AQ286" i="2"/>
  <c r="AQ284" i="2"/>
  <c r="AQ285" i="2"/>
  <c r="AQ287" i="2"/>
  <c r="AQ282" i="2"/>
  <c r="AQ283" i="2"/>
  <c r="AQ291" i="2"/>
  <c r="AQ407" i="2"/>
  <c r="AP286" i="2"/>
  <c r="AP284" i="2"/>
  <c r="AP285" i="2"/>
  <c r="AP287" i="2"/>
  <c r="AP282" i="2"/>
  <c r="AP283" i="2"/>
  <c r="AP291" i="2"/>
  <c r="AP407" i="2"/>
  <c r="AO286" i="2"/>
  <c r="AO284" i="2"/>
  <c r="AO285" i="2"/>
  <c r="AO287" i="2"/>
  <c r="AO282" i="2"/>
  <c r="AO283" i="2"/>
  <c r="AO291" i="2"/>
  <c r="AO407" i="2"/>
  <c r="AN286" i="2"/>
  <c r="AN284" i="2"/>
  <c r="AN285" i="2"/>
  <c r="AN287" i="2"/>
  <c r="AN282" i="2"/>
  <c r="AN283" i="2"/>
  <c r="AN291" i="2"/>
  <c r="AN407" i="2"/>
  <c r="AM286" i="2"/>
  <c r="AM284" i="2"/>
  <c r="AM285" i="2"/>
  <c r="AM287" i="2"/>
  <c r="AM282" i="2"/>
  <c r="AM283" i="2"/>
  <c r="AM291" i="2"/>
  <c r="AM407" i="2"/>
  <c r="AL286" i="2"/>
  <c r="AL284" i="2"/>
  <c r="AL285" i="2"/>
  <c r="AL287" i="2"/>
  <c r="AL282" i="2"/>
  <c r="AL283" i="2"/>
  <c r="AL291" i="2"/>
  <c r="AL407" i="2"/>
  <c r="AK286" i="2"/>
  <c r="AK284" i="2"/>
  <c r="AK285" i="2"/>
  <c r="AK287" i="2"/>
  <c r="AK282" i="2"/>
  <c r="AK283" i="2"/>
  <c r="AK291" i="2"/>
  <c r="AK407" i="2"/>
  <c r="AJ286" i="2"/>
  <c r="AJ284" i="2"/>
  <c r="AJ285" i="2"/>
  <c r="AJ287" i="2"/>
  <c r="AJ282" i="2"/>
  <c r="AJ283" i="2"/>
  <c r="AJ291" i="2"/>
  <c r="AJ407" i="2"/>
  <c r="AI286" i="2"/>
  <c r="AI284" i="2"/>
  <c r="AI285" i="2"/>
  <c r="AI287" i="2"/>
  <c r="AI282" i="2"/>
  <c r="AI283" i="2"/>
  <c r="AI291" i="2"/>
  <c r="AI407" i="2"/>
  <c r="AH286" i="2"/>
  <c r="AH284" i="2"/>
  <c r="AH285" i="2"/>
  <c r="AH287" i="2"/>
  <c r="AH282" i="2"/>
  <c r="AH283" i="2"/>
  <c r="AH291" i="2"/>
  <c r="AH407" i="2"/>
  <c r="AG286" i="2"/>
  <c r="AG284" i="2"/>
  <c r="AG285" i="2"/>
  <c r="AG287" i="2"/>
  <c r="AG282" i="2"/>
  <c r="AG283" i="2"/>
  <c r="AG291" i="2"/>
  <c r="AG407" i="2"/>
  <c r="AF286" i="2"/>
  <c r="AF284" i="2"/>
  <c r="AF285" i="2"/>
  <c r="AF287" i="2"/>
  <c r="AF291" i="2"/>
  <c r="AF407" i="2"/>
  <c r="AE286" i="2"/>
  <c r="AE284" i="2"/>
  <c r="AE285" i="2"/>
  <c r="AE287" i="2"/>
  <c r="AE291" i="2"/>
  <c r="AE407" i="2"/>
  <c r="AD286" i="2"/>
  <c r="AD284" i="2"/>
  <c r="AD285" i="2"/>
  <c r="AD287" i="2"/>
  <c r="AD291" i="2"/>
  <c r="AD407" i="2"/>
  <c r="AC286" i="2"/>
  <c r="AC284" i="2"/>
  <c r="AC285" i="2"/>
  <c r="AC287" i="2"/>
  <c r="AC291" i="2"/>
  <c r="AC407" i="2"/>
  <c r="AB286" i="2"/>
  <c r="AB284" i="2"/>
  <c r="AB285" i="2"/>
  <c r="AB287" i="2"/>
  <c r="AB291" i="2"/>
  <c r="AB407" i="2"/>
  <c r="AA286" i="2"/>
  <c r="AA284" i="2"/>
  <c r="AA285" i="2"/>
  <c r="AA287" i="2"/>
  <c r="AA291" i="2"/>
  <c r="AA407" i="2"/>
  <c r="Z286" i="2"/>
  <c r="Z284" i="2"/>
  <c r="Z285" i="2"/>
  <c r="Z287" i="2"/>
  <c r="Z291" i="2"/>
  <c r="Z407" i="2"/>
  <c r="Y286" i="2"/>
  <c r="Y284" i="2"/>
  <c r="Y285" i="2"/>
  <c r="Y287" i="2"/>
  <c r="Y291" i="2"/>
  <c r="Y407" i="2"/>
  <c r="X286" i="2"/>
  <c r="X284" i="2"/>
  <c r="X285" i="2"/>
  <c r="X287" i="2"/>
  <c r="X291" i="2"/>
  <c r="X407" i="2"/>
  <c r="W286" i="2"/>
  <c r="W284" i="2"/>
  <c r="W285" i="2"/>
  <c r="W287" i="2"/>
  <c r="W291" i="2"/>
  <c r="W407" i="2"/>
  <c r="V286" i="2"/>
  <c r="V284" i="2"/>
  <c r="V285" i="2"/>
  <c r="V287" i="2"/>
  <c r="V291" i="2"/>
  <c r="V407" i="2"/>
  <c r="U286" i="2"/>
  <c r="U284" i="2"/>
  <c r="U285" i="2"/>
  <c r="U287" i="2"/>
  <c r="U291" i="2"/>
  <c r="U407" i="2"/>
  <c r="T286" i="2"/>
  <c r="T284" i="2"/>
  <c r="T285" i="2"/>
  <c r="T287" i="2"/>
  <c r="T291" i="2"/>
  <c r="T407" i="2"/>
  <c r="S286" i="2"/>
  <c r="S284" i="2"/>
  <c r="S285" i="2"/>
  <c r="S287" i="2"/>
  <c r="S291" i="2"/>
  <c r="S407" i="2"/>
  <c r="R286" i="2"/>
  <c r="R284" i="2"/>
  <c r="R285" i="2"/>
  <c r="R287" i="2"/>
  <c r="R291" i="2"/>
  <c r="R407" i="2"/>
  <c r="Q286" i="2"/>
  <c r="Q284" i="2"/>
  <c r="Q285" i="2"/>
  <c r="Q287" i="2"/>
  <c r="Q291" i="2"/>
  <c r="Q407" i="2"/>
  <c r="P286" i="2"/>
  <c r="P284" i="2"/>
  <c r="P285" i="2"/>
  <c r="P287" i="2"/>
  <c r="P291" i="2"/>
  <c r="P407" i="2"/>
  <c r="O286" i="2"/>
  <c r="O284" i="2"/>
  <c r="O285" i="2"/>
  <c r="O287" i="2"/>
  <c r="O291" i="2"/>
  <c r="O407" i="2"/>
  <c r="N286" i="2"/>
  <c r="N284" i="2"/>
  <c r="N285" i="2"/>
  <c r="N287" i="2"/>
  <c r="N291" i="2"/>
  <c r="N407" i="2"/>
  <c r="M286" i="2"/>
  <c r="M284" i="2"/>
  <c r="M285" i="2"/>
  <c r="M287" i="2"/>
  <c r="M291" i="2"/>
  <c r="M407" i="2"/>
  <c r="L286" i="2"/>
  <c r="L284" i="2"/>
  <c r="L285" i="2"/>
  <c r="L287" i="2"/>
  <c r="L291" i="2"/>
  <c r="L407" i="2"/>
  <c r="K286" i="2"/>
  <c r="K284" i="2"/>
  <c r="K285" i="2"/>
  <c r="K287" i="2"/>
  <c r="K291" i="2"/>
  <c r="K407" i="2"/>
  <c r="J286" i="2"/>
  <c r="J284" i="2"/>
  <c r="J285" i="2"/>
  <c r="J287" i="2"/>
  <c r="J291" i="2"/>
  <c r="J407" i="2"/>
  <c r="I286" i="2"/>
  <c r="I284" i="2"/>
  <c r="I285" i="2"/>
  <c r="I287" i="2"/>
  <c r="I291" i="2"/>
  <c r="I407" i="2"/>
  <c r="H286" i="2"/>
  <c r="H284" i="2"/>
  <c r="H285" i="2"/>
  <c r="H287" i="2"/>
  <c r="H291" i="2"/>
  <c r="H407" i="2"/>
  <c r="G286" i="2"/>
  <c r="G284" i="2"/>
  <c r="G285" i="2"/>
  <c r="G287" i="2"/>
  <c r="G291" i="2"/>
  <c r="G407" i="2"/>
  <c r="F286" i="2"/>
  <c r="F284" i="2"/>
  <c r="F285" i="2"/>
  <c r="F287" i="2"/>
  <c r="F291" i="2"/>
  <c r="F407" i="2"/>
  <c r="E286" i="2"/>
  <c r="E284" i="2"/>
  <c r="E285" i="2"/>
  <c r="E287" i="2"/>
  <c r="E291" i="2"/>
  <c r="E407" i="2"/>
  <c r="D286" i="2"/>
  <c r="D284" i="2"/>
  <c r="D285" i="2"/>
  <c r="D287" i="2"/>
  <c r="D291" i="2"/>
  <c r="D407" i="2"/>
  <c r="C286" i="2"/>
  <c r="C284" i="2"/>
  <c r="C285" i="2"/>
  <c r="C287" i="2"/>
  <c r="C291" i="2"/>
  <c r="C407" i="2"/>
  <c r="BL37" i="2"/>
  <c r="BL85" i="2"/>
  <c r="BL86" i="2"/>
  <c r="BL38" i="2"/>
  <c r="BL39" i="2"/>
  <c r="BL42" i="2"/>
  <c r="BL43" i="2"/>
  <c r="BL141" i="2"/>
  <c r="BL140" i="2"/>
  <c r="BL142" i="2"/>
  <c r="BL160" i="2"/>
  <c r="BL166" i="2"/>
  <c r="BL180" i="2"/>
  <c r="C38" i="2"/>
  <c r="C39" i="2"/>
  <c r="C42" i="2"/>
  <c r="C43" i="2"/>
  <c r="C44" i="2"/>
  <c r="D38" i="2"/>
  <c r="D39" i="2"/>
  <c r="D42" i="2"/>
  <c r="D43" i="2"/>
  <c r="D44" i="2"/>
  <c r="E38" i="2"/>
  <c r="E39" i="2"/>
  <c r="E42" i="2"/>
  <c r="E43" i="2"/>
  <c r="E44" i="2"/>
  <c r="F38" i="2"/>
  <c r="F39" i="2"/>
  <c r="F42" i="2"/>
  <c r="F43" i="2"/>
  <c r="F44" i="2"/>
  <c r="G38" i="2"/>
  <c r="G39" i="2"/>
  <c r="G42" i="2"/>
  <c r="G43" i="2"/>
  <c r="G44" i="2"/>
  <c r="H38" i="2"/>
  <c r="H39" i="2"/>
  <c r="H42" i="2"/>
  <c r="H43" i="2"/>
  <c r="H44" i="2"/>
  <c r="I38" i="2"/>
  <c r="I39" i="2"/>
  <c r="I42" i="2"/>
  <c r="I43" i="2"/>
  <c r="I44" i="2"/>
  <c r="J38" i="2"/>
  <c r="J39" i="2"/>
  <c r="J42" i="2"/>
  <c r="J43" i="2"/>
  <c r="J44" i="2"/>
  <c r="K38" i="2"/>
  <c r="K39" i="2"/>
  <c r="K42" i="2"/>
  <c r="K43" i="2"/>
  <c r="K44" i="2"/>
  <c r="L38" i="2"/>
  <c r="L39" i="2"/>
  <c r="L42" i="2"/>
  <c r="L43" i="2"/>
  <c r="L44" i="2"/>
  <c r="M38" i="2"/>
  <c r="M39" i="2"/>
  <c r="M42" i="2"/>
  <c r="M43" i="2"/>
  <c r="M44" i="2"/>
  <c r="N38" i="2"/>
  <c r="N39" i="2"/>
  <c r="N42" i="2"/>
  <c r="N43" i="2"/>
  <c r="N44" i="2"/>
  <c r="O38" i="2"/>
  <c r="O39" i="2"/>
  <c r="O42" i="2"/>
  <c r="O43" i="2"/>
  <c r="O44" i="2"/>
  <c r="P38" i="2"/>
  <c r="P39" i="2"/>
  <c r="P42" i="2"/>
  <c r="P43" i="2"/>
  <c r="P44" i="2"/>
  <c r="Q38" i="2"/>
  <c r="Q39" i="2"/>
  <c r="Q42" i="2"/>
  <c r="Q43" i="2"/>
  <c r="Q44" i="2"/>
  <c r="R38" i="2"/>
  <c r="R39" i="2"/>
  <c r="R42" i="2"/>
  <c r="R43" i="2"/>
  <c r="R44" i="2"/>
  <c r="S38" i="2"/>
  <c r="S39" i="2"/>
  <c r="S42" i="2"/>
  <c r="S43" i="2"/>
  <c r="S44" i="2"/>
  <c r="T38" i="2"/>
  <c r="T39" i="2"/>
  <c r="T42" i="2"/>
  <c r="T43" i="2"/>
  <c r="T44" i="2"/>
  <c r="U38" i="2"/>
  <c r="U39" i="2"/>
  <c r="U42" i="2"/>
  <c r="U43" i="2"/>
  <c r="U44" i="2"/>
  <c r="V38" i="2"/>
  <c r="V39" i="2"/>
  <c r="V42" i="2"/>
  <c r="V43" i="2"/>
  <c r="V44" i="2"/>
  <c r="W38" i="2"/>
  <c r="W39" i="2"/>
  <c r="W42" i="2"/>
  <c r="W43" i="2"/>
  <c r="W44" i="2"/>
  <c r="X38" i="2"/>
  <c r="X39" i="2"/>
  <c r="X42" i="2"/>
  <c r="X43" i="2"/>
  <c r="X44" i="2"/>
  <c r="Y38" i="2"/>
  <c r="Y39" i="2"/>
  <c r="Y42" i="2"/>
  <c r="Y43" i="2"/>
  <c r="Y44" i="2"/>
  <c r="Z38" i="2"/>
  <c r="Z39" i="2"/>
  <c r="Z42" i="2"/>
  <c r="Z43" i="2"/>
  <c r="Z44" i="2"/>
  <c r="AA38" i="2"/>
  <c r="AA39" i="2"/>
  <c r="AA42" i="2"/>
  <c r="AA43" i="2"/>
  <c r="AA44" i="2"/>
  <c r="AB38" i="2"/>
  <c r="AB39" i="2"/>
  <c r="AB42" i="2"/>
  <c r="AB43" i="2"/>
  <c r="AB44" i="2"/>
  <c r="AC38" i="2"/>
  <c r="AC39" i="2"/>
  <c r="AC42" i="2"/>
  <c r="AC43" i="2"/>
  <c r="AC44" i="2"/>
  <c r="AD38" i="2"/>
  <c r="AD39" i="2"/>
  <c r="AD42" i="2"/>
  <c r="AD43" i="2"/>
  <c r="AD44" i="2"/>
  <c r="AE38" i="2"/>
  <c r="AE39" i="2"/>
  <c r="AE42" i="2"/>
  <c r="AE43" i="2"/>
  <c r="AE44" i="2"/>
  <c r="AF38" i="2"/>
  <c r="AF39" i="2"/>
  <c r="AF42" i="2"/>
  <c r="AF43" i="2"/>
  <c r="AF44" i="2"/>
  <c r="AG38" i="2"/>
  <c r="AG39" i="2"/>
  <c r="AG42" i="2"/>
  <c r="AG43" i="2"/>
  <c r="AG44" i="2"/>
  <c r="AH38" i="2"/>
  <c r="AH39" i="2"/>
  <c r="AH42" i="2"/>
  <c r="AH43" i="2"/>
  <c r="AH44" i="2"/>
  <c r="AI38" i="2"/>
  <c r="AI39" i="2"/>
  <c r="AI42" i="2"/>
  <c r="AI43" i="2"/>
  <c r="AI44" i="2"/>
  <c r="AJ38" i="2"/>
  <c r="AJ39" i="2"/>
  <c r="AJ42" i="2"/>
  <c r="AJ43" i="2"/>
  <c r="AJ44" i="2"/>
  <c r="AK38" i="2"/>
  <c r="AK39" i="2"/>
  <c r="AK42" i="2"/>
  <c r="AK43" i="2"/>
  <c r="AK44" i="2"/>
  <c r="AL38" i="2"/>
  <c r="AL39" i="2"/>
  <c r="AL42" i="2"/>
  <c r="AL43" i="2"/>
  <c r="AL44" i="2"/>
  <c r="AM38" i="2"/>
  <c r="AM39" i="2"/>
  <c r="AM42" i="2"/>
  <c r="AM43" i="2"/>
  <c r="AM44" i="2"/>
  <c r="AN38" i="2"/>
  <c r="AN39" i="2"/>
  <c r="AN42" i="2"/>
  <c r="AN43" i="2"/>
  <c r="AN44" i="2"/>
  <c r="AO38" i="2"/>
  <c r="AO39" i="2"/>
  <c r="AO42" i="2"/>
  <c r="AO43" i="2"/>
  <c r="AO44" i="2"/>
  <c r="AP38" i="2"/>
  <c r="AP39" i="2"/>
  <c r="AP42" i="2"/>
  <c r="AP43" i="2"/>
  <c r="AP44" i="2"/>
  <c r="AQ38" i="2"/>
  <c r="AQ39" i="2"/>
  <c r="AQ42" i="2"/>
  <c r="AQ43" i="2"/>
  <c r="AQ44" i="2"/>
  <c r="AR38" i="2"/>
  <c r="AR39" i="2"/>
  <c r="AR42" i="2"/>
  <c r="AR43" i="2"/>
  <c r="AR44" i="2"/>
  <c r="AS38" i="2"/>
  <c r="AS39" i="2"/>
  <c r="AS42" i="2"/>
  <c r="AS43" i="2"/>
  <c r="AS44" i="2"/>
  <c r="AT38" i="2"/>
  <c r="AT39" i="2"/>
  <c r="AT42" i="2"/>
  <c r="AT43" i="2"/>
  <c r="AT44" i="2"/>
  <c r="AU38" i="2"/>
  <c r="AU39" i="2"/>
  <c r="AU42" i="2"/>
  <c r="AU43" i="2"/>
  <c r="AU44" i="2"/>
  <c r="AV38" i="2"/>
  <c r="AV39" i="2"/>
  <c r="AV42" i="2"/>
  <c r="AV43" i="2"/>
  <c r="AV44" i="2"/>
  <c r="AW38" i="2"/>
  <c r="AW39" i="2"/>
  <c r="AW42" i="2"/>
  <c r="AW43" i="2"/>
  <c r="AW44" i="2"/>
  <c r="AX38" i="2"/>
  <c r="AX39" i="2"/>
  <c r="AX42" i="2"/>
  <c r="AX43" i="2"/>
  <c r="AX44" i="2"/>
  <c r="AY38" i="2"/>
  <c r="AY39" i="2"/>
  <c r="AY42" i="2"/>
  <c r="AY43" i="2"/>
  <c r="AY44" i="2"/>
  <c r="AZ38" i="2"/>
  <c r="AZ39" i="2"/>
  <c r="AZ42" i="2"/>
  <c r="AZ43" i="2"/>
  <c r="AZ44" i="2"/>
  <c r="BA38" i="2"/>
  <c r="BA39" i="2"/>
  <c r="BA42" i="2"/>
  <c r="BA43" i="2"/>
  <c r="BA44" i="2"/>
  <c r="BB38" i="2"/>
  <c r="BB39" i="2"/>
  <c r="BB42" i="2"/>
  <c r="BB43" i="2"/>
  <c r="BB44" i="2"/>
  <c r="BC38" i="2"/>
  <c r="BC39" i="2"/>
  <c r="BC42" i="2"/>
  <c r="BC43" i="2"/>
  <c r="BC44" i="2"/>
  <c r="BD38" i="2"/>
  <c r="BD39" i="2"/>
  <c r="BD42" i="2"/>
  <c r="BD43" i="2"/>
  <c r="BD44" i="2"/>
  <c r="BE38" i="2"/>
  <c r="BE39" i="2"/>
  <c r="BE42" i="2"/>
  <c r="BE43" i="2"/>
  <c r="BE44" i="2"/>
  <c r="BF38" i="2"/>
  <c r="BF39" i="2"/>
  <c r="BF42" i="2"/>
  <c r="BF43" i="2"/>
  <c r="BF44" i="2"/>
  <c r="BG38" i="2"/>
  <c r="BG39" i="2"/>
  <c r="BG42" i="2"/>
  <c r="BG43" i="2"/>
  <c r="BG44" i="2"/>
  <c r="BH38" i="2"/>
  <c r="BH39" i="2"/>
  <c r="BH42" i="2"/>
  <c r="BH43" i="2"/>
  <c r="BH44" i="2"/>
  <c r="BI38" i="2"/>
  <c r="BI39" i="2"/>
  <c r="BI42" i="2"/>
  <c r="BI43" i="2"/>
  <c r="BI44" i="2"/>
  <c r="BJ38" i="2"/>
  <c r="BJ39" i="2"/>
  <c r="BJ42" i="2"/>
  <c r="BJ43" i="2"/>
  <c r="BJ44" i="2"/>
  <c r="BK38" i="2"/>
  <c r="BK39" i="2"/>
  <c r="BK42" i="2"/>
  <c r="BK43" i="2"/>
  <c r="BK44" i="2"/>
  <c r="BL44" i="2"/>
  <c r="BL46" i="2"/>
  <c r="BL47" i="2"/>
  <c r="BL145" i="2"/>
  <c r="BL144" i="2"/>
  <c r="BL146" i="2"/>
  <c r="BL161" i="2"/>
  <c r="BL181" i="2"/>
  <c r="C46" i="2"/>
  <c r="C47" i="2"/>
  <c r="C48" i="2"/>
  <c r="D46" i="2"/>
  <c r="D47" i="2"/>
  <c r="D48" i="2"/>
  <c r="E46" i="2"/>
  <c r="E47" i="2"/>
  <c r="E48" i="2"/>
  <c r="F46" i="2"/>
  <c r="F47" i="2"/>
  <c r="F48" i="2"/>
  <c r="G46" i="2"/>
  <c r="G47" i="2"/>
  <c r="G48" i="2"/>
  <c r="H46" i="2"/>
  <c r="H47" i="2"/>
  <c r="H48" i="2"/>
  <c r="I46" i="2"/>
  <c r="I47" i="2"/>
  <c r="I48" i="2"/>
  <c r="J46" i="2"/>
  <c r="J47" i="2"/>
  <c r="J48" i="2"/>
  <c r="K46" i="2"/>
  <c r="K47" i="2"/>
  <c r="K48" i="2"/>
  <c r="L46" i="2"/>
  <c r="L47" i="2"/>
  <c r="L48" i="2"/>
  <c r="M46" i="2"/>
  <c r="M47" i="2"/>
  <c r="M48" i="2"/>
  <c r="N46" i="2"/>
  <c r="N47" i="2"/>
  <c r="N48" i="2"/>
  <c r="O46" i="2"/>
  <c r="O47" i="2"/>
  <c r="O48" i="2"/>
  <c r="P46" i="2"/>
  <c r="P47" i="2"/>
  <c r="P48" i="2"/>
  <c r="Q46" i="2"/>
  <c r="Q47" i="2"/>
  <c r="Q48" i="2"/>
  <c r="R46" i="2"/>
  <c r="R47" i="2"/>
  <c r="R48" i="2"/>
  <c r="S46" i="2"/>
  <c r="S47" i="2"/>
  <c r="S48" i="2"/>
  <c r="T46" i="2"/>
  <c r="T47" i="2"/>
  <c r="T48" i="2"/>
  <c r="U46" i="2"/>
  <c r="U47" i="2"/>
  <c r="U48" i="2"/>
  <c r="V46" i="2"/>
  <c r="V47" i="2"/>
  <c r="V48" i="2"/>
  <c r="W46" i="2"/>
  <c r="W47" i="2"/>
  <c r="W48" i="2"/>
  <c r="X46" i="2"/>
  <c r="X47" i="2"/>
  <c r="X48" i="2"/>
  <c r="Y46" i="2"/>
  <c r="Y47" i="2"/>
  <c r="Y48" i="2"/>
  <c r="Z46" i="2"/>
  <c r="Z47" i="2"/>
  <c r="Z48" i="2"/>
  <c r="AA46" i="2"/>
  <c r="AA47" i="2"/>
  <c r="AA48" i="2"/>
  <c r="AB46" i="2"/>
  <c r="AB47" i="2"/>
  <c r="AB48" i="2"/>
  <c r="AC46" i="2"/>
  <c r="AC47" i="2"/>
  <c r="AC48" i="2"/>
  <c r="AD46" i="2"/>
  <c r="AD47" i="2"/>
  <c r="AD48" i="2"/>
  <c r="AE46" i="2"/>
  <c r="AE47" i="2"/>
  <c r="AE48" i="2"/>
  <c r="AF46" i="2"/>
  <c r="AF47" i="2"/>
  <c r="AF48" i="2"/>
  <c r="AG46" i="2"/>
  <c r="AG47" i="2"/>
  <c r="AG48" i="2"/>
  <c r="AH46" i="2"/>
  <c r="AH47" i="2"/>
  <c r="AH48" i="2"/>
  <c r="AI46" i="2"/>
  <c r="AI47" i="2"/>
  <c r="AI48" i="2"/>
  <c r="AJ46" i="2"/>
  <c r="AJ47" i="2"/>
  <c r="AJ48" i="2"/>
  <c r="AK46" i="2"/>
  <c r="AK47" i="2"/>
  <c r="AK48" i="2"/>
  <c r="AL46" i="2"/>
  <c r="AL47" i="2"/>
  <c r="AL48" i="2"/>
  <c r="AM46" i="2"/>
  <c r="AM47" i="2"/>
  <c r="AM48" i="2"/>
  <c r="AN46" i="2"/>
  <c r="AN47" i="2"/>
  <c r="AN48" i="2"/>
  <c r="AO46" i="2"/>
  <c r="AO47" i="2"/>
  <c r="AO48" i="2"/>
  <c r="AP46" i="2"/>
  <c r="AP47" i="2"/>
  <c r="AP48" i="2"/>
  <c r="AQ46" i="2"/>
  <c r="AQ47" i="2"/>
  <c r="AQ48" i="2"/>
  <c r="AR46" i="2"/>
  <c r="AR47" i="2"/>
  <c r="AR48" i="2"/>
  <c r="AS46" i="2"/>
  <c r="AS47" i="2"/>
  <c r="AS48" i="2"/>
  <c r="AT46" i="2"/>
  <c r="AT47" i="2"/>
  <c r="AT48" i="2"/>
  <c r="AU46" i="2"/>
  <c r="AU47" i="2"/>
  <c r="AU48" i="2"/>
  <c r="AV46" i="2"/>
  <c r="AV47" i="2"/>
  <c r="AV48" i="2"/>
  <c r="AW46" i="2"/>
  <c r="AW47" i="2"/>
  <c r="AW48" i="2"/>
  <c r="AX46" i="2"/>
  <c r="AX47" i="2"/>
  <c r="AX48" i="2"/>
  <c r="AY46" i="2"/>
  <c r="AY47" i="2"/>
  <c r="AY48" i="2"/>
  <c r="AZ46" i="2"/>
  <c r="AZ47" i="2"/>
  <c r="AZ48" i="2"/>
  <c r="BA46" i="2"/>
  <c r="BA47" i="2"/>
  <c r="BA48" i="2"/>
  <c r="BB46" i="2"/>
  <c r="BB47" i="2"/>
  <c r="BB48" i="2"/>
  <c r="BC46" i="2"/>
  <c r="BC47" i="2"/>
  <c r="BC48" i="2"/>
  <c r="BD46" i="2"/>
  <c r="BD47" i="2"/>
  <c r="BD48" i="2"/>
  <c r="BE46" i="2"/>
  <c r="BE47" i="2"/>
  <c r="BE48" i="2"/>
  <c r="BF46" i="2"/>
  <c r="BF47" i="2"/>
  <c r="BF48" i="2"/>
  <c r="BG46" i="2"/>
  <c r="BG47" i="2"/>
  <c r="BG48" i="2"/>
  <c r="BH46" i="2"/>
  <c r="BH47" i="2"/>
  <c r="BH48" i="2"/>
  <c r="BI46" i="2"/>
  <c r="BI47" i="2"/>
  <c r="BI48" i="2"/>
  <c r="BJ46" i="2"/>
  <c r="BJ47" i="2"/>
  <c r="BJ48" i="2"/>
  <c r="BK46" i="2"/>
  <c r="BK47" i="2"/>
  <c r="BK48" i="2"/>
  <c r="BL48" i="2"/>
  <c r="BL50" i="2"/>
  <c r="BL51" i="2"/>
  <c r="BL149" i="2"/>
  <c r="BL148" i="2"/>
  <c r="BL150" i="2"/>
  <c r="BL162" i="2"/>
  <c r="BL182" i="2"/>
  <c r="C50" i="2"/>
  <c r="C51" i="2"/>
  <c r="C52" i="2"/>
  <c r="D50" i="2"/>
  <c r="D51" i="2"/>
  <c r="D52" i="2"/>
  <c r="E50" i="2"/>
  <c r="E51" i="2"/>
  <c r="E52" i="2"/>
  <c r="F50" i="2"/>
  <c r="F51" i="2"/>
  <c r="F52" i="2"/>
  <c r="G50" i="2"/>
  <c r="G51" i="2"/>
  <c r="G52" i="2"/>
  <c r="H50" i="2"/>
  <c r="H51" i="2"/>
  <c r="H52" i="2"/>
  <c r="I50" i="2"/>
  <c r="I51" i="2"/>
  <c r="I52" i="2"/>
  <c r="J50" i="2"/>
  <c r="J51" i="2"/>
  <c r="J52" i="2"/>
  <c r="K50" i="2"/>
  <c r="K51" i="2"/>
  <c r="K52" i="2"/>
  <c r="L50" i="2"/>
  <c r="L51" i="2"/>
  <c r="L52" i="2"/>
  <c r="M50" i="2"/>
  <c r="M51" i="2"/>
  <c r="M52" i="2"/>
  <c r="N50" i="2"/>
  <c r="N51" i="2"/>
  <c r="N52" i="2"/>
  <c r="O50" i="2"/>
  <c r="O51" i="2"/>
  <c r="O52" i="2"/>
  <c r="P50" i="2"/>
  <c r="P51" i="2"/>
  <c r="P52" i="2"/>
  <c r="Q50" i="2"/>
  <c r="Q51" i="2"/>
  <c r="Q52" i="2"/>
  <c r="R50" i="2"/>
  <c r="R51" i="2"/>
  <c r="R52" i="2"/>
  <c r="S50" i="2"/>
  <c r="S51" i="2"/>
  <c r="S52" i="2"/>
  <c r="T50" i="2"/>
  <c r="T51" i="2"/>
  <c r="T52" i="2"/>
  <c r="U50" i="2"/>
  <c r="U51" i="2"/>
  <c r="U52" i="2"/>
  <c r="V50" i="2"/>
  <c r="V51" i="2"/>
  <c r="V52" i="2"/>
  <c r="W50" i="2"/>
  <c r="W51" i="2"/>
  <c r="W52" i="2"/>
  <c r="X50" i="2"/>
  <c r="X51" i="2"/>
  <c r="X52" i="2"/>
  <c r="Y50" i="2"/>
  <c r="Y51" i="2"/>
  <c r="Y52" i="2"/>
  <c r="Z50" i="2"/>
  <c r="Z51" i="2"/>
  <c r="Z52" i="2"/>
  <c r="AA50" i="2"/>
  <c r="AA51" i="2"/>
  <c r="AA52" i="2"/>
  <c r="AB50" i="2"/>
  <c r="AB51" i="2"/>
  <c r="AB52" i="2"/>
  <c r="AC50" i="2"/>
  <c r="AC51" i="2"/>
  <c r="AC52" i="2"/>
  <c r="AD50" i="2"/>
  <c r="AD51" i="2"/>
  <c r="AD52" i="2"/>
  <c r="AE50" i="2"/>
  <c r="AE51" i="2"/>
  <c r="AE52" i="2"/>
  <c r="AF50" i="2"/>
  <c r="AF51" i="2"/>
  <c r="AF52" i="2"/>
  <c r="AG50" i="2"/>
  <c r="AG51" i="2"/>
  <c r="AG52" i="2"/>
  <c r="AH50" i="2"/>
  <c r="AH51" i="2"/>
  <c r="AH52" i="2"/>
  <c r="AI50" i="2"/>
  <c r="AI51" i="2"/>
  <c r="AI52" i="2"/>
  <c r="AJ50" i="2"/>
  <c r="AJ51" i="2"/>
  <c r="AJ52" i="2"/>
  <c r="AK50" i="2"/>
  <c r="AK51" i="2"/>
  <c r="AK52" i="2"/>
  <c r="AL50" i="2"/>
  <c r="AL51" i="2"/>
  <c r="AL52" i="2"/>
  <c r="AM50" i="2"/>
  <c r="AM51" i="2"/>
  <c r="AM52" i="2"/>
  <c r="AN50" i="2"/>
  <c r="AN51" i="2"/>
  <c r="AN52" i="2"/>
  <c r="AO50" i="2"/>
  <c r="AO51" i="2"/>
  <c r="AO52" i="2"/>
  <c r="AP50" i="2"/>
  <c r="AP51" i="2"/>
  <c r="AP52" i="2"/>
  <c r="AQ50" i="2"/>
  <c r="AQ51" i="2"/>
  <c r="AQ52" i="2"/>
  <c r="AR50" i="2"/>
  <c r="AR51" i="2"/>
  <c r="AR52" i="2"/>
  <c r="AS50" i="2"/>
  <c r="AS51" i="2"/>
  <c r="AS52" i="2"/>
  <c r="AT50" i="2"/>
  <c r="AT51" i="2"/>
  <c r="AT52" i="2"/>
  <c r="AU50" i="2"/>
  <c r="AU51" i="2"/>
  <c r="AU52" i="2"/>
  <c r="AV50" i="2"/>
  <c r="AV51" i="2"/>
  <c r="AV52" i="2"/>
  <c r="AW50" i="2"/>
  <c r="AW51" i="2"/>
  <c r="AW52" i="2"/>
  <c r="AX50" i="2"/>
  <c r="AX51" i="2"/>
  <c r="AX52" i="2"/>
  <c r="AY50" i="2"/>
  <c r="AY51" i="2"/>
  <c r="AY52" i="2"/>
  <c r="AZ50" i="2"/>
  <c r="AZ51" i="2"/>
  <c r="AZ52" i="2"/>
  <c r="BA50" i="2"/>
  <c r="BA51" i="2"/>
  <c r="BA52" i="2"/>
  <c r="BB50" i="2"/>
  <c r="BB51" i="2"/>
  <c r="BB52" i="2"/>
  <c r="BC50" i="2"/>
  <c r="BC51" i="2"/>
  <c r="BC52" i="2"/>
  <c r="BD50" i="2"/>
  <c r="BD51" i="2"/>
  <c r="BD52" i="2"/>
  <c r="BE50" i="2"/>
  <c r="BE51" i="2"/>
  <c r="BE52" i="2"/>
  <c r="BF50" i="2"/>
  <c r="BF51" i="2"/>
  <c r="BF52" i="2"/>
  <c r="BG50" i="2"/>
  <c r="BG51" i="2"/>
  <c r="BG52" i="2"/>
  <c r="BH50" i="2"/>
  <c r="BH51" i="2"/>
  <c r="BH52" i="2"/>
  <c r="BI50" i="2"/>
  <c r="BI51" i="2"/>
  <c r="BI52" i="2"/>
  <c r="BJ50" i="2"/>
  <c r="BJ51" i="2"/>
  <c r="BJ52" i="2"/>
  <c r="BK50" i="2"/>
  <c r="BK51" i="2"/>
  <c r="BK52" i="2"/>
  <c r="BL52" i="2"/>
  <c r="BL54" i="2"/>
  <c r="BL55" i="2"/>
  <c r="BL153" i="2"/>
  <c r="BL152" i="2"/>
  <c r="BL154" i="2"/>
  <c r="BL163" i="2"/>
  <c r="BL183" i="2"/>
  <c r="C54" i="2"/>
  <c r="C55" i="2"/>
  <c r="C56" i="2"/>
  <c r="D54" i="2"/>
  <c r="D55" i="2"/>
  <c r="D56" i="2"/>
  <c r="E54" i="2"/>
  <c r="E55" i="2"/>
  <c r="E56" i="2"/>
  <c r="F54" i="2"/>
  <c r="F55" i="2"/>
  <c r="F56" i="2"/>
  <c r="G54" i="2"/>
  <c r="G55" i="2"/>
  <c r="G56" i="2"/>
  <c r="H54" i="2"/>
  <c r="H55" i="2"/>
  <c r="H56" i="2"/>
  <c r="I54" i="2"/>
  <c r="I55" i="2"/>
  <c r="I56" i="2"/>
  <c r="J54" i="2"/>
  <c r="J55" i="2"/>
  <c r="J56" i="2"/>
  <c r="K54" i="2"/>
  <c r="K55" i="2"/>
  <c r="K56" i="2"/>
  <c r="L54" i="2"/>
  <c r="L55" i="2"/>
  <c r="L56" i="2"/>
  <c r="M54" i="2"/>
  <c r="M55" i="2"/>
  <c r="M56" i="2"/>
  <c r="N54" i="2"/>
  <c r="N55" i="2"/>
  <c r="N56" i="2"/>
  <c r="O54" i="2"/>
  <c r="O55" i="2"/>
  <c r="O56" i="2"/>
  <c r="P54" i="2"/>
  <c r="P55" i="2"/>
  <c r="P56" i="2"/>
  <c r="Q54" i="2"/>
  <c r="Q55" i="2"/>
  <c r="Q56" i="2"/>
  <c r="R54" i="2"/>
  <c r="R55" i="2"/>
  <c r="R56" i="2"/>
  <c r="S54" i="2"/>
  <c r="S55" i="2"/>
  <c r="S56" i="2"/>
  <c r="T54" i="2"/>
  <c r="T55" i="2"/>
  <c r="T56" i="2"/>
  <c r="U54" i="2"/>
  <c r="U55" i="2"/>
  <c r="U56" i="2"/>
  <c r="V54" i="2"/>
  <c r="V55" i="2"/>
  <c r="V56" i="2"/>
  <c r="W54" i="2"/>
  <c r="W55" i="2"/>
  <c r="W56" i="2"/>
  <c r="X54" i="2"/>
  <c r="X55" i="2"/>
  <c r="X56" i="2"/>
  <c r="Y54" i="2"/>
  <c r="Y55" i="2"/>
  <c r="Y56" i="2"/>
  <c r="Z54" i="2"/>
  <c r="Z55" i="2"/>
  <c r="Z56" i="2"/>
  <c r="AA54" i="2"/>
  <c r="AA55" i="2"/>
  <c r="AA56" i="2"/>
  <c r="AB54" i="2"/>
  <c r="AB55" i="2"/>
  <c r="AB56" i="2"/>
  <c r="AC54" i="2"/>
  <c r="AC55" i="2"/>
  <c r="AC56" i="2"/>
  <c r="AD54" i="2"/>
  <c r="AD55" i="2"/>
  <c r="AD56" i="2"/>
  <c r="AE54" i="2"/>
  <c r="AE55" i="2"/>
  <c r="AE56" i="2"/>
  <c r="AF54" i="2"/>
  <c r="AF55" i="2"/>
  <c r="AF56" i="2"/>
  <c r="AG54" i="2"/>
  <c r="AG55" i="2"/>
  <c r="AG56" i="2"/>
  <c r="AH54" i="2"/>
  <c r="AH55" i="2"/>
  <c r="AH56" i="2"/>
  <c r="AI54" i="2"/>
  <c r="AI55" i="2"/>
  <c r="AI56" i="2"/>
  <c r="AJ54" i="2"/>
  <c r="AJ55" i="2"/>
  <c r="AJ56" i="2"/>
  <c r="AK54" i="2"/>
  <c r="AK55" i="2"/>
  <c r="AK56" i="2"/>
  <c r="AL54" i="2"/>
  <c r="AL55" i="2"/>
  <c r="AL56" i="2"/>
  <c r="AM54" i="2"/>
  <c r="AM55" i="2"/>
  <c r="AM56" i="2"/>
  <c r="AN54" i="2"/>
  <c r="AN55" i="2"/>
  <c r="AN56" i="2"/>
  <c r="AO54" i="2"/>
  <c r="AO55" i="2"/>
  <c r="AO56" i="2"/>
  <c r="AP54" i="2"/>
  <c r="AP55" i="2"/>
  <c r="AP56" i="2"/>
  <c r="AQ54" i="2"/>
  <c r="AQ55" i="2"/>
  <c r="AQ56" i="2"/>
  <c r="AR54" i="2"/>
  <c r="AR55" i="2"/>
  <c r="AR56" i="2"/>
  <c r="AS54" i="2"/>
  <c r="AS55" i="2"/>
  <c r="AS56" i="2"/>
  <c r="AT54" i="2"/>
  <c r="AT55" i="2"/>
  <c r="AT56" i="2"/>
  <c r="AU54" i="2"/>
  <c r="AU55" i="2"/>
  <c r="AU56" i="2"/>
  <c r="AV54" i="2"/>
  <c r="AV55" i="2"/>
  <c r="AV56" i="2"/>
  <c r="AW54" i="2"/>
  <c r="AW55" i="2"/>
  <c r="AW56" i="2"/>
  <c r="AX54" i="2"/>
  <c r="AX55" i="2"/>
  <c r="AX56" i="2"/>
  <c r="AY54" i="2"/>
  <c r="AY55" i="2"/>
  <c r="AY56" i="2"/>
  <c r="AZ54" i="2"/>
  <c r="AZ55" i="2"/>
  <c r="AZ56" i="2"/>
  <c r="BA54" i="2"/>
  <c r="BA55" i="2"/>
  <c r="BA56" i="2"/>
  <c r="BB54" i="2"/>
  <c r="BB55" i="2"/>
  <c r="BB56" i="2"/>
  <c r="BC54" i="2"/>
  <c r="BC55" i="2"/>
  <c r="BC56" i="2"/>
  <c r="BD54" i="2"/>
  <c r="BD55" i="2"/>
  <c r="BD56" i="2"/>
  <c r="BE54" i="2"/>
  <c r="BE55" i="2"/>
  <c r="BE56" i="2"/>
  <c r="BF54" i="2"/>
  <c r="BF55" i="2"/>
  <c r="BF56" i="2"/>
  <c r="BG54" i="2"/>
  <c r="BG55" i="2"/>
  <c r="BG56" i="2"/>
  <c r="BH54" i="2"/>
  <c r="BH55" i="2"/>
  <c r="BH56" i="2"/>
  <c r="BI54" i="2"/>
  <c r="BI55" i="2"/>
  <c r="BI56" i="2"/>
  <c r="BJ54" i="2"/>
  <c r="BJ55" i="2"/>
  <c r="BJ56" i="2"/>
  <c r="BK54" i="2"/>
  <c r="BK55" i="2"/>
  <c r="BK56" i="2"/>
  <c r="BL56" i="2"/>
  <c r="BL58" i="2"/>
  <c r="BL59" i="2"/>
  <c r="BL157" i="2"/>
  <c r="BL156" i="2"/>
  <c r="BL158" i="2"/>
  <c r="BL164" i="2"/>
  <c r="BL184" i="2"/>
  <c r="BL185" i="2"/>
  <c r="BL406" i="2"/>
  <c r="BK37" i="2"/>
  <c r="BK85" i="2"/>
  <c r="BK86" i="2"/>
  <c r="BK141" i="2"/>
  <c r="BK140" i="2"/>
  <c r="BK142" i="2"/>
  <c r="BK160" i="2"/>
  <c r="BK166" i="2"/>
  <c r="BK180" i="2"/>
  <c r="BK145" i="2"/>
  <c r="BK144" i="2"/>
  <c r="BK146" i="2"/>
  <c r="BK161" i="2"/>
  <c r="BK181" i="2"/>
  <c r="BK149" i="2"/>
  <c r="BK148" i="2"/>
  <c r="BK150" i="2"/>
  <c r="BK162" i="2"/>
  <c r="BK182" i="2"/>
  <c r="BK153" i="2"/>
  <c r="BK152" i="2"/>
  <c r="BK154" i="2"/>
  <c r="BK163" i="2"/>
  <c r="BK183" i="2"/>
  <c r="BK58" i="2"/>
  <c r="BK59" i="2"/>
  <c r="BK157" i="2"/>
  <c r="BK156" i="2"/>
  <c r="BK158" i="2"/>
  <c r="BK164" i="2"/>
  <c r="BK184" i="2"/>
  <c r="BK185" i="2"/>
  <c r="BK406" i="2"/>
  <c r="BJ37" i="2"/>
  <c r="BJ85" i="2"/>
  <c r="BJ86" i="2"/>
  <c r="BJ141" i="2"/>
  <c r="BJ140" i="2"/>
  <c r="BJ142" i="2"/>
  <c r="BJ160" i="2"/>
  <c r="BJ166" i="2"/>
  <c r="BJ180" i="2"/>
  <c r="BJ145" i="2"/>
  <c r="BJ144" i="2"/>
  <c r="BJ146" i="2"/>
  <c r="BJ161" i="2"/>
  <c r="BJ181" i="2"/>
  <c r="BJ149" i="2"/>
  <c r="BJ148" i="2"/>
  <c r="BJ150" i="2"/>
  <c r="BJ162" i="2"/>
  <c r="BJ182" i="2"/>
  <c r="BJ153" i="2"/>
  <c r="BJ152" i="2"/>
  <c r="BJ154" i="2"/>
  <c r="BJ163" i="2"/>
  <c r="BJ183" i="2"/>
  <c r="BJ58" i="2"/>
  <c r="BJ59" i="2"/>
  <c r="BJ157" i="2"/>
  <c r="BJ156" i="2"/>
  <c r="BJ158" i="2"/>
  <c r="BJ164" i="2"/>
  <c r="BJ184" i="2"/>
  <c r="BJ185" i="2"/>
  <c r="BJ406" i="2"/>
  <c r="BI37" i="2"/>
  <c r="BI85" i="2"/>
  <c r="BI86" i="2"/>
  <c r="BI141" i="2"/>
  <c r="BI140" i="2"/>
  <c r="BI142" i="2"/>
  <c r="BI160" i="2"/>
  <c r="BI166" i="2"/>
  <c r="BI180" i="2"/>
  <c r="BI145" i="2"/>
  <c r="BI144" i="2"/>
  <c r="BI146" i="2"/>
  <c r="BI161" i="2"/>
  <c r="BI181" i="2"/>
  <c r="BI149" i="2"/>
  <c r="BI148" i="2"/>
  <c r="BI150" i="2"/>
  <c r="BI162" i="2"/>
  <c r="BI182" i="2"/>
  <c r="BI153" i="2"/>
  <c r="BI152" i="2"/>
  <c r="BI154" i="2"/>
  <c r="BI163" i="2"/>
  <c r="BI183" i="2"/>
  <c r="BI58" i="2"/>
  <c r="BI59" i="2"/>
  <c r="BI157" i="2"/>
  <c r="BI156" i="2"/>
  <c r="BI158" i="2"/>
  <c r="BI164" i="2"/>
  <c r="BI184" i="2"/>
  <c r="BI185" i="2"/>
  <c r="BI406" i="2"/>
  <c r="BH37" i="2"/>
  <c r="BH85" i="2"/>
  <c r="BH86" i="2"/>
  <c r="BH141" i="2"/>
  <c r="BH140" i="2"/>
  <c r="BH142" i="2"/>
  <c r="BH160" i="2"/>
  <c r="BH166" i="2"/>
  <c r="BH180" i="2"/>
  <c r="BH145" i="2"/>
  <c r="BH144" i="2"/>
  <c r="BH146" i="2"/>
  <c r="BH161" i="2"/>
  <c r="BH181" i="2"/>
  <c r="BH149" i="2"/>
  <c r="BH148" i="2"/>
  <c r="BH150" i="2"/>
  <c r="BH162" i="2"/>
  <c r="BH182" i="2"/>
  <c r="BH153" i="2"/>
  <c r="BH152" i="2"/>
  <c r="BH154" i="2"/>
  <c r="BH163" i="2"/>
  <c r="BH183" i="2"/>
  <c r="BH58" i="2"/>
  <c r="BH59" i="2"/>
  <c r="BH157" i="2"/>
  <c r="BH156" i="2"/>
  <c r="BH158" i="2"/>
  <c r="BH164" i="2"/>
  <c r="BH184" i="2"/>
  <c r="BH185" i="2"/>
  <c r="BH406" i="2"/>
  <c r="BG37" i="2"/>
  <c r="BG85" i="2"/>
  <c r="BG86" i="2"/>
  <c r="BG141" i="2"/>
  <c r="BG140" i="2"/>
  <c r="BG142" i="2"/>
  <c r="BG160" i="2"/>
  <c r="BG166" i="2"/>
  <c r="BG180" i="2"/>
  <c r="BG145" i="2"/>
  <c r="BG144" i="2"/>
  <c r="BG146" i="2"/>
  <c r="BG161" i="2"/>
  <c r="BG181" i="2"/>
  <c r="BG149" i="2"/>
  <c r="BG148" i="2"/>
  <c r="BG150" i="2"/>
  <c r="BG162" i="2"/>
  <c r="BG182" i="2"/>
  <c r="BG153" i="2"/>
  <c r="BG152" i="2"/>
  <c r="BG154" i="2"/>
  <c r="BG163" i="2"/>
  <c r="BG183" i="2"/>
  <c r="BG58" i="2"/>
  <c r="BG59" i="2"/>
  <c r="BG157" i="2"/>
  <c r="BG156" i="2"/>
  <c r="BG158" i="2"/>
  <c r="BG164" i="2"/>
  <c r="BG184" i="2"/>
  <c r="BG185" i="2"/>
  <c r="BG406" i="2"/>
  <c r="BF37" i="2"/>
  <c r="BF85" i="2"/>
  <c r="BF86" i="2"/>
  <c r="BF141" i="2"/>
  <c r="BF140" i="2"/>
  <c r="BF142" i="2"/>
  <c r="BF160" i="2"/>
  <c r="BF166" i="2"/>
  <c r="BF180" i="2"/>
  <c r="BF145" i="2"/>
  <c r="BF144" i="2"/>
  <c r="BF146" i="2"/>
  <c r="BF161" i="2"/>
  <c r="BF181" i="2"/>
  <c r="BF149" i="2"/>
  <c r="BF148" i="2"/>
  <c r="BF150" i="2"/>
  <c r="BF162" i="2"/>
  <c r="BF182" i="2"/>
  <c r="BF153" i="2"/>
  <c r="BF152" i="2"/>
  <c r="BF154" i="2"/>
  <c r="BF163" i="2"/>
  <c r="BF183" i="2"/>
  <c r="BF58" i="2"/>
  <c r="BF59" i="2"/>
  <c r="BF157" i="2"/>
  <c r="BF156" i="2"/>
  <c r="BF158" i="2"/>
  <c r="BF164" i="2"/>
  <c r="BF184" i="2"/>
  <c r="BF185" i="2"/>
  <c r="BF406" i="2"/>
  <c r="BE37" i="2"/>
  <c r="BE85" i="2"/>
  <c r="BE86" i="2"/>
  <c r="BE141" i="2"/>
  <c r="BE140" i="2"/>
  <c r="BE142" i="2"/>
  <c r="BE160" i="2"/>
  <c r="BE166" i="2"/>
  <c r="BE180" i="2"/>
  <c r="BE145" i="2"/>
  <c r="BE144" i="2"/>
  <c r="BE146" i="2"/>
  <c r="BE161" i="2"/>
  <c r="BE181" i="2"/>
  <c r="BE149" i="2"/>
  <c r="BE148" i="2"/>
  <c r="BE150" i="2"/>
  <c r="BE162" i="2"/>
  <c r="BE182" i="2"/>
  <c r="BE153" i="2"/>
  <c r="BE152" i="2"/>
  <c r="BE154" i="2"/>
  <c r="BE163" i="2"/>
  <c r="BE183" i="2"/>
  <c r="BE58" i="2"/>
  <c r="BE59" i="2"/>
  <c r="BE157" i="2"/>
  <c r="BE156" i="2"/>
  <c r="BE158" i="2"/>
  <c r="BE164" i="2"/>
  <c r="BE184" i="2"/>
  <c r="BE185" i="2"/>
  <c r="BE406" i="2"/>
  <c r="BD37" i="2"/>
  <c r="BD85" i="2"/>
  <c r="BD86" i="2"/>
  <c r="BD141" i="2"/>
  <c r="BD140" i="2"/>
  <c r="BD142" i="2"/>
  <c r="BD160" i="2"/>
  <c r="BD166" i="2"/>
  <c r="BD180" i="2"/>
  <c r="BD145" i="2"/>
  <c r="BD144" i="2"/>
  <c r="BD146" i="2"/>
  <c r="BD161" i="2"/>
  <c r="BD181" i="2"/>
  <c r="BD149" i="2"/>
  <c r="BD148" i="2"/>
  <c r="BD150" i="2"/>
  <c r="BD162" i="2"/>
  <c r="BD182" i="2"/>
  <c r="BD153" i="2"/>
  <c r="BD152" i="2"/>
  <c r="BD154" i="2"/>
  <c r="BD163" i="2"/>
  <c r="BD183" i="2"/>
  <c r="BD58" i="2"/>
  <c r="BD59" i="2"/>
  <c r="BD157" i="2"/>
  <c r="BD156" i="2"/>
  <c r="BD158" i="2"/>
  <c r="BD164" i="2"/>
  <c r="BD184" i="2"/>
  <c r="BD185" i="2"/>
  <c r="BD406" i="2"/>
  <c r="BC37" i="2"/>
  <c r="BC85" i="2"/>
  <c r="BC86" i="2"/>
  <c r="BC141" i="2"/>
  <c r="BC140" i="2"/>
  <c r="BC142" i="2"/>
  <c r="BC160" i="2"/>
  <c r="BC166" i="2"/>
  <c r="BC180" i="2"/>
  <c r="BC145" i="2"/>
  <c r="BC144" i="2"/>
  <c r="BC146" i="2"/>
  <c r="BC161" i="2"/>
  <c r="BC181" i="2"/>
  <c r="BC149" i="2"/>
  <c r="BC148" i="2"/>
  <c r="BC150" i="2"/>
  <c r="BC162" i="2"/>
  <c r="BC182" i="2"/>
  <c r="BC153" i="2"/>
  <c r="BC152" i="2"/>
  <c r="BC154" i="2"/>
  <c r="BC163" i="2"/>
  <c r="BC183" i="2"/>
  <c r="BC58" i="2"/>
  <c r="BC59" i="2"/>
  <c r="BC157" i="2"/>
  <c r="BC156" i="2"/>
  <c r="BC158" i="2"/>
  <c r="BC164" i="2"/>
  <c r="BC184" i="2"/>
  <c r="BC185" i="2"/>
  <c r="BC406" i="2"/>
  <c r="BB37" i="2"/>
  <c r="BB85" i="2"/>
  <c r="BB86" i="2"/>
  <c r="BB141" i="2"/>
  <c r="BB140" i="2"/>
  <c r="BB142" i="2"/>
  <c r="BB160" i="2"/>
  <c r="BB166" i="2"/>
  <c r="BB180" i="2"/>
  <c r="BB145" i="2"/>
  <c r="BB144" i="2"/>
  <c r="BB146" i="2"/>
  <c r="BB161" i="2"/>
  <c r="BB181" i="2"/>
  <c r="BB149" i="2"/>
  <c r="BB148" i="2"/>
  <c r="BB150" i="2"/>
  <c r="BB162" i="2"/>
  <c r="BB182" i="2"/>
  <c r="BB153" i="2"/>
  <c r="BB152" i="2"/>
  <c r="BB154" i="2"/>
  <c r="BB163" i="2"/>
  <c r="BB183" i="2"/>
  <c r="BB58" i="2"/>
  <c r="BB59" i="2"/>
  <c r="BB157" i="2"/>
  <c r="BB156" i="2"/>
  <c r="BB158" i="2"/>
  <c r="BB164" i="2"/>
  <c r="BB184" i="2"/>
  <c r="BB185" i="2"/>
  <c r="BB406" i="2"/>
  <c r="BA37" i="2"/>
  <c r="BA85" i="2"/>
  <c r="BA86" i="2"/>
  <c r="BA141" i="2"/>
  <c r="BA140" i="2"/>
  <c r="BA142" i="2"/>
  <c r="BA160" i="2"/>
  <c r="BA166" i="2"/>
  <c r="BA180" i="2"/>
  <c r="BA145" i="2"/>
  <c r="BA144" i="2"/>
  <c r="BA146" i="2"/>
  <c r="BA161" i="2"/>
  <c r="BA181" i="2"/>
  <c r="BA149" i="2"/>
  <c r="BA148" i="2"/>
  <c r="BA150" i="2"/>
  <c r="BA162" i="2"/>
  <c r="BA182" i="2"/>
  <c r="BA153" i="2"/>
  <c r="BA152" i="2"/>
  <c r="BA154" i="2"/>
  <c r="BA163" i="2"/>
  <c r="BA183" i="2"/>
  <c r="BA58" i="2"/>
  <c r="BA59" i="2"/>
  <c r="BA157" i="2"/>
  <c r="BA156" i="2"/>
  <c r="BA158" i="2"/>
  <c r="BA164" i="2"/>
  <c r="BA184" i="2"/>
  <c r="BA185" i="2"/>
  <c r="BA406" i="2"/>
  <c r="AZ37" i="2"/>
  <c r="AZ85" i="2"/>
  <c r="AZ86" i="2"/>
  <c r="AZ141" i="2"/>
  <c r="AZ140" i="2"/>
  <c r="AZ142" i="2"/>
  <c r="AZ160" i="2"/>
  <c r="AZ166" i="2"/>
  <c r="AZ180" i="2"/>
  <c r="AZ145" i="2"/>
  <c r="AZ144" i="2"/>
  <c r="AZ146" i="2"/>
  <c r="AZ161" i="2"/>
  <c r="AZ181" i="2"/>
  <c r="AZ149" i="2"/>
  <c r="AZ148" i="2"/>
  <c r="AZ150" i="2"/>
  <c r="AZ162" i="2"/>
  <c r="AZ182" i="2"/>
  <c r="AZ153" i="2"/>
  <c r="AZ152" i="2"/>
  <c r="AZ154" i="2"/>
  <c r="AZ163" i="2"/>
  <c r="AZ183" i="2"/>
  <c r="AZ58" i="2"/>
  <c r="AZ59" i="2"/>
  <c r="AZ157" i="2"/>
  <c r="AZ156" i="2"/>
  <c r="AZ158" i="2"/>
  <c r="AZ164" i="2"/>
  <c r="AZ184" i="2"/>
  <c r="AZ185" i="2"/>
  <c r="AZ406" i="2"/>
  <c r="AY37" i="2"/>
  <c r="AY85" i="2"/>
  <c r="AY86" i="2"/>
  <c r="AY141" i="2"/>
  <c r="AY140" i="2"/>
  <c r="AY142" i="2"/>
  <c r="AY160" i="2"/>
  <c r="AY166" i="2"/>
  <c r="AY180" i="2"/>
  <c r="AY145" i="2"/>
  <c r="AY144" i="2"/>
  <c r="AY146" i="2"/>
  <c r="AY161" i="2"/>
  <c r="AY181" i="2"/>
  <c r="AY149" i="2"/>
  <c r="AY148" i="2"/>
  <c r="AY150" i="2"/>
  <c r="AY162" i="2"/>
  <c r="AY182" i="2"/>
  <c r="AY153" i="2"/>
  <c r="AY152" i="2"/>
  <c r="AY154" i="2"/>
  <c r="AY163" i="2"/>
  <c r="AY183" i="2"/>
  <c r="AY58" i="2"/>
  <c r="AY59" i="2"/>
  <c r="AY157" i="2"/>
  <c r="AY156" i="2"/>
  <c r="AY158" i="2"/>
  <c r="AY164" i="2"/>
  <c r="AY184" i="2"/>
  <c r="AY185" i="2"/>
  <c r="AY406" i="2"/>
  <c r="AX37" i="2"/>
  <c r="AX85" i="2"/>
  <c r="AX86" i="2"/>
  <c r="AX141" i="2"/>
  <c r="AX140" i="2"/>
  <c r="AX142" i="2"/>
  <c r="AX160" i="2"/>
  <c r="AX166" i="2"/>
  <c r="AX180" i="2"/>
  <c r="AX145" i="2"/>
  <c r="AX144" i="2"/>
  <c r="AX146" i="2"/>
  <c r="AX161" i="2"/>
  <c r="AX181" i="2"/>
  <c r="AX149" i="2"/>
  <c r="AX148" i="2"/>
  <c r="AX150" i="2"/>
  <c r="AX162" i="2"/>
  <c r="AX182" i="2"/>
  <c r="AX153" i="2"/>
  <c r="AX152" i="2"/>
  <c r="AX154" i="2"/>
  <c r="AX163" i="2"/>
  <c r="AX183" i="2"/>
  <c r="AX58" i="2"/>
  <c r="AX59" i="2"/>
  <c r="AX157" i="2"/>
  <c r="AX156" i="2"/>
  <c r="AX158" i="2"/>
  <c r="AX164" i="2"/>
  <c r="AX184" i="2"/>
  <c r="AX185" i="2"/>
  <c r="AX406" i="2"/>
  <c r="AW37" i="2"/>
  <c r="AW85" i="2"/>
  <c r="AW86" i="2"/>
  <c r="AW141" i="2"/>
  <c r="AW140" i="2"/>
  <c r="AW142" i="2"/>
  <c r="AW160" i="2"/>
  <c r="AW166" i="2"/>
  <c r="AW180" i="2"/>
  <c r="AW145" i="2"/>
  <c r="AW144" i="2"/>
  <c r="AW146" i="2"/>
  <c r="AW161" i="2"/>
  <c r="AW181" i="2"/>
  <c r="AW149" i="2"/>
  <c r="AW148" i="2"/>
  <c r="AW150" i="2"/>
  <c r="AW162" i="2"/>
  <c r="AW182" i="2"/>
  <c r="AW153" i="2"/>
  <c r="AW152" i="2"/>
  <c r="AW154" i="2"/>
  <c r="AW163" i="2"/>
  <c r="AW183" i="2"/>
  <c r="AW58" i="2"/>
  <c r="AW59" i="2"/>
  <c r="AW157" i="2"/>
  <c r="AW156" i="2"/>
  <c r="AW158" i="2"/>
  <c r="AW164" i="2"/>
  <c r="AW184" i="2"/>
  <c r="AW185" i="2"/>
  <c r="AW406" i="2"/>
  <c r="AV37" i="2"/>
  <c r="AV85" i="2"/>
  <c r="AV86" i="2"/>
  <c r="AV141" i="2"/>
  <c r="AV140" i="2"/>
  <c r="AV142" i="2"/>
  <c r="AV160" i="2"/>
  <c r="AV166" i="2"/>
  <c r="AV180" i="2"/>
  <c r="AV145" i="2"/>
  <c r="AV144" i="2"/>
  <c r="AV146" i="2"/>
  <c r="AV161" i="2"/>
  <c r="AV181" i="2"/>
  <c r="AV149" i="2"/>
  <c r="AV148" i="2"/>
  <c r="AV150" i="2"/>
  <c r="AV162" i="2"/>
  <c r="AV182" i="2"/>
  <c r="AV153" i="2"/>
  <c r="AV152" i="2"/>
  <c r="AV154" i="2"/>
  <c r="AV163" i="2"/>
  <c r="AV183" i="2"/>
  <c r="AV58" i="2"/>
  <c r="AV59" i="2"/>
  <c r="AV157" i="2"/>
  <c r="AV156" i="2"/>
  <c r="AV158" i="2"/>
  <c r="AV164" i="2"/>
  <c r="AV184" i="2"/>
  <c r="AV185" i="2"/>
  <c r="AV406" i="2"/>
  <c r="AU37" i="2"/>
  <c r="AU85" i="2"/>
  <c r="AU86" i="2"/>
  <c r="AU141" i="2"/>
  <c r="AU140" i="2"/>
  <c r="AU142" i="2"/>
  <c r="AU160" i="2"/>
  <c r="AU166" i="2"/>
  <c r="AU180" i="2"/>
  <c r="AU145" i="2"/>
  <c r="AU144" i="2"/>
  <c r="AU146" i="2"/>
  <c r="AU161" i="2"/>
  <c r="AU181" i="2"/>
  <c r="AU149" i="2"/>
  <c r="AU148" i="2"/>
  <c r="AU150" i="2"/>
  <c r="AU162" i="2"/>
  <c r="AU182" i="2"/>
  <c r="AU153" i="2"/>
  <c r="AU152" i="2"/>
  <c r="AU154" i="2"/>
  <c r="AU163" i="2"/>
  <c r="AU183" i="2"/>
  <c r="AU58" i="2"/>
  <c r="AU59" i="2"/>
  <c r="AU157" i="2"/>
  <c r="AU156" i="2"/>
  <c r="AU158" i="2"/>
  <c r="AU164" i="2"/>
  <c r="AU184" i="2"/>
  <c r="AU185" i="2"/>
  <c r="AU406" i="2"/>
  <c r="AT37" i="2"/>
  <c r="AT85" i="2"/>
  <c r="AT86" i="2"/>
  <c r="AT141" i="2"/>
  <c r="AT140" i="2"/>
  <c r="AT142" i="2"/>
  <c r="AT160" i="2"/>
  <c r="AT166" i="2"/>
  <c r="AT180" i="2"/>
  <c r="AT145" i="2"/>
  <c r="AT144" i="2"/>
  <c r="AT146" i="2"/>
  <c r="AT161" i="2"/>
  <c r="AT181" i="2"/>
  <c r="AT149" i="2"/>
  <c r="AT148" i="2"/>
  <c r="AT150" i="2"/>
  <c r="AT162" i="2"/>
  <c r="AT182" i="2"/>
  <c r="AT153" i="2"/>
  <c r="AT152" i="2"/>
  <c r="AT154" i="2"/>
  <c r="AT163" i="2"/>
  <c r="AT183" i="2"/>
  <c r="AT58" i="2"/>
  <c r="AT59" i="2"/>
  <c r="AT157" i="2"/>
  <c r="AT156" i="2"/>
  <c r="AT158" i="2"/>
  <c r="AT164" i="2"/>
  <c r="AT184" i="2"/>
  <c r="AT185" i="2"/>
  <c r="AT406" i="2"/>
  <c r="AS37" i="2"/>
  <c r="AS85" i="2"/>
  <c r="AS86" i="2"/>
  <c r="AS141" i="2"/>
  <c r="AS140" i="2"/>
  <c r="AS142" i="2"/>
  <c r="AS160" i="2"/>
  <c r="AS166" i="2"/>
  <c r="AS180" i="2"/>
  <c r="AS145" i="2"/>
  <c r="AS144" i="2"/>
  <c r="AS146" i="2"/>
  <c r="AS161" i="2"/>
  <c r="AS181" i="2"/>
  <c r="AS149" i="2"/>
  <c r="AS148" i="2"/>
  <c r="AS150" i="2"/>
  <c r="AS162" i="2"/>
  <c r="AS182" i="2"/>
  <c r="AS153" i="2"/>
  <c r="AS152" i="2"/>
  <c r="AS154" i="2"/>
  <c r="AS163" i="2"/>
  <c r="AS183" i="2"/>
  <c r="AS58" i="2"/>
  <c r="AS59" i="2"/>
  <c r="AS157" i="2"/>
  <c r="AS156" i="2"/>
  <c r="AS158" i="2"/>
  <c r="AS164" i="2"/>
  <c r="AS184" i="2"/>
  <c r="AS185" i="2"/>
  <c r="AS406" i="2"/>
  <c r="AR37" i="2"/>
  <c r="AR85" i="2"/>
  <c r="AR86" i="2"/>
  <c r="AR141" i="2"/>
  <c r="AR140" i="2"/>
  <c r="AR142" i="2"/>
  <c r="AR160" i="2"/>
  <c r="AR166" i="2"/>
  <c r="AR180" i="2"/>
  <c r="AR145" i="2"/>
  <c r="AR144" i="2"/>
  <c r="AR146" i="2"/>
  <c r="AR161" i="2"/>
  <c r="AR181" i="2"/>
  <c r="AR149" i="2"/>
  <c r="AR148" i="2"/>
  <c r="AR150" i="2"/>
  <c r="AR162" i="2"/>
  <c r="AR182" i="2"/>
  <c r="AR153" i="2"/>
  <c r="AR152" i="2"/>
  <c r="AR154" i="2"/>
  <c r="AR163" i="2"/>
  <c r="AR183" i="2"/>
  <c r="AR58" i="2"/>
  <c r="AR59" i="2"/>
  <c r="AR157" i="2"/>
  <c r="AR156" i="2"/>
  <c r="AR158" i="2"/>
  <c r="AR164" i="2"/>
  <c r="AR184" i="2"/>
  <c r="AR185" i="2"/>
  <c r="AR406" i="2"/>
  <c r="AQ37" i="2"/>
  <c r="AQ85" i="2"/>
  <c r="AQ86" i="2"/>
  <c r="AQ141" i="2"/>
  <c r="AQ140" i="2"/>
  <c r="AQ142" i="2"/>
  <c r="AQ160" i="2"/>
  <c r="AQ166" i="2"/>
  <c r="AQ180" i="2"/>
  <c r="AQ145" i="2"/>
  <c r="AQ144" i="2"/>
  <c r="AQ146" i="2"/>
  <c r="AQ161" i="2"/>
  <c r="AQ181" i="2"/>
  <c r="AQ149" i="2"/>
  <c r="AQ148" i="2"/>
  <c r="AQ150" i="2"/>
  <c r="AQ162" i="2"/>
  <c r="AQ182" i="2"/>
  <c r="AQ153" i="2"/>
  <c r="AQ152" i="2"/>
  <c r="AQ154" i="2"/>
  <c r="AQ163" i="2"/>
  <c r="AQ183" i="2"/>
  <c r="AQ58" i="2"/>
  <c r="AQ59" i="2"/>
  <c r="AQ157" i="2"/>
  <c r="AQ156" i="2"/>
  <c r="AQ158" i="2"/>
  <c r="AQ164" i="2"/>
  <c r="AQ184" i="2"/>
  <c r="AQ185" i="2"/>
  <c r="AQ406" i="2"/>
  <c r="AP37" i="2"/>
  <c r="AP85" i="2"/>
  <c r="AP86" i="2"/>
  <c r="AP141" i="2"/>
  <c r="AP140" i="2"/>
  <c r="AP142" i="2"/>
  <c r="AP160" i="2"/>
  <c r="AP166" i="2"/>
  <c r="AP180" i="2"/>
  <c r="AP145" i="2"/>
  <c r="AP144" i="2"/>
  <c r="AP146" i="2"/>
  <c r="AP161" i="2"/>
  <c r="AP181" i="2"/>
  <c r="AP149" i="2"/>
  <c r="AP148" i="2"/>
  <c r="AP150" i="2"/>
  <c r="AP162" i="2"/>
  <c r="AP182" i="2"/>
  <c r="AP153" i="2"/>
  <c r="AP152" i="2"/>
  <c r="AP154" i="2"/>
  <c r="AP163" i="2"/>
  <c r="AP183" i="2"/>
  <c r="AP58" i="2"/>
  <c r="AP59" i="2"/>
  <c r="AP157" i="2"/>
  <c r="AP156" i="2"/>
  <c r="AP158" i="2"/>
  <c r="AP164" i="2"/>
  <c r="AP184" i="2"/>
  <c r="AP185" i="2"/>
  <c r="AP406" i="2"/>
  <c r="AO37" i="2"/>
  <c r="AO85" i="2"/>
  <c r="AO86" i="2"/>
  <c r="AO141" i="2"/>
  <c r="AO140" i="2"/>
  <c r="AO142" i="2"/>
  <c r="AO160" i="2"/>
  <c r="AO166" i="2"/>
  <c r="AO180" i="2"/>
  <c r="AO145" i="2"/>
  <c r="AO144" i="2"/>
  <c r="AO146" i="2"/>
  <c r="AO161" i="2"/>
  <c r="AO181" i="2"/>
  <c r="AO149" i="2"/>
  <c r="AO148" i="2"/>
  <c r="AO150" i="2"/>
  <c r="AO162" i="2"/>
  <c r="AO182" i="2"/>
  <c r="AO153" i="2"/>
  <c r="AO152" i="2"/>
  <c r="AO154" i="2"/>
  <c r="AO163" i="2"/>
  <c r="AO183" i="2"/>
  <c r="AO58" i="2"/>
  <c r="AO59" i="2"/>
  <c r="AO157" i="2"/>
  <c r="AO156" i="2"/>
  <c r="AO158" i="2"/>
  <c r="AO164" i="2"/>
  <c r="AO184" i="2"/>
  <c r="AO185" i="2"/>
  <c r="AO406" i="2"/>
  <c r="AN37" i="2"/>
  <c r="AN85" i="2"/>
  <c r="AN86" i="2"/>
  <c r="AN141" i="2"/>
  <c r="AN140" i="2"/>
  <c r="AN142" i="2"/>
  <c r="AN160" i="2"/>
  <c r="AN166" i="2"/>
  <c r="AN180" i="2"/>
  <c r="AN145" i="2"/>
  <c r="AN144" i="2"/>
  <c r="AN146" i="2"/>
  <c r="AN161" i="2"/>
  <c r="AN181" i="2"/>
  <c r="AN149" i="2"/>
  <c r="AN148" i="2"/>
  <c r="AN150" i="2"/>
  <c r="AN162" i="2"/>
  <c r="AN182" i="2"/>
  <c r="AN153" i="2"/>
  <c r="AN152" i="2"/>
  <c r="AN154" i="2"/>
  <c r="AN163" i="2"/>
  <c r="AN183" i="2"/>
  <c r="AN58" i="2"/>
  <c r="AN59" i="2"/>
  <c r="AN157" i="2"/>
  <c r="AN156" i="2"/>
  <c r="AN158" i="2"/>
  <c r="AN164" i="2"/>
  <c r="AN184" i="2"/>
  <c r="AN185" i="2"/>
  <c r="AN406" i="2"/>
  <c r="AM37" i="2"/>
  <c r="AM85" i="2"/>
  <c r="AM86" i="2"/>
  <c r="AM141" i="2"/>
  <c r="AM140" i="2"/>
  <c r="AM142" i="2"/>
  <c r="AM160" i="2"/>
  <c r="AM166" i="2"/>
  <c r="AM180" i="2"/>
  <c r="AM145" i="2"/>
  <c r="AM144" i="2"/>
  <c r="AM146" i="2"/>
  <c r="AM161" i="2"/>
  <c r="AM181" i="2"/>
  <c r="AM149" i="2"/>
  <c r="AM148" i="2"/>
  <c r="AM150" i="2"/>
  <c r="AM162" i="2"/>
  <c r="AM182" i="2"/>
  <c r="AM153" i="2"/>
  <c r="AM152" i="2"/>
  <c r="AM154" i="2"/>
  <c r="AM163" i="2"/>
  <c r="AM183" i="2"/>
  <c r="AM58" i="2"/>
  <c r="AM59" i="2"/>
  <c r="AM157" i="2"/>
  <c r="AM156" i="2"/>
  <c r="AM158" i="2"/>
  <c r="AM164" i="2"/>
  <c r="AM184" i="2"/>
  <c r="AM185" i="2"/>
  <c r="AM406" i="2"/>
  <c r="AL37" i="2"/>
  <c r="AL85" i="2"/>
  <c r="AL86" i="2"/>
  <c r="AL141" i="2"/>
  <c r="AL140" i="2"/>
  <c r="AL142" i="2"/>
  <c r="AL160" i="2"/>
  <c r="AL166" i="2"/>
  <c r="AL180" i="2"/>
  <c r="AL145" i="2"/>
  <c r="AL144" i="2"/>
  <c r="AL146" i="2"/>
  <c r="AL161" i="2"/>
  <c r="AL181" i="2"/>
  <c r="AL149" i="2"/>
  <c r="AL148" i="2"/>
  <c r="AL150" i="2"/>
  <c r="AL162" i="2"/>
  <c r="AL182" i="2"/>
  <c r="AL153" i="2"/>
  <c r="AL152" i="2"/>
  <c r="AL154" i="2"/>
  <c r="AL163" i="2"/>
  <c r="AL183" i="2"/>
  <c r="AL58" i="2"/>
  <c r="AL59" i="2"/>
  <c r="AL157" i="2"/>
  <c r="AL156" i="2"/>
  <c r="AL158" i="2"/>
  <c r="AL164" i="2"/>
  <c r="AL184" i="2"/>
  <c r="AL185" i="2"/>
  <c r="AL406" i="2"/>
  <c r="AK37" i="2"/>
  <c r="AK85" i="2"/>
  <c r="AK86" i="2"/>
  <c r="AK141" i="2"/>
  <c r="AK140" i="2"/>
  <c r="AK142" i="2"/>
  <c r="AK160" i="2"/>
  <c r="AK166" i="2"/>
  <c r="AK180" i="2"/>
  <c r="AK145" i="2"/>
  <c r="AK144" i="2"/>
  <c r="AK146" i="2"/>
  <c r="AK161" i="2"/>
  <c r="AK181" i="2"/>
  <c r="AK149" i="2"/>
  <c r="AK148" i="2"/>
  <c r="AK150" i="2"/>
  <c r="AK162" i="2"/>
  <c r="AK182" i="2"/>
  <c r="AK153" i="2"/>
  <c r="AK152" i="2"/>
  <c r="AK154" i="2"/>
  <c r="AK163" i="2"/>
  <c r="AK183" i="2"/>
  <c r="AK58" i="2"/>
  <c r="AK59" i="2"/>
  <c r="AK157" i="2"/>
  <c r="AK156" i="2"/>
  <c r="AK158" i="2"/>
  <c r="AK164" i="2"/>
  <c r="AK184" i="2"/>
  <c r="AK185" i="2"/>
  <c r="AK406" i="2"/>
  <c r="AJ37" i="2"/>
  <c r="AJ85" i="2"/>
  <c r="AJ86" i="2"/>
  <c r="AJ141" i="2"/>
  <c r="AJ140" i="2"/>
  <c r="AJ142" i="2"/>
  <c r="AJ160" i="2"/>
  <c r="AJ166" i="2"/>
  <c r="AJ180" i="2"/>
  <c r="AJ145" i="2"/>
  <c r="AJ144" i="2"/>
  <c r="AJ146" i="2"/>
  <c r="AJ161" i="2"/>
  <c r="AJ181" i="2"/>
  <c r="AJ149" i="2"/>
  <c r="AJ148" i="2"/>
  <c r="AJ150" i="2"/>
  <c r="AJ162" i="2"/>
  <c r="AJ182" i="2"/>
  <c r="AJ153" i="2"/>
  <c r="AJ152" i="2"/>
  <c r="AJ154" i="2"/>
  <c r="AJ163" i="2"/>
  <c r="AJ183" i="2"/>
  <c r="AJ58" i="2"/>
  <c r="AJ59" i="2"/>
  <c r="AJ157" i="2"/>
  <c r="AJ156" i="2"/>
  <c r="AJ158" i="2"/>
  <c r="AJ164" i="2"/>
  <c r="AJ184" i="2"/>
  <c r="AJ185" i="2"/>
  <c r="AJ406" i="2"/>
  <c r="AI37" i="2"/>
  <c r="AI85" i="2"/>
  <c r="AI86" i="2"/>
  <c r="AI141" i="2"/>
  <c r="AI140" i="2"/>
  <c r="AI142" i="2"/>
  <c r="AI160" i="2"/>
  <c r="AI166" i="2"/>
  <c r="AI180" i="2"/>
  <c r="AI145" i="2"/>
  <c r="AI144" i="2"/>
  <c r="AI146" i="2"/>
  <c r="AI161" i="2"/>
  <c r="AI181" i="2"/>
  <c r="AI149" i="2"/>
  <c r="AI148" i="2"/>
  <c r="AI150" i="2"/>
  <c r="AI162" i="2"/>
  <c r="AI182" i="2"/>
  <c r="AI153" i="2"/>
  <c r="AI152" i="2"/>
  <c r="AI154" i="2"/>
  <c r="AI163" i="2"/>
  <c r="AI183" i="2"/>
  <c r="AI58" i="2"/>
  <c r="AI59" i="2"/>
  <c r="AI157" i="2"/>
  <c r="AI156" i="2"/>
  <c r="AI158" i="2"/>
  <c r="AI164" i="2"/>
  <c r="AI184" i="2"/>
  <c r="AI185" i="2"/>
  <c r="AI406" i="2"/>
  <c r="AH37" i="2"/>
  <c r="AH85" i="2"/>
  <c r="AH86" i="2"/>
  <c r="AH141" i="2"/>
  <c r="AH140" i="2"/>
  <c r="AH142" i="2"/>
  <c r="AH160" i="2"/>
  <c r="AH166" i="2"/>
  <c r="AH180" i="2"/>
  <c r="AH145" i="2"/>
  <c r="AH144" i="2"/>
  <c r="AH146" i="2"/>
  <c r="AH161" i="2"/>
  <c r="AH181" i="2"/>
  <c r="AH149" i="2"/>
  <c r="AH148" i="2"/>
  <c r="AH150" i="2"/>
  <c r="AH162" i="2"/>
  <c r="AH182" i="2"/>
  <c r="AH153" i="2"/>
  <c r="AH152" i="2"/>
  <c r="AH154" i="2"/>
  <c r="AH163" i="2"/>
  <c r="AH183" i="2"/>
  <c r="AH58" i="2"/>
  <c r="AH59" i="2"/>
  <c r="AH157" i="2"/>
  <c r="AH156" i="2"/>
  <c r="AH158" i="2"/>
  <c r="AH164" i="2"/>
  <c r="AH184" i="2"/>
  <c r="AH185" i="2"/>
  <c r="AH406" i="2"/>
  <c r="AG37" i="2"/>
  <c r="AG85" i="2"/>
  <c r="AG86" i="2"/>
  <c r="AG141" i="2"/>
  <c r="AG140" i="2"/>
  <c r="AG142" i="2"/>
  <c r="AG160" i="2"/>
  <c r="AG166" i="2"/>
  <c r="AG180" i="2"/>
  <c r="AG145" i="2"/>
  <c r="AG144" i="2"/>
  <c r="AG146" i="2"/>
  <c r="AG161" i="2"/>
  <c r="AG181" i="2"/>
  <c r="AG149" i="2"/>
  <c r="AG148" i="2"/>
  <c r="AG150" i="2"/>
  <c r="AG162" i="2"/>
  <c r="AG182" i="2"/>
  <c r="AG153" i="2"/>
  <c r="AG152" i="2"/>
  <c r="AG154" i="2"/>
  <c r="AG163" i="2"/>
  <c r="AG183" i="2"/>
  <c r="AG58" i="2"/>
  <c r="AG59" i="2"/>
  <c r="AG157" i="2"/>
  <c r="AG156" i="2"/>
  <c r="AG158" i="2"/>
  <c r="AG164" i="2"/>
  <c r="AG184" i="2"/>
  <c r="AG185" i="2"/>
  <c r="AG406" i="2"/>
  <c r="AF37" i="2"/>
  <c r="AF85" i="2"/>
  <c r="AF86" i="2"/>
  <c r="AF141" i="2"/>
  <c r="AF140" i="2"/>
  <c r="AF142" i="2"/>
  <c r="AF160" i="2"/>
  <c r="AF166" i="2"/>
  <c r="AF180" i="2"/>
  <c r="AF145" i="2"/>
  <c r="AF144" i="2"/>
  <c r="AF146" i="2"/>
  <c r="AF161" i="2"/>
  <c r="AF181" i="2"/>
  <c r="AF149" i="2"/>
  <c r="AF148" i="2"/>
  <c r="AF150" i="2"/>
  <c r="AF162" i="2"/>
  <c r="AF182" i="2"/>
  <c r="AF153" i="2"/>
  <c r="AF152" i="2"/>
  <c r="AF154" i="2"/>
  <c r="AF163" i="2"/>
  <c r="AF183" i="2"/>
  <c r="AF58" i="2"/>
  <c r="AF59" i="2"/>
  <c r="AF157" i="2"/>
  <c r="AF156" i="2"/>
  <c r="AF158" i="2"/>
  <c r="AF164" i="2"/>
  <c r="AF184" i="2"/>
  <c r="AF185" i="2"/>
  <c r="AF406" i="2"/>
  <c r="AE37" i="2"/>
  <c r="AE85" i="2"/>
  <c r="AE86" i="2"/>
  <c r="AE141" i="2"/>
  <c r="AE140" i="2"/>
  <c r="AE142" i="2"/>
  <c r="AE160" i="2"/>
  <c r="AE166" i="2"/>
  <c r="AE180" i="2"/>
  <c r="AE145" i="2"/>
  <c r="AE144" i="2"/>
  <c r="AE146" i="2"/>
  <c r="AE161" i="2"/>
  <c r="AE181" i="2"/>
  <c r="AE149" i="2"/>
  <c r="AE148" i="2"/>
  <c r="AE150" i="2"/>
  <c r="AE162" i="2"/>
  <c r="AE182" i="2"/>
  <c r="AE153" i="2"/>
  <c r="AE152" i="2"/>
  <c r="AE154" i="2"/>
  <c r="AE163" i="2"/>
  <c r="AE183" i="2"/>
  <c r="AE58" i="2"/>
  <c r="AE59" i="2"/>
  <c r="AE157" i="2"/>
  <c r="AE156" i="2"/>
  <c r="AE158" i="2"/>
  <c r="AE164" i="2"/>
  <c r="AE184" i="2"/>
  <c r="AE185" i="2"/>
  <c r="AE406" i="2"/>
  <c r="AD37" i="2"/>
  <c r="AD85" i="2"/>
  <c r="AD86" i="2"/>
  <c r="AD141" i="2"/>
  <c r="AD140" i="2"/>
  <c r="AD142" i="2"/>
  <c r="AD160" i="2"/>
  <c r="AD166" i="2"/>
  <c r="AD180" i="2"/>
  <c r="AD145" i="2"/>
  <c r="AD144" i="2"/>
  <c r="AD146" i="2"/>
  <c r="AD161" i="2"/>
  <c r="AD181" i="2"/>
  <c r="AD149" i="2"/>
  <c r="AD148" i="2"/>
  <c r="AD150" i="2"/>
  <c r="AD162" i="2"/>
  <c r="AD182" i="2"/>
  <c r="AD153" i="2"/>
  <c r="AD152" i="2"/>
  <c r="AD154" i="2"/>
  <c r="AD163" i="2"/>
  <c r="AD183" i="2"/>
  <c r="AD58" i="2"/>
  <c r="AD59" i="2"/>
  <c r="AD157" i="2"/>
  <c r="AD156" i="2"/>
  <c r="AD158" i="2"/>
  <c r="AD164" i="2"/>
  <c r="AD184" i="2"/>
  <c r="AD185" i="2"/>
  <c r="AD406" i="2"/>
  <c r="AC37" i="2"/>
  <c r="AC85" i="2"/>
  <c r="AC86" i="2"/>
  <c r="AC141" i="2"/>
  <c r="AC140" i="2"/>
  <c r="AC142" i="2"/>
  <c r="AC160" i="2"/>
  <c r="AC166" i="2"/>
  <c r="AC180" i="2"/>
  <c r="AC145" i="2"/>
  <c r="AC144" i="2"/>
  <c r="AC146" i="2"/>
  <c r="AC161" i="2"/>
  <c r="AC181" i="2"/>
  <c r="AC149" i="2"/>
  <c r="AC148" i="2"/>
  <c r="AC150" i="2"/>
  <c r="AC162" i="2"/>
  <c r="AC182" i="2"/>
  <c r="AC153" i="2"/>
  <c r="AC152" i="2"/>
  <c r="AC154" i="2"/>
  <c r="AC163" i="2"/>
  <c r="AC183" i="2"/>
  <c r="AC58" i="2"/>
  <c r="AC59" i="2"/>
  <c r="AC157" i="2"/>
  <c r="AC156" i="2"/>
  <c r="AC158" i="2"/>
  <c r="AC164" i="2"/>
  <c r="AC184" i="2"/>
  <c r="AC185" i="2"/>
  <c r="AC406" i="2"/>
  <c r="AB37" i="2"/>
  <c r="AB85" i="2"/>
  <c r="AB86" i="2"/>
  <c r="AB141" i="2"/>
  <c r="AB140" i="2"/>
  <c r="AB142" i="2"/>
  <c r="AB160" i="2"/>
  <c r="AB166" i="2"/>
  <c r="AB180" i="2"/>
  <c r="AB145" i="2"/>
  <c r="AB144" i="2"/>
  <c r="AB146" i="2"/>
  <c r="AB161" i="2"/>
  <c r="AB181" i="2"/>
  <c r="AB149" i="2"/>
  <c r="AB148" i="2"/>
  <c r="AB150" i="2"/>
  <c r="AB162" i="2"/>
  <c r="AB182" i="2"/>
  <c r="AB153" i="2"/>
  <c r="AB152" i="2"/>
  <c r="AB154" i="2"/>
  <c r="AB163" i="2"/>
  <c r="AB183" i="2"/>
  <c r="AB58" i="2"/>
  <c r="AB59" i="2"/>
  <c r="AB157" i="2"/>
  <c r="AB156" i="2"/>
  <c r="AB158" i="2"/>
  <c r="AB164" i="2"/>
  <c r="AB184" i="2"/>
  <c r="AB185" i="2"/>
  <c r="AB406" i="2"/>
  <c r="AA37" i="2"/>
  <c r="AA85" i="2"/>
  <c r="AA86" i="2"/>
  <c r="AA141" i="2"/>
  <c r="AA140" i="2"/>
  <c r="AA142" i="2"/>
  <c r="AA160" i="2"/>
  <c r="AA166" i="2"/>
  <c r="AA180" i="2"/>
  <c r="AA145" i="2"/>
  <c r="AA144" i="2"/>
  <c r="AA146" i="2"/>
  <c r="AA161" i="2"/>
  <c r="AA181" i="2"/>
  <c r="AA149" i="2"/>
  <c r="AA148" i="2"/>
  <c r="AA150" i="2"/>
  <c r="AA162" i="2"/>
  <c r="AA182" i="2"/>
  <c r="AA153" i="2"/>
  <c r="AA152" i="2"/>
  <c r="AA154" i="2"/>
  <c r="AA163" i="2"/>
  <c r="AA183" i="2"/>
  <c r="AA58" i="2"/>
  <c r="AA59" i="2"/>
  <c r="AA157" i="2"/>
  <c r="AA156" i="2"/>
  <c r="AA158" i="2"/>
  <c r="AA164" i="2"/>
  <c r="AA184" i="2"/>
  <c r="AA185" i="2"/>
  <c r="AA406" i="2"/>
  <c r="Z37" i="2"/>
  <c r="Z85" i="2"/>
  <c r="Z86" i="2"/>
  <c r="Z141" i="2"/>
  <c r="Z140" i="2"/>
  <c r="Z142" i="2"/>
  <c r="Z160" i="2"/>
  <c r="Z166" i="2"/>
  <c r="Z180" i="2"/>
  <c r="Z145" i="2"/>
  <c r="Z144" i="2"/>
  <c r="Z146" i="2"/>
  <c r="Z161" i="2"/>
  <c r="Z181" i="2"/>
  <c r="Z149" i="2"/>
  <c r="Z148" i="2"/>
  <c r="Z150" i="2"/>
  <c r="Z162" i="2"/>
  <c r="Z182" i="2"/>
  <c r="Z153" i="2"/>
  <c r="Z152" i="2"/>
  <c r="Z154" i="2"/>
  <c r="Z163" i="2"/>
  <c r="Z183" i="2"/>
  <c r="Z58" i="2"/>
  <c r="Z59" i="2"/>
  <c r="Z157" i="2"/>
  <c r="Z156" i="2"/>
  <c r="Z158" i="2"/>
  <c r="Z164" i="2"/>
  <c r="Z184" i="2"/>
  <c r="Z185" i="2"/>
  <c r="Z406" i="2"/>
  <c r="Y37" i="2"/>
  <c r="Y85" i="2"/>
  <c r="Y86" i="2"/>
  <c r="Y141" i="2"/>
  <c r="Y140" i="2"/>
  <c r="Y142" i="2"/>
  <c r="Y160" i="2"/>
  <c r="Y166" i="2"/>
  <c r="Y180" i="2"/>
  <c r="Y145" i="2"/>
  <c r="Y144" i="2"/>
  <c r="Y146" i="2"/>
  <c r="Y161" i="2"/>
  <c r="Y181" i="2"/>
  <c r="Y149" i="2"/>
  <c r="Y148" i="2"/>
  <c r="Y150" i="2"/>
  <c r="Y162" i="2"/>
  <c r="Y182" i="2"/>
  <c r="Y153" i="2"/>
  <c r="Y152" i="2"/>
  <c r="Y154" i="2"/>
  <c r="Y163" i="2"/>
  <c r="Y183" i="2"/>
  <c r="Y58" i="2"/>
  <c r="Y59" i="2"/>
  <c r="Y157" i="2"/>
  <c r="Y156" i="2"/>
  <c r="Y158" i="2"/>
  <c r="Y164" i="2"/>
  <c r="Y184" i="2"/>
  <c r="Y185" i="2"/>
  <c r="Y406" i="2"/>
  <c r="X37" i="2"/>
  <c r="X85" i="2"/>
  <c r="X86" i="2"/>
  <c r="X141" i="2"/>
  <c r="X140" i="2"/>
  <c r="X142" i="2"/>
  <c r="X160" i="2"/>
  <c r="X166" i="2"/>
  <c r="X180" i="2"/>
  <c r="X145" i="2"/>
  <c r="X144" i="2"/>
  <c r="X146" i="2"/>
  <c r="X161" i="2"/>
  <c r="X181" i="2"/>
  <c r="X149" i="2"/>
  <c r="X148" i="2"/>
  <c r="X150" i="2"/>
  <c r="X162" i="2"/>
  <c r="X182" i="2"/>
  <c r="X153" i="2"/>
  <c r="X152" i="2"/>
  <c r="X154" i="2"/>
  <c r="X163" i="2"/>
  <c r="X183" i="2"/>
  <c r="X58" i="2"/>
  <c r="X59" i="2"/>
  <c r="X157" i="2"/>
  <c r="X156" i="2"/>
  <c r="X158" i="2"/>
  <c r="X164" i="2"/>
  <c r="X184" i="2"/>
  <c r="X185" i="2"/>
  <c r="X406" i="2"/>
  <c r="W37" i="2"/>
  <c r="W85" i="2"/>
  <c r="W86" i="2"/>
  <c r="W141" i="2"/>
  <c r="W140" i="2"/>
  <c r="W142" i="2"/>
  <c r="W160" i="2"/>
  <c r="W166" i="2"/>
  <c r="W180" i="2"/>
  <c r="W145" i="2"/>
  <c r="W144" i="2"/>
  <c r="W146" i="2"/>
  <c r="W161" i="2"/>
  <c r="W181" i="2"/>
  <c r="W149" i="2"/>
  <c r="W148" i="2"/>
  <c r="W150" i="2"/>
  <c r="W162" i="2"/>
  <c r="W182" i="2"/>
  <c r="W153" i="2"/>
  <c r="W152" i="2"/>
  <c r="W154" i="2"/>
  <c r="W163" i="2"/>
  <c r="W183" i="2"/>
  <c r="W58" i="2"/>
  <c r="W59" i="2"/>
  <c r="W157" i="2"/>
  <c r="W156" i="2"/>
  <c r="W158" i="2"/>
  <c r="W164" i="2"/>
  <c r="W184" i="2"/>
  <c r="W185" i="2"/>
  <c r="W406" i="2"/>
  <c r="V37" i="2"/>
  <c r="V85" i="2"/>
  <c r="V86" i="2"/>
  <c r="V141" i="2"/>
  <c r="V140" i="2"/>
  <c r="V142" i="2"/>
  <c r="V160" i="2"/>
  <c r="V166" i="2"/>
  <c r="V180" i="2"/>
  <c r="V145" i="2"/>
  <c r="V144" i="2"/>
  <c r="V146" i="2"/>
  <c r="V161" i="2"/>
  <c r="V181" i="2"/>
  <c r="V149" i="2"/>
  <c r="V148" i="2"/>
  <c r="V150" i="2"/>
  <c r="V162" i="2"/>
  <c r="V182" i="2"/>
  <c r="V153" i="2"/>
  <c r="V152" i="2"/>
  <c r="V154" i="2"/>
  <c r="V163" i="2"/>
  <c r="V183" i="2"/>
  <c r="V58" i="2"/>
  <c r="V59" i="2"/>
  <c r="V157" i="2"/>
  <c r="V156" i="2"/>
  <c r="V158" i="2"/>
  <c r="V164" i="2"/>
  <c r="V184" i="2"/>
  <c r="V185" i="2"/>
  <c r="V406" i="2"/>
  <c r="U37" i="2"/>
  <c r="U85" i="2"/>
  <c r="U86" i="2"/>
  <c r="U141" i="2"/>
  <c r="U140" i="2"/>
  <c r="U142" i="2"/>
  <c r="U160" i="2"/>
  <c r="U166" i="2"/>
  <c r="U180" i="2"/>
  <c r="U145" i="2"/>
  <c r="U144" i="2"/>
  <c r="U146" i="2"/>
  <c r="U161" i="2"/>
  <c r="U181" i="2"/>
  <c r="U149" i="2"/>
  <c r="U148" i="2"/>
  <c r="U150" i="2"/>
  <c r="U162" i="2"/>
  <c r="U182" i="2"/>
  <c r="U153" i="2"/>
  <c r="U152" i="2"/>
  <c r="U154" i="2"/>
  <c r="U163" i="2"/>
  <c r="U183" i="2"/>
  <c r="U58" i="2"/>
  <c r="U59" i="2"/>
  <c r="U157" i="2"/>
  <c r="U156" i="2"/>
  <c r="U158" i="2"/>
  <c r="U164" i="2"/>
  <c r="U184" i="2"/>
  <c r="U185" i="2"/>
  <c r="U406" i="2"/>
  <c r="T37" i="2"/>
  <c r="T85" i="2"/>
  <c r="T86" i="2"/>
  <c r="T141" i="2"/>
  <c r="T140" i="2"/>
  <c r="T142" i="2"/>
  <c r="T160" i="2"/>
  <c r="T166" i="2"/>
  <c r="T180" i="2"/>
  <c r="T145" i="2"/>
  <c r="T144" i="2"/>
  <c r="T146" i="2"/>
  <c r="T161" i="2"/>
  <c r="T181" i="2"/>
  <c r="T149" i="2"/>
  <c r="T148" i="2"/>
  <c r="T150" i="2"/>
  <c r="T162" i="2"/>
  <c r="T182" i="2"/>
  <c r="T153" i="2"/>
  <c r="T152" i="2"/>
  <c r="T154" i="2"/>
  <c r="T163" i="2"/>
  <c r="T183" i="2"/>
  <c r="T58" i="2"/>
  <c r="T59" i="2"/>
  <c r="T157" i="2"/>
  <c r="T156" i="2"/>
  <c r="T158" i="2"/>
  <c r="T164" i="2"/>
  <c r="T184" i="2"/>
  <c r="T185" i="2"/>
  <c r="T406" i="2"/>
  <c r="S37" i="2"/>
  <c r="S85" i="2"/>
  <c r="S86" i="2"/>
  <c r="S141" i="2"/>
  <c r="S140" i="2"/>
  <c r="S142" i="2"/>
  <c r="S160" i="2"/>
  <c r="S166" i="2"/>
  <c r="S180" i="2"/>
  <c r="S145" i="2"/>
  <c r="S144" i="2"/>
  <c r="S146" i="2"/>
  <c r="S161" i="2"/>
  <c r="S181" i="2"/>
  <c r="S149" i="2"/>
  <c r="S148" i="2"/>
  <c r="S150" i="2"/>
  <c r="S162" i="2"/>
  <c r="S182" i="2"/>
  <c r="S153" i="2"/>
  <c r="S152" i="2"/>
  <c r="S154" i="2"/>
  <c r="S163" i="2"/>
  <c r="S183" i="2"/>
  <c r="S58" i="2"/>
  <c r="S59" i="2"/>
  <c r="S157" i="2"/>
  <c r="S156" i="2"/>
  <c r="S158" i="2"/>
  <c r="S164" i="2"/>
  <c r="S184" i="2"/>
  <c r="S185" i="2"/>
  <c r="S406" i="2"/>
  <c r="R37" i="2"/>
  <c r="R85" i="2"/>
  <c r="R86" i="2"/>
  <c r="R141" i="2"/>
  <c r="R140" i="2"/>
  <c r="R142" i="2"/>
  <c r="R160" i="2"/>
  <c r="R166" i="2"/>
  <c r="R180" i="2"/>
  <c r="R145" i="2"/>
  <c r="R144" i="2"/>
  <c r="R146" i="2"/>
  <c r="R161" i="2"/>
  <c r="R181" i="2"/>
  <c r="R149" i="2"/>
  <c r="R148" i="2"/>
  <c r="R150" i="2"/>
  <c r="R162" i="2"/>
  <c r="R182" i="2"/>
  <c r="R153" i="2"/>
  <c r="R152" i="2"/>
  <c r="R154" i="2"/>
  <c r="R163" i="2"/>
  <c r="R183" i="2"/>
  <c r="R58" i="2"/>
  <c r="R59" i="2"/>
  <c r="R157" i="2"/>
  <c r="R156" i="2"/>
  <c r="R158" i="2"/>
  <c r="R164" i="2"/>
  <c r="R184" i="2"/>
  <c r="R185" i="2"/>
  <c r="R406" i="2"/>
  <c r="Q37" i="2"/>
  <c r="Q85" i="2"/>
  <c r="Q86" i="2"/>
  <c r="Q141" i="2"/>
  <c r="Q140" i="2"/>
  <c r="Q142" i="2"/>
  <c r="Q160" i="2"/>
  <c r="Q166" i="2"/>
  <c r="Q180" i="2"/>
  <c r="Q145" i="2"/>
  <c r="Q144" i="2"/>
  <c r="Q146" i="2"/>
  <c r="Q161" i="2"/>
  <c r="Q181" i="2"/>
  <c r="Q149" i="2"/>
  <c r="Q148" i="2"/>
  <c r="Q150" i="2"/>
  <c r="Q162" i="2"/>
  <c r="Q182" i="2"/>
  <c r="Q153" i="2"/>
  <c r="Q152" i="2"/>
  <c r="Q154" i="2"/>
  <c r="Q163" i="2"/>
  <c r="Q183" i="2"/>
  <c r="Q58" i="2"/>
  <c r="Q59" i="2"/>
  <c r="Q157" i="2"/>
  <c r="Q156" i="2"/>
  <c r="Q158" i="2"/>
  <c r="Q164" i="2"/>
  <c r="Q184" i="2"/>
  <c r="Q185" i="2"/>
  <c r="Q406" i="2"/>
  <c r="P37" i="2"/>
  <c r="P85" i="2"/>
  <c r="P86" i="2"/>
  <c r="P141" i="2"/>
  <c r="P140" i="2"/>
  <c r="P142" i="2"/>
  <c r="P160" i="2"/>
  <c r="P166" i="2"/>
  <c r="P180" i="2"/>
  <c r="P145" i="2"/>
  <c r="P144" i="2"/>
  <c r="P146" i="2"/>
  <c r="P161" i="2"/>
  <c r="P181" i="2"/>
  <c r="P149" i="2"/>
  <c r="P148" i="2"/>
  <c r="P150" i="2"/>
  <c r="P162" i="2"/>
  <c r="P182" i="2"/>
  <c r="P153" i="2"/>
  <c r="P152" i="2"/>
  <c r="P154" i="2"/>
  <c r="P163" i="2"/>
  <c r="P183" i="2"/>
  <c r="P58" i="2"/>
  <c r="P59" i="2"/>
  <c r="P157" i="2"/>
  <c r="P156" i="2"/>
  <c r="P158" i="2"/>
  <c r="P164" i="2"/>
  <c r="P184" i="2"/>
  <c r="P185" i="2"/>
  <c r="P406" i="2"/>
  <c r="O37" i="2"/>
  <c r="O85" i="2"/>
  <c r="O86" i="2"/>
  <c r="O141" i="2"/>
  <c r="O140" i="2"/>
  <c r="O142" i="2"/>
  <c r="O160" i="2"/>
  <c r="O166" i="2"/>
  <c r="O180" i="2"/>
  <c r="O145" i="2"/>
  <c r="O144" i="2"/>
  <c r="O146" i="2"/>
  <c r="O161" i="2"/>
  <c r="O181" i="2"/>
  <c r="O149" i="2"/>
  <c r="O148" i="2"/>
  <c r="O150" i="2"/>
  <c r="O162" i="2"/>
  <c r="O182" i="2"/>
  <c r="O153" i="2"/>
  <c r="O152" i="2"/>
  <c r="O154" i="2"/>
  <c r="O163" i="2"/>
  <c r="O183" i="2"/>
  <c r="O58" i="2"/>
  <c r="O59" i="2"/>
  <c r="O157" i="2"/>
  <c r="O156" i="2"/>
  <c r="O158" i="2"/>
  <c r="O164" i="2"/>
  <c r="O184" i="2"/>
  <c r="O185" i="2"/>
  <c r="O406" i="2"/>
  <c r="N37" i="2"/>
  <c r="N85" i="2"/>
  <c r="N86" i="2"/>
  <c r="N141" i="2"/>
  <c r="N140" i="2"/>
  <c r="N142" i="2"/>
  <c r="N160" i="2"/>
  <c r="N166" i="2"/>
  <c r="N180" i="2"/>
  <c r="N145" i="2"/>
  <c r="N144" i="2"/>
  <c r="N146" i="2"/>
  <c r="N161" i="2"/>
  <c r="N181" i="2"/>
  <c r="N149" i="2"/>
  <c r="N148" i="2"/>
  <c r="N150" i="2"/>
  <c r="N162" i="2"/>
  <c r="N182" i="2"/>
  <c r="N153" i="2"/>
  <c r="N152" i="2"/>
  <c r="N154" i="2"/>
  <c r="N163" i="2"/>
  <c r="N183" i="2"/>
  <c r="N58" i="2"/>
  <c r="N59" i="2"/>
  <c r="N157" i="2"/>
  <c r="N156" i="2"/>
  <c r="N158" i="2"/>
  <c r="N164" i="2"/>
  <c r="N184" i="2"/>
  <c r="N185" i="2"/>
  <c r="N406" i="2"/>
  <c r="M37" i="2"/>
  <c r="M85" i="2"/>
  <c r="M86" i="2"/>
  <c r="M141" i="2"/>
  <c r="M140" i="2"/>
  <c r="M142" i="2"/>
  <c r="M160" i="2"/>
  <c r="M166" i="2"/>
  <c r="M180" i="2"/>
  <c r="M145" i="2"/>
  <c r="M144" i="2"/>
  <c r="M146" i="2"/>
  <c r="M161" i="2"/>
  <c r="M181" i="2"/>
  <c r="M149" i="2"/>
  <c r="M148" i="2"/>
  <c r="M150" i="2"/>
  <c r="M162" i="2"/>
  <c r="M182" i="2"/>
  <c r="M153" i="2"/>
  <c r="M152" i="2"/>
  <c r="M154" i="2"/>
  <c r="M163" i="2"/>
  <c r="M183" i="2"/>
  <c r="M58" i="2"/>
  <c r="M59" i="2"/>
  <c r="M157" i="2"/>
  <c r="M156" i="2"/>
  <c r="M158" i="2"/>
  <c r="M164" i="2"/>
  <c r="M184" i="2"/>
  <c r="M185" i="2"/>
  <c r="M406" i="2"/>
  <c r="L37" i="2"/>
  <c r="L85" i="2"/>
  <c r="L86" i="2"/>
  <c r="L141" i="2"/>
  <c r="L140" i="2"/>
  <c r="L142" i="2"/>
  <c r="L160" i="2"/>
  <c r="L166" i="2"/>
  <c r="L180" i="2"/>
  <c r="L145" i="2"/>
  <c r="L144" i="2"/>
  <c r="L146" i="2"/>
  <c r="L161" i="2"/>
  <c r="L181" i="2"/>
  <c r="L149" i="2"/>
  <c r="L148" i="2"/>
  <c r="L150" i="2"/>
  <c r="L162" i="2"/>
  <c r="L182" i="2"/>
  <c r="L153" i="2"/>
  <c r="L152" i="2"/>
  <c r="L154" i="2"/>
  <c r="L163" i="2"/>
  <c r="L183" i="2"/>
  <c r="L58" i="2"/>
  <c r="L59" i="2"/>
  <c r="L157" i="2"/>
  <c r="L156" i="2"/>
  <c r="L158" i="2"/>
  <c r="L164" i="2"/>
  <c r="L184" i="2"/>
  <c r="L185" i="2"/>
  <c r="L406" i="2"/>
  <c r="K37" i="2"/>
  <c r="K85" i="2"/>
  <c r="K86" i="2"/>
  <c r="K141" i="2"/>
  <c r="K140" i="2"/>
  <c r="K142" i="2"/>
  <c r="K160" i="2"/>
  <c r="K166" i="2"/>
  <c r="K180" i="2"/>
  <c r="K145" i="2"/>
  <c r="K144" i="2"/>
  <c r="K146" i="2"/>
  <c r="K161" i="2"/>
  <c r="K181" i="2"/>
  <c r="K149" i="2"/>
  <c r="K148" i="2"/>
  <c r="K150" i="2"/>
  <c r="K162" i="2"/>
  <c r="K182" i="2"/>
  <c r="K153" i="2"/>
  <c r="K152" i="2"/>
  <c r="K154" i="2"/>
  <c r="K163" i="2"/>
  <c r="K183" i="2"/>
  <c r="K58" i="2"/>
  <c r="K59" i="2"/>
  <c r="K157" i="2"/>
  <c r="K156" i="2"/>
  <c r="K158" i="2"/>
  <c r="K164" i="2"/>
  <c r="K184" i="2"/>
  <c r="K185" i="2"/>
  <c r="K406" i="2"/>
  <c r="J37" i="2"/>
  <c r="J85" i="2"/>
  <c r="J86" i="2"/>
  <c r="J141" i="2"/>
  <c r="J140" i="2"/>
  <c r="J142" i="2"/>
  <c r="J160" i="2"/>
  <c r="J166" i="2"/>
  <c r="J180" i="2"/>
  <c r="J145" i="2"/>
  <c r="J144" i="2"/>
  <c r="J146" i="2"/>
  <c r="J161" i="2"/>
  <c r="J181" i="2"/>
  <c r="J149" i="2"/>
  <c r="J148" i="2"/>
  <c r="J150" i="2"/>
  <c r="J162" i="2"/>
  <c r="J182" i="2"/>
  <c r="J153" i="2"/>
  <c r="J152" i="2"/>
  <c r="J154" i="2"/>
  <c r="J163" i="2"/>
  <c r="J183" i="2"/>
  <c r="J58" i="2"/>
  <c r="J59" i="2"/>
  <c r="J157" i="2"/>
  <c r="J156" i="2"/>
  <c r="J158" i="2"/>
  <c r="J164" i="2"/>
  <c r="J184" i="2"/>
  <c r="J185" i="2"/>
  <c r="J406" i="2"/>
  <c r="I37" i="2"/>
  <c r="I85" i="2"/>
  <c r="I86" i="2"/>
  <c r="I141" i="2"/>
  <c r="I140" i="2"/>
  <c r="I142" i="2"/>
  <c r="I160" i="2"/>
  <c r="I166" i="2"/>
  <c r="I180" i="2"/>
  <c r="I145" i="2"/>
  <c r="I144" i="2"/>
  <c r="I146" i="2"/>
  <c r="I161" i="2"/>
  <c r="I181" i="2"/>
  <c r="I149" i="2"/>
  <c r="I148" i="2"/>
  <c r="I150" i="2"/>
  <c r="I162" i="2"/>
  <c r="I182" i="2"/>
  <c r="I153" i="2"/>
  <c r="I152" i="2"/>
  <c r="I154" i="2"/>
  <c r="I163" i="2"/>
  <c r="I183" i="2"/>
  <c r="I58" i="2"/>
  <c r="I59" i="2"/>
  <c r="I157" i="2"/>
  <c r="I156" i="2"/>
  <c r="I158" i="2"/>
  <c r="I164" i="2"/>
  <c r="I184" i="2"/>
  <c r="I185" i="2"/>
  <c r="I406" i="2"/>
  <c r="H37" i="2"/>
  <c r="H85" i="2"/>
  <c r="H86" i="2"/>
  <c r="H141" i="2"/>
  <c r="H140" i="2"/>
  <c r="H142" i="2"/>
  <c r="H160" i="2"/>
  <c r="H166" i="2"/>
  <c r="H180" i="2"/>
  <c r="H145" i="2"/>
  <c r="H144" i="2"/>
  <c r="H146" i="2"/>
  <c r="H161" i="2"/>
  <c r="H181" i="2"/>
  <c r="H149" i="2"/>
  <c r="H148" i="2"/>
  <c r="H150" i="2"/>
  <c r="H162" i="2"/>
  <c r="H182" i="2"/>
  <c r="H153" i="2"/>
  <c r="H152" i="2"/>
  <c r="H154" i="2"/>
  <c r="H163" i="2"/>
  <c r="H183" i="2"/>
  <c r="H58" i="2"/>
  <c r="H59" i="2"/>
  <c r="H157" i="2"/>
  <c r="H156" i="2"/>
  <c r="H158" i="2"/>
  <c r="H164" i="2"/>
  <c r="H184" i="2"/>
  <c r="H185" i="2"/>
  <c r="H406" i="2"/>
  <c r="G37" i="2"/>
  <c r="G85" i="2"/>
  <c r="G86" i="2"/>
  <c r="G141" i="2"/>
  <c r="G140" i="2"/>
  <c r="G142" i="2"/>
  <c r="G160" i="2"/>
  <c r="G166" i="2"/>
  <c r="G180" i="2"/>
  <c r="G145" i="2"/>
  <c r="G144" i="2"/>
  <c r="G146" i="2"/>
  <c r="G161" i="2"/>
  <c r="G181" i="2"/>
  <c r="G149" i="2"/>
  <c r="G148" i="2"/>
  <c r="G150" i="2"/>
  <c r="G162" i="2"/>
  <c r="G182" i="2"/>
  <c r="G153" i="2"/>
  <c r="G152" i="2"/>
  <c r="G154" i="2"/>
  <c r="G163" i="2"/>
  <c r="G183" i="2"/>
  <c r="G58" i="2"/>
  <c r="G59" i="2"/>
  <c r="G157" i="2"/>
  <c r="G156" i="2"/>
  <c r="G158" i="2"/>
  <c r="G164" i="2"/>
  <c r="G184" i="2"/>
  <c r="G185" i="2"/>
  <c r="G406" i="2"/>
  <c r="F37" i="2"/>
  <c r="F85" i="2"/>
  <c r="F86" i="2"/>
  <c r="F141" i="2"/>
  <c r="F140" i="2"/>
  <c r="F142" i="2"/>
  <c r="F160" i="2"/>
  <c r="F166" i="2"/>
  <c r="F180" i="2"/>
  <c r="F145" i="2"/>
  <c r="F144" i="2"/>
  <c r="F146" i="2"/>
  <c r="F161" i="2"/>
  <c r="F181" i="2"/>
  <c r="F149" i="2"/>
  <c r="F148" i="2"/>
  <c r="F150" i="2"/>
  <c r="F162" i="2"/>
  <c r="F182" i="2"/>
  <c r="F153" i="2"/>
  <c r="F152" i="2"/>
  <c r="F154" i="2"/>
  <c r="F163" i="2"/>
  <c r="F183" i="2"/>
  <c r="F58" i="2"/>
  <c r="F59" i="2"/>
  <c r="F157" i="2"/>
  <c r="F156" i="2"/>
  <c r="F158" i="2"/>
  <c r="F164" i="2"/>
  <c r="F184" i="2"/>
  <c r="F185" i="2"/>
  <c r="F406" i="2"/>
  <c r="E37" i="2"/>
  <c r="E85" i="2"/>
  <c r="E86" i="2"/>
  <c r="E141" i="2"/>
  <c r="E140" i="2"/>
  <c r="E142" i="2"/>
  <c r="E160" i="2"/>
  <c r="E166" i="2"/>
  <c r="E180" i="2"/>
  <c r="E145" i="2"/>
  <c r="E144" i="2"/>
  <c r="E146" i="2"/>
  <c r="E161" i="2"/>
  <c r="E181" i="2"/>
  <c r="E149" i="2"/>
  <c r="E148" i="2"/>
  <c r="E150" i="2"/>
  <c r="E162" i="2"/>
  <c r="E182" i="2"/>
  <c r="E153" i="2"/>
  <c r="E152" i="2"/>
  <c r="E154" i="2"/>
  <c r="E163" i="2"/>
  <c r="E183" i="2"/>
  <c r="E58" i="2"/>
  <c r="E59" i="2"/>
  <c r="E157" i="2"/>
  <c r="E156" i="2"/>
  <c r="E158" i="2"/>
  <c r="E164" i="2"/>
  <c r="E184" i="2"/>
  <c r="E185" i="2"/>
  <c r="E406" i="2"/>
  <c r="D37" i="2"/>
  <c r="D85" i="2"/>
  <c r="D86" i="2"/>
  <c r="D141" i="2"/>
  <c r="D140" i="2"/>
  <c r="D142" i="2"/>
  <c r="D160" i="2"/>
  <c r="D166" i="2"/>
  <c r="D180" i="2"/>
  <c r="D145" i="2"/>
  <c r="D144" i="2"/>
  <c r="D146" i="2"/>
  <c r="D161" i="2"/>
  <c r="D181" i="2"/>
  <c r="D149" i="2"/>
  <c r="D148" i="2"/>
  <c r="D150" i="2"/>
  <c r="D162" i="2"/>
  <c r="D182" i="2"/>
  <c r="D153" i="2"/>
  <c r="D152" i="2"/>
  <c r="D154" i="2"/>
  <c r="D163" i="2"/>
  <c r="D183" i="2"/>
  <c r="D58" i="2"/>
  <c r="D59" i="2"/>
  <c r="D157" i="2"/>
  <c r="D156" i="2"/>
  <c r="D158" i="2"/>
  <c r="D164" i="2"/>
  <c r="D184" i="2"/>
  <c r="D185" i="2"/>
  <c r="D406" i="2"/>
  <c r="C37" i="2"/>
  <c r="C85" i="2"/>
  <c r="C86" i="2"/>
  <c r="C141" i="2"/>
  <c r="C140" i="2"/>
  <c r="C142" i="2"/>
  <c r="C160" i="2"/>
  <c r="C166" i="2"/>
  <c r="C180" i="2"/>
  <c r="C145" i="2"/>
  <c r="C144" i="2"/>
  <c r="C146" i="2"/>
  <c r="C161" i="2"/>
  <c r="C181" i="2"/>
  <c r="C149" i="2"/>
  <c r="C148" i="2"/>
  <c r="C150" i="2"/>
  <c r="C162" i="2"/>
  <c r="C182" i="2"/>
  <c r="C153" i="2"/>
  <c r="C152" i="2"/>
  <c r="C154" i="2"/>
  <c r="C163" i="2"/>
  <c r="C183" i="2"/>
  <c r="C58" i="2"/>
  <c r="C59" i="2"/>
  <c r="C157" i="2"/>
  <c r="C156" i="2"/>
  <c r="C158" i="2"/>
  <c r="C164" i="2"/>
  <c r="C184" i="2"/>
  <c r="C185" i="2"/>
  <c r="C406" i="2"/>
  <c r="C267" i="2"/>
  <c r="C268" i="2"/>
  <c r="D267" i="2"/>
  <c r="D268" i="2"/>
  <c r="E267" i="2"/>
  <c r="E268" i="2"/>
  <c r="F267" i="2"/>
  <c r="F268" i="2"/>
  <c r="G267" i="2"/>
  <c r="G268" i="2"/>
  <c r="H267" i="2"/>
  <c r="H268" i="2"/>
  <c r="I267" i="2"/>
  <c r="I268" i="2"/>
  <c r="J267" i="2"/>
  <c r="J268" i="2"/>
  <c r="K267" i="2"/>
  <c r="K268" i="2"/>
  <c r="L267" i="2"/>
  <c r="L268" i="2"/>
  <c r="M267" i="2"/>
  <c r="M268" i="2"/>
  <c r="N267" i="2"/>
  <c r="N268" i="2"/>
  <c r="O267" i="2"/>
  <c r="O268" i="2"/>
  <c r="P267" i="2"/>
  <c r="P268" i="2"/>
  <c r="Q267" i="2"/>
  <c r="Q268" i="2"/>
  <c r="R267" i="2"/>
  <c r="R268" i="2"/>
  <c r="S267" i="2"/>
  <c r="S268" i="2"/>
  <c r="T267" i="2"/>
  <c r="T268" i="2"/>
  <c r="U267" i="2"/>
  <c r="U268" i="2"/>
  <c r="V267" i="2"/>
  <c r="V268" i="2"/>
  <c r="W267" i="2"/>
  <c r="W268" i="2"/>
  <c r="X267" i="2"/>
  <c r="X268" i="2"/>
  <c r="Y267" i="2"/>
  <c r="Y268" i="2"/>
  <c r="Z267" i="2"/>
  <c r="Z268" i="2"/>
  <c r="AA267" i="2"/>
  <c r="AA268" i="2"/>
  <c r="AB267" i="2"/>
  <c r="AB268" i="2"/>
  <c r="AC267" i="2"/>
  <c r="AC268" i="2"/>
  <c r="AD267" i="2"/>
  <c r="AD268" i="2"/>
  <c r="AE267" i="2"/>
  <c r="AE268" i="2"/>
  <c r="AF267" i="2"/>
  <c r="AF268" i="2"/>
  <c r="AG267" i="2"/>
  <c r="AG268" i="2"/>
  <c r="AH267" i="2"/>
  <c r="AH268" i="2"/>
  <c r="AI267" i="2"/>
  <c r="AI268" i="2"/>
  <c r="AJ267" i="2"/>
  <c r="AJ268" i="2"/>
  <c r="AK267" i="2"/>
  <c r="AK268" i="2"/>
  <c r="AL267" i="2"/>
  <c r="AL268" i="2"/>
  <c r="AM267" i="2"/>
  <c r="AM268" i="2"/>
  <c r="AN267" i="2"/>
  <c r="AN268" i="2"/>
  <c r="AO267" i="2"/>
  <c r="AO268" i="2"/>
  <c r="AP267" i="2"/>
  <c r="AP268" i="2"/>
  <c r="AQ267" i="2"/>
  <c r="AQ268" i="2"/>
  <c r="AR267" i="2"/>
  <c r="AR268" i="2"/>
  <c r="AS267" i="2"/>
  <c r="AS268" i="2"/>
  <c r="AT267" i="2"/>
  <c r="AT268" i="2"/>
  <c r="AU267" i="2"/>
  <c r="AU268" i="2"/>
  <c r="AV267" i="2"/>
  <c r="AV268" i="2"/>
  <c r="AW267" i="2"/>
  <c r="AW268" i="2"/>
  <c r="AX267" i="2"/>
  <c r="AX268" i="2"/>
  <c r="AY267" i="2"/>
  <c r="AY268" i="2"/>
  <c r="AZ267" i="2"/>
  <c r="AZ268" i="2"/>
  <c r="BA267" i="2"/>
  <c r="BA268" i="2"/>
  <c r="BB267" i="2"/>
  <c r="BB268" i="2"/>
  <c r="BC267" i="2"/>
  <c r="BC268" i="2"/>
  <c r="BD267" i="2"/>
  <c r="BD268" i="2"/>
  <c r="BE267" i="2"/>
  <c r="BE268" i="2"/>
  <c r="BF267" i="2"/>
  <c r="BF268" i="2"/>
  <c r="BG267" i="2"/>
  <c r="BG268" i="2"/>
  <c r="BH267" i="2"/>
  <c r="BH268" i="2"/>
  <c r="BI267" i="2"/>
  <c r="BI268" i="2"/>
  <c r="BJ267" i="2"/>
  <c r="BJ268" i="2"/>
  <c r="BK267" i="2"/>
  <c r="BK268" i="2"/>
  <c r="BL267" i="2"/>
  <c r="BL268" i="2"/>
  <c r="BL269" i="2"/>
  <c r="BL397" i="2"/>
  <c r="BK269" i="2"/>
  <c r="BK397" i="2"/>
  <c r="BJ269" i="2"/>
  <c r="BJ397" i="2"/>
  <c r="BI269" i="2"/>
  <c r="BI397" i="2"/>
  <c r="BH269" i="2"/>
  <c r="BH397" i="2"/>
  <c r="BG269" i="2"/>
  <c r="BG397" i="2"/>
  <c r="BF269" i="2"/>
  <c r="BF397" i="2"/>
  <c r="BE269" i="2"/>
  <c r="BE397" i="2"/>
  <c r="BD269" i="2"/>
  <c r="BD397" i="2"/>
  <c r="BC269" i="2"/>
  <c r="BC397" i="2"/>
  <c r="BB269" i="2"/>
  <c r="BB397" i="2"/>
  <c r="BA269" i="2"/>
  <c r="BA397" i="2"/>
  <c r="AZ269" i="2"/>
  <c r="AZ397" i="2"/>
  <c r="AY269" i="2"/>
  <c r="AY397" i="2"/>
  <c r="AX269" i="2"/>
  <c r="AX397" i="2"/>
  <c r="AW269" i="2"/>
  <c r="AW397" i="2"/>
  <c r="AV269" i="2"/>
  <c r="AV397" i="2"/>
  <c r="AU269" i="2"/>
  <c r="AU397" i="2"/>
  <c r="AT269" i="2"/>
  <c r="AT397" i="2"/>
  <c r="AS269" i="2"/>
  <c r="AS397" i="2"/>
  <c r="AR269" i="2"/>
  <c r="AR397" i="2"/>
  <c r="AQ269" i="2"/>
  <c r="AQ397" i="2"/>
  <c r="AP269" i="2"/>
  <c r="AP397" i="2"/>
  <c r="AO269" i="2"/>
  <c r="AO397" i="2"/>
  <c r="AN269" i="2"/>
  <c r="AN397" i="2"/>
  <c r="AM269" i="2"/>
  <c r="AM397" i="2"/>
  <c r="AL269" i="2"/>
  <c r="AL397" i="2"/>
  <c r="AK269" i="2"/>
  <c r="AK397" i="2"/>
  <c r="AJ269" i="2"/>
  <c r="AJ397" i="2"/>
  <c r="AI269" i="2"/>
  <c r="AI397" i="2"/>
  <c r="AH269" i="2"/>
  <c r="AH397" i="2"/>
  <c r="AG269" i="2"/>
  <c r="AG397" i="2"/>
  <c r="AF269" i="2"/>
  <c r="AF397" i="2"/>
  <c r="AE269" i="2"/>
  <c r="AE397" i="2"/>
  <c r="AD269" i="2"/>
  <c r="AD397" i="2"/>
  <c r="AC269" i="2"/>
  <c r="AC397" i="2"/>
  <c r="AB269" i="2"/>
  <c r="AB397" i="2"/>
  <c r="AA269" i="2"/>
  <c r="AA397" i="2"/>
  <c r="Z269" i="2"/>
  <c r="Z397" i="2"/>
  <c r="Y269" i="2"/>
  <c r="Y397" i="2"/>
  <c r="X269" i="2"/>
  <c r="X397" i="2"/>
  <c r="W269" i="2"/>
  <c r="W397" i="2"/>
  <c r="V269" i="2"/>
  <c r="V397" i="2"/>
  <c r="U269" i="2"/>
  <c r="U397" i="2"/>
  <c r="T269" i="2"/>
  <c r="T397" i="2"/>
  <c r="S269" i="2"/>
  <c r="S397" i="2"/>
  <c r="R269" i="2"/>
  <c r="R397" i="2"/>
  <c r="Q269" i="2"/>
  <c r="Q397" i="2"/>
  <c r="P269" i="2"/>
  <c r="P397" i="2"/>
  <c r="O269" i="2"/>
  <c r="O397" i="2"/>
  <c r="N269" i="2"/>
  <c r="N397" i="2"/>
  <c r="M269" i="2"/>
  <c r="M397" i="2"/>
  <c r="L269" i="2"/>
  <c r="L397" i="2"/>
  <c r="K269" i="2"/>
  <c r="K397" i="2"/>
  <c r="J269" i="2"/>
  <c r="J397" i="2"/>
  <c r="I269" i="2"/>
  <c r="I397" i="2"/>
  <c r="H269" i="2"/>
  <c r="H397" i="2"/>
  <c r="G269" i="2"/>
  <c r="G397" i="2"/>
  <c r="F269" i="2"/>
  <c r="F397" i="2"/>
  <c r="E269" i="2"/>
  <c r="E397" i="2"/>
  <c r="D269" i="2"/>
  <c r="D397" i="2"/>
  <c r="C269" i="2"/>
  <c r="C397" i="2"/>
  <c r="BL396" i="2"/>
  <c r="BK396" i="2"/>
  <c r="BJ396" i="2"/>
  <c r="BI396" i="2"/>
  <c r="BH396" i="2"/>
  <c r="BG396" i="2"/>
  <c r="BF396" i="2"/>
  <c r="BE396" i="2"/>
  <c r="BD396" i="2"/>
  <c r="BC396" i="2"/>
  <c r="BB396" i="2"/>
  <c r="BA396" i="2"/>
  <c r="AZ396" i="2"/>
  <c r="AY396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C258" i="2"/>
  <c r="C259" i="2"/>
  <c r="D258" i="2"/>
  <c r="D259" i="2"/>
  <c r="E258" i="2"/>
  <c r="E259" i="2"/>
  <c r="F258" i="2"/>
  <c r="F259" i="2"/>
  <c r="G258" i="2"/>
  <c r="G259" i="2"/>
  <c r="H258" i="2"/>
  <c r="H259" i="2"/>
  <c r="I258" i="2"/>
  <c r="I259" i="2"/>
  <c r="J258" i="2"/>
  <c r="J259" i="2"/>
  <c r="K258" i="2"/>
  <c r="K259" i="2"/>
  <c r="L258" i="2"/>
  <c r="L259" i="2"/>
  <c r="M258" i="2"/>
  <c r="M259" i="2"/>
  <c r="N258" i="2"/>
  <c r="N259" i="2"/>
  <c r="O258" i="2"/>
  <c r="O259" i="2"/>
  <c r="P258" i="2"/>
  <c r="P259" i="2"/>
  <c r="Q258" i="2"/>
  <c r="Q259" i="2"/>
  <c r="R258" i="2"/>
  <c r="R259" i="2"/>
  <c r="S258" i="2"/>
  <c r="S259" i="2"/>
  <c r="T258" i="2"/>
  <c r="T259" i="2"/>
  <c r="U258" i="2"/>
  <c r="U259" i="2"/>
  <c r="V258" i="2"/>
  <c r="V259" i="2"/>
  <c r="W258" i="2"/>
  <c r="W259" i="2"/>
  <c r="X258" i="2"/>
  <c r="X259" i="2"/>
  <c r="Y258" i="2"/>
  <c r="Y259" i="2"/>
  <c r="Z258" i="2"/>
  <c r="Z259" i="2"/>
  <c r="AA258" i="2"/>
  <c r="AA259" i="2"/>
  <c r="AB258" i="2"/>
  <c r="AB259" i="2"/>
  <c r="AC258" i="2"/>
  <c r="AC259" i="2"/>
  <c r="AD258" i="2"/>
  <c r="AD259" i="2"/>
  <c r="AE258" i="2"/>
  <c r="AE259" i="2"/>
  <c r="AF258" i="2"/>
  <c r="AF259" i="2"/>
  <c r="AG258" i="2"/>
  <c r="AG259" i="2"/>
  <c r="AH258" i="2"/>
  <c r="AH259" i="2"/>
  <c r="AI258" i="2"/>
  <c r="AI259" i="2"/>
  <c r="AJ258" i="2"/>
  <c r="AJ259" i="2"/>
  <c r="AK258" i="2"/>
  <c r="AK259" i="2"/>
  <c r="AL258" i="2"/>
  <c r="AL259" i="2"/>
  <c r="AM258" i="2"/>
  <c r="AM259" i="2"/>
  <c r="AN258" i="2"/>
  <c r="AN259" i="2"/>
  <c r="AO258" i="2"/>
  <c r="AO259" i="2"/>
  <c r="AP258" i="2"/>
  <c r="AP259" i="2"/>
  <c r="AQ258" i="2"/>
  <c r="AQ259" i="2"/>
  <c r="AR258" i="2"/>
  <c r="AR259" i="2"/>
  <c r="AS258" i="2"/>
  <c r="AS259" i="2"/>
  <c r="AT258" i="2"/>
  <c r="AT259" i="2"/>
  <c r="AU258" i="2"/>
  <c r="AU259" i="2"/>
  <c r="AV258" i="2"/>
  <c r="AV259" i="2"/>
  <c r="AW258" i="2"/>
  <c r="AW259" i="2"/>
  <c r="AX258" i="2"/>
  <c r="AX259" i="2"/>
  <c r="AY258" i="2"/>
  <c r="AY259" i="2"/>
  <c r="AZ258" i="2"/>
  <c r="AZ259" i="2"/>
  <c r="BA258" i="2"/>
  <c r="BA259" i="2"/>
  <c r="BB258" i="2"/>
  <c r="BB259" i="2"/>
  <c r="BC258" i="2"/>
  <c r="BC259" i="2"/>
  <c r="BD258" i="2"/>
  <c r="BD259" i="2"/>
  <c r="BE258" i="2"/>
  <c r="BE259" i="2"/>
  <c r="BF258" i="2"/>
  <c r="BF259" i="2"/>
  <c r="BG258" i="2"/>
  <c r="BG259" i="2"/>
  <c r="BH258" i="2"/>
  <c r="BH259" i="2"/>
  <c r="BI258" i="2"/>
  <c r="BI259" i="2"/>
  <c r="BJ258" i="2"/>
  <c r="BJ259" i="2"/>
  <c r="BK258" i="2"/>
  <c r="BK259" i="2"/>
  <c r="BL258" i="2"/>
  <c r="BL259" i="2"/>
  <c r="BL260" i="2"/>
  <c r="BL395" i="2"/>
  <c r="BK260" i="2"/>
  <c r="BK395" i="2"/>
  <c r="BJ260" i="2"/>
  <c r="BJ395" i="2"/>
  <c r="BI260" i="2"/>
  <c r="BI395" i="2"/>
  <c r="BH260" i="2"/>
  <c r="BH395" i="2"/>
  <c r="BG260" i="2"/>
  <c r="BG395" i="2"/>
  <c r="BF260" i="2"/>
  <c r="BF395" i="2"/>
  <c r="BE260" i="2"/>
  <c r="BE395" i="2"/>
  <c r="BD260" i="2"/>
  <c r="BD395" i="2"/>
  <c r="BC260" i="2"/>
  <c r="BC395" i="2"/>
  <c r="BB260" i="2"/>
  <c r="BB395" i="2"/>
  <c r="BA260" i="2"/>
  <c r="BA395" i="2"/>
  <c r="AZ260" i="2"/>
  <c r="AZ395" i="2"/>
  <c r="AY260" i="2"/>
  <c r="AY395" i="2"/>
  <c r="AX260" i="2"/>
  <c r="AX395" i="2"/>
  <c r="AW260" i="2"/>
  <c r="AW395" i="2"/>
  <c r="AV260" i="2"/>
  <c r="AV395" i="2"/>
  <c r="AU260" i="2"/>
  <c r="AU395" i="2"/>
  <c r="AT260" i="2"/>
  <c r="AT395" i="2"/>
  <c r="AS260" i="2"/>
  <c r="AS395" i="2"/>
  <c r="AR260" i="2"/>
  <c r="AR395" i="2"/>
  <c r="AQ260" i="2"/>
  <c r="AQ395" i="2"/>
  <c r="AP260" i="2"/>
  <c r="AP395" i="2"/>
  <c r="AO260" i="2"/>
  <c r="AO395" i="2"/>
  <c r="AN260" i="2"/>
  <c r="AN395" i="2"/>
  <c r="AM260" i="2"/>
  <c r="AM395" i="2"/>
  <c r="AL260" i="2"/>
  <c r="AL395" i="2"/>
  <c r="AK260" i="2"/>
  <c r="AK395" i="2"/>
  <c r="AJ260" i="2"/>
  <c r="AJ395" i="2"/>
  <c r="AI260" i="2"/>
  <c r="AI395" i="2"/>
  <c r="AH260" i="2"/>
  <c r="AH395" i="2"/>
  <c r="AG260" i="2"/>
  <c r="AG395" i="2"/>
  <c r="AF260" i="2"/>
  <c r="AF395" i="2"/>
  <c r="AE260" i="2"/>
  <c r="AE395" i="2"/>
  <c r="AD260" i="2"/>
  <c r="AD395" i="2"/>
  <c r="AC260" i="2"/>
  <c r="AC395" i="2"/>
  <c r="AB260" i="2"/>
  <c r="AB395" i="2"/>
  <c r="AA260" i="2"/>
  <c r="AA395" i="2"/>
  <c r="Z260" i="2"/>
  <c r="Z395" i="2"/>
  <c r="Y260" i="2"/>
  <c r="Y395" i="2"/>
  <c r="X260" i="2"/>
  <c r="X395" i="2"/>
  <c r="W260" i="2"/>
  <c r="W395" i="2"/>
  <c r="V260" i="2"/>
  <c r="V395" i="2"/>
  <c r="U260" i="2"/>
  <c r="U395" i="2"/>
  <c r="T260" i="2"/>
  <c r="T395" i="2"/>
  <c r="S260" i="2"/>
  <c r="S395" i="2"/>
  <c r="R260" i="2"/>
  <c r="R395" i="2"/>
  <c r="Q260" i="2"/>
  <c r="Q395" i="2"/>
  <c r="P260" i="2"/>
  <c r="P395" i="2"/>
  <c r="O260" i="2"/>
  <c r="O395" i="2"/>
  <c r="N260" i="2"/>
  <c r="N395" i="2"/>
  <c r="M260" i="2"/>
  <c r="M395" i="2"/>
  <c r="L260" i="2"/>
  <c r="L395" i="2"/>
  <c r="K260" i="2"/>
  <c r="K395" i="2"/>
  <c r="J260" i="2"/>
  <c r="J395" i="2"/>
  <c r="I260" i="2"/>
  <c r="I395" i="2"/>
  <c r="H260" i="2"/>
  <c r="H395" i="2"/>
  <c r="G260" i="2"/>
  <c r="G395" i="2"/>
  <c r="F260" i="2"/>
  <c r="F395" i="2"/>
  <c r="E260" i="2"/>
  <c r="E395" i="2"/>
  <c r="D260" i="2"/>
  <c r="D395" i="2"/>
  <c r="C260" i="2"/>
  <c r="C395" i="2"/>
  <c r="BL394" i="2"/>
  <c r="BK394" i="2"/>
  <c r="BJ394" i="2"/>
  <c r="BI394" i="2"/>
  <c r="BH394" i="2"/>
  <c r="BG394" i="2"/>
  <c r="BF394" i="2"/>
  <c r="BE394" i="2"/>
  <c r="BD394" i="2"/>
  <c r="BC394" i="2"/>
  <c r="BB394" i="2"/>
  <c r="BA394" i="2"/>
  <c r="AZ394" i="2"/>
  <c r="AY394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C249" i="2"/>
  <c r="C250" i="2"/>
  <c r="D249" i="2"/>
  <c r="D250" i="2"/>
  <c r="E249" i="2"/>
  <c r="E250" i="2"/>
  <c r="F249" i="2"/>
  <c r="F250" i="2"/>
  <c r="G249" i="2"/>
  <c r="G250" i="2"/>
  <c r="H249" i="2"/>
  <c r="H250" i="2"/>
  <c r="I249" i="2"/>
  <c r="I250" i="2"/>
  <c r="J249" i="2"/>
  <c r="J250" i="2"/>
  <c r="K249" i="2"/>
  <c r="K250" i="2"/>
  <c r="L249" i="2"/>
  <c r="L250" i="2"/>
  <c r="M249" i="2"/>
  <c r="M250" i="2"/>
  <c r="N249" i="2"/>
  <c r="N250" i="2"/>
  <c r="O249" i="2"/>
  <c r="O250" i="2"/>
  <c r="P249" i="2"/>
  <c r="P250" i="2"/>
  <c r="Q249" i="2"/>
  <c r="Q250" i="2"/>
  <c r="R249" i="2"/>
  <c r="R250" i="2"/>
  <c r="S249" i="2"/>
  <c r="S250" i="2"/>
  <c r="T249" i="2"/>
  <c r="T250" i="2"/>
  <c r="U249" i="2"/>
  <c r="U250" i="2"/>
  <c r="V249" i="2"/>
  <c r="V250" i="2"/>
  <c r="W249" i="2"/>
  <c r="W250" i="2"/>
  <c r="X249" i="2"/>
  <c r="X250" i="2"/>
  <c r="Y249" i="2"/>
  <c r="Y250" i="2"/>
  <c r="Z249" i="2"/>
  <c r="Z250" i="2"/>
  <c r="AA249" i="2"/>
  <c r="AA250" i="2"/>
  <c r="AB249" i="2"/>
  <c r="AB250" i="2"/>
  <c r="AC249" i="2"/>
  <c r="AC250" i="2"/>
  <c r="AD249" i="2"/>
  <c r="AD250" i="2"/>
  <c r="AE249" i="2"/>
  <c r="AE250" i="2"/>
  <c r="AF249" i="2"/>
  <c r="AF250" i="2"/>
  <c r="AG249" i="2"/>
  <c r="AG250" i="2"/>
  <c r="AH249" i="2"/>
  <c r="AH250" i="2"/>
  <c r="AI249" i="2"/>
  <c r="AI250" i="2"/>
  <c r="AJ249" i="2"/>
  <c r="AJ250" i="2"/>
  <c r="AK249" i="2"/>
  <c r="AK250" i="2"/>
  <c r="AL249" i="2"/>
  <c r="AL250" i="2"/>
  <c r="AM249" i="2"/>
  <c r="AM250" i="2"/>
  <c r="AN249" i="2"/>
  <c r="AN250" i="2"/>
  <c r="AO249" i="2"/>
  <c r="AO250" i="2"/>
  <c r="AP249" i="2"/>
  <c r="AP250" i="2"/>
  <c r="AQ249" i="2"/>
  <c r="AQ250" i="2"/>
  <c r="AR249" i="2"/>
  <c r="AR250" i="2"/>
  <c r="AS249" i="2"/>
  <c r="AS250" i="2"/>
  <c r="AT249" i="2"/>
  <c r="AT250" i="2"/>
  <c r="AU249" i="2"/>
  <c r="AU250" i="2"/>
  <c r="AV249" i="2"/>
  <c r="AV250" i="2"/>
  <c r="AW249" i="2"/>
  <c r="AW250" i="2"/>
  <c r="AX249" i="2"/>
  <c r="AX250" i="2"/>
  <c r="AY249" i="2"/>
  <c r="AY250" i="2"/>
  <c r="AZ249" i="2"/>
  <c r="AZ250" i="2"/>
  <c r="BA249" i="2"/>
  <c r="BA250" i="2"/>
  <c r="BB249" i="2"/>
  <c r="BB250" i="2"/>
  <c r="BC249" i="2"/>
  <c r="BC250" i="2"/>
  <c r="BD249" i="2"/>
  <c r="BD250" i="2"/>
  <c r="BE249" i="2"/>
  <c r="BE250" i="2"/>
  <c r="BF249" i="2"/>
  <c r="BF250" i="2"/>
  <c r="BG249" i="2"/>
  <c r="BG250" i="2"/>
  <c r="BH249" i="2"/>
  <c r="BH250" i="2"/>
  <c r="BI249" i="2"/>
  <c r="BI250" i="2"/>
  <c r="BJ249" i="2"/>
  <c r="BJ250" i="2"/>
  <c r="BK249" i="2"/>
  <c r="BK250" i="2"/>
  <c r="BL249" i="2"/>
  <c r="BL250" i="2"/>
  <c r="BL251" i="2"/>
  <c r="BL393" i="2"/>
  <c r="BK251" i="2"/>
  <c r="BK393" i="2"/>
  <c r="BJ251" i="2"/>
  <c r="BJ393" i="2"/>
  <c r="BI251" i="2"/>
  <c r="BI393" i="2"/>
  <c r="BH251" i="2"/>
  <c r="BH393" i="2"/>
  <c r="BG251" i="2"/>
  <c r="BG393" i="2"/>
  <c r="BF251" i="2"/>
  <c r="BF393" i="2"/>
  <c r="BE251" i="2"/>
  <c r="BE393" i="2"/>
  <c r="BD251" i="2"/>
  <c r="BD393" i="2"/>
  <c r="BC251" i="2"/>
  <c r="BC393" i="2"/>
  <c r="BB251" i="2"/>
  <c r="BB393" i="2"/>
  <c r="BA251" i="2"/>
  <c r="BA393" i="2"/>
  <c r="AZ251" i="2"/>
  <c r="AZ393" i="2"/>
  <c r="AY251" i="2"/>
  <c r="AY393" i="2"/>
  <c r="AX251" i="2"/>
  <c r="AX393" i="2"/>
  <c r="AW251" i="2"/>
  <c r="AW393" i="2"/>
  <c r="AV251" i="2"/>
  <c r="AV393" i="2"/>
  <c r="AU251" i="2"/>
  <c r="AU393" i="2"/>
  <c r="AT251" i="2"/>
  <c r="AT393" i="2"/>
  <c r="AS251" i="2"/>
  <c r="AS393" i="2"/>
  <c r="AR251" i="2"/>
  <c r="AR393" i="2"/>
  <c r="AQ251" i="2"/>
  <c r="AQ393" i="2"/>
  <c r="AP251" i="2"/>
  <c r="AP393" i="2"/>
  <c r="AO251" i="2"/>
  <c r="AO393" i="2"/>
  <c r="AN251" i="2"/>
  <c r="AN393" i="2"/>
  <c r="AM251" i="2"/>
  <c r="AM393" i="2"/>
  <c r="AL251" i="2"/>
  <c r="AL393" i="2"/>
  <c r="AK251" i="2"/>
  <c r="AK393" i="2"/>
  <c r="AJ251" i="2"/>
  <c r="AJ393" i="2"/>
  <c r="AI251" i="2"/>
  <c r="AI393" i="2"/>
  <c r="AH251" i="2"/>
  <c r="AH393" i="2"/>
  <c r="AG251" i="2"/>
  <c r="AG393" i="2"/>
  <c r="AF251" i="2"/>
  <c r="AF393" i="2"/>
  <c r="AE251" i="2"/>
  <c r="AE393" i="2"/>
  <c r="AD251" i="2"/>
  <c r="AD393" i="2"/>
  <c r="AC251" i="2"/>
  <c r="AC393" i="2"/>
  <c r="AB251" i="2"/>
  <c r="AB393" i="2"/>
  <c r="AA251" i="2"/>
  <c r="AA393" i="2"/>
  <c r="Z251" i="2"/>
  <c r="Z393" i="2"/>
  <c r="Y251" i="2"/>
  <c r="Y393" i="2"/>
  <c r="X251" i="2"/>
  <c r="X393" i="2"/>
  <c r="W251" i="2"/>
  <c r="W393" i="2"/>
  <c r="V251" i="2"/>
  <c r="V393" i="2"/>
  <c r="U251" i="2"/>
  <c r="U393" i="2"/>
  <c r="T251" i="2"/>
  <c r="T393" i="2"/>
  <c r="S251" i="2"/>
  <c r="S393" i="2"/>
  <c r="R251" i="2"/>
  <c r="R393" i="2"/>
  <c r="Q251" i="2"/>
  <c r="Q393" i="2"/>
  <c r="P251" i="2"/>
  <c r="P393" i="2"/>
  <c r="O251" i="2"/>
  <c r="O393" i="2"/>
  <c r="N251" i="2"/>
  <c r="N393" i="2"/>
  <c r="M251" i="2"/>
  <c r="M393" i="2"/>
  <c r="L251" i="2"/>
  <c r="L393" i="2"/>
  <c r="K251" i="2"/>
  <c r="K393" i="2"/>
  <c r="J251" i="2"/>
  <c r="J393" i="2"/>
  <c r="I251" i="2"/>
  <c r="I393" i="2"/>
  <c r="H251" i="2"/>
  <c r="H393" i="2"/>
  <c r="G251" i="2"/>
  <c r="G393" i="2"/>
  <c r="F251" i="2"/>
  <c r="F393" i="2"/>
  <c r="E251" i="2"/>
  <c r="E393" i="2"/>
  <c r="D251" i="2"/>
  <c r="D393" i="2"/>
  <c r="C251" i="2"/>
  <c r="C393" i="2"/>
  <c r="BL392" i="2"/>
  <c r="BK392" i="2"/>
  <c r="BJ392" i="2"/>
  <c r="BI392" i="2"/>
  <c r="BH392" i="2"/>
  <c r="BG392" i="2"/>
  <c r="BF392" i="2"/>
  <c r="BE392" i="2"/>
  <c r="BD392" i="2"/>
  <c r="BC392" i="2"/>
  <c r="BB392" i="2"/>
  <c r="BA392" i="2"/>
  <c r="AZ392" i="2"/>
  <c r="AY392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C72" i="2"/>
  <c r="C91" i="2"/>
  <c r="C90" i="2"/>
  <c r="C73" i="2"/>
  <c r="C74" i="2"/>
  <c r="C75" i="2"/>
  <c r="C76" i="2"/>
  <c r="C77" i="2"/>
  <c r="C83" i="2"/>
  <c r="C88" i="2"/>
  <c r="C6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C64" i="2"/>
  <c r="C65" i="2"/>
  <c r="C66" i="2"/>
  <c r="C67" i="2"/>
  <c r="C68" i="2"/>
  <c r="C81" i="2"/>
  <c r="C87" i="2"/>
  <c r="C89" i="2"/>
  <c r="C92" i="2"/>
  <c r="C93" i="2"/>
  <c r="C101" i="2"/>
  <c r="D72" i="2"/>
  <c r="D91" i="2"/>
  <c r="D90" i="2"/>
  <c r="D74" i="2"/>
  <c r="D75" i="2"/>
  <c r="D76" i="2"/>
  <c r="D77" i="2"/>
  <c r="D83" i="2"/>
  <c r="D88" i="2"/>
  <c r="D32" i="2"/>
  <c r="D63" i="2"/>
  <c r="D64" i="2"/>
  <c r="D65" i="2"/>
  <c r="D66" i="2"/>
  <c r="D67" i="2"/>
  <c r="D68" i="2"/>
  <c r="D81" i="2"/>
  <c r="D87" i="2"/>
  <c r="D89" i="2"/>
  <c r="D92" i="2"/>
  <c r="D93" i="2"/>
  <c r="D101" i="2"/>
  <c r="E72" i="2"/>
  <c r="E91" i="2"/>
  <c r="E90" i="2"/>
  <c r="E74" i="2"/>
  <c r="E75" i="2"/>
  <c r="E76" i="2"/>
  <c r="E77" i="2"/>
  <c r="E83" i="2"/>
  <c r="E88" i="2"/>
  <c r="E32" i="2"/>
  <c r="E63" i="2"/>
  <c r="E64" i="2"/>
  <c r="E65" i="2"/>
  <c r="E66" i="2"/>
  <c r="E67" i="2"/>
  <c r="E68" i="2"/>
  <c r="E81" i="2"/>
  <c r="E87" i="2"/>
  <c r="E89" i="2"/>
  <c r="E92" i="2"/>
  <c r="E93" i="2"/>
  <c r="E101" i="2"/>
  <c r="F72" i="2"/>
  <c r="F91" i="2"/>
  <c r="F90" i="2"/>
  <c r="F74" i="2"/>
  <c r="F75" i="2"/>
  <c r="F76" i="2"/>
  <c r="F77" i="2"/>
  <c r="F83" i="2"/>
  <c r="F88" i="2"/>
  <c r="F32" i="2"/>
  <c r="F63" i="2"/>
  <c r="F64" i="2"/>
  <c r="F65" i="2"/>
  <c r="F66" i="2"/>
  <c r="F67" i="2"/>
  <c r="F68" i="2"/>
  <c r="F81" i="2"/>
  <c r="F87" i="2"/>
  <c r="F89" i="2"/>
  <c r="F92" i="2"/>
  <c r="F93" i="2"/>
  <c r="F101" i="2"/>
  <c r="G72" i="2"/>
  <c r="G91" i="2"/>
  <c r="G90" i="2"/>
  <c r="G74" i="2"/>
  <c r="G75" i="2"/>
  <c r="G76" i="2"/>
  <c r="G77" i="2"/>
  <c r="G83" i="2"/>
  <c r="G88" i="2"/>
  <c r="G32" i="2"/>
  <c r="G63" i="2"/>
  <c r="G64" i="2"/>
  <c r="G65" i="2"/>
  <c r="G66" i="2"/>
  <c r="G67" i="2"/>
  <c r="G68" i="2"/>
  <c r="G81" i="2"/>
  <c r="G87" i="2"/>
  <c r="G89" i="2"/>
  <c r="G92" i="2"/>
  <c r="G93" i="2"/>
  <c r="G101" i="2"/>
  <c r="H72" i="2"/>
  <c r="H91" i="2"/>
  <c r="H90" i="2"/>
  <c r="H74" i="2"/>
  <c r="H75" i="2"/>
  <c r="H76" i="2"/>
  <c r="H77" i="2"/>
  <c r="H83" i="2"/>
  <c r="H88" i="2"/>
  <c r="H32" i="2"/>
  <c r="H63" i="2"/>
  <c r="H64" i="2"/>
  <c r="H65" i="2"/>
  <c r="H66" i="2"/>
  <c r="H67" i="2"/>
  <c r="H68" i="2"/>
  <c r="H81" i="2"/>
  <c r="H87" i="2"/>
  <c r="H89" i="2"/>
  <c r="H92" i="2"/>
  <c r="H93" i="2"/>
  <c r="H101" i="2"/>
  <c r="I72" i="2"/>
  <c r="I91" i="2"/>
  <c r="I90" i="2"/>
  <c r="I74" i="2"/>
  <c r="I75" i="2"/>
  <c r="I76" i="2"/>
  <c r="I77" i="2"/>
  <c r="I83" i="2"/>
  <c r="I88" i="2"/>
  <c r="I32" i="2"/>
  <c r="I63" i="2"/>
  <c r="I64" i="2"/>
  <c r="I65" i="2"/>
  <c r="I66" i="2"/>
  <c r="I67" i="2"/>
  <c r="I68" i="2"/>
  <c r="I81" i="2"/>
  <c r="I87" i="2"/>
  <c r="I89" i="2"/>
  <c r="I92" i="2"/>
  <c r="I93" i="2"/>
  <c r="I101" i="2"/>
  <c r="J72" i="2"/>
  <c r="J91" i="2"/>
  <c r="J90" i="2"/>
  <c r="J74" i="2"/>
  <c r="J75" i="2"/>
  <c r="J76" i="2"/>
  <c r="J77" i="2"/>
  <c r="J83" i="2"/>
  <c r="J88" i="2"/>
  <c r="J32" i="2"/>
  <c r="J63" i="2"/>
  <c r="J64" i="2"/>
  <c r="J65" i="2"/>
  <c r="J66" i="2"/>
  <c r="J67" i="2"/>
  <c r="J68" i="2"/>
  <c r="J81" i="2"/>
  <c r="J87" i="2"/>
  <c r="J89" i="2"/>
  <c r="J92" i="2"/>
  <c r="J93" i="2"/>
  <c r="J101" i="2"/>
  <c r="K72" i="2"/>
  <c r="K91" i="2"/>
  <c r="K90" i="2"/>
  <c r="K74" i="2"/>
  <c r="K75" i="2"/>
  <c r="K76" i="2"/>
  <c r="K77" i="2"/>
  <c r="K83" i="2"/>
  <c r="K88" i="2"/>
  <c r="K32" i="2"/>
  <c r="K63" i="2"/>
  <c r="K64" i="2"/>
  <c r="K65" i="2"/>
  <c r="K66" i="2"/>
  <c r="K67" i="2"/>
  <c r="K68" i="2"/>
  <c r="K81" i="2"/>
  <c r="K87" i="2"/>
  <c r="K89" i="2"/>
  <c r="K92" i="2"/>
  <c r="K93" i="2"/>
  <c r="K101" i="2"/>
  <c r="L72" i="2"/>
  <c r="L91" i="2"/>
  <c r="L90" i="2"/>
  <c r="L74" i="2"/>
  <c r="L75" i="2"/>
  <c r="L76" i="2"/>
  <c r="L77" i="2"/>
  <c r="L83" i="2"/>
  <c r="L88" i="2"/>
  <c r="L32" i="2"/>
  <c r="L63" i="2"/>
  <c r="L64" i="2"/>
  <c r="L65" i="2"/>
  <c r="L66" i="2"/>
  <c r="L67" i="2"/>
  <c r="L68" i="2"/>
  <c r="L81" i="2"/>
  <c r="L87" i="2"/>
  <c r="L89" i="2"/>
  <c r="L92" i="2"/>
  <c r="L93" i="2"/>
  <c r="L101" i="2"/>
  <c r="M72" i="2"/>
  <c r="M91" i="2"/>
  <c r="M90" i="2"/>
  <c r="M74" i="2"/>
  <c r="M75" i="2"/>
  <c r="M76" i="2"/>
  <c r="M77" i="2"/>
  <c r="M83" i="2"/>
  <c r="M88" i="2"/>
  <c r="M32" i="2"/>
  <c r="M63" i="2"/>
  <c r="M64" i="2"/>
  <c r="M65" i="2"/>
  <c r="M66" i="2"/>
  <c r="M67" i="2"/>
  <c r="M68" i="2"/>
  <c r="M81" i="2"/>
  <c r="M87" i="2"/>
  <c r="M89" i="2"/>
  <c r="M92" i="2"/>
  <c r="M93" i="2"/>
  <c r="M101" i="2"/>
  <c r="N72" i="2"/>
  <c r="N91" i="2"/>
  <c r="N90" i="2"/>
  <c r="N74" i="2"/>
  <c r="N75" i="2"/>
  <c r="N76" i="2"/>
  <c r="N77" i="2"/>
  <c r="N83" i="2"/>
  <c r="N88" i="2"/>
  <c r="N32" i="2"/>
  <c r="N63" i="2"/>
  <c r="N64" i="2"/>
  <c r="N65" i="2"/>
  <c r="N66" i="2"/>
  <c r="N67" i="2"/>
  <c r="N68" i="2"/>
  <c r="N81" i="2"/>
  <c r="N87" i="2"/>
  <c r="N89" i="2"/>
  <c r="N92" i="2"/>
  <c r="N93" i="2"/>
  <c r="N101" i="2"/>
  <c r="O72" i="2"/>
  <c r="O91" i="2"/>
  <c r="O90" i="2"/>
  <c r="O74" i="2"/>
  <c r="O75" i="2"/>
  <c r="O76" i="2"/>
  <c r="O77" i="2"/>
  <c r="O83" i="2"/>
  <c r="O88" i="2"/>
  <c r="O32" i="2"/>
  <c r="O63" i="2"/>
  <c r="O64" i="2"/>
  <c r="O65" i="2"/>
  <c r="O66" i="2"/>
  <c r="O67" i="2"/>
  <c r="O68" i="2"/>
  <c r="O81" i="2"/>
  <c r="O87" i="2"/>
  <c r="O89" i="2"/>
  <c r="O92" i="2"/>
  <c r="O93" i="2"/>
  <c r="O101" i="2"/>
  <c r="P72" i="2"/>
  <c r="P91" i="2"/>
  <c r="P90" i="2"/>
  <c r="P74" i="2"/>
  <c r="P75" i="2"/>
  <c r="P76" i="2"/>
  <c r="P77" i="2"/>
  <c r="P83" i="2"/>
  <c r="P88" i="2"/>
  <c r="P32" i="2"/>
  <c r="P63" i="2"/>
  <c r="P64" i="2"/>
  <c r="P65" i="2"/>
  <c r="P66" i="2"/>
  <c r="P67" i="2"/>
  <c r="P68" i="2"/>
  <c r="P81" i="2"/>
  <c r="P87" i="2"/>
  <c r="P89" i="2"/>
  <c r="P92" i="2"/>
  <c r="P93" i="2"/>
  <c r="P101" i="2"/>
  <c r="Q72" i="2"/>
  <c r="Q91" i="2"/>
  <c r="Q90" i="2"/>
  <c r="Q74" i="2"/>
  <c r="Q75" i="2"/>
  <c r="Q76" i="2"/>
  <c r="Q77" i="2"/>
  <c r="Q83" i="2"/>
  <c r="Q88" i="2"/>
  <c r="Q32" i="2"/>
  <c r="Q63" i="2"/>
  <c r="Q64" i="2"/>
  <c r="Q65" i="2"/>
  <c r="Q66" i="2"/>
  <c r="Q67" i="2"/>
  <c r="Q68" i="2"/>
  <c r="Q81" i="2"/>
  <c r="Q87" i="2"/>
  <c r="Q89" i="2"/>
  <c r="Q92" i="2"/>
  <c r="Q93" i="2"/>
  <c r="Q101" i="2"/>
  <c r="R72" i="2"/>
  <c r="R91" i="2"/>
  <c r="R90" i="2"/>
  <c r="R74" i="2"/>
  <c r="R75" i="2"/>
  <c r="R76" i="2"/>
  <c r="R77" i="2"/>
  <c r="R83" i="2"/>
  <c r="R88" i="2"/>
  <c r="R32" i="2"/>
  <c r="R63" i="2"/>
  <c r="R64" i="2"/>
  <c r="R65" i="2"/>
  <c r="R66" i="2"/>
  <c r="R67" i="2"/>
  <c r="R68" i="2"/>
  <c r="R81" i="2"/>
  <c r="R87" i="2"/>
  <c r="R89" i="2"/>
  <c r="R92" i="2"/>
  <c r="R93" i="2"/>
  <c r="R101" i="2"/>
  <c r="S72" i="2"/>
  <c r="S91" i="2"/>
  <c r="S90" i="2"/>
  <c r="S74" i="2"/>
  <c r="S75" i="2"/>
  <c r="S76" i="2"/>
  <c r="S77" i="2"/>
  <c r="S83" i="2"/>
  <c r="S88" i="2"/>
  <c r="S32" i="2"/>
  <c r="S63" i="2"/>
  <c r="S64" i="2"/>
  <c r="S65" i="2"/>
  <c r="S66" i="2"/>
  <c r="S67" i="2"/>
  <c r="S68" i="2"/>
  <c r="S81" i="2"/>
  <c r="S87" i="2"/>
  <c r="S89" i="2"/>
  <c r="S92" i="2"/>
  <c r="S93" i="2"/>
  <c r="S101" i="2"/>
  <c r="T72" i="2"/>
  <c r="T91" i="2"/>
  <c r="T90" i="2"/>
  <c r="T74" i="2"/>
  <c r="T75" i="2"/>
  <c r="T76" i="2"/>
  <c r="T77" i="2"/>
  <c r="T83" i="2"/>
  <c r="T88" i="2"/>
  <c r="T32" i="2"/>
  <c r="T63" i="2"/>
  <c r="T64" i="2"/>
  <c r="T65" i="2"/>
  <c r="T66" i="2"/>
  <c r="T67" i="2"/>
  <c r="T68" i="2"/>
  <c r="T81" i="2"/>
  <c r="T87" i="2"/>
  <c r="T89" i="2"/>
  <c r="T92" i="2"/>
  <c r="T93" i="2"/>
  <c r="T101" i="2"/>
  <c r="U72" i="2"/>
  <c r="U91" i="2"/>
  <c r="U90" i="2"/>
  <c r="U74" i="2"/>
  <c r="U75" i="2"/>
  <c r="U76" i="2"/>
  <c r="U77" i="2"/>
  <c r="U83" i="2"/>
  <c r="U88" i="2"/>
  <c r="U32" i="2"/>
  <c r="U63" i="2"/>
  <c r="U64" i="2"/>
  <c r="U65" i="2"/>
  <c r="U66" i="2"/>
  <c r="U67" i="2"/>
  <c r="U68" i="2"/>
  <c r="U81" i="2"/>
  <c r="U87" i="2"/>
  <c r="U89" i="2"/>
  <c r="U92" i="2"/>
  <c r="U93" i="2"/>
  <c r="U101" i="2"/>
  <c r="V72" i="2"/>
  <c r="V91" i="2"/>
  <c r="V90" i="2"/>
  <c r="V74" i="2"/>
  <c r="V75" i="2"/>
  <c r="V76" i="2"/>
  <c r="V77" i="2"/>
  <c r="V83" i="2"/>
  <c r="V88" i="2"/>
  <c r="V32" i="2"/>
  <c r="V63" i="2"/>
  <c r="V64" i="2"/>
  <c r="V65" i="2"/>
  <c r="V66" i="2"/>
  <c r="V67" i="2"/>
  <c r="V68" i="2"/>
  <c r="V81" i="2"/>
  <c r="V87" i="2"/>
  <c r="V89" i="2"/>
  <c r="V92" i="2"/>
  <c r="V93" i="2"/>
  <c r="V101" i="2"/>
  <c r="W72" i="2"/>
  <c r="W91" i="2"/>
  <c r="W90" i="2"/>
  <c r="W74" i="2"/>
  <c r="W75" i="2"/>
  <c r="W76" i="2"/>
  <c r="W77" i="2"/>
  <c r="W83" i="2"/>
  <c r="W88" i="2"/>
  <c r="W32" i="2"/>
  <c r="W63" i="2"/>
  <c r="W64" i="2"/>
  <c r="W65" i="2"/>
  <c r="W66" i="2"/>
  <c r="W67" i="2"/>
  <c r="W68" i="2"/>
  <c r="W81" i="2"/>
  <c r="W87" i="2"/>
  <c r="W89" i="2"/>
  <c r="W92" i="2"/>
  <c r="W93" i="2"/>
  <c r="W101" i="2"/>
  <c r="X72" i="2"/>
  <c r="X91" i="2"/>
  <c r="X90" i="2"/>
  <c r="X74" i="2"/>
  <c r="X75" i="2"/>
  <c r="X76" i="2"/>
  <c r="X77" i="2"/>
  <c r="X83" i="2"/>
  <c r="X88" i="2"/>
  <c r="X32" i="2"/>
  <c r="X63" i="2"/>
  <c r="X64" i="2"/>
  <c r="X65" i="2"/>
  <c r="X66" i="2"/>
  <c r="X67" i="2"/>
  <c r="X68" i="2"/>
  <c r="X81" i="2"/>
  <c r="X87" i="2"/>
  <c r="X89" i="2"/>
  <c r="X92" i="2"/>
  <c r="X93" i="2"/>
  <c r="X101" i="2"/>
  <c r="Y72" i="2"/>
  <c r="Y91" i="2"/>
  <c r="Y90" i="2"/>
  <c r="Y74" i="2"/>
  <c r="Y75" i="2"/>
  <c r="Y76" i="2"/>
  <c r="Y77" i="2"/>
  <c r="Y83" i="2"/>
  <c r="Y88" i="2"/>
  <c r="Y32" i="2"/>
  <c r="Y63" i="2"/>
  <c r="Y64" i="2"/>
  <c r="Y65" i="2"/>
  <c r="Y66" i="2"/>
  <c r="Y67" i="2"/>
  <c r="Y68" i="2"/>
  <c r="Y81" i="2"/>
  <c r="Y87" i="2"/>
  <c r="Y89" i="2"/>
  <c r="Y92" i="2"/>
  <c r="Y93" i="2"/>
  <c r="Y101" i="2"/>
  <c r="Z72" i="2"/>
  <c r="Z91" i="2"/>
  <c r="Z90" i="2"/>
  <c r="Z74" i="2"/>
  <c r="Z75" i="2"/>
  <c r="Z76" i="2"/>
  <c r="Z77" i="2"/>
  <c r="Z83" i="2"/>
  <c r="Z88" i="2"/>
  <c r="Z32" i="2"/>
  <c r="Z63" i="2"/>
  <c r="Z64" i="2"/>
  <c r="Z65" i="2"/>
  <c r="Z66" i="2"/>
  <c r="Z67" i="2"/>
  <c r="Z68" i="2"/>
  <c r="Z81" i="2"/>
  <c r="Z87" i="2"/>
  <c r="Z89" i="2"/>
  <c r="Z92" i="2"/>
  <c r="Z93" i="2"/>
  <c r="Z101" i="2"/>
  <c r="AA72" i="2"/>
  <c r="AA91" i="2"/>
  <c r="AA90" i="2"/>
  <c r="AA74" i="2"/>
  <c r="AA75" i="2"/>
  <c r="AA76" i="2"/>
  <c r="AA77" i="2"/>
  <c r="AA83" i="2"/>
  <c r="AA88" i="2"/>
  <c r="AA32" i="2"/>
  <c r="AA63" i="2"/>
  <c r="AA64" i="2"/>
  <c r="AA65" i="2"/>
  <c r="AA66" i="2"/>
  <c r="AA67" i="2"/>
  <c r="AA68" i="2"/>
  <c r="AA81" i="2"/>
  <c r="AA87" i="2"/>
  <c r="AA89" i="2"/>
  <c r="AA92" i="2"/>
  <c r="AA93" i="2"/>
  <c r="AA101" i="2"/>
  <c r="AB72" i="2"/>
  <c r="AB91" i="2"/>
  <c r="AB90" i="2"/>
  <c r="AB74" i="2"/>
  <c r="AB75" i="2"/>
  <c r="AB76" i="2"/>
  <c r="AB77" i="2"/>
  <c r="AB83" i="2"/>
  <c r="AB88" i="2"/>
  <c r="AB32" i="2"/>
  <c r="AB63" i="2"/>
  <c r="AB64" i="2"/>
  <c r="AB65" i="2"/>
  <c r="AB66" i="2"/>
  <c r="AB67" i="2"/>
  <c r="AB68" i="2"/>
  <c r="AB81" i="2"/>
  <c r="AB87" i="2"/>
  <c r="AB89" i="2"/>
  <c r="AB92" i="2"/>
  <c r="AB93" i="2"/>
  <c r="AB101" i="2"/>
  <c r="AC72" i="2"/>
  <c r="AC91" i="2"/>
  <c r="AC90" i="2"/>
  <c r="AC74" i="2"/>
  <c r="AC75" i="2"/>
  <c r="AC76" i="2"/>
  <c r="AC77" i="2"/>
  <c r="AC83" i="2"/>
  <c r="AC88" i="2"/>
  <c r="AC32" i="2"/>
  <c r="AC63" i="2"/>
  <c r="AC64" i="2"/>
  <c r="AC65" i="2"/>
  <c r="AC66" i="2"/>
  <c r="AC67" i="2"/>
  <c r="AC68" i="2"/>
  <c r="AC81" i="2"/>
  <c r="AC87" i="2"/>
  <c r="AC89" i="2"/>
  <c r="AC92" i="2"/>
  <c r="AC93" i="2"/>
  <c r="AC101" i="2"/>
  <c r="AD72" i="2"/>
  <c r="AD91" i="2"/>
  <c r="AD90" i="2"/>
  <c r="AD74" i="2"/>
  <c r="AD75" i="2"/>
  <c r="AD76" i="2"/>
  <c r="AD77" i="2"/>
  <c r="AD83" i="2"/>
  <c r="AD88" i="2"/>
  <c r="AD32" i="2"/>
  <c r="AD63" i="2"/>
  <c r="AD64" i="2"/>
  <c r="AD65" i="2"/>
  <c r="AD66" i="2"/>
  <c r="AD67" i="2"/>
  <c r="AD68" i="2"/>
  <c r="AD81" i="2"/>
  <c r="AD87" i="2"/>
  <c r="AD89" i="2"/>
  <c r="AD92" i="2"/>
  <c r="AD93" i="2"/>
  <c r="AD101" i="2"/>
  <c r="AE72" i="2"/>
  <c r="AE91" i="2"/>
  <c r="AE90" i="2"/>
  <c r="AE74" i="2"/>
  <c r="AE75" i="2"/>
  <c r="AE76" i="2"/>
  <c r="AE77" i="2"/>
  <c r="AE83" i="2"/>
  <c r="AE88" i="2"/>
  <c r="AE32" i="2"/>
  <c r="AE63" i="2"/>
  <c r="AE64" i="2"/>
  <c r="AE65" i="2"/>
  <c r="AE66" i="2"/>
  <c r="AE67" i="2"/>
  <c r="AE68" i="2"/>
  <c r="AE81" i="2"/>
  <c r="AE87" i="2"/>
  <c r="AE89" i="2"/>
  <c r="AE92" i="2"/>
  <c r="AE93" i="2"/>
  <c r="AE101" i="2"/>
  <c r="AF72" i="2"/>
  <c r="AF91" i="2"/>
  <c r="AF90" i="2"/>
  <c r="AF74" i="2"/>
  <c r="AF75" i="2"/>
  <c r="AF76" i="2"/>
  <c r="AF77" i="2"/>
  <c r="AF83" i="2"/>
  <c r="AF88" i="2"/>
  <c r="AF32" i="2"/>
  <c r="AF63" i="2"/>
  <c r="AF64" i="2"/>
  <c r="AF65" i="2"/>
  <c r="AF66" i="2"/>
  <c r="AF67" i="2"/>
  <c r="AF68" i="2"/>
  <c r="AF81" i="2"/>
  <c r="AF87" i="2"/>
  <c r="AF89" i="2"/>
  <c r="AF92" i="2"/>
  <c r="AF93" i="2"/>
  <c r="AF101" i="2"/>
  <c r="AG72" i="2"/>
  <c r="AG91" i="2"/>
  <c r="AG90" i="2"/>
  <c r="AG74" i="2"/>
  <c r="AG75" i="2"/>
  <c r="AG76" i="2"/>
  <c r="AG77" i="2"/>
  <c r="AG83" i="2"/>
  <c r="AG88" i="2"/>
  <c r="AG32" i="2"/>
  <c r="AG63" i="2"/>
  <c r="AG64" i="2"/>
  <c r="AG65" i="2"/>
  <c r="AG66" i="2"/>
  <c r="AG67" i="2"/>
  <c r="AG68" i="2"/>
  <c r="AG81" i="2"/>
  <c r="AG87" i="2"/>
  <c r="AG89" i="2"/>
  <c r="AG92" i="2"/>
  <c r="AG93" i="2"/>
  <c r="AG101" i="2"/>
  <c r="AH72" i="2"/>
  <c r="AH91" i="2"/>
  <c r="AH90" i="2"/>
  <c r="AH74" i="2"/>
  <c r="AH75" i="2"/>
  <c r="AH76" i="2"/>
  <c r="AH77" i="2"/>
  <c r="AH83" i="2"/>
  <c r="AH88" i="2"/>
  <c r="AH32" i="2"/>
  <c r="AH63" i="2"/>
  <c r="AH64" i="2"/>
  <c r="AH65" i="2"/>
  <c r="AH66" i="2"/>
  <c r="AH67" i="2"/>
  <c r="AH68" i="2"/>
  <c r="AH81" i="2"/>
  <c r="AH87" i="2"/>
  <c r="AH89" i="2"/>
  <c r="AH92" i="2"/>
  <c r="AH93" i="2"/>
  <c r="AH101" i="2"/>
  <c r="AI72" i="2"/>
  <c r="AI91" i="2"/>
  <c r="AI90" i="2"/>
  <c r="AI74" i="2"/>
  <c r="AI75" i="2"/>
  <c r="AI76" i="2"/>
  <c r="AI77" i="2"/>
  <c r="AI83" i="2"/>
  <c r="AI88" i="2"/>
  <c r="AI32" i="2"/>
  <c r="AI63" i="2"/>
  <c r="AI64" i="2"/>
  <c r="AI65" i="2"/>
  <c r="AI66" i="2"/>
  <c r="AI67" i="2"/>
  <c r="AI68" i="2"/>
  <c r="AI81" i="2"/>
  <c r="AI87" i="2"/>
  <c r="AI89" i="2"/>
  <c r="AI92" i="2"/>
  <c r="AI93" i="2"/>
  <c r="AI101" i="2"/>
  <c r="AJ72" i="2"/>
  <c r="AJ91" i="2"/>
  <c r="AJ90" i="2"/>
  <c r="AJ74" i="2"/>
  <c r="AJ75" i="2"/>
  <c r="AJ76" i="2"/>
  <c r="AJ77" i="2"/>
  <c r="AJ83" i="2"/>
  <c r="AJ88" i="2"/>
  <c r="AJ32" i="2"/>
  <c r="AJ63" i="2"/>
  <c r="AJ64" i="2"/>
  <c r="AJ65" i="2"/>
  <c r="AJ66" i="2"/>
  <c r="AJ67" i="2"/>
  <c r="AJ68" i="2"/>
  <c r="AJ81" i="2"/>
  <c r="AJ87" i="2"/>
  <c r="AJ89" i="2"/>
  <c r="AJ92" i="2"/>
  <c r="AJ93" i="2"/>
  <c r="AJ101" i="2"/>
  <c r="AK72" i="2"/>
  <c r="AK91" i="2"/>
  <c r="AK90" i="2"/>
  <c r="AK74" i="2"/>
  <c r="AK75" i="2"/>
  <c r="AK76" i="2"/>
  <c r="AK77" i="2"/>
  <c r="AK83" i="2"/>
  <c r="AK88" i="2"/>
  <c r="AK32" i="2"/>
  <c r="AK63" i="2"/>
  <c r="AK64" i="2"/>
  <c r="AK65" i="2"/>
  <c r="AK66" i="2"/>
  <c r="AK67" i="2"/>
  <c r="AK68" i="2"/>
  <c r="AK81" i="2"/>
  <c r="AK87" i="2"/>
  <c r="AK89" i="2"/>
  <c r="AK92" i="2"/>
  <c r="AK93" i="2"/>
  <c r="AK101" i="2"/>
  <c r="AL72" i="2"/>
  <c r="AL91" i="2"/>
  <c r="AL90" i="2"/>
  <c r="AL74" i="2"/>
  <c r="AL75" i="2"/>
  <c r="AL76" i="2"/>
  <c r="AL77" i="2"/>
  <c r="AL83" i="2"/>
  <c r="AL88" i="2"/>
  <c r="AL32" i="2"/>
  <c r="AL63" i="2"/>
  <c r="AL64" i="2"/>
  <c r="AL65" i="2"/>
  <c r="AL66" i="2"/>
  <c r="AL67" i="2"/>
  <c r="AL68" i="2"/>
  <c r="AL81" i="2"/>
  <c r="AL87" i="2"/>
  <c r="AL89" i="2"/>
  <c r="AL92" i="2"/>
  <c r="AL93" i="2"/>
  <c r="AL101" i="2"/>
  <c r="AM72" i="2"/>
  <c r="AM91" i="2"/>
  <c r="AM90" i="2"/>
  <c r="AM74" i="2"/>
  <c r="AM75" i="2"/>
  <c r="AM76" i="2"/>
  <c r="AM77" i="2"/>
  <c r="AM83" i="2"/>
  <c r="AM88" i="2"/>
  <c r="AM32" i="2"/>
  <c r="AM63" i="2"/>
  <c r="AM64" i="2"/>
  <c r="AM65" i="2"/>
  <c r="AM66" i="2"/>
  <c r="AM67" i="2"/>
  <c r="AM68" i="2"/>
  <c r="AM81" i="2"/>
  <c r="AM87" i="2"/>
  <c r="AM89" i="2"/>
  <c r="AM92" i="2"/>
  <c r="AM93" i="2"/>
  <c r="AM101" i="2"/>
  <c r="AN72" i="2"/>
  <c r="AN91" i="2"/>
  <c r="AN90" i="2"/>
  <c r="AN74" i="2"/>
  <c r="AN75" i="2"/>
  <c r="AN76" i="2"/>
  <c r="AN77" i="2"/>
  <c r="AN83" i="2"/>
  <c r="AN88" i="2"/>
  <c r="AN32" i="2"/>
  <c r="AN63" i="2"/>
  <c r="AN64" i="2"/>
  <c r="AN65" i="2"/>
  <c r="AN66" i="2"/>
  <c r="AN67" i="2"/>
  <c r="AN68" i="2"/>
  <c r="AN81" i="2"/>
  <c r="AN87" i="2"/>
  <c r="AN89" i="2"/>
  <c r="AN92" i="2"/>
  <c r="AN93" i="2"/>
  <c r="AN101" i="2"/>
  <c r="AO72" i="2"/>
  <c r="AO91" i="2"/>
  <c r="AO90" i="2"/>
  <c r="AO74" i="2"/>
  <c r="AO75" i="2"/>
  <c r="AO76" i="2"/>
  <c r="AO77" i="2"/>
  <c r="AO83" i="2"/>
  <c r="AO88" i="2"/>
  <c r="AO32" i="2"/>
  <c r="AO63" i="2"/>
  <c r="AO64" i="2"/>
  <c r="AO65" i="2"/>
  <c r="AO66" i="2"/>
  <c r="AO67" i="2"/>
  <c r="AO68" i="2"/>
  <c r="AO81" i="2"/>
  <c r="AO87" i="2"/>
  <c r="AO89" i="2"/>
  <c r="AO92" i="2"/>
  <c r="AO93" i="2"/>
  <c r="AO101" i="2"/>
  <c r="AP72" i="2"/>
  <c r="AP91" i="2"/>
  <c r="AP90" i="2"/>
  <c r="AP74" i="2"/>
  <c r="AP75" i="2"/>
  <c r="AP76" i="2"/>
  <c r="AP77" i="2"/>
  <c r="AP83" i="2"/>
  <c r="AP88" i="2"/>
  <c r="AP32" i="2"/>
  <c r="AP63" i="2"/>
  <c r="AP64" i="2"/>
  <c r="AP65" i="2"/>
  <c r="AP66" i="2"/>
  <c r="AP67" i="2"/>
  <c r="AP68" i="2"/>
  <c r="AP81" i="2"/>
  <c r="AP87" i="2"/>
  <c r="AP89" i="2"/>
  <c r="AP92" i="2"/>
  <c r="AP93" i="2"/>
  <c r="AP101" i="2"/>
  <c r="AQ72" i="2"/>
  <c r="AQ91" i="2"/>
  <c r="AQ90" i="2"/>
  <c r="AQ74" i="2"/>
  <c r="AQ75" i="2"/>
  <c r="AQ76" i="2"/>
  <c r="AQ77" i="2"/>
  <c r="AQ83" i="2"/>
  <c r="AQ88" i="2"/>
  <c r="AQ32" i="2"/>
  <c r="AQ63" i="2"/>
  <c r="AQ64" i="2"/>
  <c r="AQ65" i="2"/>
  <c r="AQ66" i="2"/>
  <c r="AQ67" i="2"/>
  <c r="AQ68" i="2"/>
  <c r="AQ81" i="2"/>
  <c r="AQ87" i="2"/>
  <c r="AQ89" i="2"/>
  <c r="AQ92" i="2"/>
  <c r="AQ93" i="2"/>
  <c r="AQ101" i="2"/>
  <c r="AR72" i="2"/>
  <c r="AR91" i="2"/>
  <c r="AR90" i="2"/>
  <c r="AR74" i="2"/>
  <c r="AR75" i="2"/>
  <c r="AR76" i="2"/>
  <c r="AR77" i="2"/>
  <c r="AR83" i="2"/>
  <c r="AR88" i="2"/>
  <c r="AR32" i="2"/>
  <c r="AR63" i="2"/>
  <c r="AR64" i="2"/>
  <c r="AR65" i="2"/>
  <c r="AR66" i="2"/>
  <c r="AR67" i="2"/>
  <c r="AR68" i="2"/>
  <c r="AR81" i="2"/>
  <c r="AR87" i="2"/>
  <c r="AR89" i="2"/>
  <c r="AR92" i="2"/>
  <c r="AR93" i="2"/>
  <c r="AR101" i="2"/>
  <c r="AS72" i="2"/>
  <c r="AS91" i="2"/>
  <c r="AS90" i="2"/>
  <c r="AS74" i="2"/>
  <c r="AS75" i="2"/>
  <c r="AS76" i="2"/>
  <c r="AS77" i="2"/>
  <c r="AS83" i="2"/>
  <c r="AS88" i="2"/>
  <c r="AS32" i="2"/>
  <c r="AS63" i="2"/>
  <c r="AS64" i="2"/>
  <c r="AS65" i="2"/>
  <c r="AS66" i="2"/>
  <c r="AS67" i="2"/>
  <c r="AS68" i="2"/>
  <c r="AS81" i="2"/>
  <c r="AS87" i="2"/>
  <c r="AS89" i="2"/>
  <c r="AS92" i="2"/>
  <c r="AS93" i="2"/>
  <c r="AS101" i="2"/>
  <c r="AT72" i="2"/>
  <c r="AT91" i="2"/>
  <c r="AT90" i="2"/>
  <c r="AT74" i="2"/>
  <c r="AT75" i="2"/>
  <c r="AT76" i="2"/>
  <c r="AT77" i="2"/>
  <c r="AT83" i="2"/>
  <c r="AT88" i="2"/>
  <c r="AT32" i="2"/>
  <c r="AT63" i="2"/>
  <c r="AT64" i="2"/>
  <c r="AT65" i="2"/>
  <c r="AT66" i="2"/>
  <c r="AT67" i="2"/>
  <c r="AT68" i="2"/>
  <c r="AT81" i="2"/>
  <c r="AT87" i="2"/>
  <c r="AT89" i="2"/>
  <c r="AT92" i="2"/>
  <c r="AT93" i="2"/>
  <c r="AT101" i="2"/>
  <c r="AU72" i="2"/>
  <c r="AU91" i="2"/>
  <c r="AU90" i="2"/>
  <c r="AU74" i="2"/>
  <c r="AU75" i="2"/>
  <c r="AU76" i="2"/>
  <c r="AU77" i="2"/>
  <c r="AU83" i="2"/>
  <c r="AU88" i="2"/>
  <c r="AU32" i="2"/>
  <c r="AU63" i="2"/>
  <c r="AU64" i="2"/>
  <c r="AU65" i="2"/>
  <c r="AU66" i="2"/>
  <c r="AU67" i="2"/>
  <c r="AU68" i="2"/>
  <c r="AU81" i="2"/>
  <c r="AU87" i="2"/>
  <c r="AU89" i="2"/>
  <c r="AU92" i="2"/>
  <c r="AU93" i="2"/>
  <c r="AU101" i="2"/>
  <c r="AV72" i="2"/>
  <c r="AV91" i="2"/>
  <c r="AV90" i="2"/>
  <c r="AV74" i="2"/>
  <c r="AV75" i="2"/>
  <c r="AV76" i="2"/>
  <c r="AV77" i="2"/>
  <c r="AV83" i="2"/>
  <c r="AV88" i="2"/>
  <c r="AV32" i="2"/>
  <c r="AV63" i="2"/>
  <c r="AV64" i="2"/>
  <c r="AV65" i="2"/>
  <c r="AV66" i="2"/>
  <c r="AV67" i="2"/>
  <c r="AV68" i="2"/>
  <c r="AV81" i="2"/>
  <c r="AV87" i="2"/>
  <c r="AV89" i="2"/>
  <c r="AV92" i="2"/>
  <c r="AV93" i="2"/>
  <c r="AV101" i="2"/>
  <c r="AW72" i="2"/>
  <c r="AW91" i="2"/>
  <c r="AW90" i="2"/>
  <c r="AW74" i="2"/>
  <c r="AW75" i="2"/>
  <c r="AW76" i="2"/>
  <c r="AW77" i="2"/>
  <c r="AW83" i="2"/>
  <c r="AW88" i="2"/>
  <c r="AW32" i="2"/>
  <c r="AW63" i="2"/>
  <c r="AW64" i="2"/>
  <c r="AW65" i="2"/>
  <c r="AW66" i="2"/>
  <c r="AW67" i="2"/>
  <c r="AW68" i="2"/>
  <c r="AW81" i="2"/>
  <c r="AW87" i="2"/>
  <c r="AW89" i="2"/>
  <c r="AW92" i="2"/>
  <c r="AW93" i="2"/>
  <c r="AW101" i="2"/>
  <c r="AX72" i="2"/>
  <c r="AX91" i="2"/>
  <c r="AX90" i="2"/>
  <c r="AX74" i="2"/>
  <c r="AX75" i="2"/>
  <c r="AX76" i="2"/>
  <c r="AX77" i="2"/>
  <c r="AX83" i="2"/>
  <c r="AX88" i="2"/>
  <c r="AX32" i="2"/>
  <c r="AX63" i="2"/>
  <c r="AX64" i="2"/>
  <c r="AX65" i="2"/>
  <c r="AX66" i="2"/>
  <c r="AX67" i="2"/>
  <c r="AX68" i="2"/>
  <c r="AX81" i="2"/>
  <c r="AX87" i="2"/>
  <c r="AX89" i="2"/>
  <c r="AX92" i="2"/>
  <c r="AX93" i="2"/>
  <c r="AX101" i="2"/>
  <c r="AY72" i="2"/>
  <c r="AY91" i="2"/>
  <c r="AY90" i="2"/>
  <c r="AY74" i="2"/>
  <c r="AY75" i="2"/>
  <c r="AY76" i="2"/>
  <c r="AY77" i="2"/>
  <c r="AY83" i="2"/>
  <c r="AY88" i="2"/>
  <c r="AY32" i="2"/>
  <c r="AY63" i="2"/>
  <c r="AY64" i="2"/>
  <c r="AY65" i="2"/>
  <c r="AY66" i="2"/>
  <c r="AY67" i="2"/>
  <c r="AY68" i="2"/>
  <c r="AY81" i="2"/>
  <c r="AY87" i="2"/>
  <c r="AY89" i="2"/>
  <c r="AY92" i="2"/>
  <c r="AY93" i="2"/>
  <c r="AY101" i="2"/>
  <c r="AZ72" i="2"/>
  <c r="AZ91" i="2"/>
  <c r="AZ90" i="2"/>
  <c r="AZ74" i="2"/>
  <c r="AZ75" i="2"/>
  <c r="AZ76" i="2"/>
  <c r="AZ77" i="2"/>
  <c r="AZ83" i="2"/>
  <c r="AZ88" i="2"/>
  <c r="AZ32" i="2"/>
  <c r="AZ63" i="2"/>
  <c r="AZ64" i="2"/>
  <c r="AZ65" i="2"/>
  <c r="AZ66" i="2"/>
  <c r="AZ67" i="2"/>
  <c r="AZ68" i="2"/>
  <c r="AZ81" i="2"/>
  <c r="AZ87" i="2"/>
  <c r="AZ89" i="2"/>
  <c r="AZ92" i="2"/>
  <c r="AZ93" i="2"/>
  <c r="AZ101" i="2"/>
  <c r="BA72" i="2"/>
  <c r="BA91" i="2"/>
  <c r="BA90" i="2"/>
  <c r="BA74" i="2"/>
  <c r="BA75" i="2"/>
  <c r="BA76" i="2"/>
  <c r="BA77" i="2"/>
  <c r="BA83" i="2"/>
  <c r="BA88" i="2"/>
  <c r="BA32" i="2"/>
  <c r="BA63" i="2"/>
  <c r="BA64" i="2"/>
  <c r="BA65" i="2"/>
  <c r="BA66" i="2"/>
  <c r="BA67" i="2"/>
  <c r="BA68" i="2"/>
  <c r="BA81" i="2"/>
  <c r="BA87" i="2"/>
  <c r="BA89" i="2"/>
  <c r="BA92" i="2"/>
  <c r="BA93" i="2"/>
  <c r="BA101" i="2"/>
  <c r="BB72" i="2"/>
  <c r="BB91" i="2"/>
  <c r="BB90" i="2"/>
  <c r="BB74" i="2"/>
  <c r="BB75" i="2"/>
  <c r="BB76" i="2"/>
  <c r="BB77" i="2"/>
  <c r="BB83" i="2"/>
  <c r="BB88" i="2"/>
  <c r="BB32" i="2"/>
  <c r="BB63" i="2"/>
  <c r="BB64" i="2"/>
  <c r="BB65" i="2"/>
  <c r="BB66" i="2"/>
  <c r="BB67" i="2"/>
  <c r="BB68" i="2"/>
  <c r="BB81" i="2"/>
  <c r="BB87" i="2"/>
  <c r="BB89" i="2"/>
  <c r="BB92" i="2"/>
  <c r="BB93" i="2"/>
  <c r="BB101" i="2"/>
  <c r="BC72" i="2"/>
  <c r="BC91" i="2"/>
  <c r="BC90" i="2"/>
  <c r="BC74" i="2"/>
  <c r="BC75" i="2"/>
  <c r="BC76" i="2"/>
  <c r="BC77" i="2"/>
  <c r="BC83" i="2"/>
  <c r="BC88" i="2"/>
  <c r="BC32" i="2"/>
  <c r="BC63" i="2"/>
  <c r="BC64" i="2"/>
  <c r="BC65" i="2"/>
  <c r="BC66" i="2"/>
  <c r="BC67" i="2"/>
  <c r="BC68" i="2"/>
  <c r="BC81" i="2"/>
  <c r="BC87" i="2"/>
  <c r="BC89" i="2"/>
  <c r="BC92" i="2"/>
  <c r="BC93" i="2"/>
  <c r="BC101" i="2"/>
  <c r="BD72" i="2"/>
  <c r="BD91" i="2"/>
  <c r="BD90" i="2"/>
  <c r="BD74" i="2"/>
  <c r="BD75" i="2"/>
  <c r="BD76" i="2"/>
  <c r="BD77" i="2"/>
  <c r="BD83" i="2"/>
  <c r="BD88" i="2"/>
  <c r="BD32" i="2"/>
  <c r="BD63" i="2"/>
  <c r="BD64" i="2"/>
  <c r="BD65" i="2"/>
  <c r="BD66" i="2"/>
  <c r="BD67" i="2"/>
  <c r="BD68" i="2"/>
  <c r="BD81" i="2"/>
  <c r="BD87" i="2"/>
  <c r="BD89" i="2"/>
  <c r="BD92" i="2"/>
  <c r="BD93" i="2"/>
  <c r="BD101" i="2"/>
  <c r="BE72" i="2"/>
  <c r="BE91" i="2"/>
  <c r="BE90" i="2"/>
  <c r="BE74" i="2"/>
  <c r="BE75" i="2"/>
  <c r="BE76" i="2"/>
  <c r="BE77" i="2"/>
  <c r="BE83" i="2"/>
  <c r="BE88" i="2"/>
  <c r="BE32" i="2"/>
  <c r="BE63" i="2"/>
  <c r="BE64" i="2"/>
  <c r="BE65" i="2"/>
  <c r="BE66" i="2"/>
  <c r="BE67" i="2"/>
  <c r="BE68" i="2"/>
  <c r="BE81" i="2"/>
  <c r="BE87" i="2"/>
  <c r="BE89" i="2"/>
  <c r="BE92" i="2"/>
  <c r="BE93" i="2"/>
  <c r="BE101" i="2"/>
  <c r="BF72" i="2"/>
  <c r="BF91" i="2"/>
  <c r="BF90" i="2"/>
  <c r="BF74" i="2"/>
  <c r="BF75" i="2"/>
  <c r="BF76" i="2"/>
  <c r="BF77" i="2"/>
  <c r="BF83" i="2"/>
  <c r="BF88" i="2"/>
  <c r="BF32" i="2"/>
  <c r="BF63" i="2"/>
  <c r="BF64" i="2"/>
  <c r="BF65" i="2"/>
  <c r="BF66" i="2"/>
  <c r="BF67" i="2"/>
  <c r="BF68" i="2"/>
  <c r="BF81" i="2"/>
  <c r="BF87" i="2"/>
  <c r="BF89" i="2"/>
  <c r="BF92" i="2"/>
  <c r="BF93" i="2"/>
  <c r="BF101" i="2"/>
  <c r="BG72" i="2"/>
  <c r="BG91" i="2"/>
  <c r="BG90" i="2"/>
  <c r="BG74" i="2"/>
  <c r="BG75" i="2"/>
  <c r="BG76" i="2"/>
  <c r="BG77" i="2"/>
  <c r="BG83" i="2"/>
  <c r="BG88" i="2"/>
  <c r="BG32" i="2"/>
  <c r="BG63" i="2"/>
  <c r="BG64" i="2"/>
  <c r="BG65" i="2"/>
  <c r="BG66" i="2"/>
  <c r="BG67" i="2"/>
  <c r="BG68" i="2"/>
  <c r="BG81" i="2"/>
  <c r="BG87" i="2"/>
  <c r="BG89" i="2"/>
  <c r="BG92" i="2"/>
  <c r="BG93" i="2"/>
  <c r="BG101" i="2"/>
  <c r="BH72" i="2"/>
  <c r="BH91" i="2"/>
  <c r="BH90" i="2"/>
  <c r="BH74" i="2"/>
  <c r="BH75" i="2"/>
  <c r="BH76" i="2"/>
  <c r="BH77" i="2"/>
  <c r="BH83" i="2"/>
  <c r="BH88" i="2"/>
  <c r="BH32" i="2"/>
  <c r="BH63" i="2"/>
  <c r="BH64" i="2"/>
  <c r="BH65" i="2"/>
  <c r="BH66" i="2"/>
  <c r="BH67" i="2"/>
  <c r="BH68" i="2"/>
  <c r="BH81" i="2"/>
  <c r="BH87" i="2"/>
  <c r="BH89" i="2"/>
  <c r="BH92" i="2"/>
  <c r="BH93" i="2"/>
  <c r="BH101" i="2"/>
  <c r="BI72" i="2"/>
  <c r="BI91" i="2"/>
  <c r="BI90" i="2"/>
  <c r="BI74" i="2"/>
  <c r="BI75" i="2"/>
  <c r="BI76" i="2"/>
  <c r="BI77" i="2"/>
  <c r="BI83" i="2"/>
  <c r="BI88" i="2"/>
  <c r="BI32" i="2"/>
  <c r="BI63" i="2"/>
  <c r="BI64" i="2"/>
  <c r="BI65" i="2"/>
  <c r="BI66" i="2"/>
  <c r="BI67" i="2"/>
  <c r="BI68" i="2"/>
  <c r="BI81" i="2"/>
  <c r="BI87" i="2"/>
  <c r="BI89" i="2"/>
  <c r="BI92" i="2"/>
  <c r="BI93" i="2"/>
  <c r="BI101" i="2"/>
  <c r="BJ72" i="2"/>
  <c r="BJ91" i="2"/>
  <c r="BJ90" i="2"/>
  <c r="BJ74" i="2"/>
  <c r="BJ75" i="2"/>
  <c r="BJ76" i="2"/>
  <c r="BJ77" i="2"/>
  <c r="BJ83" i="2"/>
  <c r="BJ88" i="2"/>
  <c r="BJ32" i="2"/>
  <c r="BJ63" i="2"/>
  <c r="BJ64" i="2"/>
  <c r="BJ65" i="2"/>
  <c r="BJ66" i="2"/>
  <c r="BJ67" i="2"/>
  <c r="BJ68" i="2"/>
  <c r="BJ81" i="2"/>
  <c r="BJ87" i="2"/>
  <c r="BJ89" i="2"/>
  <c r="BJ92" i="2"/>
  <c r="BJ93" i="2"/>
  <c r="BJ101" i="2"/>
  <c r="BK72" i="2"/>
  <c r="BK91" i="2"/>
  <c r="BK90" i="2"/>
  <c r="BK74" i="2"/>
  <c r="BK75" i="2"/>
  <c r="BK76" i="2"/>
  <c r="BK77" i="2"/>
  <c r="BK83" i="2"/>
  <c r="BK88" i="2"/>
  <c r="BK32" i="2"/>
  <c r="BK63" i="2"/>
  <c r="BK64" i="2"/>
  <c r="BK65" i="2"/>
  <c r="BK66" i="2"/>
  <c r="BK67" i="2"/>
  <c r="BK68" i="2"/>
  <c r="BK81" i="2"/>
  <c r="BK87" i="2"/>
  <c r="BK89" i="2"/>
  <c r="BK92" i="2"/>
  <c r="BK93" i="2"/>
  <c r="BK101" i="2"/>
  <c r="BL72" i="2"/>
  <c r="BL91" i="2"/>
  <c r="BL90" i="2"/>
  <c r="BL74" i="2"/>
  <c r="BL75" i="2"/>
  <c r="BL76" i="2"/>
  <c r="BL77" i="2"/>
  <c r="BL83" i="2"/>
  <c r="BL88" i="2"/>
  <c r="BL32" i="2"/>
  <c r="BL63" i="2"/>
  <c r="BL64" i="2"/>
  <c r="BL65" i="2"/>
  <c r="BL66" i="2"/>
  <c r="BL67" i="2"/>
  <c r="BL68" i="2"/>
  <c r="BL81" i="2"/>
  <c r="BL87" i="2"/>
  <c r="BL89" i="2"/>
  <c r="BL92" i="2"/>
  <c r="BL93" i="2"/>
  <c r="BL101" i="2"/>
  <c r="C102" i="2"/>
  <c r="C104" i="2"/>
  <c r="C105" i="2"/>
  <c r="C107" i="2"/>
  <c r="C108" i="2"/>
  <c r="C110" i="2"/>
  <c r="C111" i="2"/>
  <c r="C113" i="2"/>
  <c r="C114" i="2"/>
  <c r="C116" i="2"/>
  <c r="C244" i="2"/>
  <c r="D102" i="2"/>
  <c r="D104" i="2"/>
  <c r="D105" i="2"/>
  <c r="D107" i="2"/>
  <c r="D108" i="2"/>
  <c r="D110" i="2"/>
  <c r="D111" i="2"/>
  <c r="D113" i="2"/>
  <c r="D114" i="2"/>
  <c r="D116" i="2"/>
  <c r="D244" i="2"/>
  <c r="E102" i="2"/>
  <c r="E104" i="2"/>
  <c r="E105" i="2"/>
  <c r="E107" i="2"/>
  <c r="E108" i="2"/>
  <c r="E110" i="2"/>
  <c r="E111" i="2"/>
  <c r="E113" i="2"/>
  <c r="E114" i="2"/>
  <c r="E116" i="2"/>
  <c r="E244" i="2"/>
  <c r="F102" i="2"/>
  <c r="F104" i="2"/>
  <c r="F105" i="2"/>
  <c r="F107" i="2"/>
  <c r="F108" i="2"/>
  <c r="F110" i="2"/>
  <c r="F111" i="2"/>
  <c r="F113" i="2"/>
  <c r="F114" i="2"/>
  <c r="F116" i="2"/>
  <c r="F244" i="2"/>
  <c r="G102" i="2"/>
  <c r="G104" i="2"/>
  <c r="G105" i="2"/>
  <c r="G107" i="2"/>
  <c r="G108" i="2"/>
  <c r="G110" i="2"/>
  <c r="G111" i="2"/>
  <c r="G113" i="2"/>
  <c r="G114" i="2"/>
  <c r="G116" i="2"/>
  <c r="G244" i="2"/>
  <c r="H102" i="2"/>
  <c r="H104" i="2"/>
  <c r="H105" i="2"/>
  <c r="H107" i="2"/>
  <c r="H108" i="2"/>
  <c r="H110" i="2"/>
  <c r="H111" i="2"/>
  <c r="H113" i="2"/>
  <c r="H114" i="2"/>
  <c r="H116" i="2"/>
  <c r="H244" i="2"/>
  <c r="I102" i="2"/>
  <c r="I104" i="2"/>
  <c r="I105" i="2"/>
  <c r="I107" i="2"/>
  <c r="I108" i="2"/>
  <c r="I110" i="2"/>
  <c r="I111" i="2"/>
  <c r="I113" i="2"/>
  <c r="I114" i="2"/>
  <c r="I116" i="2"/>
  <c r="I244" i="2"/>
  <c r="J102" i="2"/>
  <c r="J104" i="2"/>
  <c r="J105" i="2"/>
  <c r="J107" i="2"/>
  <c r="J108" i="2"/>
  <c r="J110" i="2"/>
  <c r="J111" i="2"/>
  <c r="J113" i="2"/>
  <c r="J114" i="2"/>
  <c r="J116" i="2"/>
  <c r="J244" i="2"/>
  <c r="K102" i="2"/>
  <c r="K104" i="2"/>
  <c r="K105" i="2"/>
  <c r="K107" i="2"/>
  <c r="K108" i="2"/>
  <c r="K110" i="2"/>
  <c r="K111" i="2"/>
  <c r="K113" i="2"/>
  <c r="K114" i="2"/>
  <c r="K116" i="2"/>
  <c r="K244" i="2"/>
  <c r="L102" i="2"/>
  <c r="L104" i="2"/>
  <c r="L105" i="2"/>
  <c r="L107" i="2"/>
  <c r="L108" i="2"/>
  <c r="L110" i="2"/>
  <c r="L111" i="2"/>
  <c r="L113" i="2"/>
  <c r="L114" i="2"/>
  <c r="L116" i="2"/>
  <c r="L244" i="2"/>
  <c r="M102" i="2"/>
  <c r="M104" i="2"/>
  <c r="M105" i="2"/>
  <c r="M107" i="2"/>
  <c r="M108" i="2"/>
  <c r="M110" i="2"/>
  <c r="M111" i="2"/>
  <c r="M113" i="2"/>
  <c r="M114" i="2"/>
  <c r="M116" i="2"/>
  <c r="M244" i="2"/>
  <c r="N102" i="2"/>
  <c r="N104" i="2"/>
  <c r="N105" i="2"/>
  <c r="N107" i="2"/>
  <c r="N108" i="2"/>
  <c r="N110" i="2"/>
  <c r="N111" i="2"/>
  <c r="N113" i="2"/>
  <c r="N114" i="2"/>
  <c r="N116" i="2"/>
  <c r="N244" i="2"/>
  <c r="O102" i="2"/>
  <c r="O104" i="2"/>
  <c r="O105" i="2"/>
  <c r="O107" i="2"/>
  <c r="O108" i="2"/>
  <c r="O110" i="2"/>
  <c r="O111" i="2"/>
  <c r="O113" i="2"/>
  <c r="O114" i="2"/>
  <c r="O116" i="2"/>
  <c r="O244" i="2"/>
  <c r="P102" i="2"/>
  <c r="P104" i="2"/>
  <c r="P105" i="2"/>
  <c r="P107" i="2"/>
  <c r="P108" i="2"/>
  <c r="P110" i="2"/>
  <c r="P111" i="2"/>
  <c r="P113" i="2"/>
  <c r="P114" i="2"/>
  <c r="P116" i="2"/>
  <c r="P244" i="2"/>
  <c r="Q102" i="2"/>
  <c r="Q104" i="2"/>
  <c r="Q105" i="2"/>
  <c r="Q107" i="2"/>
  <c r="Q108" i="2"/>
  <c r="Q110" i="2"/>
  <c r="Q111" i="2"/>
  <c r="Q113" i="2"/>
  <c r="Q114" i="2"/>
  <c r="Q116" i="2"/>
  <c r="Q244" i="2"/>
  <c r="R102" i="2"/>
  <c r="R104" i="2"/>
  <c r="R105" i="2"/>
  <c r="R107" i="2"/>
  <c r="R108" i="2"/>
  <c r="R110" i="2"/>
  <c r="R111" i="2"/>
  <c r="R113" i="2"/>
  <c r="R114" i="2"/>
  <c r="R116" i="2"/>
  <c r="R244" i="2"/>
  <c r="S102" i="2"/>
  <c r="S104" i="2"/>
  <c r="S105" i="2"/>
  <c r="S107" i="2"/>
  <c r="S108" i="2"/>
  <c r="S110" i="2"/>
  <c r="S111" i="2"/>
  <c r="S113" i="2"/>
  <c r="S114" i="2"/>
  <c r="S116" i="2"/>
  <c r="S244" i="2"/>
  <c r="T102" i="2"/>
  <c r="T104" i="2"/>
  <c r="T105" i="2"/>
  <c r="T107" i="2"/>
  <c r="T108" i="2"/>
  <c r="T110" i="2"/>
  <c r="T111" i="2"/>
  <c r="T113" i="2"/>
  <c r="T114" i="2"/>
  <c r="T116" i="2"/>
  <c r="T244" i="2"/>
  <c r="U102" i="2"/>
  <c r="U104" i="2"/>
  <c r="U105" i="2"/>
  <c r="U107" i="2"/>
  <c r="U108" i="2"/>
  <c r="U110" i="2"/>
  <c r="U111" i="2"/>
  <c r="U113" i="2"/>
  <c r="U114" i="2"/>
  <c r="U116" i="2"/>
  <c r="U244" i="2"/>
  <c r="V102" i="2"/>
  <c r="V104" i="2"/>
  <c r="V105" i="2"/>
  <c r="V107" i="2"/>
  <c r="V108" i="2"/>
  <c r="V110" i="2"/>
  <c r="V111" i="2"/>
  <c r="V113" i="2"/>
  <c r="V114" i="2"/>
  <c r="V116" i="2"/>
  <c r="V244" i="2"/>
  <c r="W102" i="2"/>
  <c r="W104" i="2"/>
  <c r="W105" i="2"/>
  <c r="W107" i="2"/>
  <c r="W108" i="2"/>
  <c r="W110" i="2"/>
  <c r="W111" i="2"/>
  <c r="W113" i="2"/>
  <c r="W114" i="2"/>
  <c r="W116" i="2"/>
  <c r="W244" i="2"/>
  <c r="X102" i="2"/>
  <c r="X104" i="2"/>
  <c r="X105" i="2"/>
  <c r="X107" i="2"/>
  <c r="X108" i="2"/>
  <c r="X110" i="2"/>
  <c r="X111" i="2"/>
  <c r="X113" i="2"/>
  <c r="X114" i="2"/>
  <c r="X116" i="2"/>
  <c r="X244" i="2"/>
  <c r="Y102" i="2"/>
  <c r="Y104" i="2"/>
  <c r="Y105" i="2"/>
  <c r="Y107" i="2"/>
  <c r="Y108" i="2"/>
  <c r="Y110" i="2"/>
  <c r="Y111" i="2"/>
  <c r="Y113" i="2"/>
  <c r="Y114" i="2"/>
  <c r="Y116" i="2"/>
  <c r="Y244" i="2"/>
  <c r="Z102" i="2"/>
  <c r="Z104" i="2"/>
  <c r="Z105" i="2"/>
  <c r="Z107" i="2"/>
  <c r="Z108" i="2"/>
  <c r="Z110" i="2"/>
  <c r="Z111" i="2"/>
  <c r="Z113" i="2"/>
  <c r="Z114" i="2"/>
  <c r="Z116" i="2"/>
  <c r="Z244" i="2"/>
  <c r="AA102" i="2"/>
  <c r="AA104" i="2"/>
  <c r="AA105" i="2"/>
  <c r="AA107" i="2"/>
  <c r="AA108" i="2"/>
  <c r="AA110" i="2"/>
  <c r="AA111" i="2"/>
  <c r="AA113" i="2"/>
  <c r="AA114" i="2"/>
  <c r="AA116" i="2"/>
  <c r="AA244" i="2"/>
  <c r="AB102" i="2"/>
  <c r="AB104" i="2"/>
  <c r="AB105" i="2"/>
  <c r="AB107" i="2"/>
  <c r="AB108" i="2"/>
  <c r="AB110" i="2"/>
  <c r="AB111" i="2"/>
  <c r="AB113" i="2"/>
  <c r="AB114" i="2"/>
  <c r="AB116" i="2"/>
  <c r="AB244" i="2"/>
  <c r="AC102" i="2"/>
  <c r="AC104" i="2"/>
  <c r="AC105" i="2"/>
  <c r="AC107" i="2"/>
  <c r="AC108" i="2"/>
  <c r="AC110" i="2"/>
  <c r="AC111" i="2"/>
  <c r="AC113" i="2"/>
  <c r="AC114" i="2"/>
  <c r="AC116" i="2"/>
  <c r="AC244" i="2"/>
  <c r="AD102" i="2"/>
  <c r="AD104" i="2"/>
  <c r="AD105" i="2"/>
  <c r="AD107" i="2"/>
  <c r="AD108" i="2"/>
  <c r="AD110" i="2"/>
  <c r="AD111" i="2"/>
  <c r="AD113" i="2"/>
  <c r="AD114" i="2"/>
  <c r="AD116" i="2"/>
  <c r="AD244" i="2"/>
  <c r="AE102" i="2"/>
  <c r="AE104" i="2"/>
  <c r="AE105" i="2"/>
  <c r="AE107" i="2"/>
  <c r="AE108" i="2"/>
  <c r="AE110" i="2"/>
  <c r="AE111" i="2"/>
  <c r="AE113" i="2"/>
  <c r="AE114" i="2"/>
  <c r="AE116" i="2"/>
  <c r="AE244" i="2"/>
  <c r="AF102" i="2"/>
  <c r="AF104" i="2"/>
  <c r="AF105" i="2"/>
  <c r="AF107" i="2"/>
  <c r="AF108" i="2"/>
  <c r="AF110" i="2"/>
  <c r="AF111" i="2"/>
  <c r="AF113" i="2"/>
  <c r="AF114" i="2"/>
  <c r="AF116" i="2"/>
  <c r="AF244" i="2"/>
  <c r="AG102" i="2"/>
  <c r="AG104" i="2"/>
  <c r="AG105" i="2"/>
  <c r="AG107" i="2"/>
  <c r="AG108" i="2"/>
  <c r="AG110" i="2"/>
  <c r="AG111" i="2"/>
  <c r="AG113" i="2"/>
  <c r="AG114" i="2"/>
  <c r="AG116" i="2"/>
  <c r="AG244" i="2"/>
  <c r="AH102" i="2"/>
  <c r="AH104" i="2"/>
  <c r="AH105" i="2"/>
  <c r="AH107" i="2"/>
  <c r="AH108" i="2"/>
  <c r="AH110" i="2"/>
  <c r="AH111" i="2"/>
  <c r="AH113" i="2"/>
  <c r="AH114" i="2"/>
  <c r="AH116" i="2"/>
  <c r="AH244" i="2"/>
  <c r="AI102" i="2"/>
  <c r="AI104" i="2"/>
  <c r="AI105" i="2"/>
  <c r="AI107" i="2"/>
  <c r="AI108" i="2"/>
  <c r="AI110" i="2"/>
  <c r="AI111" i="2"/>
  <c r="AI113" i="2"/>
  <c r="AI114" i="2"/>
  <c r="AI116" i="2"/>
  <c r="AI244" i="2"/>
  <c r="AJ102" i="2"/>
  <c r="AJ104" i="2"/>
  <c r="AJ105" i="2"/>
  <c r="AJ107" i="2"/>
  <c r="AJ108" i="2"/>
  <c r="AJ110" i="2"/>
  <c r="AJ111" i="2"/>
  <c r="AJ113" i="2"/>
  <c r="AJ114" i="2"/>
  <c r="AJ116" i="2"/>
  <c r="AJ244" i="2"/>
  <c r="AK102" i="2"/>
  <c r="AK104" i="2"/>
  <c r="AK105" i="2"/>
  <c r="AK107" i="2"/>
  <c r="AK108" i="2"/>
  <c r="AK110" i="2"/>
  <c r="AK111" i="2"/>
  <c r="AK113" i="2"/>
  <c r="AK114" i="2"/>
  <c r="AK116" i="2"/>
  <c r="AK244" i="2"/>
  <c r="AL102" i="2"/>
  <c r="AL104" i="2"/>
  <c r="AL105" i="2"/>
  <c r="AL107" i="2"/>
  <c r="AL108" i="2"/>
  <c r="AL110" i="2"/>
  <c r="AL111" i="2"/>
  <c r="AL113" i="2"/>
  <c r="AL114" i="2"/>
  <c r="AL116" i="2"/>
  <c r="AL244" i="2"/>
  <c r="AM102" i="2"/>
  <c r="AM104" i="2"/>
  <c r="AM105" i="2"/>
  <c r="AM107" i="2"/>
  <c r="AM108" i="2"/>
  <c r="AM110" i="2"/>
  <c r="AM111" i="2"/>
  <c r="AM113" i="2"/>
  <c r="AM114" i="2"/>
  <c r="AM116" i="2"/>
  <c r="AM244" i="2"/>
  <c r="AN102" i="2"/>
  <c r="AN104" i="2"/>
  <c r="AN105" i="2"/>
  <c r="AN107" i="2"/>
  <c r="AN108" i="2"/>
  <c r="AN110" i="2"/>
  <c r="AN111" i="2"/>
  <c r="AN113" i="2"/>
  <c r="AN114" i="2"/>
  <c r="AN116" i="2"/>
  <c r="AN244" i="2"/>
  <c r="AO102" i="2"/>
  <c r="AO104" i="2"/>
  <c r="AO105" i="2"/>
  <c r="AO107" i="2"/>
  <c r="AO108" i="2"/>
  <c r="AO110" i="2"/>
  <c r="AO111" i="2"/>
  <c r="AO113" i="2"/>
  <c r="AO114" i="2"/>
  <c r="AO116" i="2"/>
  <c r="AO244" i="2"/>
  <c r="AP102" i="2"/>
  <c r="AP104" i="2"/>
  <c r="AP105" i="2"/>
  <c r="AP107" i="2"/>
  <c r="AP108" i="2"/>
  <c r="AP110" i="2"/>
  <c r="AP111" i="2"/>
  <c r="AP113" i="2"/>
  <c r="AP114" i="2"/>
  <c r="AP116" i="2"/>
  <c r="AP244" i="2"/>
  <c r="AQ102" i="2"/>
  <c r="AQ104" i="2"/>
  <c r="AQ105" i="2"/>
  <c r="AQ107" i="2"/>
  <c r="AQ108" i="2"/>
  <c r="AQ110" i="2"/>
  <c r="AQ111" i="2"/>
  <c r="AQ113" i="2"/>
  <c r="AQ114" i="2"/>
  <c r="AQ116" i="2"/>
  <c r="AQ244" i="2"/>
  <c r="AR102" i="2"/>
  <c r="AR104" i="2"/>
  <c r="AR105" i="2"/>
  <c r="AR107" i="2"/>
  <c r="AR108" i="2"/>
  <c r="AR110" i="2"/>
  <c r="AR111" i="2"/>
  <c r="AR113" i="2"/>
  <c r="AR114" i="2"/>
  <c r="AR116" i="2"/>
  <c r="AR244" i="2"/>
  <c r="AS102" i="2"/>
  <c r="AS104" i="2"/>
  <c r="AS105" i="2"/>
  <c r="AS107" i="2"/>
  <c r="AS108" i="2"/>
  <c r="AS110" i="2"/>
  <c r="AS111" i="2"/>
  <c r="AS113" i="2"/>
  <c r="AS114" i="2"/>
  <c r="AS116" i="2"/>
  <c r="AS244" i="2"/>
  <c r="AT102" i="2"/>
  <c r="AT104" i="2"/>
  <c r="AT105" i="2"/>
  <c r="AT107" i="2"/>
  <c r="AT108" i="2"/>
  <c r="AT110" i="2"/>
  <c r="AT111" i="2"/>
  <c r="AT113" i="2"/>
  <c r="AT114" i="2"/>
  <c r="AT116" i="2"/>
  <c r="AT244" i="2"/>
  <c r="AU102" i="2"/>
  <c r="AU104" i="2"/>
  <c r="AU105" i="2"/>
  <c r="AU107" i="2"/>
  <c r="AU108" i="2"/>
  <c r="AU110" i="2"/>
  <c r="AU111" i="2"/>
  <c r="AU113" i="2"/>
  <c r="AU114" i="2"/>
  <c r="AU116" i="2"/>
  <c r="AU244" i="2"/>
  <c r="AV102" i="2"/>
  <c r="AV104" i="2"/>
  <c r="AV105" i="2"/>
  <c r="AV107" i="2"/>
  <c r="AV108" i="2"/>
  <c r="AV110" i="2"/>
  <c r="AV111" i="2"/>
  <c r="AV113" i="2"/>
  <c r="AV114" i="2"/>
  <c r="AV116" i="2"/>
  <c r="AV244" i="2"/>
  <c r="AW102" i="2"/>
  <c r="AW104" i="2"/>
  <c r="AW105" i="2"/>
  <c r="AW107" i="2"/>
  <c r="AW108" i="2"/>
  <c r="AW110" i="2"/>
  <c r="AW111" i="2"/>
  <c r="AW113" i="2"/>
  <c r="AW114" i="2"/>
  <c r="AW116" i="2"/>
  <c r="AW244" i="2"/>
  <c r="AX102" i="2"/>
  <c r="AX104" i="2"/>
  <c r="AX105" i="2"/>
  <c r="AX107" i="2"/>
  <c r="AX108" i="2"/>
  <c r="AX110" i="2"/>
  <c r="AX111" i="2"/>
  <c r="AX113" i="2"/>
  <c r="AX114" i="2"/>
  <c r="AX116" i="2"/>
  <c r="AX244" i="2"/>
  <c r="AY102" i="2"/>
  <c r="AY104" i="2"/>
  <c r="AY105" i="2"/>
  <c r="AY107" i="2"/>
  <c r="AY108" i="2"/>
  <c r="AY110" i="2"/>
  <c r="AY111" i="2"/>
  <c r="AY113" i="2"/>
  <c r="AY114" i="2"/>
  <c r="AY116" i="2"/>
  <c r="AY244" i="2"/>
  <c r="AZ102" i="2"/>
  <c r="AZ104" i="2"/>
  <c r="AZ105" i="2"/>
  <c r="AZ107" i="2"/>
  <c r="AZ108" i="2"/>
  <c r="AZ110" i="2"/>
  <c r="AZ111" i="2"/>
  <c r="AZ113" i="2"/>
  <c r="AZ114" i="2"/>
  <c r="AZ116" i="2"/>
  <c r="AZ244" i="2"/>
  <c r="BA102" i="2"/>
  <c r="BA104" i="2"/>
  <c r="BA105" i="2"/>
  <c r="BA107" i="2"/>
  <c r="BA108" i="2"/>
  <c r="BA110" i="2"/>
  <c r="BA111" i="2"/>
  <c r="BA113" i="2"/>
  <c r="BA114" i="2"/>
  <c r="BA116" i="2"/>
  <c r="BA244" i="2"/>
  <c r="BB102" i="2"/>
  <c r="BB104" i="2"/>
  <c r="BB105" i="2"/>
  <c r="BB107" i="2"/>
  <c r="BB108" i="2"/>
  <c r="BB110" i="2"/>
  <c r="BB111" i="2"/>
  <c r="BB113" i="2"/>
  <c r="BB114" i="2"/>
  <c r="BB116" i="2"/>
  <c r="BB244" i="2"/>
  <c r="BC102" i="2"/>
  <c r="BC104" i="2"/>
  <c r="BC105" i="2"/>
  <c r="BC107" i="2"/>
  <c r="BC108" i="2"/>
  <c r="BC110" i="2"/>
  <c r="BC111" i="2"/>
  <c r="BC113" i="2"/>
  <c r="BC114" i="2"/>
  <c r="BC116" i="2"/>
  <c r="BC244" i="2"/>
  <c r="BD102" i="2"/>
  <c r="BD104" i="2"/>
  <c r="BD105" i="2"/>
  <c r="BD107" i="2"/>
  <c r="BD108" i="2"/>
  <c r="BD110" i="2"/>
  <c r="BD111" i="2"/>
  <c r="BD113" i="2"/>
  <c r="BD114" i="2"/>
  <c r="BD116" i="2"/>
  <c r="BD244" i="2"/>
  <c r="BE102" i="2"/>
  <c r="BE104" i="2"/>
  <c r="BE105" i="2"/>
  <c r="BE107" i="2"/>
  <c r="BE108" i="2"/>
  <c r="BE110" i="2"/>
  <c r="BE111" i="2"/>
  <c r="BE113" i="2"/>
  <c r="BE114" i="2"/>
  <c r="BE116" i="2"/>
  <c r="BE244" i="2"/>
  <c r="BF102" i="2"/>
  <c r="BF104" i="2"/>
  <c r="BF105" i="2"/>
  <c r="BF107" i="2"/>
  <c r="BF108" i="2"/>
  <c r="BF110" i="2"/>
  <c r="BF111" i="2"/>
  <c r="BF113" i="2"/>
  <c r="BF114" i="2"/>
  <c r="BF116" i="2"/>
  <c r="BF244" i="2"/>
  <c r="BG102" i="2"/>
  <c r="BG104" i="2"/>
  <c r="BG105" i="2"/>
  <c r="BG107" i="2"/>
  <c r="BG108" i="2"/>
  <c r="BG110" i="2"/>
  <c r="BG111" i="2"/>
  <c r="BG113" i="2"/>
  <c r="BG114" i="2"/>
  <c r="BG116" i="2"/>
  <c r="BG244" i="2"/>
  <c r="BH102" i="2"/>
  <c r="BH104" i="2"/>
  <c r="BH105" i="2"/>
  <c r="BH107" i="2"/>
  <c r="BH108" i="2"/>
  <c r="BH110" i="2"/>
  <c r="BH111" i="2"/>
  <c r="BH113" i="2"/>
  <c r="BH114" i="2"/>
  <c r="BH116" i="2"/>
  <c r="BH244" i="2"/>
  <c r="BI102" i="2"/>
  <c r="BI104" i="2"/>
  <c r="BI105" i="2"/>
  <c r="BI107" i="2"/>
  <c r="BI108" i="2"/>
  <c r="BI110" i="2"/>
  <c r="BI111" i="2"/>
  <c r="BI113" i="2"/>
  <c r="BI114" i="2"/>
  <c r="BI116" i="2"/>
  <c r="BI244" i="2"/>
  <c r="BJ102" i="2"/>
  <c r="BJ104" i="2"/>
  <c r="BJ105" i="2"/>
  <c r="BJ107" i="2"/>
  <c r="BJ108" i="2"/>
  <c r="BJ110" i="2"/>
  <c r="BJ111" i="2"/>
  <c r="BJ113" i="2"/>
  <c r="BJ114" i="2"/>
  <c r="BJ116" i="2"/>
  <c r="BJ244" i="2"/>
  <c r="BK102" i="2"/>
  <c r="BK104" i="2"/>
  <c r="BK105" i="2"/>
  <c r="BK107" i="2"/>
  <c r="BK108" i="2"/>
  <c r="BK110" i="2"/>
  <c r="BK111" i="2"/>
  <c r="BK113" i="2"/>
  <c r="BK114" i="2"/>
  <c r="BK116" i="2"/>
  <c r="BK244" i="2"/>
  <c r="BL102" i="2"/>
  <c r="BL104" i="2"/>
  <c r="BL105" i="2"/>
  <c r="BL107" i="2"/>
  <c r="BL108" i="2"/>
  <c r="BL110" i="2"/>
  <c r="BL111" i="2"/>
  <c r="BL113" i="2"/>
  <c r="BL114" i="2"/>
  <c r="BL116" i="2"/>
  <c r="BL244" i="2"/>
  <c r="BL390" i="2"/>
  <c r="BK390" i="2"/>
  <c r="BJ390" i="2"/>
  <c r="BI390" i="2"/>
  <c r="BH390" i="2"/>
  <c r="BG390" i="2"/>
  <c r="BF390" i="2"/>
  <c r="BE390" i="2"/>
  <c r="BD390" i="2"/>
  <c r="BC390" i="2"/>
  <c r="BB390" i="2"/>
  <c r="BA390" i="2"/>
  <c r="AZ390" i="2"/>
  <c r="AY390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L306" i="2"/>
  <c r="BK306" i="2"/>
  <c r="BJ306" i="2"/>
  <c r="BI306" i="2"/>
  <c r="BH306" i="2"/>
  <c r="BG306" i="2"/>
  <c r="BF306" i="2"/>
  <c r="BE306" i="2"/>
  <c r="BD306" i="2"/>
  <c r="BC306" i="2"/>
  <c r="BB306" i="2"/>
  <c r="BA306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C301" i="2"/>
  <c r="C302" i="2"/>
  <c r="BL303" i="2"/>
  <c r="BK303" i="2"/>
  <c r="BJ303" i="2"/>
  <c r="BI303" i="2"/>
  <c r="BH303" i="2"/>
  <c r="BG303" i="2"/>
  <c r="BF303" i="2"/>
  <c r="BE303" i="2"/>
  <c r="BD303" i="2"/>
  <c r="BC303" i="2"/>
  <c r="BB303" i="2"/>
  <c r="BA303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282" i="2"/>
  <c r="AF303" i="2"/>
  <c r="AE282" i="2"/>
  <c r="AE303" i="2"/>
  <c r="AD282" i="2"/>
  <c r="AD303" i="2"/>
  <c r="AC282" i="2"/>
  <c r="AC303" i="2"/>
  <c r="AB282" i="2"/>
  <c r="AB303" i="2"/>
  <c r="AA282" i="2"/>
  <c r="AA303" i="2"/>
  <c r="Z282" i="2"/>
  <c r="Z303" i="2"/>
  <c r="Y282" i="2"/>
  <c r="Y303" i="2"/>
  <c r="X282" i="2"/>
  <c r="X303" i="2"/>
  <c r="W282" i="2"/>
  <c r="W303" i="2"/>
  <c r="V282" i="2"/>
  <c r="V303" i="2"/>
  <c r="U282" i="2"/>
  <c r="U303" i="2"/>
  <c r="T282" i="2"/>
  <c r="T303" i="2"/>
  <c r="S282" i="2"/>
  <c r="S303" i="2"/>
  <c r="R282" i="2"/>
  <c r="R303" i="2"/>
  <c r="Q282" i="2"/>
  <c r="Q303" i="2"/>
  <c r="P282" i="2"/>
  <c r="P303" i="2"/>
  <c r="O282" i="2"/>
  <c r="O303" i="2"/>
  <c r="N282" i="2"/>
  <c r="N303" i="2"/>
  <c r="M282" i="2"/>
  <c r="M303" i="2"/>
  <c r="L282" i="2"/>
  <c r="L303" i="2"/>
  <c r="K282" i="2"/>
  <c r="K303" i="2"/>
  <c r="J282" i="2"/>
  <c r="J303" i="2"/>
  <c r="I282" i="2"/>
  <c r="I303" i="2"/>
  <c r="H282" i="2"/>
  <c r="H303" i="2"/>
  <c r="G282" i="2"/>
  <c r="G303" i="2"/>
  <c r="F282" i="2"/>
  <c r="F303" i="2"/>
  <c r="E282" i="2"/>
  <c r="E303" i="2"/>
  <c r="D282" i="2"/>
  <c r="D303" i="2"/>
  <c r="C282" i="2"/>
  <c r="C303" i="2"/>
  <c r="BL293" i="2"/>
  <c r="BK293" i="2"/>
  <c r="BJ293" i="2"/>
  <c r="BI293" i="2"/>
  <c r="BH293" i="2"/>
  <c r="BG293" i="2"/>
  <c r="BF293" i="2"/>
  <c r="BE293" i="2"/>
  <c r="BD293" i="2"/>
  <c r="BC293" i="2"/>
  <c r="BB293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L292" i="2"/>
  <c r="BK292" i="2"/>
  <c r="BJ292" i="2"/>
  <c r="BI292" i="2"/>
  <c r="BH292" i="2"/>
  <c r="BG292" i="2"/>
  <c r="BF292" i="2"/>
  <c r="BE292" i="2"/>
  <c r="BD292" i="2"/>
  <c r="BC292" i="2"/>
  <c r="BB292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L288" i="2"/>
  <c r="BL290" i="2"/>
  <c r="BK288" i="2"/>
  <c r="BK290" i="2"/>
  <c r="BJ288" i="2"/>
  <c r="BJ290" i="2"/>
  <c r="BI288" i="2"/>
  <c r="BI290" i="2"/>
  <c r="BH288" i="2"/>
  <c r="BH290" i="2"/>
  <c r="BG288" i="2"/>
  <c r="BG290" i="2"/>
  <c r="BF288" i="2"/>
  <c r="BF290" i="2"/>
  <c r="BE288" i="2"/>
  <c r="BE290" i="2"/>
  <c r="BD288" i="2"/>
  <c r="BD290" i="2"/>
  <c r="BC288" i="2"/>
  <c r="BC290" i="2"/>
  <c r="BB288" i="2"/>
  <c r="BB290" i="2"/>
  <c r="BA288" i="2"/>
  <c r="BA290" i="2"/>
  <c r="AZ288" i="2"/>
  <c r="AZ290" i="2"/>
  <c r="AY288" i="2"/>
  <c r="AY290" i="2"/>
  <c r="AX288" i="2"/>
  <c r="AX290" i="2"/>
  <c r="AW288" i="2"/>
  <c r="AW290" i="2"/>
  <c r="AV288" i="2"/>
  <c r="AV290" i="2"/>
  <c r="AU288" i="2"/>
  <c r="AU290" i="2"/>
  <c r="AT288" i="2"/>
  <c r="AT290" i="2"/>
  <c r="AS288" i="2"/>
  <c r="AS290" i="2"/>
  <c r="AR288" i="2"/>
  <c r="AR290" i="2"/>
  <c r="AQ288" i="2"/>
  <c r="AQ290" i="2"/>
  <c r="AP288" i="2"/>
  <c r="AP290" i="2"/>
  <c r="AO288" i="2"/>
  <c r="AO290" i="2"/>
  <c r="AN288" i="2"/>
  <c r="AN290" i="2"/>
  <c r="AM288" i="2"/>
  <c r="AM290" i="2"/>
  <c r="AL288" i="2"/>
  <c r="AL290" i="2"/>
  <c r="AK288" i="2"/>
  <c r="AK290" i="2"/>
  <c r="AJ288" i="2"/>
  <c r="AJ290" i="2"/>
  <c r="AI288" i="2"/>
  <c r="AI290" i="2"/>
  <c r="AH288" i="2"/>
  <c r="AH290" i="2"/>
  <c r="AG288" i="2"/>
  <c r="AG290" i="2"/>
  <c r="AF288" i="2"/>
  <c r="AF290" i="2"/>
  <c r="AE288" i="2"/>
  <c r="AE290" i="2"/>
  <c r="AD288" i="2"/>
  <c r="AD290" i="2"/>
  <c r="AC288" i="2"/>
  <c r="AC290" i="2"/>
  <c r="AB288" i="2"/>
  <c r="AB290" i="2"/>
  <c r="AA288" i="2"/>
  <c r="AA290" i="2"/>
  <c r="Z288" i="2"/>
  <c r="Z290" i="2"/>
  <c r="Y288" i="2"/>
  <c r="Y290" i="2"/>
  <c r="X288" i="2"/>
  <c r="X290" i="2"/>
  <c r="W288" i="2"/>
  <c r="W290" i="2"/>
  <c r="V288" i="2"/>
  <c r="V290" i="2"/>
  <c r="U288" i="2"/>
  <c r="U290" i="2"/>
  <c r="T288" i="2"/>
  <c r="T290" i="2"/>
  <c r="S288" i="2"/>
  <c r="S290" i="2"/>
  <c r="R288" i="2"/>
  <c r="R290" i="2"/>
  <c r="Q288" i="2"/>
  <c r="Q290" i="2"/>
  <c r="P288" i="2"/>
  <c r="P290" i="2"/>
  <c r="O288" i="2"/>
  <c r="O290" i="2"/>
  <c r="N288" i="2"/>
  <c r="N290" i="2"/>
  <c r="M288" i="2"/>
  <c r="M290" i="2"/>
  <c r="L288" i="2"/>
  <c r="L290" i="2"/>
  <c r="K288" i="2"/>
  <c r="K290" i="2"/>
  <c r="J288" i="2"/>
  <c r="J290" i="2"/>
  <c r="I288" i="2"/>
  <c r="I290" i="2"/>
  <c r="H288" i="2"/>
  <c r="H290" i="2"/>
  <c r="G288" i="2"/>
  <c r="G290" i="2"/>
  <c r="F288" i="2"/>
  <c r="F290" i="2"/>
  <c r="E288" i="2"/>
  <c r="E290" i="2"/>
  <c r="D288" i="2"/>
  <c r="D290" i="2"/>
  <c r="C288" i="2"/>
  <c r="C290" i="2"/>
  <c r="BL289" i="2"/>
  <c r="BK289" i="2"/>
  <c r="BJ289" i="2"/>
  <c r="BI289" i="2"/>
  <c r="BH289" i="2"/>
  <c r="BG289" i="2"/>
  <c r="BF289" i="2"/>
  <c r="BE289" i="2"/>
  <c r="BD289" i="2"/>
  <c r="BC289" i="2"/>
  <c r="BB289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L271" i="2"/>
  <c r="BL272" i="2"/>
  <c r="BL273" i="2"/>
  <c r="BK271" i="2"/>
  <c r="BK272" i="2"/>
  <c r="BK273" i="2"/>
  <c r="BJ271" i="2"/>
  <c r="BJ272" i="2"/>
  <c r="BJ273" i="2"/>
  <c r="BI271" i="2"/>
  <c r="BI272" i="2"/>
  <c r="BI273" i="2"/>
  <c r="BH271" i="2"/>
  <c r="BH272" i="2"/>
  <c r="BH273" i="2"/>
  <c r="BG271" i="2"/>
  <c r="BG272" i="2"/>
  <c r="BG273" i="2"/>
  <c r="BF271" i="2"/>
  <c r="BF272" i="2"/>
  <c r="BF273" i="2"/>
  <c r="BE271" i="2"/>
  <c r="BE272" i="2"/>
  <c r="BE273" i="2"/>
  <c r="BD271" i="2"/>
  <c r="BD272" i="2"/>
  <c r="BD273" i="2"/>
  <c r="BC271" i="2"/>
  <c r="BC272" i="2"/>
  <c r="BC273" i="2"/>
  <c r="BB271" i="2"/>
  <c r="BB272" i="2"/>
  <c r="BB273" i="2"/>
  <c r="BA271" i="2"/>
  <c r="BA272" i="2"/>
  <c r="BA273" i="2"/>
  <c r="AZ271" i="2"/>
  <c r="AZ272" i="2"/>
  <c r="AZ273" i="2"/>
  <c r="AY271" i="2"/>
  <c r="AY272" i="2"/>
  <c r="AY273" i="2"/>
  <c r="AX271" i="2"/>
  <c r="AX272" i="2"/>
  <c r="AX273" i="2"/>
  <c r="AW271" i="2"/>
  <c r="AW272" i="2"/>
  <c r="AW273" i="2"/>
  <c r="AV271" i="2"/>
  <c r="AV272" i="2"/>
  <c r="AV273" i="2"/>
  <c r="AU271" i="2"/>
  <c r="AU272" i="2"/>
  <c r="AU273" i="2"/>
  <c r="AT271" i="2"/>
  <c r="AT272" i="2"/>
  <c r="AT273" i="2"/>
  <c r="AS271" i="2"/>
  <c r="AS272" i="2"/>
  <c r="AS273" i="2"/>
  <c r="AR271" i="2"/>
  <c r="AR272" i="2"/>
  <c r="AR273" i="2"/>
  <c r="AQ271" i="2"/>
  <c r="AQ272" i="2"/>
  <c r="AQ273" i="2"/>
  <c r="AP271" i="2"/>
  <c r="AP272" i="2"/>
  <c r="AP273" i="2"/>
  <c r="AO271" i="2"/>
  <c r="AO272" i="2"/>
  <c r="AO273" i="2"/>
  <c r="AN271" i="2"/>
  <c r="AN272" i="2"/>
  <c r="AN273" i="2"/>
  <c r="AM271" i="2"/>
  <c r="AM272" i="2"/>
  <c r="AM273" i="2"/>
  <c r="AL271" i="2"/>
  <c r="AL272" i="2"/>
  <c r="AL273" i="2"/>
  <c r="AK271" i="2"/>
  <c r="AK272" i="2"/>
  <c r="AK273" i="2"/>
  <c r="AJ271" i="2"/>
  <c r="AJ272" i="2"/>
  <c r="AJ273" i="2"/>
  <c r="AI271" i="2"/>
  <c r="AI272" i="2"/>
  <c r="AI273" i="2"/>
  <c r="AH271" i="2"/>
  <c r="AH272" i="2"/>
  <c r="AH273" i="2"/>
  <c r="AG271" i="2"/>
  <c r="AG272" i="2"/>
  <c r="AG273" i="2"/>
  <c r="AF271" i="2"/>
  <c r="AF272" i="2"/>
  <c r="AF273" i="2"/>
  <c r="AE271" i="2"/>
  <c r="AE272" i="2"/>
  <c r="AE273" i="2"/>
  <c r="AD271" i="2"/>
  <c r="AD272" i="2"/>
  <c r="AD273" i="2"/>
  <c r="AC271" i="2"/>
  <c r="AC272" i="2"/>
  <c r="AC273" i="2"/>
  <c r="AB271" i="2"/>
  <c r="AB272" i="2"/>
  <c r="AB273" i="2"/>
  <c r="AA271" i="2"/>
  <c r="AA272" i="2"/>
  <c r="AA273" i="2"/>
  <c r="Z271" i="2"/>
  <c r="Z272" i="2"/>
  <c r="Z273" i="2"/>
  <c r="Y271" i="2"/>
  <c r="Y272" i="2"/>
  <c r="Y273" i="2"/>
  <c r="X271" i="2"/>
  <c r="X272" i="2"/>
  <c r="X273" i="2"/>
  <c r="W271" i="2"/>
  <c r="W272" i="2"/>
  <c r="W273" i="2"/>
  <c r="V271" i="2"/>
  <c r="V272" i="2"/>
  <c r="V273" i="2"/>
  <c r="U271" i="2"/>
  <c r="U272" i="2"/>
  <c r="U273" i="2"/>
  <c r="T271" i="2"/>
  <c r="T272" i="2"/>
  <c r="T273" i="2"/>
  <c r="S271" i="2"/>
  <c r="S272" i="2"/>
  <c r="S273" i="2"/>
  <c r="R271" i="2"/>
  <c r="R272" i="2"/>
  <c r="R273" i="2"/>
  <c r="Q271" i="2"/>
  <c r="Q272" i="2"/>
  <c r="Q273" i="2"/>
  <c r="P271" i="2"/>
  <c r="P272" i="2"/>
  <c r="P273" i="2"/>
  <c r="O271" i="2"/>
  <c r="O272" i="2"/>
  <c r="O273" i="2"/>
  <c r="N271" i="2"/>
  <c r="N272" i="2"/>
  <c r="N273" i="2"/>
  <c r="M271" i="2"/>
  <c r="M272" i="2"/>
  <c r="M273" i="2"/>
  <c r="L271" i="2"/>
  <c r="L272" i="2"/>
  <c r="L273" i="2"/>
  <c r="K271" i="2"/>
  <c r="K272" i="2"/>
  <c r="K273" i="2"/>
  <c r="J271" i="2"/>
  <c r="J272" i="2"/>
  <c r="J273" i="2"/>
  <c r="I271" i="2"/>
  <c r="I272" i="2"/>
  <c r="I273" i="2"/>
  <c r="H271" i="2"/>
  <c r="H272" i="2"/>
  <c r="H273" i="2"/>
  <c r="G271" i="2"/>
  <c r="G272" i="2"/>
  <c r="G273" i="2"/>
  <c r="F271" i="2"/>
  <c r="F272" i="2"/>
  <c r="F273" i="2"/>
  <c r="E271" i="2"/>
  <c r="E272" i="2"/>
  <c r="E273" i="2"/>
  <c r="D271" i="2"/>
  <c r="D272" i="2"/>
  <c r="D273" i="2"/>
  <c r="C271" i="2"/>
  <c r="C272" i="2"/>
  <c r="C273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L262" i="2"/>
  <c r="BL263" i="2"/>
  <c r="BL264" i="2"/>
  <c r="BK262" i="2"/>
  <c r="BK263" i="2"/>
  <c r="BK264" i="2"/>
  <c r="BJ262" i="2"/>
  <c r="BJ263" i="2"/>
  <c r="BJ264" i="2"/>
  <c r="BI262" i="2"/>
  <c r="BI263" i="2"/>
  <c r="BI264" i="2"/>
  <c r="BH262" i="2"/>
  <c r="BH263" i="2"/>
  <c r="BH264" i="2"/>
  <c r="BG262" i="2"/>
  <c r="BG263" i="2"/>
  <c r="BG264" i="2"/>
  <c r="BF262" i="2"/>
  <c r="BF263" i="2"/>
  <c r="BF264" i="2"/>
  <c r="BE262" i="2"/>
  <c r="BE263" i="2"/>
  <c r="BE264" i="2"/>
  <c r="BD262" i="2"/>
  <c r="BD263" i="2"/>
  <c r="BD264" i="2"/>
  <c r="BC262" i="2"/>
  <c r="BC263" i="2"/>
  <c r="BC264" i="2"/>
  <c r="BB262" i="2"/>
  <c r="BB263" i="2"/>
  <c r="BB264" i="2"/>
  <c r="BA262" i="2"/>
  <c r="BA263" i="2"/>
  <c r="BA264" i="2"/>
  <c r="AZ262" i="2"/>
  <c r="AZ263" i="2"/>
  <c r="AZ264" i="2"/>
  <c r="AY262" i="2"/>
  <c r="AY263" i="2"/>
  <c r="AY264" i="2"/>
  <c r="AX262" i="2"/>
  <c r="AX263" i="2"/>
  <c r="AX264" i="2"/>
  <c r="AW262" i="2"/>
  <c r="AW263" i="2"/>
  <c r="AW264" i="2"/>
  <c r="AV262" i="2"/>
  <c r="AV263" i="2"/>
  <c r="AV264" i="2"/>
  <c r="AU262" i="2"/>
  <c r="AU263" i="2"/>
  <c r="AU264" i="2"/>
  <c r="AT262" i="2"/>
  <c r="AT263" i="2"/>
  <c r="AT264" i="2"/>
  <c r="AS262" i="2"/>
  <c r="AS263" i="2"/>
  <c r="AS264" i="2"/>
  <c r="AR262" i="2"/>
  <c r="AR263" i="2"/>
  <c r="AR264" i="2"/>
  <c r="AQ262" i="2"/>
  <c r="AQ263" i="2"/>
  <c r="AQ264" i="2"/>
  <c r="AP262" i="2"/>
  <c r="AP263" i="2"/>
  <c r="AP264" i="2"/>
  <c r="AO262" i="2"/>
  <c r="AO263" i="2"/>
  <c r="AO264" i="2"/>
  <c r="AN262" i="2"/>
  <c r="AN263" i="2"/>
  <c r="AN264" i="2"/>
  <c r="AM262" i="2"/>
  <c r="AM263" i="2"/>
  <c r="AM264" i="2"/>
  <c r="AL262" i="2"/>
  <c r="AL263" i="2"/>
  <c r="AL264" i="2"/>
  <c r="AK262" i="2"/>
  <c r="AK263" i="2"/>
  <c r="AK264" i="2"/>
  <c r="AJ262" i="2"/>
  <c r="AJ263" i="2"/>
  <c r="AJ264" i="2"/>
  <c r="AI262" i="2"/>
  <c r="AI263" i="2"/>
  <c r="AI264" i="2"/>
  <c r="AH262" i="2"/>
  <c r="AH263" i="2"/>
  <c r="AH264" i="2"/>
  <c r="AG262" i="2"/>
  <c r="AG263" i="2"/>
  <c r="AG264" i="2"/>
  <c r="AF262" i="2"/>
  <c r="AF263" i="2"/>
  <c r="AF264" i="2"/>
  <c r="AE262" i="2"/>
  <c r="AE263" i="2"/>
  <c r="AE264" i="2"/>
  <c r="AD262" i="2"/>
  <c r="AD263" i="2"/>
  <c r="AD264" i="2"/>
  <c r="AC262" i="2"/>
  <c r="AC263" i="2"/>
  <c r="AC264" i="2"/>
  <c r="AB262" i="2"/>
  <c r="AB263" i="2"/>
  <c r="AB264" i="2"/>
  <c r="AA262" i="2"/>
  <c r="AA263" i="2"/>
  <c r="AA264" i="2"/>
  <c r="Z262" i="2"/>
  <c r="Z263" i="2"/>
  <c r="Z264" i="2"/>
  <c r="Y262" i="2"/>
  <c r="Y263" i="2"/>
  <c r="Y264" i="2"/>
  <c r="X262" i="2"/>
  <c r="X263" i="2"/>
  <c r="X264" i="2"/>
  <c r="W262" i="2"/>
  <c r="W263" i="2"/>
  <c r="W264" i="2"/>
  <c r="V262" i="2"/>
  <c r="V263" i="2"/>
  <c r="V264" i="2"/>
  <c r="U262" i="2"/>
  <c r="U263" i="2"/>
  <c r="U264" i="2"/>
  <c r="T262" i="2"/>
  <c r="T263" i="2"/>
  <c r="T264" i="2"/>
  <c r="S262" i="2"/>
  <c r="S263" i="2"/>
  <c r="S264" i="2"/>
  <c r="R262" i="2"/>
  <c r="R263" i="2"/>
  <c r="R264" i="2"/>
  <c r="Q262" i="2"/>
  <c r="Q263" i="2"/>
  <c r="Q264" i="2"/>
  <c r="P262" i="2"/>
  <c r="P263" i="2"/>
  <c r="P264" i="2"/>
  <c r="O262" i="2"/>
  <c r="O263" i="2"/>
  <c r="O264" i="2"/>
  <c r="N262" i="2"/>
  <c r="N263" i="2"/>
  <c r="N264" i="2"/>
  <c r="M262" i="2"/>
  <c r="M263" i="2"/>
  <c r="M264" i="2"/>
  <c r="L262" i="2"/>
  <c r="L263" i="2"/>
  <c r="L264" i="2"/>
  <c r="K262" i="2"/>
  <c r="K263" i="2"/>
  <c r="K264" i="2"/>
  <c r="J262" i="2"/>
  <c r="J263" i="2"/>
  <c r="J264" i="2"/>
  <c r="I262" i="2"/>
  <c r="I263" i="2"/>
  <c r="I264" i="2"/>
  <c r="H262" i="2"/>
  <c r="H263" i="2"/>
  <c r="H264" i="2"/>
  <c r="G262" i="2"/>
  <c r="G263" i="2"/>
  <c r="G264" i="2"/>
  <c r="F262" i="2"/>
  <c r="F263" i="2"/>
  <c r="F264" i="2"/>
  <c r="E262" i="2"/>
  <c r="E263" i="2"/>
  <c r="E264" i="2"/>
  <c r="D262" i="2"/>
  <c r="D263" i="2"/>
  <c r="D264" i="2"/>
  <c r="C262" i="2"/>
  <c r="C263" i="2"/>
  <c r="C264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L253" i="2"/>
  <c r="BL254" i="2"/>
  <c r="BL255" i="2"/>
  <c r="BK253" i="2"/>
  <c r="BK254" i="2"/>
  <c r="BK255" i="2"/>
  <c r="BJ253" i="2"/>
  <c r="BJ254" i="2"/>
  <c r="BJ255" i="2"/>
  <c r="BI253" i="2"/>
  <c r="BI254" i="2"/>
  <c r="BI255" i="2"/>
  <c r="BH253" i="2"/>
  <c r="BH254" i="2"/>
  <c r="BH255" i="2"/>
  <c r="BG253" i="2"/>
  <c r="BG254" i="2"/>
  <c r="BG255" i="2"/>
  <c r="BF253" i="2"/>
  <c r="BF254" i="2"/>
  <c r="BF255" i="2"/>
  <c r="BE253" i="2"/>
  <c r="BE254" i="2"/>
  <c r="BE255" i="2"/>
  <c r="BD253" i="2"/>
  <c r="BD254" i="2"/>
  <c r="BD255" i="2"/>
  <c r="BC253" i="2"/>
  <c r="BC254" i="2"/>
  <c r="BC255" i="2"/>
  <c r="BB253" i="2"/>
  <c r="BB254" i="2"/>
  <c r="BB255" i="2"/>
  <c r="BA253" i="2"/>
  <c r="BA254" i="2"/>
  <c r="BA255" i="2"/>
  <c r="AZ253" i="2"/>
  <c r="AZ254" i="2"/>
  <c r="AZ255" i="2"/>
  <c r="AY253" i="2"/>
  <c r="AY254" i="2"/>
  <c r="AY255" i="2"/>
  <c r="AX253" i="2"/>
  <c r="AX254" i="2"/>
  <c r="AX255" i="2"/>
  <c r="AW253" i="2"/>
  <c r="AW254" i="2"/>
  <c r="AW255" i="2"/>
  <c r="AV253" i="2"/>
  <c r="AV254" i="2"/>
  <c r="AV255" i="2"/>
  <c r="AU253" i="2"/>
  <c r="AU254" i="2"/>
  <c r="AU255" i="2"/>
  <c r="AT253" i="2"/>
  <c r="AT254" i="2"/>
  <c r="AT255" i="2"/>
  <c r="AS253" i="2"/>
  <c r="AS254" i="2"/>
  <c r="AS255" i="2"/>
  <c r="AR253" i="2"/>
  <c r="AR254" i="2"/>
  <c r="AR255" i="2"/>
  <c r="AQ253" i="2"/>
  <c r="AQ254" i="2"/>
  <c r="AQ255" i="2"/>
  <c r="AP253" i="2"/>
  <c r="AP254" i="2"/>
  <c r="AP255" i="2"/>
  <c r="AO253" i="2"/>
  <c r="AO254" i="2"/>
  <c r="AO255" i="2"/>
  <c r="AN253" i="2"/>
  <c r="AN254" i="2"/>
  <c r="AN255" i="2"/>
  <c r="AM253" i="2"/>
  <c r="AM254" i="2"/>
  <c r="AM255" i="2"/>
  <c r="AL253" i="2"/>
  <c r="AL254" i="2"/>
  <c r="AL255" i="2"/>
  <c r="AK253" i="2"/>
  <c r="AK254" i="2"/>
  <c r="AK255" i="2"/>
  <c r="AJ253" i="2"/>
  <c r="AJ254" i="2"/>
  <c r="AJ255" i="2"/>
  <c r="AI253" i="2"/>
  <c r="AI254" i="2"/>
  <c r="AI255" i="2"/>
  <c r="AH253" i="2"/>
  <c r="AH254" i="2"/>
  <c r="AH255" i="2"/>
  <c r="AG253" i="2"/>
  <c r="AG254" i="2"/>
  <c r="AG255" i="2"/>
  <c r="AF253" i="2"/>
  <c r="AF254" i="2"/>
  <c r="AF255" i="2"/>
  <c r="AE253" i="2"/>
  <c r="AE254" i="2"/>
  <c r="AE255" i="2"/>
  <c r="AD253" i="2"/>
  <c r="AD254" i="2"/>
  <c r="AD255" i="2"/>
  <c r="AC253" i="2"/>
  <c r="AC254" i="2"/>
  <c r="AC255" i="2"/>
  <c r="AB253" i="2"/>
  <c r="AB254" i="2"/>
  <c r="AB255" i="2"/>
  <c r="AA253" i="2"/>
  <c r="AA254" i="2"/>
  <c r="AA255" i="2"/>
  <c r="Z253" i="2"/>
  <c r="Z254" i="2"/>
  <c r="Z255" i="2"/>
  <c r="Y253" i="2"/>
  <c r="Y254" i="2"/>
  <c r="Y255" i="2"/>
  <c r="X253" i="2"/>
  <c r="X254" i="2"/>
  <c r="X255" i="2"/>
  <c r="W253" i="2"/>
  <c r="W254" i="2"/>
  <c r="W255" i="2"/>
  <c r="V253" i="2"/>
  <c r="V254" i="2"/>
  <c r="V255" i="2"/>
  <c r="U253" i="2"/>
  <c r="U254" i="2"/>
  <c r="U255" i="2"/>
  <c r="T253" i="2"/>
  <c r="T254" i="2"/>
  <c r="T255" i="2"/>
  <c r="S253" i="2"/>
  <c r="S254" i="2"/>
  <c r="S255" i="2"/>
  <c r="R253" i="2"/>
  <c r="R254" i="2"/>
  <c r="R255" i="2"/>
  <c r="Q253" i="2"/>
  <c r="Q254" i="2"/>
  <c r="Q255" i="2"/>
  <c r="P253" i="2"/>
  <c r="P254" i="2"/>
  <c r="P255" i="2"/>
  <c r="O253" i="2"/>
  <c r="O254" i="2"/>
  <c r="O255" i="2"/>
  <c r="N253" i="2"/>
  <c r="N254" i="2"/>
  <c r="N255" i="2"/>
  <c r="M253" i="2"/>
  <c r="M254" i="2"/>
  <c r="M255" i="2"/>
  <c r="L253" i="2"/>
  <c r="L254" i="2"/>
  <c r="L255" i="2"/>
  <c r="K253" i="2"/>
  <c r="K254" i="2"/>
  <c r="K255" i="2"/>
  <c r="J253" i="2"/>
  <c r="J254" i="2"/>
  <c r="J255" i="2"/>
  <c r="I253" i="2"/>
  <c r="I254" i="2"/>
  <c r="I255" i="2"/>
  <c r="H253" i="2"/>
  <c r="H254" i="2"/>
  <c r="H255" i="2"/>
  <c r="G253" i="2"/>
  <c r="G254" i="2"/>
  <c r="G255" i="2"/>
  <c r="F253" i="2"/>
  <c r="F254" i="2"/>
  <c r="F255" i="2"/>
  <c r="E253" i="2"/>
  <c r="E254" i="2"/>
  <c r="E255" i="2"/>
  <c r="D253" i="2"/>
  <c r="D254" i="2"/>
  <c r="D255" i="2"/>
  <c r="C253" i="2"/>
  <c r="C254" i="2"/>
  <c r="C255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L117" i="2"/>
  <c r="BL118" i="2"/>
  <c r="BL246" i="2"/>
  <c r="BK117" i="2"/>
  <c r="BK118" i="2"/>
  <c r="BK246" i="2"/>
  <c r="BJ117" i="2"/>
  <c r="BJ118" i="2"/>
  <c r="BJ246" i="2"/>
  <c r="BI117" i="2"/>
  <c r="BI118" i="2"/>
  <c r="BI246" i="2"/>
  <c r="BH117" i="2"/>
  <c r="BH118" i="2"/>
  <c r="BH246" i="2"/>
  <c r="BG117" i="2"/>
  <c r="BG118" i="2"/>
  <c r="BG246" i="2"/>
  <c r="BF117" i="2"/>
  <c r="BF118" i="2"/>
  <c r="BF246" i="2"/>
  <c r="BE117" i="2"/>
  <c r="BE118" i="2"/>
  <c r="BE246" i="2"/>
  <c r="BD117" i="2"/>
  <c r="BD118" i="2"/>
  <c r="BD246" i="2"/>
  <c r="BC117" i="2"/>
  <c r="BC118" i="2"/>
  <c r="BC246" i="2"/>
  <c r="BB117" i="2"/>
  <c r="BB118" i="2"/>
  <c r="BB246" i="2"/>
  <c r="BA117" i="2"/>
  <c r="BA118" i="2"/>
  <c r="BA246" i="2"/>
  <c r="AZ117" i="2"/>
  <c r="AZ118" i="2"/>
  <c r="AZ246" i="2"/>
  <c r="AY117" i="2"/>
  <c r="AY118" i="2"/>
  <c r="AY246" i="2"/>
  <c r="AX117" i="2"/>
  <c r="AX118" i="2"/>
  <c r="AX246" i="2"/>
  <c r="AW117" i="2"/>
  <c r="AW118" i="2"/>
  <c r="AW246" i="2"/>
  <c r="AV117" i="2"/>
  <c r="AV118" i="2"/>
  <c r="AV246" i="2"/>
  <c r="AU117" i="2"/>
  <c r="AU118" i="2"/>
  <c r="AU246" i="2"/>
  <c r="AT117" i="2"/>
  <c r="AT118" i="2"/>
  <c r="AT246" i="2"/>
  <c r="AS117" i="2"/>
  <c r="AS118" i="2"/>
  <c r="AS246" i="2"/>
  <c r="AR117" i="2"/>
  <c r="AR118" i="2"/>
  <c r="AR246" i="2"/>
  <c r="AQ117" i="2"/>
  <c r="AQ118" i="2"/>
  <c r="AQ246" i="2"/>
  <c r="AP117" i="2"/>
  <c r="AP118" i="2"/>
  <c r="AP246" i="2"/>
  <c r="AO117" i="2"/>
  <c r="AO118" i="2"/>
  <c r="AO246" i="2"/>
  <c r="AN117" i="2"/>
  <c r="AN118" i="2"/>
  <c r="AN246" i="2"/>
  <c r="AM117" i="2"/>
  <c r="AM118" i="2"/>
  <c r="AM246" i="2"/>
  <c r="AL117" i="2"/>
  <c r="AL118" i="2"/>
  <c r="AL246" i="2"/>
  <c r="AK117" i="2"/>
  <c r="AK118" i="2"/>
  <c r="AK246" i="2"/>
  <c r="AJ117" i="2"/>
  <c r="AJ118" i="2"/>
  <c r="AJ246" i="2"/>
  <c r="AI117" i="2"/>
  <c r="AI118" i="2"/>
  <c r="AI246" i="2"/>
  <c r="AH117" i="2"/>
  <c r="AH118" i="2"/>
  <c r="AH246" i="2"/>
  <c r="AG117" i="2"/>
  <c r="AG118" i="2"/>
  <c r="AG246" i="2"/>
  <c r="AF117" i="2"/>
  <c r="AF118" i="2"/>
  <c r="AF246" i="2"/>
  <c r="AE117" i="2"/>
  <c r="AE118" i="2"/>
  <c r="AE246" i="2"/>
  <c r="AD117" i="2"/>
  <c r="AD118" i="2"/>
  <c r="AD246" i="2"/>
  <c r="AC117" i="2"/>
  <c r="AC118" i="2"/>
  <c r="AC246" i="2"/>
  <c r="AB117" i="2"/>
  <c r="AB118" i="2"/>
  <c r="AB246" i="2"/>
  <c r="AA117" i="2"/>
  <c r="AA118" i="2"/>
  <c r="AA246" i="2"/>
  <c r="Z117" i="2"/>
  <c r="Z118" i="2"/>
  <c r="Z246" i="2"/>
  <c r="Y117" i="2"/>
  <c r="Y118" i="2"/>
  <c r="Y246" i="2"/>
  <c r="X117" i="2"/>
  <c r="X118" i="2"/>
  <c r="X246" i="2"/>
  <c r="W117" i="2"/>
  <c r="W118" i="2"/>
  <c r="W246" i="2"/>
  <c r="V117" i="2"/>
  <c r="V118" i="2"/>
  <c r="V246" i="2"/>
  <c r="U117" i="2"/>
  <c r="U118" i="2"/>
  <c r="U246" i="2"/>
  <c r="T117" i="2"/>
  <c r="T118" i="2"/>
  <c r="T246" i="2"/>
  <c r="S117" i="2"/>
  <c r="S118" i="2"/>
  <c r="S246" i="2"/>
  <c r="R117" i="2"/>
  <c r="R118" i="2"/>
  <c r="R246" i="2"/>
  <c r="Q117" i="2"/>
  <c r="Q118" i="2"/>
  <c r="Q246" i="2"/>
  <c r="P117" i="2"/>
  <c r="P118" i="2"/>
  <c r="P246" i="2"/>
  <c r="O117" i="2"/>
  <c r="O118" i="2"/>
  <c r="O246" i="2"/>
  <c r="N117" i="2"/>
  <c r="N118" i="2"/>
  <c r="N246" i="2"/>
  <c r="M117" i="2"/>
  <c r="M118" i="2"/>
  <c r="M246" i="2"/>
  <c r="L117" i="2"/>
  <c r="L118" i="2"/>
  <c r="L246" i="2"/>
  <c r="K117" i="2"/>
  <c r="K118" i="2"/>
  <c r="K246" i="2"/>
  <c r="J117" i="2"/>
  <c r="J118" i="2"/>
  <c r="J246" i="2"/>
  <c r="I117" i="2"/>
  <c r="I118" i="2"/>
  <c r="I246" i="2"/>
  <c r="H117" i="2"/>
  <c r="H118" i="2"/>
  <c r="H246" i="2"/>
  <c r="G117" i="2"/>
  <c r="G118" i="2"/>
  <c r="G246" i="2"/>
  <c r="F117" i="2"/>
  <c r="F118" i="2"/>
  <c r="F246" i="2"/>
  <c r="E117" i="2"/>
  <c r="E118" i="2"/>
  <c r="E246" i="2"/>
  <c r="D117" i="2"/>
  <c r="D118" i="2"/>
  <c r="D246" i="2"/>
  <c r="C117" i="2"/>
  <c r="C118" i="2"/>
  <c r="C246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C234" i="2"/>
  <c r="C235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C216" i="2"/>
  <c r="C217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C199" i="2"/>
  <c r="C200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C127" i="2"/>
  <c r="C133" i="2"/>
  <c r="BL172" i="2"/>
  <c r="BL167" i="2"/>
  <c r="BL173" i="2"/>
  <c r="BL168" i="2"/>
  <c r="BL174" i="2"/>
  <c r="BL169" i="2"/>
  <c r="BL175" i="2"/>
  <c r="BL170" i="2"/>
  <c r="BL176" i="2"/>
  <c r="BL177" i="2"/>
  <c r="BK172" i="2"/>
  <c r="BK167" i="2"/>
  <c r="BK173" i="2"/>
  <c r="BK168" i="2"/>
  <c r="BK174" i="2"/>
  <c r="BK169" i="2"/>
  <c r="BK175" i="2"/>
  <c r="BK170" i="2"/>
  <c r="BK176" i="2"/>
  <c r="BK177" i="2"/>
  <c r="BJ172" i="2"/>
  <c r="BJ167" i="2"/>
  <c r="BJ173" i="2"/>
  <c r="BJ168" i="2"/>
  <c r="BJ174" i="2"/>
  <c r="BJ169" i="2"/>
  <c r="BJ175" i="2"/>
  <c r="BJ170" i="2"/>
  <c r="BJ176" i="2"/>
  <c r="BJ177" i="2"/>
  <c r="BI172" i="2"/>
  <c r="BI167" i="2"/>
  <c r="BI173" i="2"/>
  <c r="BI168" i="2"/>
  <c r="BI174" i="2"/>
  <c r="BI169" i="2"/>
  <c r="BI175" i="2"/>
  <c r="BI170" i="2"/>
  <c r="BI176" i="2"/>
  <c r="BI177" i="2"/>
  <c r="BH172" i="2"/>
  <c r="BH167" i="2"/>
  <c r="BH173" i="2"/>
  <c r="BH168" i="2"/>
  <c r="BH174" i="2"/>
  <c r="BH169" i="2"/>
  <c r="BH175" i="2"/>
  <c r="BH170" i="2"/>
  <c r="BH176" i="2"/>
  <c r="BH177" i="2"/>
  <c r="BG172" i="2"/>
  <c r="BG167" i="2"/>
  <c r="BG173" i="2"/>
  <c r="BG168" i="2"/>
  <c r="BG174" i="2"/>
  <c r="BG169" i="2"/>
  <c r="BG175" i="2"/>
  <c r="BG170" i="2"/>
  <c r="BG176" i="2"/>
  <c r="BG177" i="2"/>
  <c r="BF172" i="2"/>
  <c r="BF167" i="2"/>
  <c r="BF173" i="2"/>
  <c r="BF168" i="2"/>
  <c r="BF174" i="2"/>
  <c r="BF169" i="2"/>
  <c r="BF175" i="2"/>
  <c r="BF170" i="2"/>
  <c r="BF176" i="2"/>
  <c r="BF177" i="2"/>
  <c r="BE172" i="2"/>
  <c r="BE167" i="2"/>
  <c r="BE173" i="2"/>
  <c r="BE168" i="2"/>
  <c r="BE174" i="2"/>
  <c r="BE169" i="2"/>
  <c r="BE175" i="2"/>
  <c r="BE170" i="2"/>
  <c r="BE176" i="2"/>
  <c r="BE177" i="2"/>
  <c r="BD172" i="2"/>
  <c r="BD167" i="2"/>
  <c r="BD173" i="2"/>
  <c r="BD168" i="2"/>
  <c r="BD174" i="2"/>
  <c r="BD169" i="2"/>
  <c r="BD175" i="2"/>
  <c r="BD170" i="2"/>
  <c r="BD176" i="2"/>
  <c r="BD177" i="2"/>
  <c r="BC172" i="2"/>
  <c r="BC167" i="2"/>
  <c r="BC173" i="2"/>
  <c r="BC168" i="2"/>
  <c r="BC174" i="2"/>
  <c r="BC169" i="2"/>
  <c r="BC175" i="2"/>
  <c r="BC170" i="2"/>
  <c r="BC176" i="2"/>
  <c r="BC177" i="2"/>
  <c r="BB172" i="2"/>
  <c r="BB167" i="2"/>
  <c r="BB173" i="2"/>
  <c r="BB168" i="2"/>
  <c r="BB174" i="2"/>
  <c r="BB169" i="2"/>
  <c r="BB175" i="2"/>
  <c r="BB170" i="2"/>
  <c r="BB176" i="2"/>
  <c r="BB177" i="2"/>
  <c r="BA172" i="2"/>
  <c r="BA167" i="2"/>
  <c r="BA173" i="2"/>
  <c r="BA168" i="2"/>
  <c r="BA174" i="2"/>
  <c r="BA169" i="2"/>
  <c r="BA175" i="2"/>
  <c r="BA170" i="2"/>
  <c r="BA176" i="2"/>
  <c r="BA177" i="2"/>
  <c r="AZ172" i="2"/>
  <c r="AZ167" i="2"/>
  <c r="AZ173" i="2"/>
  <c r="AZ168" i="2"/>
  <c r="AZ174" i="2"/>
  <c r="AZ169" i="2"/>
  <c r="AZ175" i="2"/>
  <c r="AZ170" i="2"/>
  <c r="AZ176" i="2"/>
  <c r="AZ177" i="2"/>
  <c r="AY172" i="2"/>
  <c r="AY167" i="2"/>
  <c r="AY173" i="2"/>
  <c r="AY168" i="2"/>
  <c r="AY174" i="2"/>
  <c r="AY169" i="2"/>
  <c r="AY175" i="2"/>
  <c r="AY170" i="2"/>
  <c r="AY176" i="2"/>
  <c r="AY177" i="2"/>
  <c r="AX172" i="2"/>
  <c r="AX167" i="2"/>
  <c r="AX173" i="2"/>
  <c r="AX168" i="2"/>
  <c r="AX174" i="2"/>
  <c r="AX169" i="2"/>
  <c r="AX175" i="2"/>
  <c r="AX170" i="2"/>
  <c r="AX176" i="2"/>
  <c r="AX177" i="2"/>
  <c r="AW172" i="2"/>
  <c r="AW167" i="2"/>
  <c r="AW173" i="2"/>
  <c r="AW168" i="2"/>
  <c r="AW174" i="2"/>
  <c r="AW169" i="2"/>
  <c r="AW175" i="2"/>
  <c r="AW170" i="2"/>
  <c r="AW176" i="2"/>
  <c r="AW177" i="2"/>
  <c r="AV172" i="2"/>
  <c r="AV167" i="2"/>
  <c r="AV173" i="2"/>
  <c r="AV168" i="2"/>
  <c r="AV174" i="2"/>
  <c r="AV169" i="2"/>
  <c r="AV175" i="2"/>
  <c r="AV170" i="2"/>
  <c r="AV176" i="2"/>
  <c r="AV177" i="2"/>
  <c r="AU172" i="2"/>
  <c r="AU167" i="2"/>
  <c r="AU173" i="2"/>
  <c r="AU168" i="2"/>
  <c r="AU174" i="2"/>
  <c r="AU169" i="2"/>
  <c r="AU175" i="2"/>
  <c r="AU170" i="2"/>
  <c r="AU176" i="2"/>
  <c r="AU177" i="2"/>
  <c r="AT172" i="2"/>
  <c r="AT167" i="2"/>
  <c r="AT173" i="2"/>
  <c r="AT168" i="2"/>
  <c r="AT174" i="2"/>
  <c r="AT169" i="2"/>
  <c r="AT175" i="2"/>
  <c r="AT170" i="2"/>
  <c r="AT176" i="2"/>
  <c r="AT177" i="2"/>
  <c r="AS172" i="2"/>
  <c r="AS167" i="2"/>
  <c r="AS173" i="2"/>
  <c r="AS168" i="2"/>
  <c r="AS174" i="2"/>
  <c r="AS169" i="2"/>
  <c r="AS175" i="2"/>
  <c r="AS170" i="2"/>
  <c r="AS176" i="2"/>
  <c r="AS177" i="2"/>
  <c r="AR172" i="2"/>
  <c r="AR167" i="2"/>
  <c r="AR173" i="2"/>
  <c r="AR168" i="2"/>
  <c r="AR174" i="2"/>
  <c r="AR169" i="2"/>
  <c r="AR175" i="2"/>
  <c r="AR170" i="2"/>
  <c r="AR176" i="2"/>
  <c r="AR177" i="2"/>
  <c r="AQ172" i="2"/>
  <c r="AQ167" i="2"/>
  <c r="AQ173" i="2"/>
  <c r="AQ168" i="2"/>
  <c r="AQ174" i="2"/>
  <c r="AQ169" i="2"/>
  <c r="AQ175" i="2"/>
  <c r="AQ170" i="2"/>
  <c r="AQ176" i="2"/>
  <c r="AQ177" i="2"/>
  <c r="AP172" i="2"/>
  <c r="AP167" i="2"/>
  <c r="AP173" i="2"/>
  <c r="AP168" i="2"/>
  <c r="AP174" i="2"/>
  <c r="AP169" i="2"/>
  <c r="AP175" i="2"/>
  <c r="AP170" i="2"/>
  <c r="AP176" i="2"/>
  <c r="AP177" i="2"/>
  <c r="AO172" i="2"/>
  <c r="AO167" i="2"/>
  <c r="AO173" i="2"/>
  <c r="AO168" i="2"/>
  <c r="AO174" i="2"/>
  <c r="AO169" i="2"/>
  <c r="AO175" i="2"/>
  <c r="AO170" i="2"/>
  <c r="AO176" i="2"/>
  <c r="AO177" i="2"/>
  <c r="AN172" i="2"/>
  <c r="AN167" i="2"/>
  <c r="AN173" i="2"/>
  <c r="AN168" i="2"/>
  <c r="AN174" i="2"/>
  <c r="AN169" i="2"/>
  <c r="AN175" i="2"/>
  <c r="AN170" i="2"/>
  <c r="AN176" i="2"/>
  <c r="AN177" i="2"/>
  <c r="AM172" i="2"/>
  <c r="AM167" i="2"/>
  <c r="AM173" i="2"/>
  <c r="AM168" i="2"/>
  <c r="AM174" i="2"/>
  <c r="AM169" i="2"/>
  <c r="AM175" i="2"/>
  <c r="AM170" i="2"/>
  <c r="AM176" i="2"/>
  <c r="AM177" i="2"/>
  <c r="AL172" i="2"/>
  <c r="AL167" i="2"/>
  <c r="AL173" i="2"/>
  <c r="AL168" i="2"/>
  <c r="AL174" i="2"/>
  <c r="AL169" i="2"/>
  <c r="AL175" i="2"/>
  <c r="AL170" i="2"/>
  <c r="AL176" i="2"/>
  <c r="AL177" i="2"/>
  <c r="AK172" i="2"/>
  <c r="AK167" i="2"/>
  <c r="AK173" i="2"/>
  <c r="AK168" i="2"/>
  <c r="AK174" i="2"/>
  <c r="AK169" i="2"/>
  <c r="AK175" i="2"/>
  <c r="AK170" i="2"/>
  <c r="AK176" i="2"/>
  <c r="AK177" i="2"/>
  <c r="AJ172" i="2"/>
  <c r="AJ167" i="2"/>
  <c r="AJ173" i="2"/>
  <c r="AJ168" i="2"/>
  <c r="AJ174" i="2"/>
  <c r="AJ169" i="2"/>
  <c r="AJ175" i="2"/>
  <c r="AJ170" i="2"/>
  <c r="AJ176" i="2"/>
  <c r="AJ177" i="2"/>
  <c r="AI172" i="2"/>
  <c r="AI167" i="2"/>
  <c r="AI173" i="2"/>
  <c r="AI168" i="2"/>
  <c r="AI174" i="2"/>
  <c r="AI169" i="2"/>
  <c r="AI175" i="2"/>
  <c r="AI170" i="2"/>
  <c r="AI176" i="2"/>
  <c r="AI177" i="2"/>
  <c r="AH172" i="2"/>
  <c r="AH167" i="2"/>
  <c r="AH173" i="2"/>
  <c r="AH168" i="2"/>
  <c r="AH174" i="2"/>
  <c r="AH169" i="2"/>
  <c r="AH175" i="2"/>
  <c r="AH170" i="2"/>
  <c r="AH176" i="2"/>
  <c r="AH177" i="2"/>
  <c r="AG172" i="2"/>
  <c r="AG167" i="2"/>
  <c r="AG173" i="2"/>
  <c r="AG168" i="2"/>
  <c r="AG174" i="2"/>
  <c r="AG169" i="2"/>
  <c r="AG175" i="2"/>
  <c r="AG170" i="2"/>
  <c r="AG176" i="2"/>
  <c r="AG177" i="2"/>
  <c r="AF172" i="2"/>
  <c r="AF167" i="2"/>
  <c r="AF173" i="2"/>
  <c r="AF168" i="2"/>
  <c r="AF174" i="2"/>
  <c r="AF169" i="2"/>
  <c r="AF175" i="2"/>
  <c r="AF170" i="2"/>
  <c r="AF176" i="2"/>
  <c r="AF177" i="2"/>
  <c r="AE172" i="2"/>
  <c r="AE167" i="2"/>
  <c r="AE173" i="2"/>
  <c r="AE168" i="2"/>
  <c r="AE174" i="2"/>
  <c r="AE169" i="2"/>
  <c r="AE175" i="2"/>
  <c r="AE170" i="2"/>
  <c r="AE176" i="2"/>
  <c r="AE177" i="2"/>
  <c r="AD172" i="2"/>
  <c r="AD167" i="2"/>
  <c r="AD173" i="2"/>
  <c r="AD168" i="2"/>
  <c r="AD174" i="2"/>
  <c r="AD169" i="2"/>
  <c r="AD175" i="2"/>
  <c r="AD170" i="2"/>
  <c r="AD176" i="2"/>
  <c r="AD177" i="2"/>
  <c r="AC172" i="2"/>
  <c r="AC167" i="2"/>
  <c r="AC173" i="2"/>
  <c r="AC168" i="2"/>
  <c r="AC174" i="2"/>
  <c r="AC169" i="2"/>
  <c r="AC175" i="2"/>
  <c r="AC170" i="2"/>
  <c r="AC176" i="2"/>
  <c r="AC177" i="2"/>
  <c r="AB172" i="2"/>
  <c r="AB167" i="2"/>
  <c r="AB173" i="2"/>
  <c r="AB168" i="2"/>
  <c r="AB174" i="2"/>
  <c r="AB169" i="2"/>
  <c r="AB175" i="2"/>
  <c r="AB170" i="2"/>
  <c r="AB176" i="2"/>
  <c r="AB177" i="2"/>
  <c r="AA172" i="2"/>
  <c r="AA167" i="2"/>
  <c r="AA173" i="2"/>
  <c r="AA168" i="2"/>
  <c r="AA174" i="2"/>
  <c r="AA169" i="2"/>
  <c r="AA175" i="2"/>
  <c r="AA170" i="2"/>
  <c r="AA176" i="2"/>
  <c r="AA177" i="2"/>
  <c r="Z172" i="2"/>
  <c r="Z167" i="2"/>
  <c r="Z173" i="2"/>
  <c r="Z168" i="2"/>
  <c r="Z174" i="2"/>
  <c r="Z169" i="2"/>
  <c r="Z175" i="2"/>
  <c r="Z170" i="2"/>
  <c r="Z176" i="2"/>
  <c r="Z177" i="2"/>
  <c r="Y172" i="2"/>
  <c r="Y167" i="2"/>
  <c r="Y173" i="2"/>
  <c r="Y168" i="2"/>
  <c r="Y174" i="2"/>
  <c r="Y169" i="2"/>
  <c r="Y175" i="2"/>
  <c r="Y170" i="2"/>
  <c r="Y176" i="2"/>
  <c r="Y177" i="2"/>
  <c r="X172" i="2"/>
  <c r="X167" i="2"/>
  <c r="X173" i="2"/>
  <c r="X168" i="2"/>
  <c r="X174" i="2"/>
  <c r="X169" i="2"/>
  <c r="X175" i="2"/>
  <c r="X170" i="2"/>
  <c r="X176" i="2"/>
  <c r="X177" i="2"/>
  <c r="W172" i="2"/>
  <c r="W167" i="2"/>
  <c r="W173" i="2"/>
  <c r="W168" i="2"/>
  <c r="W174" i="2"/>
  <c r="W169" i="2"/>
  <c r="W175" i="2"/>
  <c r="W170" i="2"/>
  <c r="W176" i="2"/>
  <c r="W177" i="2"/>
  <c r="V172" i="2"/>
  <c r="V167" i="2"/>
  <c r="V173" i="2"/>
  <c r="V168" i="2"/>
  <c r="V174" i="2"/>
  <c r="V169" i="2"/>
  <c r="V175" i="2"/>
  <c r="V170" i="2"/>
  <c r="V176" i="2"/>
  <c r="V177" i="2"/>
  <c r="U172" i="2"/>
  <c r="U167" i="2"/>
  <c r="U173" i="2"/>
  <c r="U168" i="2"/>
  <c r="U174" i="2"/>
  <c r="U169" i="2"/>
  <c r="U175" i="2"/>
  <c r="U170" i="2"/>
  <c r="U176" i="2"/>
  <c r="U177" i="2"/>
  <c r="T172" i="2"/>
  <c r="T167" i="2"/>
  <c r="T173" i="2"/>
  <c r="T168" i="2"/>
  <c r="T174" i="2"/>
  <c r="T169" i="2"/>
  <c r="T175" i="2"/>
  <c r="T170" i="2"/>
  <c r="T176" i="2"/>
  <c r="T177" i="2"/>
  <c r="S172" i="2"/>
  <c r="S167" i="2"/>
  <c r="S173" i="2"/>
  <c r="S168" i="2"/>
  <c r="S174" i="2"/>
  <c r="S169" i="2"/>
  <c r="S175" i="2"/>
  <c r="S170" i="2"/>
  <c r="S176" i="2"/>
  <c r="S177" i="2"/>
  <c r="R172" i="2"/>
  <c r="R167" i="2"/>
  <c r="R173" i="2"/>
  <c r="R168" i="2"/>
  <c r="R174" i="2"/>
  <c r="R169" i="2"/>
  <c r="R175" i="2"/>
  <c r="R170" i="2"/>
  <c r="R176" i="2"/>
  <c r="R177" i="2"/>
  <c r="Q172" i="2"/>
  <c r="Q167" i="2"/>
  <c r="Q173" i="2"/>
  <c r="Q168" i="2"/>
  <c r="Q174" i="2"/>
  <c r="Q169" i="2"/>
  <c r="Q175" i="2"/>
  <c r="Q170" i="2"/>
  <c r="Q176" i="2"/>
  <c r="Q177" i="2"/>
  <c r="P172" i="2"/>
  <c r="P167" i="2"/>
  <c r="P173" i="2"/>
  <c r="P168" i="2"/>
  <c r="P174" i="2"/>
  <c r="P169" i="2"/>
  <c r="P175" i="2"/>
  <c r="P170" i="2"/>
  <c r="P176" i="2"/>
  <c r="P177" i="2"/>
  <c r="O172" i="2"/>
  <c r="O167" i="2"/>
  <c r="O173" i="2"/>
  <c r="O168" i="2"/>
  <c r="O174" i="2"/>
  <c r="O169" i="2"/>
  <c r="O175" i="2"/>
  <c r="O170" i="2"/>
  <c r="O176" i="2"/>
  <c r="O177" i="2"/>
  <c r="N172" i="2"/>
  <c r="N167" i="2"/>
  <c r="N173" i="2"/>
  <c r="N168" i="2"/>
  <c r="N174" i="2"/>
  <c r="N169" i="2"/>
  <c r="N175" i="2"/>
  <c r="N170" i="2"/>
  <c r="N176" i="2"/>
  <c r="N177" i="2"/>
  <c r="M172" i="2"/>
  <c r="M167" i="2"/>
  <c r="M173" i="2"/>
  <c r="M168" i="2"/>
  <c r="M174" i="2"/>
  <c r="M169" i="2"/>
  <c r="M175" i="2"/>
  <c r="M170" i="2"/>
  <c r="M176" i="2"/>
  <c r="M177" i="2"/>
  <c r="L172" i="2"/>
  <c r="L167" i="2"/>
  <c r="L173" i="2"/>
  <c r="L168" i="2"/>
  <c r="L174" i="2"/>
  <c r="L169" i="2"/>
  <c r="L175" i="2"/>
  <c r="L170" i="2"/>
  <c r="L176" i="2"/>
  <c r="L177" i="2"/>
  <c r="K172" i="2"/>
  <c r="K167" i="2"/>
  <c r="K173" i="2"/>
  <c r="K168" i="2"/>
  <c r="K174" i="2"/>
  <c r="K169" i="2"/>
  <c r="K175" i="2"/>
  <c r="K170" i="2"/>
  <c r="K176" i="2"/>
  <c r="K177" i="2"/>
  <c r="J172" i="2"/>
  <c r="J167" i="2"/>
  <c r="J173" i="2"/>
  <c r="J168" i="2"/>
  <c r="J174" i="2"/>
  <c r="J169" i="2"/>
  <c r="J175" i="2"/>
  <c r="J170" i="2"/>
  <c r="J176" i="2"/>
  <c r="J177" i="2"/>
  <c r="I172" i="2"/>
  <c r="I167" i="2"/>
  <c r="I173" i="2"/>
  <c r="I168" i="2"/>
  <c r="I174" i="2"/>
  <c r="I169" i="2"/>
  <c r="I175" i="2"/>
  <c r="I170" i="2"/>
  <c r="I176" i="2"/>
  <c r="I177" i="2"/>
  <c r="H172" i="2"/>
  <c r="H167" i="2"/>
  <c r="H173" i="2"/>
  <c r="H168" i="2"/>
  <c r="H174" i="2"/>
  <c r="H169" i="2"/>
  <c r="H175" i="2"/>
  <c r="H170" i="2"/>
  <c r="H176" i="2"/>
  <c r="H177" i="2"/>
  <c r="G172" i="2"/>
  <c r="G167" i="2"/>
  <c r="G173" i="2"/>
  <c r="G168" i="2"/>
  <c r="G174" i="2"/>
  <c r="G169" i="2"/>
  <c r="G175" i="2"/>
  <c r="G170" i="2"/>
  <c r="G176" i="2"/>
  <c r="G177" i="2"/>
  <c r="F172" i="2"/>
  <c r="F167" i="2"/>
  <c r="F173" i="2"/>
  <c r="F168" i="2"/>
  <c r="F174" i="2"/>
  <c r="F169" i="2"/>
  <c r="F175" i="2"/>
  <c r="F170" i="2"/>
  <c r="F176" i="2"/>
  <c r="F177" i="2"/>
  <c r="E172" i="2"/>
  <c r="E167" i="2"/>
  <c r="E173" i="2"/>
  <c r="E168" i="2"/>
  <c r="E174" i="2"/>
  <c r="E169" i="2"/>
  <c r="E175" i="2"/>
  <c r="E170" i="2"/>
  <c r="E176" i="2"/>
  <c r="E177" i="2"/>
  <c r="D172" i="2"/>
  <c r="D167" i="2"/>
  <c r="D173" i="2"/>
  <c r="D168" i="2"/>
  <c r="D174" i="2"/>
  <c r="D169" i="2"/>
  <c r="D175" i="2"/>
  <c r="D170" i="2"/>
  <c r="D176" i="2"/>
  <c r="D177" i="2"/>
  <c r="C172" i="2"/>
  <c r="C167" i="2"/>
  <c r="C173" i="2"/>
  <c r="C168" i="2"/>
  <c r="C174" i="2"/>
  <c r="C169" i="2"/>
  <c r="C175" i="2"/>
  <c r="C170" i="2"/>
  <c r="C176" i="2"/>
  <c r="C177" i="2"/>
  <c r="C131" i="2"/>
  <c r="C137" i="2"/>
  <c r="C130" i="2"/>
  <c r="C136" i="2"/>
  <c r="C129" i="2"/>
  <c r="C135" i="2"/>
  <c r="C128" i="2"/>
  <c r="C134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D307" i="2" a="1"/>
  <c r="D307" i="2"/>
  <c r="D308" i="2"/>
  <c r="E307" i="2" a="1"/>
  <c r="E307" i="2"/>
  <c r="E308" i="2"/>
  <c r="F307" i="2" a="1"/>
  <c r="F307" i="2"/>
  <c r="F308" i="2"/>
  <c r="G307" i="2" a="1"/>
  <c r="G307" i="2"/>
  <c r="G308" i="2"/>
  <c r="H307" i="2" a="1"/>
  <c r="H307" i="2"/>
  <c r="H308" i="2"/>
  <c r="I307" i="2" a="1"/>
  <c r="I307" i="2"/>
  <c r="I308" i="2"/>
  <c r="J307" i="2" a="1"/>
  <c r="J307" i="2"/>
  <c r="J308" i="2"/>
  <c r="K307" i="2" a="1"/>
  <c r="K307" i="2"/>
  <c r="K308" i="2"/>
  <c r="L307" i="2" a="1"/>
  <c r="L307" i="2"/>
  <c r="L308" i="2"/>
  <c r="M307" i="2" a="1"/>
  <c r="M307" i="2"/>
  <c r="M308" i="2"/>
  <c r="N307" i="2" a="1"/>
  <c r="N307" i="2"/>
  <c r="N308" i="2"/>
  <c r="O307" i="2" a="1"/>
  <c r="O307" i="2"/>
  <c r="O308" i="2"/>
  <c r="P307" i="2" a="1"/>
  <c r="P307" i="2"/>
  <c r="P308" i="2"/>
  <c r="Q307" i="2" a="1"/>
  <c r="Q307" i="2"/>
  <c r="Q308" i="2"/>
  <c r="R307" i="2" a="1"/>
  <c r="R307" i="2"/>
  <c r="R308" i="2"/>
  <c r="S307" i="2" a="1"/>
  <c r="S307" i="2"/>
  <c r="S308" i="2"/>
  <c r="T307" i="2" a="1"/>
  <c r="T307" i="2"/>
  <c r="T308" i="2"/>
  <c r="U307" i="2" a="1"/>
  <c r="U307" i="2"/>
  <c r="U308" i="2"/>
  <c r="V307" i="2" a="1"/>
  <c r="V307" i="2"/>
  <c r="V308" i="2"/>
  <c r="W307" i="2" a="1"/>
  <c r="W307" i="2"/>
  <c r="W308" i="2"/>
  <c r="X307" i="2" a="1"/>
  <c r="X307" i="2"/>
  <c r="X308" i="2"/>
  <c r="Y307" i="2" a="1"/>
  <c r="Y307" i="2"/>
  <c r="Y308" i="2"/>
  <c r="Z307" i="2" a="1"/>
  <c r="Z307" i="2"/>
  <c r="Z308" i="2"/>
  <c r="AA307" i="2" a="1"/>
  <c r="AA307" i="2"/>
  <c r="AA308" i="2"/>
  <c r="AB307" i="2" a="1"/>
  <c r="AB307" i="2"/>
  <c r="AB308" i="2"/>
  <c r="AC307" i="2" a="1"/>
  <c r="AC307" i="2"/>
  <c r="AC308" i="2"/>
  <c r="AD307" i="2" a="1"/>
  <c r="AD307" i="2"/>
  <c r="AD308" i="2"/>
  <c r="AE307" i="2" a="1"/>
  <c r="AE307" i="2"/>
  <c r="AE308" i="2"/>
  <c r="AF307" i="2" a="1"/>
  <c r="AF307" i="2"/>
  <c r="AF308" i="2"/>
  <c r="AG307" i="2" a="1"/>
  <c r="AG307" i="2"/>
  <c r="AG308" i="2"/>
  <c r="AH307" i="2" a="1"/>
  <c r="AH307" i="2"/>
  <c r="AH308" i="2"/>
  <c r="AI307" i="2" a="1"/>
  <c r="AI307" i="2"/>
  <c r="AI308" i="2"/>
  <c r="AJ307" i="2" a="1"/>
  <c r="AJ307" i="2"/>
  <c r="AJ308" i="2"/>
  <c r="AK307" i="2" a="1"/>
  <c r="AK307" i="2"/>
  <c r="AK308" i="2"/>
  <c r="AL307" i="2" a="1"/>
  <c r="AL307" i="2"/>
  <c r="AL308" i="2"/>
  <c r="AM307" i="2" a="1"/>
  <c r="AM307" i="2"/>
  <c r="AM308" i="2"/>
  <c r="AN307" i="2" a="1"/>
  <c r="AN307" i="2"/>
  <c r="AN308" i="2"/>
  <c r="AO307" i="2" a="1"/>
  <c r="AO307" i="2"/>
  <c r="AO308" i="2"/>
  <c r="AP307" i="2" a="1"/>
  <c r="AP307" i="2"/>
  <c r="AP308" i="2"/>
  <c r="AQ307" i="2" a="1"/>
  <c r="AQ307" i="2"/>
  <c r="AQ308" i="2"/>
  <c r="AR307" i="2" a="1"/>
  <c r="AR307" i="2"/>
  <c r="AR308" i="2"/>
  <c r="AS307" i="2" a="1"/>
  <c r="AS307" i="2"/>
  <c r="AS308" i="2"/>
  <c r="AT307" i="2" a="1"/>
  <c r="AT307" i="2"/>
  <c r="AT308" i="2"/>
  <c r="AU307" i="2" a="1"/>
  <c r="AU307" i="2"/>
  <c r="AU308" i="2"/>
  <c r="AV307" i="2" a="1"/>
  <c r="AV307" i="2"/>
  <c r="AV308" i="2"/>
  <c r="AW307" i="2" a="1"/>
  <c r="AW307" i="2"/>
  <c r="AW308" i="2"/>
  <c r="AX307" i="2" a="1"/>
  <c r="AX307" i="2"/>
  <c r="AX308" i="2"/>
  <c r="AY307" i="2" a="1"/>
  <c r="AY307" i="2"/>
  <c r="AY308" i="2"/>
  <c r="AZ307" i="2" a="1"/>
  <c r="AZ307" i="2"/>
  <c r="AZ308" i="2"/>
  <c r="BA307" i="2" a="1"/>
  <c r="BA307" i="2"/>
  <c r="BA308" i="2"/>
  <c r="BB307" i="2" a="1"/>
  <c r="BB307" i="2"/>
  <c r="BB308" i="2"/>
  <c r="BC307" i="2" a="1"/>
  <c r="BC307" i="2"/>
  <c r="BC308" i="2"/>
  <c r="BD307" i="2" a="1"/>
  <c r="BD307" i="2"/>
  <c r="BD308" i="2"/>
  <c r="BE307" i="2" a="1"/>
  <c r="BE307" i="2"/>
  <c r="BE308" i="2"/>
  <c r="BF307" i="2" a="1"/>
  <c r="BF307" i="2"/>
  <c r="BF308" i="2"/>
  <c r="BG307" i="2" a="1"/>
  <c r="BG307" i="2"/>
  <c r="BG308" i="2"/>
  <c r="BH307" i="2" a="1"/>
  <c r="BH307" i="2"/>
  <c r="BH308" i="2"/>
  <c r="BI307" i="2" a="1"/>
  <c r="BI307" i="2"/>
  <c r="BI308" i="2"/>
  <c r="BJ307" i="2" a="1"/>
  <c r="BJ307" i="2"/>
  <c r="BJ308" i="2"/>
  <c r="BK307" i="2" a="1"/>
  <c r="BK307" i="2"/>
  <c r="BK308" i="2"/>
  <c r="BL307" i="2" a="1"/>
  <c r="BL307" i="2"/>
  <c r="BL308" i="2"/>
  <c r="C307" i="2" a="1"/>
  <c r="C307" i="2"/>
  <c r="C308" i="2"/>
  <c r="C309" i="2"/>
  <c r="C310" i="2"/>
  <c r="D309" i="2"/>
  <c r="D310" i="2"/>
  <c r="E309" i="2"/>
  <c r="E310" i="2"/>
  <c r="F309" i="2"/>
  <c r="F310" i="2"/>
  <c r="G309" i="2"/>
  <c r="G310" i="2"/>
  <c r="H309" i="2"/>
  <c r="H310" i="2"/>
  <c r="I309" i="2"/>
  <c r="I310" i="2"/>
  <c r="J309" i="2"/>
  <c r="J310" i="2"/>
  <c r="K309" i="2"/>
  <c r="K310" i="2"/>
  <c r="L309" i="2"/>
  <c r="L310" i="2"/>
  <c r="M309" i="2"/>
  <c r="M310" i="2"/>
  <c r="N309" i="2"/>
  <c r="N310" i="2"/>
  <c r="O309" i="2"/>
  <c r="O310" i="2"/>
  <c r="P309" i="2"/>
  <c r="P310" i="2"/>
  <c r="Q309" i="2"/>
  <c r="Q310" i="2"/>
  <c r="R309" i="2"/>
  <c r="R310" i="2"/>
  <c r="S309" i="2"/>
  <c r="S310" i="2"/>
  <c r="T309" i="2"/>
  <c r="T310" i="2"/>
  <c r="U309" i="2"/>
  <c r="U310" i="2"/>
  <c r="V309" i="2"/>
  <c r="V310" i="2"/>
  <c r="W309" i="2"/>
  <c r="W310" i="2"/>
  <c r="X309" i="2"/>
  <c r="X310" i="2"/>
  <c r="Y309" i="2"/>
  <c r="Y310" i="2"/>
  <c r="Z309" i="2"/>
  <c r="Z310" i="2"/>
  <c r="AA309" i="2"/>
  <c r="AA310" i="2"/>
  <c r="AB309" i="2"/>
  <c r="AB310" i="2"/>
  <c r="AC309" i="2"/>
  <c r="AC310" i="2"/>
  <c r="AD309" i="2"/>
  <c r="AD310" i="2"/>
  <c r="AE309" i="2"/>
  <c r="AE310" i="2"/>
  <c r="AF309" i="2"/>
  <c r="AF310" i="2"/>
  <c r="AG309" i="2"/>
  <c r="AG310" i="2"/>
  <c r="AH309" i="2"/>
  <c r="AH310" i="2"/>
  <c r="AI309" i="2"/>
  <c r="AI310" i="2"/>
  <c r="AJ309" i="2"/>
  <c r="AJ310" i="2"/>
  <c r="AK309" i="2"/>
  <c r="AK310" i="2"/>
  <c r="AL309" i="2"/>
  <c r="AL310" i="2"/>
  <c r="AM309" i="2"/>
  <c r="AM310" i="2"/>
  <c r="AN309" i="2"/>
  <c r="AN310" i="2"/>
  <c r="AO309" i="2"/>
  <c r="AO310" i="2"/>
  <c r="AP309" i="2"/>
  <c r="AP310" i="2"/>
  <c r="AQ309" i="2"/>
  <c r="AQ310" i="2"/>
  <c r="AR309" i="2"/>
  <c r="AR310" i="2"/>
  <c r="AS309" i="2"/>
  <c r="AS310" i="2"/>
  <c r="AT309" i="2"/>
  <c r="AT310" i="2"/>
  <c r="AU309" i="2"/>
  <c r="AU310" i="2"/>
  <c r="AV309" i="2"/>
  <c r="AV310" i="2"/>
  <c r="AW309" i="2"/>
  <c r="AW310" i="2"/>
  <c r="AX309" i="2"/>
  <c r="AX310" i="2"/>
  <c r="AY309" i="2"/>
  <c r="AY310" i="2"/>
  <c r="AZ309" i="2"/>
  <c r="AZ310" i="2"/>
  <c r="BA309" i="2"/>
  <c r="BA310" i="2"/>
  <c r="BB309" i="2"/>
  <c r="BB310" i="2"/>
  <c r="BC309" i="2"/>
  <c r="BC310" i="2"/>
  <c r="BD309" i="2"/>
  <c r="BD310" i="2"/>
  <c r="BE309" i="2"/>
  <c r="BE310" i="2"/>
  <c r="BF309" i="2"/>
  <c r="BF310" i="2"/>
  <c r="BG309" i="2"/>
  <c r="BG310" i="2"/>
  <c r="BH309" i="2"/>
  <c r="BH310" i="2"/>
  <c r="BI309" i="2"/>
  <c r="BI310" i="2"/>
  <c r="BJ309" i="2"/>
  <c r="BJ310" i="2"/>
  <c r="BK309" i="2"/>
  <c r="BK310" i="2"/>
  <c r="BL309" i="2"/>
  <c r="BL310" i="2"/>
  <c r="C312" i="2"/>
  <c r="D311" i="2"/>
  <c r="D312" i="2"/>
  <c r="E311" i="2"/>
  <c r="E312" i="2"/>
  <c r="F311" i="2"/>
  <c r="F312" i="2"/>
  <c r="G311" i="2"/>
  <c r="G312" i="2"/>
  <c r="H311" i="2"/>
  <c r="H312" i="2"/>
  <c r="I311" i="2"/>
  <c r="I312" i="2"/>
  <c r="J311" i="2"/>
  <c r="J312" i="2"/>
  <c r="K311" i="2"/>
  <c r="K312" i="2"/>
  <c r="L311" i="2"/>
  <c r="L312" i="2"/>
  <c r="M311" i="2"/>
  <c r="M312" i="2"/>
  <c r="N311" i="2"/>
  <c r="N312" i="2"/>
  <c r="O311" i="2"/>
  <c r="O312" i="2"/>
  <c r="P311" i="2"/>
  <c r="P312" i="2"/>
  <c r="Q311" i="2"/>
  <c r="Q312" i="2"/>
  <c r="R311" i="2"/>
  <c r="R312" i="2"/>
  <c r="S311" i="2"/>
  <c r="S312" i="2"/>
  <c r="T311" i="2"/>
  <c r="T312" i="2"/>
  <c r="U311" i="2"/>
  <c r="U312" i="2"/>
  <c r="V311" i="2"/>
  <c r="V312" i="2"/>
  <c r="W311" i="2"/>
  <c r="W312" i="2"/>
  <c r="X311" i="2"/>
  <c r="X312" i="2"/>
  <c r="Y311" i="2"/>
  <c r="Y312" i="2"/>
  <c r="Z311" i="2"/>
  <c r="Z312" i="2"/>
  <c r="AA311" i="2"/>
  <c r="AA312" i="2"/>
  <c r="AB311" i="2"/>
  <c r="AB312" i="2"/>
  <c r="AC311" i="2"/>
  <c r="AC312" i="2"/>
  <c r="AD311" i="2"/>
  <c r="AD312" i="2"/>
  <c r="AE311" i="2"/>
  <c r="AE312" i="2"/>
  <c r="AF311" i="2"/>
  <c r="AF312" i="2"/>
  <c r="AG311" i="2"/>
  <c r="AG312" i="2"/>
  <c r="AH311" i="2"/>
  <c r="AH312" i="2"/>
  <c r="AI311" i="2"/>
  <c r="AI312" i="2"/>
  <c r="AJ311" i="2"/>
  <c r="AJ312" i="2"/>
  <c r="AK311" i="2"/>
  <c r="AK312" i="2"/>
  <c r="AL311" i="2"/>
  <c r="AL312" i="2"/>
  <c r="AM311" i="2"/>
  <c r="AM312" i="2"/>
  <c r="AN311" i="2"/>
  <c r="AN312" i="2"/>
  <c r="AO311" i="2"/>
  <c r="AO312" i="2"/>
  <c r="AP311" i="2"/>
  <c r="AP312" i="2"/>
  <c r="AQ311" i="2"/>
  <c r="AQ312" i="2"/>
  <c r="AR311" i="2"/>
  <c r="AR312" i="2"/>
  <c r="AS311" i="2"/>
  <c r="AS312" i="2"/>
  <c r="AT311" i="2"/>
  <c r="AT312" i="2"/>
  <c r="AU311" i="2"/>
  <c r="AU312" i="2"/>
  <c r="AV311" i="2"/>
  <c r="AV312" i="2"/>
  <c r="AW311" i="2"/>
  <c r="AW312" i="2"/>
  <c r="AX311" i="2"/>
  <c r="AX312" i="2"/>
  <c r="AY311" i="2"/>
  <c r="AY312" i="2"/>
  <c r="AZ311" i="2"/>
  <c r="AZ312" i="2"/>
  <c r="BA311" i="2"/>
  <c r="BA312" i="2"/>
  <c r="BB311" i="2"/>
  <c r="BB312" i="2"/>
  <c r="BC311" i="2"/>
  <c r="BC312" i="2"/>
  <c r="BD311" i="2"/>
  <c r="BD312" i="2"/>
  <c r="BE311" i="2"/>
  <c r="BE312" i="2"/>
  <c r="BF311" i="2"/>
  <c r="BF312" i="2"/>
  <c r="BG311" i="2"/>
  <c r="BG312" i="2"/>
  <c r="BH311" i="2"/>
  <c r="BH312" i="2"/>
  <c r="BI311" i="2"/>
  <c r="BI312" i="2"/>
  <c r="BJ311" i="2"/>
  <c r="BJ312" i="2"/>
  <c r="BK311" i="2"/>
  <c r="BK312" i="2"/>
  <c r="BL311" i="2"/>
  <c r="BL312" i="2"/>
  <c r="C311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BF313" i="2"/>
  <c r="BG313" i="2"/>
  <c r="BH313" i="2"/>
  <c r="BI313" i="2"/>
  <c r="BJ313" i="2"/>
  <c r="BK313" i="2"/>
  <c r="BL313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BB391" i="2"/>
  <c r="BC391" i="2"/>
  <c r="BD391" i="2"/>
  <c r="BE391" i="2"/>
  <c r="BF391" i="2"/>
  <c r="BG391" i="2"/>
  <c r="BH391" i="2"/>
  <c r="BI391" i="2"/>
  <c r="BJ391" i="2"/>
  <c r="BK391" i="2"/>
  <c r="BL391" i="2"/>
</calcChain>
</file>

<file path=xl/comments1.xml><?xml version="1.0" encoding="utf-8"?>
<comments xmlns="http://schemas.openxmlformats.org/spreadsheetml/2006/main">
  <authors>
    <author>Колесник Иван Юрьевич, тел. 86 (717) 2865</author>
  </authors>
  <commentList>
    <comment ref="C3" authorId="0" shapeId="0">
      <text>
        <r>
          <rPr>
            <sz val="9"/>
            <color indexed="81"/>
            <rFont val="Tahoma"/>
            <family val="2"/>
            <charset val="204"/>
          </rPr>
          <t>0,2..1,0</t>
        </r>
      </text>
    </comment>
    <comment ref="C5" authorId="0" shapeId="0">
      <text>
        <r>
          <rPr>
            <sz val="9"/>
            <color indexed="81"/>
            <rFont val="Tahoma"/>
            <family val="2"/>
            <charset val="204"/>
          </rPr>
          <t xml:space="preserve">Если нет добычи конденсата, то давление подготовки сухого газа, 
иначе - жирного газа. </t>
        </r>
      </text>
    </comment>
    <comment ref="B302" authorId="0" shapeId="0">
      <text>
        <r>
          <rPr>
            <sz val="9"/>
            <color indexed="81"/>
            <rFont val="Tahoma"/>
            <family val="2"/>
            <charset val="204"/>
          </rPr>
          <t>Примечание к Таблице 23</t>
        </r>
      </text>
    </comment>
  </commentList>
</comments>
</file>

<file path=xl/sharedStrings.xml><?xml version="1.0" encoding="utf-8"?>
<sst xmlns="http://schemas.openxmlformats.org/spreadsheetml/2006/main" count="819" uniqueCount="317">
  <si>
    <t>исходные</t>
  </si>
  <si>
    <t>Коэфф сжимаемости газа 0,9-0,95</t>
  </si>
  <si>
    <t>Политропный КПД сжатия ~ 0,8</t>
  </si>
  <si>
    <t>Коэф-т резервирования</t>
  </si>
  <si>
    <t>Температура на входе в КС, С</t>
  </si>
  <si>
    <t>Давление на входе в УКПГ, МПа</t>
  </si>
  <si>
    <t>Давление на выходе из УКПГ, МПа</t>
  </si>
  <si>
    <t>Давление транспорта, МПа</t>
  </si>
  <si>
    <t>Давление сдачи, МПа</t>
  </si>
  <si>
    <t>Прогнозы</t>
  </si>
  <si>
    <r>
      <rPr>
        <b/>
        <sz val="11"/>
        <color theme="1"/>
        <rFont val="Calibri"/>
        <family val="2"/>
        <charset val="204"/>
        <scheme val="minor"/>
      </rPr>
      <t>Добыча</t>
    </r>
    <r>
      <rPr>
        <sz val="11"/>
        <color theme="1"/>
        <rFont val="Calibri"/>
        <family val="2"/>
        <charset val="204"/>
        <scheme val="minor"/>
      </rPr>
      <t xml:space="preserve"> газа, млн.нм3 год</t>
    </r>
  </si>
  <si>
    <t>Вариант прогноза №1</t>
  </si>
  <si>
    <t>Вариант прогноза №2</t>
  </si>
  <si>
    <t>Вариант прогноза №3</t>
  </si>
  <si>
    <t>Вариант прогноза №4</t>
  </si>
  <si>
    <t>Вариант прогноза №5</t>
  </si>
  <si>
    <t>Вариант прогноза №6</t>
  </si>
  <si>
    <t>Вариант прогноза №7</t>
  </si>
  <si>
    <t>Вариант прогноза №8</t>
  </si>
  <si>
    <r>
      <t xml:space="preserve">Устьевое </t>
    </r>
    <r>
      <rPr>
        <b/>
        <sz val="11"/>
        <color theme="1"/>
        <rFont val="Calibri"/>
        <family val="2"/>
        <charset val="204"/>
        <scheme val="minor"/>
      </rPr>
      <t>давление</t>
    </r>
    <r>
      <rPr>
        <sz val="11"/>
        <color theme="1"/>
        <rFont val="Calibri"/>
        <family val="2"/>
        <charset val="204"/>
        <scheme val="minor"/>
      </rPr>
      <t>, ата</t>
    </r>
  </si>
  <si>
    <t>Добыча газа, млн.нм3 год</t>
  </si>
  <si>
    <t>Устьевое давление, ата</t>
  </si>
  <si>
    <t>-</t>
  </si>
  <si>
    <r>
      <rPr>
        <b/>
        <sz val="11"/>
        <color theme="1"/>
        <rFont val="Calibri"/>
        <family val="2"/>
        <charset val="204"/>
        <scheme val="minor"/>
      </rPr>
      <t>Потери</t>
    </r>
    <r>
      <rPr>
        <sz val="11"/>
        <color theme="1"/>
        <rFont val="Calibri"/>
        <family val="2"/>
        <charset val="204"/>
        <scheme val="minor"/>
      </rPr>
      <t xml:space="preserve"> в системе газосбора</t>
    </r>
  </si>
  <si>
    <t>кс</t>
  </si>
  <si>
    <t>параметр</t>
  </si>
  <si>
    <t>год 1</t>
  </si>
  <si>
    <t>год 2</t>
  </si>
  <si>
    <t>год 3</t>
  </si>
  <si>
    <t>год 4</t>
  </si>
  <si>
    <t>год 5</t>
  </si>
  <si>
    <t>год 6</t>
  </si>
  <si>
    <t>год 7</t>
  </si>
  <si>
    <t>год 8</t>
  </si>
  <si>
    <t>год 9</t>
  </si>
  <si>
    <t>год 10</t>
  </si>
  <si>
    <t>год 11</t>
  </si>
  <si>
    <t>год 12</t>
  </si>
  <si>
    <t>год 13</t>
  </si>
  <si>
    <t>год 14</t>
  </si>
  <si>
    <t>год 15</t>
  </si>
  <si>
    <t>год 16</t>
  </si>
  <si>
    <t>год 17</t>
  </si>
  <si>
    <t>год 18</t>
  </si>
  <si>
    <t>год 19</t>
  </si>
  <si>
    <t>год 20</t>
  </si>
  <si>
    <t>год 21</t>
  </si>
  <si>
    <t>год 22</t>
  </si>
  <si>
    <t>год 23</t>
  </si>
  <si>
    <t>год 24</t>
  </si>
  <si>
    <t>год 25</t>
  </si>
  <si>
    <t>год 26</t>
  </si>
  <si>
    <t>год 27</t>
  </si>
  <si>
    <t>год 28</t>
  </si>
  <si>
    <t>год 29</t>
  </si>
  <si>
    <t>год 30</t>
  </si>
  <si>
    <t>год 31</t>
  </si>
  <si>
    <t>год 32</t>
  </si>
  <si>
    <t>год 33</t>
  </si>
  <si>
    <t>год 34</t>
  </si>
  <si>
    <t>год 35</t>
  </si>
  <si>
    <t>год 36</t>
  </si>
  <si>
    <t>год 37</t>
  </si>
  <si>
    <t>год 38</t>
  </si>
  <si>
    <t>год 39</t>
  </si>
  <si>
    <t>год 40</t>
  </si>
  <si>
    <t>год 41</t>
  </si>
  <si>
    <t>год 42</t>
  </si>
  <si>
    <t>год 43</t>
  </si>
  <si>
    <t>год 44</t>
  </si>
  <si>
    <t>год 45</t>
  </si>
  <si>
    <t>год 46</t>
  </si>
  <si>
    <t>год 47</t>
  </si>
  <si>
    <t>год 48</t>
  </si>
  <si>
    <t>год 49</t>
  </si>
  <si>
    <t>год 50</t>
  </si>
  <si>
    <t>год 51</t>
  </si>
  <si>
    <t>год 52</t>
  </si>
  <si>
    <t>год 53</t>
  </si>
  <si>
    <t>год 54</t>
  </si>
  <si>
    <t>год 55</t>
  </si>
  <si>
    <t>год 56</t>
  </si>
  <si>
    <t>год 57</t>
  </si>
  <si>
    <t>год 58</t>
  </si>
  <si>
    <t>год 59</t>
  </si>
  <si>
    <t>год 60</t>
  </si>
  <si>
    <t>год 61</t>
  </si>
  <si>
    <t>год 62</t>
  </si>
  <si>
    <t>подготовки</t>
  </si>
  <si>
    <t>Расчет КС для подготовки</t>
  </si>
  <si>
    <t>Год</t>
  </si>
  <si>
    <t>Добыча газа №1, млн.нм3 год</t>
  </si>
  <si>
    <t>Устьевое давление №1, ати</t>
  </si>
  <si>
    <t>Давление перед УКПГ (устьевое минус потери в системе ГС), ати</t>
  </si>
  <si>
    <t>Степень сжатия компрессора, итерация 1</t>
  </si>
  <si>
    <t>Условие ввода КС для дожатия на вход в существующий, итерация 1</t>
  </si>
  <si>
    <t>Давление на вход  КС для дожатия на вход в существующий, итерация 1</t>
  </si>
  <si>
    <t>Степень сжатия компрессора, итерация 2</t>
  </si>
  <si>
    <t>Условие ввода КС для дожатия итерация 2</t>
  </si>
  <si>
    <t>Давление на вход  КС для дожатия на вход в существующий, итерация 2</t>
  </si>
  <si>
    <t>Степень сжатия компрессора, итерация 3</t>
  </si>
  <si>
    <t>Условие ввода КС для дожатия, итерция3</t>
  </si>
  <si>
    <t>Давление на вход  КС для дожатия на вход в существующий, итерация3</t>
  </si>
  <si>
    <t>Степень сжатия компрессора, итерация 4</t>
  </si>
  <si>
    <t>Условие ввода КС для дожатия, итерция 4</t>
  </si>
  <si>
    <t>Давление на вход  КС для дожатия на вход в существующий, итерация 4</t>
  </si>
  <si>
    <t>Степень сжатия компрессора, итерация 5</t>
  </si>
  <si>
    <t>Условие ввода КС для дожатия, итерция 5</t>
  </si>
  <si>
    <t>Давление на вход  КС для дожатия на вход в существующий, итерация 5</t>
  </si>
  <si>
    <t>Давление перед КС №1</t>
  </si>
  <si>
    <t>Давление перед КС №2</t>
  </si>
  <si>
    <t>Давление перед КС №3</t>
  </si>
  <si>
    <t>Давление перед КС №4</t>
  </si>
  <si>
    <t>Давление перед КС №5</t>
  </si>
  <si>
    <t>Общая строка давление перед КС</t>
  </si>
  <si>
    <t>Давление после КС №1</t>
  </si>
  <si>
    <t>Давление после КС №2</t>
  </si>
  <si>
    <t>Давление после КС №3</t>
  </si>
  <si>
    <t>Давление после КС №4</t>
  </si>
  <si>
    <t>Давление после КС №5</t>
  </si>
  <si>
    <t>Общая строка давление после КС</t>
  </si>
  <si>
    <t>Давление перед УКПГ, ати</t>
  </si>
  <si>
    <t>Добыча газа №1, млн.нм3/сут</t>
  </si>
  <si>
    <t>Требуемое давление  после КС, ати</t>
  </si>
  <si>
    <t>Добыча газа, млн.нм3/сут</t>
  </si>
  <si>
    <t>Давление на входе в КС, ати</t>
  </si>
  <si>
    <r>
      <t xml:space="preserve">Степень сжатия компрессора, </t>
    </r>
    <r>
      <rPr>
        <b/>
        <sz val="9"/>
        <color theme="1"/>
        <rFont val="Symbol"/>
        <family val="1"/>
        <charset val="2"/>
      </rPr>
      <t>e</t>
    </r>
  </si>
  <si>
    <t>Температура на входе в КС, К</t>
  </si>
  <si>
    <t>Мощность компримирования КВт</t>
  </si>
  <si>
    <t>Мощность ДКС, КВт</t>
  </si>
  <si>
    <t>Расход топливного газа на собственные нужны, млн.м3/год</t>
  </si>
  <si>
    <t>Установленная мощность КС</t>
  </si>
  <si>
    <t>КС для подготовки</t>
  </si>
  <si>
    <t>Необходимая мощность компримирования КС №1, МВт</t>
  </si>
  <si>
    <t>Рабочая мощность КС №1, МВт</t>
  </si>
  <si>
    <t>Необходимая мощность компримирования КС №2, МВт</t>
  </si>
  <si>
    <t>Рабочая мощность КС №2, МВт</t>
  </si>
  <si>
    <t>Необходимая мощность компримирования КС №3, МВт</t>
  </si>
  <si>
    <t>Рабочая мощность КС №3, МВт</t>
  </si>
  <si>
    <t>Необходимая мощность компримирования КС №4, МВт</t>
  </si>
  <si>
    <t>Рабочая мощность КС №4, МВт</t>
  </si>
  <si>
    <t>Необходимая мощность компримирования КС №5, МВт</t>
  </si>
  <si>
    <t>Рабочая мощность КС №5, МВт</t>
  </si>
  <si>
    <t>Общая рабочая мощность КС , МВт</t>
  </si>
  <si>
    <t>Общая резервная мощность КС, МВт</t>
  </si>
  <si>
    <t>Общая установленная мощность, МВт</t>
  </si>
  <si>
    <t>Расход газа на собственные нужды ГПА</t>
  </si>
  <si>
    <t>Низшая рабочая теплота сгорания топливного газа, Qнр, кДж/м3</t>
  </si>
  <si>
    <t>Низшая теплота сгорания топливного газа при 293,15 К и 0,1013 МПа, Qр, кДж/м3</t>
  </si>
  <si>
    <t>Т-ра нар.воздуха, Тз, К</t>
  </si>
  <si>
    <t>Т-ра нар.воздуха номинальная, Тзн, К</t>
  </si>
  <si>
    <t>Давление наружного воздуха, Ра, МПа</t>
  </si>
  <si>
    <t>Номинальная мощность ГТУ №1, кВт, Nне=N</t>
  </si>
  <si>
    <t>Номинальная мощность ГТУ №2, кВт, Nне=N</t>
  </si>
  <si>
    <t>Номинальная мощность ГТУ №3, кВт, Nне=N</t>
  </si>
  <si>
    <t>Номинальная мощность ГТУ №4, кВт, Nне=N</t>
  </si>
  <si>
    <t>Номинальная мощность ГТУ №5, кВт, Nне=N</t>
  </si>
  <si>
    <t>Номинальный расход топливного газа КС №1, qнтг=0,41*Nне/1000, тыс.м3/ч</t>
  </si>
  <si>
    <t>Номинальный расход топливного газа КС №2, qнтг=0,41*Nне/1000, тыс.м3/ч</t>
  </si>
  <si>
    <t>Номинальный расход топливного газа КС №3, qнтг=0,41*Nне/1000, тыс.м3/ч</t>
  </si>
  <si>
    <t>Номинальный расход топливного газа КС №4, qнтг=0,41*Nне/1000, тыс.м3/ч</t>
  </si>
  <si>
    <t>Номинальный расход топливного газа КС №5, qнтг=0,41*Nне/1000, тыс.м3/ч</t>
  </si>
  <si>
    <r>
      <t xml:space="preserve">Степень сжатия компрессора КС №1 (до 3), </t>
    </r>
    <r>
      <rPr>
        <b/>
        <sz val="9"/>
        <color theme="1"/>
        <rFont val="Symbol"/>
        <family val="1"/>
        <charset val="2"/>
      </rPr>
      <t>e</t>
    </r>
  </si>
  <si>
    <r>
      <t xml:space="preserve">Степень сжатия компрессора КС №1 (более 3), </t>
    </r>
    <r>
      <rPr>
        <b/>
        <sz val="9"/>
        <color theme="1"/>
        <rFont val="Symbol"/>
        <family val="1"/>
        <charset val="2"/>
      </rPr>
      <t>e</t>
    </r>
  </si>
  <si>
    <r>
      <t xml:space="preserve">Степень сжатия компрессора КС №1 (сумма), </t>
    </r>
    <r>
      <rPr>
        <b/>
        <sz val="9"/>
        <color theme="1"/>
        <rFont val="Symbol"/>
        <family val="1"/>
        <charset val="2"/>
      </rPr>
      <t>e</t>
    </r>
  </si>
  <si>
    <r>
      <t xml:space="preserve">Степень сжатия компрессора КС №2, </t>
    </r>
    <r>
      <rPr>
        <b/>
        <sz val="9"/>
        <color theme="1"/>
        <rFont val="Symbol"/>
        <family val="1"/>
        <charset val="2"/>
      </rPr>
      <t>e</t>
    </r>
  </si>
  <si>
    <r>
      <t xml:space="preserve">Степень сжатия компрессора КС №2 (более 3), </t>
    </r>
    <r>
      <rPr>
        <b/>
        <sz val="9"/>
        <color theme="1"/>
        <rFont val="Symbol"/>
        <family val="1"/>
        <charset val="2"/>
      </rPr>
      <t>e</t>
    </r>
  </si>
  <si>
    <r>
      <t xml:space="preserve">Степень сжатия компрессора КС №2 (сумма), </t>
    </r>
    <r>
      <rPr>
        <b/>
        <sz val="9"/>
        <color theme="1"/>
        <rFont val="Symbol"/>
        <family val="1"/>
        <charset val="2"/>
      </rPr>
      <t>e</t>
    </r>
  </si>
  <si>
    <r>
      <t xml:space="preserve">Степень сжатия компрессора КС №3 </t>
    </r>
    <r>
      <rPr>
        <b/>
        <sz val="9"/>
        <color theme="1"/>
        <rFont val="Symbol"/>
        <family val="1"/>
        <charset val="2"/>
      </rPr>
      <t>e</t>
    </r>
  </si>
  <si>
    <r>
      <t xml:space="preserve">Степень сжатия компрессора КС №3 (более 3), </t>
    </r>
    <r>
      <rPr>
        <b/>
        <sz val="9"/>
        <color theme="1"/>
        <rFont val="Symbol"/>
        <family val="1"/>
        <charset val="2"/>
      </rPr>
      <t>e</t>
    </r>
  </si>
  <si>
    <r>
      <t xml:space="preserve">Степень сжатия компрессора КС №3 (сумма), </t>
    </r>
    <r>
      <rPr>
        <b/>
        <sz val="9"/>
        <color theme="1"/>
        <rFont val="Symbol"/>
        <family val="1"/>
        <charset val="2"/>
      </rPr>
      <t>e</t>
    </r>
  </si>
  <si>
    <r>
      <t xml:space="preserve">Степень сжатия компрессора КС №4, </t>
    </r>
    <r>
      <rPr>
        <b/>
        <sz val="9"/>
        <color theme="1"/>
        <rFont val="Symbol"/>
        <family val="1"/>
        <charset val="2"/>
      </rPr>
      <t>e</t>
    </r>
  </si>
  <si>
    <r>
      <t xml:space="preserve">Степень сжатия компрессора КС №4 (более 3), </t>
    </r>
    <r>
      <rPr>
        <b/>
        <sz val="9"/>
        <color theme="1"/>
        <rFont val="Symbol"/>
        <family val="1"/>
        <charset val="2"/>
      </rPr>
      <t>e</t>
    </r>
  </si>
  <si>
    <r>
      <t xml:space="preserve">Степень сжатия компрессора КС №4 (сумма), </t>
    </r>
    <r>
      <rPr>
        <b/>
        <sz val="9"/>
        <color theme="1"/>
        <rFont val="Symbol"/>
        <family val="1"/>
        <charset val="2"/>
      </rPr>
      <t>e</t>
    </r>
  </si>
  <si>
    <r>
      <t xml:space="preserve">Степень сжатия компрессора КС №5, </t>
    </r>
    <r>
      <rPr>
        <b/>
        <sz val="9"/>
        <color theme="1"/>
        <rFont val="Symbol"/>
        <family val="1"/>
        <charset val="2"/>
      </rPr>
      <t>e</t>
    </r>
  </si>
  <si>
    <r>
      <t xml:space="preserve">Степень сжатия компрессора КС №5 (более 3), </t>
    </r>
    <r>
      <rPr>
        <b/>
        <sz val="9"/>
        <color theme="1"/>
        <rFont val="Symbol"/>
        <family val="1"/>
        <charset val="2"/>
      </rPr>
      <t>e</t>
    </r>
  </si>
  <si>
    <r>
      <t xml:space="preserve">Степень сжатия компрессора КС №5 (сумма), </t>
    </r>
    <r>
      <rPr>
        <b/>
        <sz val="9"/>
        <color theme="1"/>
        <rFont val="Symbol"/>
        <family val="1"/>
        <charset val="2"/>
      </rPr>
      <t>e</t>
    </r>
  </si>
  <si>
    <t>Мощность компримирования КВт  КС №1</t>
  </si>
  <si>
    <t>Мощность компримирования КВт  КС №2</t>
  </si>
  <si>
    <t>Мощность компримирования КВт  КС №3</t>
  </si>
  <si>
    <t>Мощность компримирования КВт  КС №4</t>
  </si>
  <si>
    <t>Мощность компримирования КВт  КС №5</t>
  </si>
  <si>
    <t xml:space="preserve">Расход топливного газа на собственные нужды КС №1, тыс.м3/час  </t>
  </si>
  <si>
    <t xml:space="preserve">Расход топливного газа на собственные нужды КС №2, тыс.м3/час  </t>
  </si>
  <si>
    <t xml:space="preserve">Расход топливного газа на собственные нужды КС №3, тыс.м3/час  </t>
  </si>
  <si>
    <t xml:space="preserve">Расход топливного газа на собственные нужды КС №4, тыс.м3/час  </t>
  </si>
  <si>
    <t xml:space="preserve">Расход топливного газа на собственные нужды КС №5, тыс.м3/час  </t>
  </si>
  <si>
    <t xml:space="preserve">Общий Расход топливного газа на собственные нужды, тыс.м3/час  </t>
  </si>
  <si>
    <t>Мощность компримирования КВт  КС №1 для профиля</t>
  </si>
  <si>
    <t>Мощность компримирования КВт  КС №2 для профиля</t>
  </si>
  <si>
    <t>Мощность компримирования КВт  КС №3 для профиля</t>
  </si>
  <si>
    <t>Мощность компримирования КВт  КС №4 для профиля</t>
  </si>
  <si>
    <t>Мощность компримирования КВт  КС №5 для профиля</t>
  </si>
  <si>
    <t>Необходимая мощность компримирования КС для профиля, МВт</t>
  </si>
  <si>
    <t>транспорта</t>
  </si>
  <si>
    <t>Расчет КС для транспорта</t>
  </si>
  <si>
    <t>Давление после подготовки на входе в КС, ати</t>
  </si>
  <si>
    <t>Номинальная мощность ГТУ, кВт, Nне=N</t>
  </si>
  <si>
    <t>Расход топливного газа на собственные нужды, тыс.м3/час</t>
  </si>
  <si>
    <t>линейная</t>
  </si>
  <si>
    <t xml:space="preserve">Расчет Линейной КС </t>
  </si>
  <si>
    <t>Кол. лин. КС, шт</t>
  </si>
  <si>
    <t>концевая</t>
  </si>
  <si>
    <t xml:space="preserve">Расчет Концевой КС </t>
  </si>
  <si>
    <t>итоги</t>
  </si>
  <si>
    <t>Необходимая мощность компримирования КС, МВт</t>
  </si>
  <si>
    <t>Изменение рабочей мощности КС для подготовки, МВт</t>
  </si>
  <si>
    <t>Изменение резервной мощности КС для подготовки, МВт</t>
  </si>
  <si>
    <t>Изменение установленной мощности КС для подготовки, МВт</t>
  </si>
  <si>
    <t>КС для транспорта</t>
  </si>
  <si>
    <t>Округление мощности до стандартного ряда, Мвт</t>
  </si>
  <si>
    <t>Рабочая мощность КС для транспорта, МВт</t>
  </si>
  <si>
    <t>Резервная мощность КС для транспорта, МВт</t>
  </si>
  <si>
    <t>Линейные КС</t>
  </si>
  <si>
    <t>Общая Необходимая мощность компримирования КС, МВт</t>
  </si>
  <si>
    <t>Общее изменение рабочей мощности линейных КС, МВт</t>
  </si>
  <si>
    <t>Общее изменение резервной мощности линейных КС, МВт</t>
  </si>
  <si>
    <t>Общее изменение установленной мощности линейных КС, МВт</t>
  </si>
  <si>
    <t xml:space="preserve"> Концевая  КС </t>
  </si>
  <si>
    <t>Рабочая мощность концевой КС, МВт</t>
  </si>
  <si>
    <t>Резервная мощность концевой КС, МВт</t>
  </si>
  <si>
    <t>Изменение рабочей мощности концевой КС, МВт</t>
  </si>
  <si>
    <t>Изменение резервной мощности концевой КС, МВт</t>
  </si>
  <si>
    <t>Изменение установленной мощности концевой КС, МВт</t>
  </si>
  <si>
    <t>КС для газа с УСК</t>
  </si>
  <si>
    <t>Предлагаемый</t>
  </si>
  <si>
    <t>Устьевое давление, ати</t>
  </si>
  <si>
    <r>
      <t xml:space="preserve">Степень повышения давления компрессора, </t>
    </r>
    <r>
      <rPr>
        <b/>
        <sz val="9"/>
        <color theme="1"/>
        <rFont val="Symbol"/>
        <family val="1"/>
        <charset val="2"/>
      </rPr>
      <t>e</t>
    </r>
  </si>
  <si>
    <t>Кол-во ступеней сжатия со степенью повышения давления сжатия не более трех</t>
  </si>
  <si>
    <t>Степень сжатия каждой ступени</t>
  </si>
  <si>
    <t>Мощность одной ступени сжатия, кВт</t>
  </si>
  <si>
    <t>Номинальны расход топливного газа, qнтг=0,41*Nне/1000, тыс.м3/ч</t>
  </si>
  <si>
    <t>Рабочая мощность КС для подготовки, МВт</t>
  </si>
  <si>
    <t>Резервная мощность КС для подготовки, МВт</t>
  </si>
  <si>
    <t>Модуль</t>
  </si>
  <si>
    <t>Из Модуля Ogr.exe</t>
  </si>
  <si>
    <t>TestCS(в1) 27.01.2022 ДКС для подготовки</t>
  </si>
  <si>
    <t>TestCS(в1) 27.01.2022 ДКС для транспорта</t>
  </si>
  <si>
    <t>TestCS(в1) 27.01.2022 ДКС линейная</t>
  </si>
  <si>
    <t>TestCS(в2) 27.01.2022 ДКС для подготовки</t>
  </si>
  <si>
    <t>TestCS(в2) 27.01.2022 ДКС для транспорта</t>
  </si>
  <si>
    <t>TestCS(в2) 27.01.2022 ДКС линейная</t>
  </si>
  <si>
    <t>TestCS(в3) 27.01.2022 ДКС для подготовки</t>
  </si>
  <si>
    <t>TestCS(в3) 27.01.2022 ДКС для транспорта</t>
  </si>
  <si>
    <t>TestCS(в3) 27.01.2022 ДКС линейная</t>
  </si>
  <si>
    <t>TestCS(в4) 27.01.2022 ДКС для подготовки</t>
  </si>
  <si>
    <t>TestCS(в4) 27.01.2022 ДКС для транспорта</t>
  </si>
  <si>
    <t>TestCS(в4) 27.01.2022 ДКС линейная</t>
  </si>
  <si>
    <t>TestCS(в5) 27.01.2022 ДКС для подготовки</t>
  </si>
  <si>
    <t>TestCS(в5) 27.01.2022 ДКС для транспорта</t>
  </si>
  <si>
    <t>TestCS(в5) 27.01.2022 ДКС линейная</t>
  </si>
  <si>
    <t>TestCS(в6) 27.01.2022 ДКС для подготовки</t>
  </si>
  <si>
    <t>TestCS(в6) 27.01.2022 ДКС для транспорта</t>
  </si>
  <si>
    <t>TestCS(в6) 27.01.2022 ДКС линейная</t>
  </si>
  <si>
    <t>TestCS(в7) 27.01.2022 ДКС для подготовки</t>
  </si>
  <si>
    <t>TestCS(в7) 27.01.2022 ДКС для транспорта</t>
  </si>
  <si>
    <t>TestCS(в7) 27.01.2022 ДКС линейная</t>
  </si>
  <si>
    <t>TestCS(в8) 27.01.2022 ДКС для подготовки</t>
  </si>
  <si>
    <t>TestCS(в8) 27.01.2022 ДКС для транспорта</t>
  </si>
  <si>
    <t>TestCS(в8) 27.01.2022 ДКС линейная</t>
  </si>
  <si>
    <t>TestCS(в1) 15.02.2022 ДКС для подготовки, МВт, всего 69,6</t>
  </si>
  <si>
    <t>TestCS(в1) 15.02.2022 ДКС для транспорта, МВт, всего 49,2</t>
  </si>
  <si>
    <t>TestCS(в1) 15.02.2022 ДКС линейная, МВт, всего 2,4</t>
  </si>
  <si>
    <t xml:space="preserve">TestCS(в2) 15.02.2022 ДКС для подготовки, МВт, всего </t>
  </si>
  <si>
    <t>TestCS(в2) 15.02.2022 ДКС для транспорта, МВт, всего 9,6</t>
  </si>
  <si>
    <t>TestCS(в2) 15.02.2022 ДКС линейная, МВт, всего 1,2</t>
  </si>
  <si>
    <t>TestCS(в3) 15.02.2022 ДКС для подготовки, МВт, всего 19,2</t>
  </si>
  <si>
    <t>TestCS(в3) 15.02.2022 ДКС для транспорта, МВт, всего 6</t>
  </si>
  <si>
    <t>TestCS(в3) 15.02.2022 ДКС линейная, МВт, всего 1,2</t>
  </si>
  <si>
    <t>TestCS(в4) 15.02.2022 ДКС для подготовки, МВт, всего 1,2</t>
  </si>
  <si>
    <t>TestCS(в4) 15.02.2022 ДКС для транспорта, МВт, всего 9,6</t>
  </si>
  <si>
    <t>TestCS(в4) 15.02.2022 ДКС линейная, МВт, всего 2,4</t>
  </si>
  <si>
    <t>TestCS(в5) 15.02.2022 ДКС для подготовки, МВт, всего 18</t>
  </si>
  <si>
    <t>TestCS(в5) 15.02.2022 ДКС для транспорта, МВт, всего 9,6</t>
  </si>
  <si>
    <t>TestCS(в5) 15.02.2022 ДКС линейная, МВт, всего 1,2</t>
  </si>
  <si>
    <t>TestCS(в6) 15.02.2022 ДКС для подготовки, МВт, всего 1,2</t>
  </si>
  <si>
    <t>TestCS(в6) 15.02.2022 ДКС для транспорта, МВт, всего 9,6</t>
  </si>
  <si>
    <t>TestCS(в6) 15.02.2022 ДКС линейная, МВт, всего 2,4</t>
  </si>
  <si>
    <t>TestCS(в7) 15.02.2022 ДКС для подготовки, МВт, всего 1,2</t>
  </si>
  <si>
    <t>TestCS(в7) 15.02.2022 ДКС для транспорта, МВт, всего 6</t>
  </si>
  <si>
    <t>TestCS(в7) 15.02.2022 ДКС линейная, МВт, всего 1,2</t>
  </si>
  <si>
    <t>TestCS(в8) 15.02.2022 ДКС для подготовки, МВт, всего 20,4</t>
  </si>
  <si>
    <t>TestCS(в8) 15.02.2022 ДКС для транспорта, МВт, всего 9,6</t>
  </si>
  <si>
    <t>TestCS(в8) 15.02.2022 ДКС линейная, МВт, всего 1,2</t>
  </si>
  <si>
    <t>TestCS(в1) 44650 ДКС для подготовки</t>
  </si>
  <si>
    <t>TestCS(в1) 44650 ДКС для транспорта</t>
  </si>
  <si>
    <t>TestCS(в1) 44650 ДКС линейная</t>
  </si>
  <si>
    <t>TestCS(в2) 44650 ДКС для подготовки</t>
  </si>
  <si>
    <t>TestCS(в2) 44650 ДКС для транспорта</t>
  </si>
  <si>
    <t>TestCS(в2) 44650 ДКС линейная</t>
  </si>
  <si>
    <t>TestCS(в3) 44650 ДКС для подготовки</t>
  </si>
  <si>
    <t>TestCS(в3) 44650 ДКС для транспорта</t>
  </si>
  <si>
    <t>TestCS(в3) 44650 ДКС линейная</t>
  </si>
  <si>
    <t>TestCS(в4) 44650 ДКС для подготовки</t>
  </si>
  <si>
    <t>TestCS(в4) 44650 ДКС для транспорта</t>
  </si>
  <si>
    <t>TestCS(в4) 44650 ДКС линейная</t>
  </si>
  <si>
    <t>TestCS(в5) 44650 ДКС для подготовки</t>
  </si>
  <si>
    <t>TestCS(в5) 44650 ДКС для транспорта</t>
  </si>
  <si>
    <t>TestCS(в5) 44650 ДКС линейная</t>
  </si>
  <si>
    <t>TestCS(в6) 44650 ДКС для подготовки</t>
  </si>
  <si>
    <t>TestCS(в6) 44650 ДКС для транспорта</t>
  </si>
  <si>
    <t>TestCS(в6) 44650 ДКС линейная</t>
  </si>
  <si>
    <t>TestCS(в7) 44650 ДКС для подготовки</t>
  </si>
  <si>
    <t>TestCS(в7) 44650 ДКС для транспорта</t>
  </si>
  <si>
    <t>TestCS(в7) 44650 ДКС линейная</t>
  </si>
  <si>
    <t>TestCS(в8) 44650 ДКС для подготовки</t>
  </si>
  <si>
    <t>TestCS(в8) 44650 ДКС для транспорта</t>
  </si>
  <si>
    <t>TestCS(в8) 44650 ДКС линейная</t>
  </si>
  <si>
    <t>Ввод</t>
  </si>
  <si>
    <t>прототип</t>
  </si>
  <si>
    <t>КС подготовки</t>
  </si>
  <si>
    <t>модуль</t>
  </si>
  <si>
    <t>КС транспорта</t>
  </si>
  <si>
    <t>КС линейная</t>
  </si>
  <si>
    <t>КС концевая</t>
  </si>
  <si>
    <t>Мощности расчетные</t>
  </si>
  <si>
    <t>предлагаемый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</si>
</sst>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"/>
    <numFmt numFmtId="165" formatCode="0.0"/>
    <numFmt numFmtId="166" formatCode="_-* #,##0_р_._-;\-* #,##0_р_._-;_-* &quot;-&quot;??_р_._-;_-@_-"/>
    <numFmt numFmtId="167" formatCode="_-* #,##0.00_р_._-;\-* #,##0.00_р_._-;_-* &quot;-&quot;??_р_._-;_-@_-"/>
    <numFmt numFmtId="168" formatCode="_(* #,##0_);_(* \(#,##0\);_(* &quot;-&quot;??_);_(@_)"/>
    <numFmt numFmtId="169" formatCode="#####0.00;\-#####0.00;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9"/>
      <color theme="1"/>
      <name val="Calibri"/>
      <family val="2"/>
      <charset val="204"/>
      <scheme val="minor"/>
    </font>
    <font>
      <b/>
      <sz val="9"/>
      <color theme="1"/>
      <name val="Symbol"/>
      <family val="1"/>
      <charset val="2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7" fillId="0" borderId="0"/>
    <xf numFmtId="167" fontId="1" fillId="0" borderId="0" applyFont="0" applyFill="0" applyBorder="0" applyAlignment="0" applyProtection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</cellStyleXfs>
  <cellXfs count="138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5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/>
    <xf numFmtId="3" fontId="5" fillId="0" borderId="0" xfId="0" applyNumberFormat="1" applyFont="1"/>
    <xf numFmtId="0" fontId="0" fillId="3" borderId="0" xfId="0" applyFill="1"/>
    <xf numFmtId="0" fontId="6" fillId="3" borderId="0" xfId="0" applyFont="1" applyFill="1"/>
    <xf numFmtId="0" fontId="0" fillId="3" borderId="0" xfId="0" applyFill="1" applyAlignment="1">
      <alignment horizontal="center"/>
    </xf>
    <xf numFmtId="0" fontId="8" fillId="0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9" fillId="4" borderId="1" xfId="1" applyFont="1" applyFill="1" applyBorder="1" applyAlignment="1">
      <alignment horizontal="left" vertical="center" wrapText="1"/>
    </xf>
    <xf numFmtId="165" fontId="0" fillId="4" borderId="1" xfId="0" applyNumberFormat="1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left" vertical="center"/>
    </xf>
    <xf numFmtId="2" fontId="0" fillId="5" borderId="1" xfId="0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left"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 wrapText="1"/>
    </xf>
    <xf numFmtId="2" fontId="0" fillId="0" borderId="1" xfId="0" applyNumberFormat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left" vertical="center" wrapText="1"/>
    </xf>
    <xf numFmtId="2" fontId="0" fillId="0" borderId="2" xfId="0" applyNumberFormat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left" vertical="center" wrapText="1"/>
    </xf>
    <xf numFmtId="2" fontId="0" fillId="6" borderId="1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166" fontId="0" fillId="0" borderId="0" xfId="0" applyNumberFormat="1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0" fontId="9" fillId="7" borderId="1" xfId="1" applyFont="1" applyFill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168" fontId="5" fillId="4" borderId="5" xfId="2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left" vertical="center" wrapText="1"/>
    </xf>
    <xf numFmtId="168" fontId="5" fillId="0" borderId="6" xfId="2" applyNumberFormat="1" applyFont="1" applyBorder="1" applyAlignment="1">
      <alignment horizontal="center" vertical="center"/>
    </xf>
    <xf numFmtId="0" fontId="8" fillId="7" borderId="1" xfId="1" applyFont="1" applyFill="1" applyBorder="1" applyAlignment="1">
      <alignment horizontal="left" vertical="center" wrapText="1"/>
    </xf>
    <xf numFmtId="0" fontId="0" fillId="0" borderId="0" xfId="0" applyFill="1"/>
    <xf numFmtId="0" fontId="6" fillId="0" borderId="0" xfId="0" applyFont="1" applyFill="1"/>
    <xf numFmtId="0" fontId="0" fillId="0" borderId="0" xfId="0" applyFill="1" applyAlignment="1">
      <alignment horizontal="center"/>
    </xf>
    <xf numFmtId="0" fontId="1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8" borderId="0" xfId="3" applyFont="1" applyFill="1"/>
    <xf numFmtId="0" fontId="0" fillId="0" borderId="1" xfId="0" applyBorder="1"/>
    <xf numFmtId="0" fontId="0" fillId="0" borderId="0" xfId="0" applyBorder="1"/>
    <xf numFmtId="0" fontId="0" fillId="9" borderId="1" xfId="3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3" applyFont="1" applyFill="1" applyBorder="1" applyAlignment="1">
      <alignment horizontal="left"/>
    </xf>
    <xf numFmtId="168" fontId="5" fillId="0" borderId="1" xfId="2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0" fillId="0" borderId="0" xfId="3" applyFont="1"/>
    <xf numFmtId="2" fontId="1" fillId="0" borderId="1" xfId="3" applyNumberFormat="1" applyFont="1" applyBorder="1" applyAlignment="1">
      <alignment horizontal="center"/>
    </xf>
    <xf numFmtId="0" fontId="1" fillId="0" borderId="0" xfId="3"/>
    <xf numFmtId="0" fontId="0" fillId="0" borderId="0" xfId="0" applyBorder="1" applyAlignment="1">
      <alignment horizontal="center"/>
    </xf>
    <xf numFmtId="0" fontId="0" fillId="10" borderId="1" xfId="0" applyFill="1" applyBorder="1" applyAlignment="1">
      <alignment horizontal="left" wrapText="1"/>
    </xf>
    <xf numFmtId="0" fontId="0" fillId="0" borderId="0" xfId="0" applyFont="1"/>
    <xf numFmtId="0" fontId="2" fillId="0" borderId="0" xfId="0" applyFont="1"/>
    <xf numFmtId="168" fontId="5" fillId="0" borderId="1" xfId="2" applyNumberFormat="1" applyFont="1" applyBorder="1" applyAlignment="1">
      <alignment horizontal="center" vertical="center"/>
    </xf>
    <xf numFmtId="0" fontId="14" fillId="0" borderId="0" xfId="0" applyFont="1"/>
    <xf numFmtId="1" fontId="5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 applyAlignment="1">
      <alignment horizontal="center" vertical="center"/>
    </xf>
    <xf numFmtId="168" fontId="0" fillId="2" borderId="1" xfId="0" applyNumberFormat="1" applyFill="1" applyBorder="1"/>
    <xf numFmtId="168" fontId="0" fillId="0" borderId="1" xfId="0" applyNumberFormat="1" applyBorder="1"/>
    <xf numFmtId="0" fontId="0" fillId="11" borderId="0" xfId="0" applyFill="1"/>
    <xf numFmtId="0" fontId="6" fillId="11" borderId="0" xfId="0" applyFont="1" applyFill="1"/>
    <xf numFmtId="0" fontId="0" fillId="11" borderId="0" xfId="0" applyFill="1" applyAlignment="1">
      <alignment horizontal="center"/>
    </xf>
    <xf numFmtId="0" fontId="0" fillId="4" borderId="1" xfId="0" applyFill="1" applyBorder="1" applyAlignment="1">
      <alignment horizontal="left" wrapText="1"/>
    </xf>
    <xf numFmtId="4" fontId="0" fillId="4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2" fontId="0" fillId="4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3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left" wrapText="1"/>
    </xf>
    <xf numFmtId="0" fontId="0" fillId="12" borderId="1" xfId="0" applyFill="1" applyBorder="1" applyAlignment="1">
      <alignment horizontal="left"/>
    </xf>
    <xf numFmtId="168" fontId="5" fillId="0" borderId="1" xfId="2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horizontal="right" vertical="center"/>
    </xf>
    <xf numFmtId="165" fontId="5" fillId="0" borderId="1" xfId="0" applyNumberFormat="1" applyFont="1" applyBorder="1" applyAlignment="1">
      <alignment horizontal="right" vertical="center"/>
    </xf>
    <xf numFmtId="1" fontId="5" fillId="0" borderId="3" xfId="0" applyNumberFormat="1" applyFont="1" applyBorder="1" applyAlignment="1">
      <alignment horizontal="right" vertical="center"/>
    </xf>
    <xf numFmtId="1" fontId="5" fillId="0" borderId="7" xfId="0" applyNumberFormat="1" applyFont="1" applyBorder="1" applyAlignment="1">
      <alignment horizontal="right" vertical="center"/>
    </xf>
    <xf numFmtId="168" fontId="5" fillId="0" borderId="6" xfId="2" applyNumberFormat="1" applyFont="1" applyBorder="1" applyAlignment="1">
      <alignment horizontal="left" vertical="center"/>
    </xf>
    <xf numFmtId="4" fontId="0" fillId="0" borderId="0" xfId="0" applyNumberFormat="1" applyFill="1"/>
    <xf numFmtId="0" fontId="2" fillId="2" borderId="1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169" fontId="15" fillId="0" borderId="8" xfId="4" applyNumberFormat="1" applyBorder="1" applyProtection="1">
      <protection locked="0"/>
    </xf>
    <xf numFmtId="169" fontId="15" fillId="0" borderId="9" xfId="4" applyNumberFormat="1" applyBorder="1" applyProtection="1">
      <protection locked="0"/>
    </xf>
    <xf numFmtId="169" fontId="15" fillId="0" borderId="8" xfId="5" applyNumberFormat="1" applyBorder="1" applyProtection="1">
      <protection locked="0"/>
    </xf>
    <xf numFmtId="169" fontId="15" fillId="0" borderId="9" xfId="5" applyNumberFormat="1" applyBorder="1" applyProtection="1">
      <protection locked="0"/>
    </xf>
    <xf numFmtId="169" fontId="15" fillId="0" borderId="8" xfId="6" applyNumberFormat="1" applyBorder="1" applyProtection="1">
      <protection locked="0"/>
    </xf>
    <xf numFmtId="169" fontId="15" fillId="0" borderId="9" xfId="6" applyNumberFormat="1" applyBorder="1" applyProtection="1">
      <protection locked="0"/>
    </xf>
    <xf numFmtId="169" fontId="15" fillId="0" borderId="8" xfId="7" applyNumberFormat="1" applyBorder="1" applyProtection="1">
      <protection locked="0"/>
    </xf>
    <xf numFmtId="169" fontId="15" fillId="0" borderId="9" xfId="7" applyNumberFormat="1" applyBorder="1" applyProtection="1">
      <protection locked="0"/>
    </xf>
    <xf numFmtId="169" fontId="15" fillId="0" borderId="8" xfId="8" applyNumberFormat="1" applyBorder="1" applyProtection="1">
      <protection locked="0"/>
    </xf>
    <xf numFmtId="169" fontId="15" fillId="0" borderId="9" xfId="8" applyNumberFormat="1" applyBorder="1" applyProtection="1">
      <protection locked="0"/>
    </xf>
    <xf numFmtId="169" fontId="15" fillId="0" borderId="8" xfId="9" applyNumberFormat="1" applyBorder="1" applyProtection="1">
      <protection locked="0"/>
    </xf>
    <xf numFmtId="169" fontId="15" fillId="0" borderId="9" xfId="9" applyNumberFormat="1" applyBorder="1" applyProtection="1">
      <protection locked="0"/>
    </xf>
    <xf numFmtId="169" fontId="15" fillId="0" borderId="8" xfId="10" applyNumberFormat="1" applyBorder="1" applyProtection="1">
      <protection locked="0"/>
    </xf>
    <xf numFmtId="169" fontId="15" fillId="0" borderId="9" xfId="10" applyNumberFormat="1" applyBorder="1" applyProtection="1">
      <protection locked="0"/>
    </xf>
    <xf numFmtId="169" fontId="15" fillId="0" borderId="8" xfId="11" applyNumberFormat="1" applyBorder="1" applyProtection="1">
      <protection locked="0"/>
    </xf>
    <xf numFmtId="169" fontId="15" fillId="0" borderId="9" xfId="11" applyNumberFormat="1" applyBorder="1" applyProtection="1">
      <protection locked="0"/>
    </xf>
    <xf numFmtId="0" fontId="15" fillId="0" borderId="10" xfId="4" applyBorder="1" applyProtection="1"/>
    <xf numFmtId="0" fontId="15" fillId="0" borderId="10" xfId="5" applyBorder="1" applyProtection="1"/>
    <xf numFmtId="0" fontId="15" fillId="0" borderId="10" xfId="6" applyBorder="1" applyProtection="1"/>
    <xf numFmtId="0" fontId="15" fillId="0" borderId="10" xfId="7" applyBorder="1" applyProtection="1"/>
    <xf numFmtId="0" fontId="15" fillId="0" borderId="10" xfId="8" applyBorder="1" applyProtection="1"/>
    <xf numFmtId="0" fontId="15" fillId="0" borderId="10" xfId="9" applyBorder="1" applyProtection="1"/>
    <xf numFmtId="0" fontId="15" fillId="0" borderId="10" xfId="10" applyBorder="1" applyProtection="1"/>
    <xf numFmtId="0" fontId="15" fillId="0" borderId="10" xfId="11" applyBorder="1" applyProtection="1"/>
    <xf numFmtId="14" fontId="0" fillId="0" borderId="0" xfId="0" applyNumberFormat="1"/>
    <xf numFmtId="169" fontId="15" fillId="0" borderId="8" xfId="12" applyNumberFormat="1" applyBorder="1" applyProtection="1">
      <protection locked="0"/>
    </xf>
    <xf numFmtId="169" fontId="15" fillId="0" borderId="9" xfId="12" applyNumberFormat="1" applyBorder="1" applyProtection="1">
      <protection locked="0"/>
    </xf>
    <xf numFmtId="169" fontId="15" fillId="0" borderId="8" xfId="13" applyNumberFormat="1" applyBorder="1" applyProtection="1">
      <protection locked="0"/>
    </xf>
    <xf numFmtId="169" fontId="15" fillId="0" borderId="9" xfId="13" applyNumberFormat="1" applyBorder="1" applyProtection="1">
      <protection locked="0"/>
    </xf>
    <xf numFmtId="169" fontId="15" fillId="0" borderId="8" xfId="14" applyNumberFormat="1" applyBorder="1" applyProtection="1">
      <protection locked="0"/>
    </xf>
    <xf numFmtId="169" fontId="15" fillId="0" borderId="9" xfId="14" applyNumberFormat="1" applyBorder="1" applyProtection="1">
      <protection locked="0"/>
    </xf>
    <xf numFmtId="169" fontId="15" fillId="0" borderId="8" xfId="15" applyNumberFormat="1" applyBorder="1" applyProtection="1">
      <protection locked="0"/>
    </xf>
    <xf numFmtId="169" fontId="15" fillId="0" borderId="9" xfId="15" applyNumberFormat="1" applyBorder="1" applyProtection="1">
      <protection locked="0"/>
    </xf>
    <xf numFmtId="169" fontId="15" fillId="0" borderId="8" xfId="16" applyNumberFormat="1" applyBorder="1" applyProtection="1">
      <protection locked="0"/>
    </xf>
    <xf numFmtId="169" fontId="15" fillId="0" borderId="9" xfId="16" applyNumberFormat="1" applyBorder="1" applyProtection="1">
      <protection locked="0"/>
    </xf>
    <xf numFmtId="169" fontId="15" fillId="0" borderId="8" xfId="17" applyNumberFormat="1" applyBorder="1" applyProtection="1">
      <protection locked="0"/>
    </xf>
    <xf numFmtId="169" fontId="15" fillId="0" borderId="9" xfId="17" applyNumberFormat="1" applyBorder="1" applyProtection="1">
      <protection locked="0"/>
    </xf>
    <xf numFmtId="169" fontId="15" fillId="0" borderId="8" xfId="18" applyNumberFormat="1" applyBorder="1" applyProtection="1">
      <protection locked="0"/>
    </xf>
    <xf numFmtId="169" fontId="15" fillId="0" borderId="9" xfId="18" applyNumberFormat="1" applyBorder="1" applyProtection="1">
      <protection locked="0"/>
    </xf>
    <xf numFmtId="169" fontId="15" fillId="0" borderId="8" xfId="19" applyNumberFormat="1" applyBorder="1" applyProtection="1">
      <protection locked="0"/>
    </xf>
    <xf numFmtId="169" fontId="15" fillId="0" borderId="9" xfId="19" applyNumberFormat="1" applyBorder="1" applyProtection="1">
      <protection locked="0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20">
    <cellStyle name="=C:\WINNT35\SYSTEM32\COMMAND.COM 3" xfId="1"/>
    <cellStyle name="Обычный" xfId="0" builtinId="0"/>
    <cellStyle name="Обычный 120" xfId="3"/>
    <cellStyle name="Обычный 182" xfId="4"/>
    <cellStyle name="Обычный 183" xfId="5"/>
    <cellStyle name="Обычный 184" xfId="6"/>
    <cellStyle name="Обычный 185" xfId="7"/>
    <cellStyle name="Обычный 186" xfId="8"/>
    <cellStyle name="Обычный 187" xfId="9"/>
    <cellStyle name="Обычный 188" xfId="10"/>
    <cellStyle name="Обычный 189" xfId="11"/>
    <cellStyle name="Обычный 208" xfId="12"/>
    <cellStyle name="Обычный 209" xfId="13"/>
    <cellStyle name="Обычный 211" xfId="14"/>
    <cellStyle name="Обычный 212" xfId="15"/>
    <cellStyle name="Обычный 213" xfId="16"/>
    <cellStyle name="Обычный 214" xfId="17"/>
    <cellStyle name="Обычный 215" xfId="18"/>
    <cellStyle name="Обычный 216" xfId="19"/>
    <cellStyle name="Финансовый 2" xfId="2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Ввод КС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853705161854768"/>
          <c:h val="0.51718175853018378"/>
        </c:manualLayout>
      </c:layout>
      <c:lineChart>
        <c:grouping val="standard"/>
        <c:varyColors val="0"/>
        <c:ser>
          <c:idx val="0"/>
          <c:order val="0"/>
          <c:tx>
            <c:strRef>
              <c:f>'Расчет КС'!$A$390:$B$390</c:f>
              <c:strCache>
                <c:ptCount val="2"/>
                <c:pt idx="0">
                  <c:v>прототип</c:v>
                </c:pt>
                <c:pt idx="1">
                  <c:v>КС подготовки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'Расчет КС'!$C$390:$BL$390</c:f>
              <c:numCache>
                <c:formatCode>#,##0</c:formatCode>
                <c:ptCount val="6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F-4FA8-A762-4F2FAE44860B}"/>
            </c:ext>
          </c:extLst>
        </c:ser>
        <c:ser>
          <c:idx val="1"/>
          <c:order val="1"/>
          <c:tx>
            <c:strRef>
              <c:f>'Расчет КС'!$A$391:$B$391</c:f>
              <c:strCache>
                <c:ptCount val="2"/>
                <c:pt idx="0">
                  <c:v>предлагаемый</c:v>
                </c:pt>
                <c:pt idx="1">
                  <c:v>КС подготовки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'Расчет КС'!$C$391:$BL$391</c:f>
              <c:numCache>
                <c:formatCode>#,##0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F-4FA8-A762-4F2FAE44860B}"/>
            </c:ext>
          </c:extLst>
        </c:ser>
        <c:ser>
          <c:idx val="2"/>
          <c:order val="2"/>
          <c:tx>
            <c:strRef>
              <c:f>'Расчет КС'!$A$392:$B$392</c:f>
              <c:strCache>
                <c:ptCount val="2"/>
                <c:pt idx="0">
                  <c:v>модуль</c:v>
                </c:pt>
                <c:pt idx="1">
                  <c:v>КС подготовки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'Расчет КС'!$C$392:$BL$392</c:f>
              <c:numCache>
                <c:formatCode>#,##0</c:formatCode>
                <c:ptCount val="62"/>
                <c:pt idx="0">
                  <c:v>1.2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FF-4FA8-A762-4F2FAE44860B}"/>
            </c:ext>
          </c:extLst>
        </c:ser>
        <c:ser>
          <c:idx val="3"/>
          <c:order val="3"/>
          <c:tx>
            <c:strRef>
              <c:f>'Расчет КС'!$A$393:$B$393</c:f>
              <c:strCache>
                <c:ptCount val="2"/>
                <c:pt idx="0">
                  <c:v>прототип</c:v>
                </c:pt>
                <c:pt idx="1">
                  <c:v>КС транспорта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'Расчет КС'!$C$393:$BL$393</c:f>
              <c:numCache>
                <c:formatCode>#,##0</c:formatCode>
                <c:ptCount val="6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FF-4FA8-A762-4F2FAE44860B}"/>
            </c:ext>
          </c:extLst>
        </c:ser>
        <c:ser>
          <c:idx val="4"/>
          <c:order val="4"/>
          <c:tx>
            <c:strRef>
              <c:f>'Расчет КС'!$A$394:$B$394</c:f>
              <c:strCache>
                <c:ptCount val="2"/>
                <c:pt idx="0">
                  <c:v>модуль</c:v>
                </c:pt>
                <c:pt idx="1">
                  <c:v>КС транспорта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'Расчет КС'!$C$394:$BL$394</c:f>
              <c:numCache>
                <c:formatCode>#,##0</c:formatCode>
                <c:ptCount val="62"/>
                <c:pt idx="0">
                  <c:v>1.2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FF-4FA8-A762-4F2FAE44860B}"/>
            </c:ext>
          </c:extLst>
        </c:ser>
        <c:ser>
          <c:idx val="5"/>
          <c:order val="5"/>
          <c:tx>
            <c:strRef>
              <c:f>'Расчет КС'!$A$395:$B$395</c:f>
              <c:strCache>
                <c:ptCount val="2"/>
                <c:pt idx="0">
                  <c:v>прототип</c:v>
                </c:pt>
                <c:pt idx="1">
                  <c:v>КС линейная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'Расчет КС'!$C$395:$BL$395</c:f>
              <c:numCache>
                <c:formatCode>#,##0</c:formatCode>
                <c:ptCount val="6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FF-4FA8-A762-4F2FAE44860B}"/>
            </c:ext>
          </c:extLst>
        </c:ser>
        <c:ser>
          <c:idx val="6"/>
          <c:order val="6"/>
          <c:tx>
            <c:strRef>
              <c:f>'Расчет КС'!$A$396:$B$396</c:f>
              <c:strCache>
                <c:ptCount val="2"/>
                <c:pt idx="0">
                  <c:v>модуль</c:v>
                </c:pt>
                <c:pt idx="1">
                  <c:v>КС линейная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'Расчет КС'!$C$396:$BL$396</c:f>
              <c:numCache>
                <c:formatCode>#,##0</c:formatCode>
                <c:ptCount val="62"/>
                <c:pt idx="0">
                  <c:v>1.2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FF-4FA8-A762-4F2FAE44860B}"/>
            </c:ext>
          </c:extLst>
        </c:ser>
        <c:ser>
          <c:idx val="7"/>
          <c:order val="7"/>
          <c:tx>
            <c:strRef>
              <c:f>'Расчет КС'!$A$397:$B$397</c:f>
              <c:strCache>
                <c:ptCount val="2"/>
                <c:pt idx="0">
                  <c:v>прототип</c:v>
                </c:pt>
                <c:pt idx="1">
                  <c:v>КС концевая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'Расчет КС'!$C$397:$BL$397</c:f>
              <c:numCache>
                <c:formatCode>#,##0</c:formatCode>
                <c:ptCount val="6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FF-4FA8-A762-4F2FAE448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658815"/>
        <c:axId val="1439661727"/>
      </c:lineChart>
      <c:catAx>
        <c:axId val="1439658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9661727"/>
        <c:crosses val="autoZero"/>
        <c:auto val="1"/>
        <c:lblAlgn val="ctr"/>
        <c:lblOffset val="100"/>
        <c:noMultiLvlLbl val="0"/>
      </c:catAx>
      <c:valAx>
        <c:axId val="143966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96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8703484981044036"/>
          <c:w val="1"/>
          <c:h val="0.18518737241178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Расчетные мощности</a:t>
            </a:r>
            <a:r>
              <a:rPr lang="ru-RU" baseline="0"/>
              <a:t> КС</a:t>
            </a:r>
            <a:endParaRPr lang="ru-RU"/>
          </a:p>
        </c:rich>
      </c:tx>
      <c:layout>
        <c:manualLayout>
          <c:xMode val="edge"/>
          <c:yMode val="edge"/>
          <c:x val="0.367822894632072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993458662952421"/>
          <c:y val="0.112822606104356"/>
          <c:w val="0.84086022580082476"/>
          <c:h val="0.57333491515472024"/>
        </c:manualLayout>
      </c:layout>
      <c:lineChart>
        <c:grouping val="standard"/>
        <c:varyColors val="0"/>
        <c:ser>
          <c:idx val="0"/>
          <c:order val="0"/>
          <c:tx>
            <c:strRef>
              <c:f>'Расчет КС'!$A$406:$B$406</c:f>
              <c:strCache>
                <c:ptCount val="2"/>
                <c:pt idx="0">
                  <c:v>прототип</c:v>
                </c:pt>
                <c:pt idx="1">
                  <c:v>КС подготовки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'Расчет КС'!$C$406:$BL$406</c:f>
              <c:numCache>
                <c:formatCode>0.00</c:formatCode>
                <c:ptCount val="62"/>
                <c:pt idx="0">
                  <c:v>198.56751237831602</c:v>
                </c:pt>
                <c:pt idx="1">
                  <c:v>184.3275213712044</c:v>
                </c:pt>
                <c:pt idx="2">
                  <c:v>171.33464921764977</c:v>
                </c:pt>
                <c:pt idx="3">
                  <c:v>159.79048506940637</c:v>
                </c:pt>
                <c:pt idx="4">
                  <c:v>118.33025640652043</c:v>
                </c:pt>
                <c:pt idx="5">
                  <c:v>112.54836061168656</c:v>
                </c:pt>
                <c:pt idx="6">
                  <c:v>108.2367320322242</c:v>
                </c:pt>
                <c:pt idx="7">
                  <c:v>105.55454489159233</c:v>
                </c:pt>
                <c:pt idx="8">
                  <c:v>104.65018870459983</c:v>
                </c:pt>
                <c:pt idx="9">
                  <c:v>105.66154677576421</c:v>
                </c:pt>
                <c:pt idx="10">
                  <c:v>108.7162475177946</c:v>
                </c:pt>
                <c:pt idx="11">
                  <c:v>113.93188972425843</c:v>
                </c:pt>
                <c:pt idx="12">
                  <c:v>121.41624278196232</c:v>
                </c:pt>
                <c:pt idx="13">
                  <c:v>131.26742266768434</c:v>
                </c:pt>
                <c:pt idx="14">
                  <c:v>175.12877948165021</c:v>
                </c:pt>
                <c:pt idx="15">
                  <c:v>192.79368336257124</c:v>
                </c:pt>
                <c:pt idx="16">
                  <c:v>213.58361599963303</c:v>
                </c:pt>
                <c:pt idx="17">
                  <c:v>237.56290660476526</c:v>
                </c:pt>
                <c:pt idx="18">
                  <c:v>264.78734049892165</c:v>
                </c:pt>
                <c:pt idx="19">
                  <c:v>295.30421330204899</c:v>
                </c:pt>
                <c:pt idx="20">
                  <c:v>329.15236524681524</c:v>
                </c:pt>
                <c:pt idx="21">
                  <c:v>241.57943140813131</c:v>
                </c:pt>
                <c:pt idx="22">
                  <c:v>269.05133391758505</c:v>
                </c:pt>
                <c:pt idx="23">
                  <c:v>298.80512588148662</c:v>
                </c:pt>
                <c:pt idx="24">
                  <c:v>330.83000705985381</c:v>
                </c:pt>
                <c:pt idx="25">
                  <c:v>365.10517277368717</c:v>
                </c:pt>
                <c:pt idx="26">
                  <c:v>401.59966517888915</c:v>
                </c:pt>
                <c:pt idx="27">
                  <c:v>440.27219581517164</c:v>
                </c:pt>
                <c:pt idx="28">
                  <c:v>481.07093802711245</c:v>
                </c:pt>
                <c:pt idx="29">
                  <c:v>523.93328763626778</c:v>
                </c:pt>
                <c:pt idx="30">
                  <c:v>568.78559000407529</c:v>
                </c:pt>
                <c:pt idx="31">
                  <c:v>615.54283136222557</c:v>
                </c:pt>
                <c:pt idx="32">
                  <c:v>664.10829199578643</c:v>
                </c:pt>
                <c:pt idx="33">
                  <c:v>714.37315854122869</c:v>
                </c:pt>
                <c:pt idx="34">
                  <c:v>766.21609230002753</c:v>
                </c:pt>
                <c:pt idx="35">
                  <c:v>819.50275006450624</c:v>
                </c:pt>
                <c:pt idx="36">
                  <c:v>874.08525349786032</c:v>
                </c:pt>
                <c:pt idx="37">
                  <c:v>929.80160259740387</c:v>
                </c:pt>
                <c:pt idx="38">
                  <c:v>986.47502818986163</c:v>
                </c:pt>
                <c:pt idx="39">
                  <c:v>1043.9132777485099</c:v>
                </c:pt>
                <c:pt idx="40">
                  <c:v>1101.9078280715694</c:v>
                </c:pt>
                <c:pt idx="41">
                  <c:v>1785.3585657283932</c:v>
                </c:pt>
                <c:pt idx="42">
                  <c:v>1884.2076723663313</c:v>
                </c:pt>
                <c:pt idx="43">
                  <c:v>1984.6866459719367</c:v>
                </c:pt>
                <c:pt idx="44">
                  <c:v>2086.5779091271688</c:v>
                </c:pt>
                <c:pt idx="45">
                  <c:v>2189.6469951390031</c:v>
                </c:pt>
                <c:pt idx="46">
                  <c:v>2293.6415196711905</c:v>
                </c:pt>
                <c:pt idx="47">
                  <c:v>1053.9570598835651</c:v>
                </c:pt>
                <c:pt idx="48">
                  <c:v>1080.4318431907955</c:v>
                </c:pt>
                <c:pt idx="49">
                  <c:v>1103.5370899709239</c:v>
                </c:pt>
                <c:pt idx="50">
                  <c:v>1122.7850173171184</c:v>
                </c:pt>
                <c:pt idx="51">
                  <c:v>1137.6511296341491</c:v>
                </c:pt>
                <c:pt idx="52">
                  <c:v>1147.5711754417484</c:v>
                </c:pt>
                <c:pt idx="53">
                  <c:v>1151.9377430054644</c:v>
                </c:pt>
                <c:pt idx="54">
                  <c:v>1150.0964431650996</c:v>
                </c:pt>
                <c:pt idx="55">
                  <c:v>1141.3416187836401</c:v>
                </c:pt>
                <c:pt idx="56">
                  <c:v>1124.9115094777214</c:v>
                </c:pt>
                <c:pt idx="57">
                  <c:v>1099.9827872883047</c:v>
                </c:pt>
                <c:pt idx="58">
                  <c:v>1065.6643631678082</c:v>
                </c:pt>
                <c:pt idx="59">
                  <c:v>1020.990344910078</c:v>
                </c:pt>
                <c:pt idx="60">
                  <c:v>964.91200355008743</c:v>
                </c:pt>
                <c:pt idx="61">
                  <c:v>896.2885761728985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3-46A9-892F-AD01FC8F1A1F}"/>
            </c:ext>
          </c:extLst>
        </c:ser>
        <c:ser>
          <c:idx val="1"/>
          <c:order val="1"/>
          <c:tx>
            <c:strRef>
              <c:f>'Расчет КС'!$A$407:$B$407</c:f>
              <c:strCache>
                <c:ptCount val="2"/>
                <c:pt idx="0">
                  <c:v>предлагаемый</c:v>
                </c:pt>
                <c:pt idx="1">
                  <c:v>КС подготовки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'Расчет КС'!$C$407:$BL$407</c:f>
              <c:numCache>
                <c:formatCode>_(* #\ ##0_);_(* \(#\ ##0\);_(* "-"??_);_(@_)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40.65708518132535</c:v>
                </c:pt>
                <c:pt idx="31">
                  <c:v>84.142648972667061</c:v>
                </c:pt>
                <c:pt idx="32">
                  <c:v>129.73703254524409</c:v>
                </c:pt>
                <c:pt idx="33">
                  <c:v>177.33681374683769</c:v>
                </c:pt>
                <c:pt idx="34">
                  <c:v>226.82695419592008</c:v>
                </c:pt>
                <c:pt idx="35">
                  <c:v>278.08037770898164</c:v>
                </c:pt>
                <c:pt idx="36">
                  <c:v>330.95750480049878</c:v>
                </c:pt>
                <c:pt idx="37">
                  <c:v>385.30573963583129</c:v>
                </c:pt>
                <c:pt idx="38">
                  <c:v>440.95890536482341</c:v>
                </c:pt>
                <c:pt idx="39">
                  <c:v>497.73662325445457</c:v>
                </c:pt>
                <c:pt idx="40">
                  <c:v>555.44363046111323</c:v>
                </c:pt>
                <c:pt idx="41">
                  <c:v>944.61743075112804</c:v>
                </c:pt>
                <c:pt idx="42">
                  <c:v>1040.2270167607528</c:v>
                </c:pt>
                <c:pt idx="43">
                  <c:v>1137.6845100951314</c:v>
                </c:pt>
                <c:pt idx="44">
                  <c:v>1236.7811675569164</c:v>
                </c:pt>
                <c:pt idx="45">
                  <c:v>1337.2925298409011</c:v>
                </c:pt>
                <c:pt idx="46">
                  <c:v>1438.9775108011963</c:v>
                </c:pt>
                <c:pt idx="47">
                  <c:v>677.46450548395046</c:v>
                </c:pt>
                <c:pt idx="48">
                  <c:v>709.90677616014807</c:v>
                </c:pt>
                <c:pt idx="49">
                  <c:v>739.70436208253523</c:v>
                </c:pt>
                <c:pt idx="50">
                  <c:v>766.41592234904101</c:v>
                </c:pt>
                <c:pt idx="51">
                  <c:v>789.56829629282538</c:v>
                </c:pt>
                <c:pt idx="52">
                  <c:v>808.6540409031636</c:v>
                </c:pt>
                <c:pt idx="53">
                  <c:v>823.12869281638234</c:v>
                </c:pt>
                <c:pt idx="54">
                  <c:v>832.40771802795814</c:v>
                </c:pt>
                <c:pt idx="55">
                  <c:v>835.86310649829625</c:v>
                </c:pt>
                <c:pt idx="56">
                  <c:v>832.81956171367347</c:v>
                </c:pt>
                <c:pt idx="57">
                  <c:v>822.55022677241652</c:v>
                </c:pt>
                <c:pt idx="58">
                  <c:v>804.27187838583848</c:v>
                </c:pt>
                <c:pt idx="59">
                  <c:v>777.13950792495507</c:v>
                </c:pt>
                <c:pt idx="60">
                  <c:v>740.24019381814537</c:v>
                </c:pt>
                <c:pt idx="61">
                  <c:v>692.58615158974783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3-46A9-892F-AD01FC8F1A1F}"/>
            </c:ext>
          </c:extLst>
        </c:ser>
        <c:ser>
          <c:idx val="2"/>
          <c:order val="2"/>
          <c:tx>
            <c:strRef>
              <c:f>'Расчет КС'!$A$408:$B$408</c:f>
              <c:strCache>
                <c:ptCount val="2"/>
                <c:pt idx="0">
                  <c:v>прототип</c:v>
                </c:pt>
                <c:pt idx="1">
                  <c:v>КС транспорта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'Расчет КС'!$C$408:$BL$408</c:f>
            </c:numRef>
          </c:val>
          <c:smooth val="0"/>
          <c:extLst>
            <c:ext xmlns:c16="http://schemas.microsoft.com/office/drawing/2014/chart" uri="{C3380CC4-5D6E-409C-BE32-E72D297353CC}">
              <c16:uniqueId val="{00000002-B103-46A9-892F-AD01FC8F1A1F}"/>
            </c:ext>
          </c:extLst>
        </c:ser>
        <c:ser>
          <c:idx val="3"/>
          <c:order val="3"/>
          <c:tx>
            <c:strRef>
              <c:f>'Расчет КС'!$A$409:$B$409</c:f>
              <c:strCache>
                <c:ptCount val="2"/>
                <c:pt idx="0">
                  <c:v>прототип</c:v>
                </c:pt>
                <c:pt idx="1">
                  <c:v>КС линейная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'Расчет КС'!$C$409:$BL$409</c:f>
            </c:numRef>
          </c:val>
          <c:smooth val="0"/>
          <c:extLst>
            <c:ext xmlns:c16="http://schemas.microsoft.com/office/drawing/2014/chart" uri="{C3380CC4-5D6E-409C-BE32-E72D297353CC}">
              <c16:uniqueId val="{00000003-B103-46A9-892F-AD01FC8F1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928591"/>
        <c:axId val="1254935663"/>
      </c:lineChart>
      <c:catAx>
        <c:axId val="1254928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4935663"/>
        <c:crosses val="autoZero"/>
        <c:auto val="1"/>
        <c:lblAlgn val="ctr"/>
        <c:lblOffset val="100"/>
        <c:noMultiLvlLbl val="0"/>
      </c:catAx>
      <c:valAx>
        <c:axId val="12549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492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622962168141009E-2"/>
          <c:y val="0.83017753264014704"/>
          <c:w val="0.97675383769307467"/>
          <c:h val="0.13917802930525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6" Type="http://schemas.openxmlformats.org/officeDocument/2006/relationships/image" Target="../media/image4.emf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0.png"/><Relationship Id="rId18" Type="http://schemas.openxmlformats.org/officeDocument/2006/relationships/image" Target="../media/image25.png"/><Relationship Id="rId26" Type="http://schemas.openxmlformats.org/officeDocument/2006/relationships/image" Target="../media/image33.png"/><Relationship Id="rId39" Type="http://schemas.openxmlformats.org/officeDocument/2006/relationships/image" Target="../media/image46.png"/><Relationship Id="rId21" Type="http://schemas.openxmlformats.org/officeDocument/2006/relationships/image" Target="../media/image28.png"/><Relationship Id="rId34" Type="http://schemas.openxmlformats.org/officeDocument/2006/relationships/image" Target="../media/image41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17" Type="http://schemas.openxmlformats.org/officeDocument/2006/relationships/image" Target="../media/image24.png"/><Relationship Id="rId25" Type="http://schemas.openxmlformats.org/officeDocument/2006/relationships/image" Target="../media/image32.png"/><Relationship Id="rId33" Type="http://schemas.openxmlformats.org/officeDocument/2006/relationships/image" Target="../media/image40.png"/><Relationship Id="rId38" Type="http://schemas.openxmlformats.org/officeDocument/2006/relationships/image" Target="../media/image45.png"/><Relationship Id="rId2" Type="http://schemas.openxmlformats.org/officeDocument/2006/relationships/image" Target="../media/image9.png"/><Relationship Id="rId16" Type="http://schemas.openxmlformats.org/officeDocument/2006/relationships/image" Target="../media/image23.png"/><Relationship Id="rId20" Type="http://schemas.openxmlformats.org/officeDocument/2006/relationships/image" Target="../media/image27.png"/><Relationship Id="rId29" Type="http://schemas.openxmlformats.org/officeDocument/2006/relationships/image" Target="../media/image36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24" Type="http://schemas.openxmlformats.org/officeDocument/2006/relationships/image" Target="../media/image31.png"/><Relationship Id="rId32" Type="http://schemas.openxmlformats.org/officeDocument/2006/relationships/image" Target="../media/image39.png"/><Relationship Id="rId37" Type="http://schemas.openxmlformats.org/officeDocument/2006/relationships/image" Target="../media/image44.png"/><Relationship Id="rId5" Type="http://schemas.openxmlformats.org/officeDocument/2006/relationships/image" Target="../media/image12.png"/><Relationship Id="rId15" Type="http://schemas.openxmlformats.org/officeDocument/2006/relationships/image" Target="../media/image22.png"/><Relationship Id="rId23" Type="http://schemas.openxmlformats.org/officeDocument/2006/relationships/image" Target="../media/image30.png"/><Relationship Id="rId28" Type="http://schemas.openxmlformats.org/officeDocument/2006/relationships/image" Target="../media/image35.png"/><Relationship Id="rId36" Type="http://schemas.openxmlformats.org/officeDocument/2006/relationships/image" Target="../media/image43.png"/><Relationship Id="rId10" Type="http://schemas.openxmlformats.org/officeDocument/2006/relationships/image" Target="../media/image17.png"/><Relationship Id="rId19" Type="http://schemas.openxmlformats.org/officeDocument/2006/relationships/image" Target="../media/image26.png"/><Relationship Id="rId31" Type="http://schemas.openxmlformats.org/officeDocument/2006/relationships/image" Target="../media/image38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4" Type="http://schemas.openxmlformats.org/officeDocument/2006/relationships/image" Target="../media/image21.png"/><Relationship Id="rId22" Type="http://schemas.openxmlformats.org/officeDocument/2006/relationships/image" Target="../media/image29.png"/><Relationship Id="rId27" Type="http://schemas.openxmlformats.org/officeDocument/2006/relationships/image" Target="../media/image34.png"/><Relationship Id="rId30" Type="http://schemas.openxmlformats.org/officeDocument/2006/relationships/image" Target="../media/image37.png"/><Relationship Id="rId35" Type="http://schemas.openxmlformats.org/officeDocument/2006/relationships/image" Target="../media/image42.png"/><Relationship Id="rId8" Type="http://schemas.openxmlformats.org/officeDocument/2006/relationships/image" Target="../media/image15.png"/><Relationship Id="rId3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png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3867150</xdr:colOff>
      <xdr:row>185</xdr:row>
      <xdr:rowOff>0</xdr:rowOff>
    </xdr:from>
    <xdr:to>
      <xdr:col>2</xdr:col>
      <xdr:colOff>1681</xdr:colOff>
      <xdr:row>188</xdr:row>
      <xdr:rowOff>103095</xdr:rowOff>
    </xdr:to>
    <xdr:pic>
      <xdr:nvPicPr>
        <xdr:cNvPr id="2" name="Рисунок 1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2714625"/>
          <a:ext cx="1681" cy="579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3867150</xdr:colOff>
      <xdr:row>187</xdr:row>
      <xdr:rowOff>0</xdr:rowOff>
    </xdr:from>
    <xdr:ext cx="1681" cy="576543"/>
    <xdr:pic>
      <xdr:nvPicPr>
        <xdr:cNvPr id="3" name="Рисунок 2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2952750"/>
          <a:ext cx="1681" cy="576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3867150</xdr:colOff>
      <xdr:row>186</xdr:row>
      <xdr:rowOff>0</xdr:rowOff>
    </xdr:from>
    <xdr:ext cx="1681" cy="576543"/>
    <xdr:pic>
      <xdr:nvPicPr>
        <xdr:cNvPr id="4" name="Рисунок 3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2714625"/>
          <a:ext cx="1681" cy="576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3867150</xdr:colOff>
      <xdr:row>201</xdr:row>
      <xdr:rowOff>0</xdr:rowOff>
    </xdr:from>
    <xdr:ext cx="1681" cy="576543"/>
    <xdr:pic>
      <xdr:nvPicPr>
        <xdr:cNvPr id="5" name="Рисунок 4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2952750"/>
          <a:ext cx="1681" cy="576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3867150</xdr:colOff>
      <xdr:row>222</xdr:row>
      <xdr:rowOff>0</xdr:rowOff>
    </xdr:from>
    <xdr:ext cx="1681" cy="576543"/>
    <xdr:pic>
      <xdr:nvPicPr>
        <xdr:cNvPr id="6" name="Рисунок 5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6762750"/>
          <a:ext cx="1681" cy="576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3867150</xdr:colOff>
      <xdr:row>221</xdr:row>
      <xdr:rowOff>0</xdr:rowOff>
    </xdr:from>
    <xdr:ext cx="1681" cy="576543"/>
    <xdr:pic>
      <xdr:nvPicPr>
        <xdr:cNvPr id="7" name="Рисунок 6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6524625"/>
          <a:ext cx="1681" cy="576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3867150</xdr:colOff>
      <xdr:row>236</xdr:row>
      <xdr:rowOff>0</xdr:rowOff>
    </xdr:from>
    <xdr:ext cx="1681" cy="576543"/>
    <xdr:pic>
      <xdr:nvPicPr>
        <xdr:cNvPr id="8" name="Рисунок 7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6953250"/>
          <a:ext cx="1681" cy="576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3867150</xdr:colOff>
      <xdr:row>97</xdr:row>
      <xdr:rowOff>0</xdr:rowOff>
    </xdr:from>
    <xdr:to>
      <xdr:col>2</xdr:col>
      <xdr:colOff>1681</xdr:colOff>
      <xdr:row>188</xdr:row>
      <xdr:rowOff>96289</xdr:rowOff>
    </xdr:to>
    <xdr:pic>
      <xdr:nvPicPr>
        <xdr:cNvPr id="9" name="Рисунок 8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2714625"/>
          <a:ext cx="1681" cy="57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3867150</xdr:colOff>
      <xdr:row>97</xdr:row>
      <xdr:rowOff>0</xdr:rowOff>
    </xdr:from>
    <xdr:ext cx="1681" cy="576543"/>
    <xdr:pic>
      <xdr:nvPicPr>
        <xdr:cNvPr id="10" name="Рисунок 9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2714625"/>
          <a:ext cx="1681" cy="576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3867150</xdr:colOff>
      <xdr:row>97</xdr:row>
      <xdr:rowOff>0</xdr:rowOff>
    </xdr:from>
    <xdr:ext cx="1681" cy="576543"/>
    <xdr:pic>
      <xdr:nvPicPr>
        <xdr:cNvPr id="11" name="Рисунок 10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2714625"/>
          <a:ext cx="1681" cy="576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3867150</xdr:colOff>
      <xdr:row>97</xdr:row>
      <xdr:rowOff>0</xdr:rowOff>
    </xdr:from>
    <xdr:ext cx="1681" cy="576543"/>
    <xdr:pic>
      <xdr:nvPicPr>
        <xdr:cNvPr id="12" name="Рисунок 11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2714625"/>
          <a:ext cx="1681" cy="576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3867150</xdr:colOff>
      <xdr:row>97</xdr:row>
      <xdr:rowOff>0</xdr:rowOff>
    </xdr:from>
    <xdr:ext cx="1681" cy="576543"/>
    <xdr:pic>
      <xdr:nvPicPr>
        <xdr:cNvPr id="13" name="Рисунок 12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2714625"/>
          <a:ext cx="1681" cy="576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3867150</xdr:colOff>
      <xdr:row>97</xdr:row>
      <xdr:rowOff>0</xdr:rowOff>
    </xdr:from>
    <xdr:ext cx="1681" cy="576543"/>
    <xdr:pic>
      <xdr:nvPicPr>
        <xdr:cNvPr id="14" name="Рисунок 13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2714625"/>
          <a:ext cx="1681" cy="576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3867150</xdr:colOff>
      <xdr:row>97</xdr:row>
      <xdr:rowOff>0</xdr:rowOff>
    </xdr:from>
    <xdr:ext cx="1681" cy="576543"/>
    <xdr:pic>
      <xdr:nvPicPr>
        <xdr:cNvPr id="15" name="Рисунок 14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2714625"/>
          <a:ext cx="1681" cy="576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3867150</xdr:colOff>
      <xdr:row>204</xdr:row>
      <xdr:rowOff>0</xdr:rowOff>
    </xdr:from>
    <xdr:ext cx="1681" cy="576543"/>
    <xdr:pic>
      <xdr:nvPicPr>
        <xdr:cNvPr id="16" name="Рисунок 15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3190875"/>
          <a:ext cx="1681" cy="576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3867150</xdr:colOff>
      <xdr:row>3</xdr:row>
      <xdr:rowOff>0</xdr:rowOff>
    </xdr:from>
    <xdr:ext cx="1681" cy="576543"/>
    <xdr:pic>
      <xdr:nvPicPr>
        <xdr:cNvPr id="17" name="Рисунок 16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571500"/>
          <a:ext cx="1681" cy="576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</xdr:col>
      <xdr:colOff>235323</xdr:colOff>
      <xdr:row>4</xdr:row>
      <xdr:rowOff>11206</xdr:rowOff>
    </xdr:from>
    <xdr:to>
      <xdr:col>7</xdr:col>
      <xdr:colOff>528357</xdr:colOff>
      <xdr:row>7</xdr:row>
      <xdr:rowOff>0</xdr:rowOff>
    </xdr:to>
    <xdr:pic>
      <xdr:nvPicPr>
        <xdr:cNvPr id="18" name="Рисунок 17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373" y="773206"/>
          <a:ext cx="3160059" cy="560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3867150</xdr:colOff>
      <xdr:row>303</xdr:row>
      <xdr:rowOff>0</xdr:rowOff>
    </xdr:from>
    <xdr:to>
      <xdr:col>2</xdr:col>
      <xdr:colOff>560</xdr:colOff>
      <xdr:row>389</xdr:row>
      <xdr:rowOff>16248</xdr:rowOff>
    </xdr:to>
    <xdr:pic>
      <xdr:nvPicPr>
        <xdr:cNvPr id="19" name="Рисунок 18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11830050"/>
          <a:ext cx="560" cy="631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3867150</xdr:colOff>
      <xdr:row>304</xdr:row>
      <xdr:rowOff>0</xdr:rowOff>
    </xdr:from>
    <xdr:ext cx="1681" cy="576543"/>
    <xdr:pic>
      <xdr:nvPicPr>
        <xdr:cNvPr id="20" name="Рисунок 19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12020550"/>
          <a:ext cx="1681" cy="576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3867150</xdr:colOff>
      <xdr:row>304</xdr:row>
      <xdr:rowOff>0</xdr:rowOff>
    </xdr:from>
    <xdr:ext cx="1681" cy="576543"/>
    <xdr:pic>
      <xdr:nvPicPr>
        <xdr:cNvPr id="21" name="Рисунок 20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12020550"/>
          <a:ext cx="1681" cy="576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3867150</xdr:colOff>
      <xdr:row>304</xdr:row>
      <xdr:rowOff>0</xdr:rowOff>
    </xdr:from>
    <xdr:ext cx="1681" cy="576543"/>
    <xdr:pic>
      <xdr:nvPicPr>
        <xdr:cNvPr id="22" name="Рисунок 21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12020550"/>
          <a:ext cx="1681" cy="576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3867150</xdr:colOff>
      <xdr:row>304</xdr:row>
      <xdr:rowOff>0</xdr:rowOff>
    </xdr:from>
    <xdr:ext cx="1681" cy="576543"/>
    <xdr:pic>
      <xdr:nvPicPr>
        <xdr:cNvPr id="23" name="Рисунок 22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12020550"/>
          <a:ext cx="1681" cy="576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3867150</xdr:colOff>
      <xdr:row>304</xdr:row>
      <xdr:rowOff>0</xdr:rowOff>
    </xdr:from>
    <xdr:ext cx="1681" cy="576543"/>
    <xdr:pic>
      <xdr:nvPicPr>
        <xdr:cNvPr id="24" name="Рисунок 23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12020550"/>
          <a:ext cx="1681" cy="576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3867150</xdr:colOff>
      <xdr:row>304</xdr:row>
      <xdr:rowOff>0</xdr:rowOff>
    </xdr:from>
    <xdr:ext cx="1681" cy="576543"/>
    <xdr:pic>
      <xdr:nvPicPr>
        <xdr:cNvPr id="25" name="Рисунок 24" descr="C:\Users\VINOKU~1\AppData\Local\Temp\KClipboardExport\ffntamm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12020550"/>
          <a:ext cx="1681" cy="576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0</xdr:colOff>
      <xdr:row>389</xdr:row>
      <xdr:rowOff>0</xdr:rowOff>
    </xdr:from>
    <xdr:to>
      <xdr:col>9</xdr:col>
      <xdr:colOff>369794</xdr:colOff>
      <xdr:row>403</xdr:row>
      <xdr:rowOff>76200</xdr:rowOff>
    </xdr:to>
    <xdr:graphicFrame macro="">
      <xdr:nvGraphicFramePr>
        <xdr:cNvPr id="26" name="Диаграмма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411</xdr:row>
          <xdr:rowOff>0</xdr:rowOff>
        </xdr:from>
        <xdr:to>
          <xdr:col>29</xdr:col>
          <xdr:colOff>394607</xdr:colOff>
          <xdr:row>425</xdr:row>
          <xdr:rowOff>81643</xdr:rowOff>
        </xdr:to>
        <xdr:pic>
          <xdr:nvPicPr>
            <xdr:cNvPr id="27" name="Рисунок 26"/>
            <xdr:cNvPicPr>
              <a:picLocks noChangeAspect="1"/>
              <a:extLst>
                <a:ext uri="{84589F7E-364E-4C9E-8A38-B11213B215E9}">
                  <a14:cameraTool cellRange="скрин" spid="_x0000_s1047"/>
                </a:ext>
              </a:extLst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218214" y="19226893"/>
              <a:ext cx="15865929" cy="2748643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0</xdr:col>
      <xdr:colOff>0</xdr:colOff>
      <xdr:row>412</xdr:row>
      <xdr:rowOff>0</xdr:rowOff>
    </xdr:from>
    <xdr:to>
      <xdr:col>2</xdr:col>
      <xdr:colOff>661140</xdr:colOff>
      <xdr:row>425</xdr:row>
      <xdr:rowOff>10085</xdr:rowOff>
    </xdr:to>
    <xdr:graphicFrame macro="">
      <xdr:nvGraphicFramePr>
        <xdr:cNvPr id="28" name="Диаграмма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427</xdr:row>
          <xdr:rowOff>0</xdr:rowOff>
        </xdr:from>
        <xdr:to>
          <xdr:col>29</xdr:col>
          <xdr:colOff>381000</xdr:colOff>
          <xdr:row>442</xdr:row>
          <xdr:rowOff>142875</xdr:rowOff>
        </xdr:to>
        <xdr:pic>
          <xdr:nvPicPr>
            <xdr:cNvPr id="29" name="Рисунок 28"/>
            <xdr:cNvPicPr>
              <a:picLocks noChangeAspect="1"/>
              <a:extLst>
                <a:ext uri="{84589F7E-364E-4C9E-8A38-B11213B215E9}">
                  <a14:cameraTool cellRange="скрин2" spid="_x0000_s1048"/>
                </a:ext>
              </a:extLst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210050" y="22221825"/>
              <a:ext cx="15859125" cy="300037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445</xdr:row>
          <xdr:rowOff>0</xdr:rowOff>
        </xdr:from>
        <xdr:to>
          <xdr:col>29</xdr:col>
          <xdr:colOff>394607</xdr:colOff>
          <xdr:row>458</xdr:row>
          <xdr:rowOff>176893</xdr:rowOff>
        </xdr:to>
        <xdr:pic>
          <xdr:nvPicPr>
            <xdr:cNvPr id="30" name="Рисунок 29"/>
            <xdr:cNvPicPr>
              <a:picLocks noChangeAspect="1"/>
              <a:extLst>
                <a:ext uri="{84589F7E-364E-4C9E-8A38-B11213B215E9}">
                  <a14:cameraTool cellRange="скрин3" spid="_x0000_s1049"/>
                </a:ext>
              </a:extLst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218214" y="25703893"/>
              <a:ext cx="15865929" cy="2653393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5253404</xdr:colOff>
      <xdr:row>0</xdr:row>
      <xdr:rowOff>142874</xdr:rowOff>
    </xdr:from>
    <xdr:to>
      <xdr:col>2</xdr:col>
      <xdr:colOff>10129838</xdr:colOff>
      <xdr:row>0</xdr:row>
      <xdr:rowOff>2628899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2779" y="142874"/>
          <a:ext cx="4876434" cy="248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10382248</xdr:colOff>
      <xdr:row>0</xdr:row>
      <xdr:rowOff>240536</xdr:rowOff>
    </xdr:from>
    <xdr:to>
      <xdr:col>2</xdr:col>
      <xdr:colOff>15168561</xdr:colOff>
      <xdr:row>0</xdr:row>
      <xdr:rowOff>2700337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1623" y="240536"/>
          <a:ext cx="4786313" cy="2459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5167311</xdr:colOff>
      <xdr:row>1</xdr:row>
      <xdr:rowOff>224319</xdr:rowOff>
    </xdr:from>
    <xdr:to>
      <xdr:col>2</xdr:col>
      <xdr:colOff>10200390</xdr:colOff>
      <xdr:row>1</xdr:row>
      <xdr:rowOff>2595562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6686" y="2977044"/>
          <a:ext cx="5033079" cy="2371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10303703</xdr:colOff>
      <xdr:row>1</xdr:row>
      <xdr:rowOff>380999</xdr:rowOff>
    </xdr:from>
    <xdr:to>
      <xdr:col>2</xdr:col>
      <xdr:colOff>15069996</xdr:colOff>
      <xdr:row>1</xdr:row>
      <xdr:rowOff>2619375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3078" y="3133724"/>
          <a:ext cx="4766293" cy="2238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5214327</xdr:colOff>
      <xdr:row>2</xdr:row>
      <xdr:rowOff>261938</xdr:rowOff>
    </xdr:from>
    <xdr:to>
      <xdr:col>2</xdr:col>
      <xdr:colOff>10030558</xdr:colOff>
      <xdr:row>2</xdr:row>
      <xdr:rowOff>2166938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3702" y="5767388"/>
          <a:ext cx="4816231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10358436</xdr:colOff>
      <xdr:row>2</xdr:row>
      <xdr:rowOff>443981</xdr:rowOff>
    </xdr:from>
    <xdr:to>
      <xdr:col>2</xdr:col>
      <xdr:colOff>15097125</xdr:colOff>
      <xdr:row>2</xdr:row>
      <xdr:rowOff>2358798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7811" y="5949431"/>
          <a:ext cx="4738689" cy="1914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5238750</xdr:colOff>
      <xdr:row>3</xdr:row>
      <xdr:rowOff>285751</xdr:rowOff>
    </xdr:from>
    <xdr:to>
      <xdr:col>2</xdr:col>
      <xdr:colOff>10105442</xdr:colOff>
      <xdr:row>3</xdr:row>
      <xdr:rowOff>2238375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8543926"/>
          <a:ext cx="4866692" cy="1952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10287000</xdr:colOff>
      <xdr:row>3</xdr:row>
      <xdr:rowOff>285751</xdr:rowOff>
    </xdr:from>
    <xdr:to>
      <xdr:col>2</xdr:col>
      <xdr:colOff>15203868</xdr:colOff>
      <xdr:row>3</xdr:row>
      <xdr:rowOff>2286000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6375" y="8543926"/>
          <a:ext cx="4916868" cy="2000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5191125</xdr:colOff>
      <xdr:row>4</xdr:row>
      <xdr:rowOff>166687</xdr:rowOff>
    </xdr:from>
    <xdr:to>
      <xdr:col>2</xdr:col>
      <xdr:colOff>10191751</xdr:colOff>
      <xdr:row>4</xdr:row>
      <xdr:rowOff>2166937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77587"/>
          <a:ext cx="5000626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10287000</xdr:colOff>
      <xdr:row>4</xdr:row>
      <xdr:rowOff>452438</xdr:rowOff>
    </xdr:from>
    <xdr:to>
      <xdr:col>2</xdr:col>
      <xdr:colOff>15097125</xdr:colOff>
      <xdr:row>4</xdr:row>
      <xdr:rowOff>2411756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6375" y="11463338"/>
          <a:ext cx="4810125" cy="1959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5357812</xdr:colOff>
      <xdr:row>5</xdr:row>
      <xdr:rowOff>142875</xdr:rowOff>
    </xdr:from>
    <xdr:to>
      <xdr:col>2</xdr:col>
      <xdr:colOff>10001250</xdr:colOff>
      <xdr:row>5</xdr:row>
      <xdr:rowOff>2130190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7187" y="13906500"/>
          <a:ext cx="4643438" cy="1987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10310813</xdr:colOff>
      <xdr:row>5</xdr:row>
      <xdr:rowOff>261938</xdr:rowOff>
    </xdr:from>
    <xdr:to>
      <xdr:col>2</xdr:col>
      <xdr:colOff>15192375</xdr:colOff>
      <xdr:row>5</xdr:row>
      <xdr:rowOff>2282585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0188" y="14025563"/>
          <a:ext cx="4881562" cy="202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5238750</xdr:colOff>
      <xdr:row>6</xdr:row>
      <xdr:rowOff>452438</xdr:rowOff>
    </xdr:from>
    <xdr:to>
      <xdr:col>2</xdr:col>
      <xdr:colOff>10169860</xdr:colOff>
      <xdr:row>6</xdr:row>
      <xdr:rowOff>2428875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16968788"/>
          <a:ext cx="4931110" cy="1976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10382250</xdr:colOff>
      <xdr:row>6</xdr:row>
      <xdr:rowOff>309562</xdr:rowOff>
    </xdr:from>
    <xdr:to>
      <xdr:col>2</xdr:col>
      <xdr:colOff>15239034</xdr:colOff>
      <xdr:row>6</xdr:row>
      <xdr:rowOff>2262187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1625" y="16825912"/>
          <a:ext cx="4856784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5334000</xdr:colOff>
      <xdr:row>7</xdr:row>
      <xdr:rowOff>190500</xdr:rowOff>
    </xdr:from>
    <xdr:to>
      <xdr:col>2</xdr:col>
      <xdr:colOff>9977437</xdr:colOff>
      <xdr:row>7</xdr:row>
      <xdr:rowOff>2097456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19459575"/>
          <a:ext cx="4643437" cy="1906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10334625</xdr:colOff>
      <xdr:row>7</xdr:row>
      <xdr:rowOff>381000</xdr:rowOff>
    </xdr:from>
    <xdr:to>
      <xdr:col>2</xdr:col>
      <xdr:colOff>15039975</xdr:colOff>
      <xdr:row>7</xdr:row>
      <xdr:rowOff>2286000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19650075"/>
          <a:ext cx="470535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166688</xdr:colOff>
      <xdr:row>0</xdr:row>
      <xdr:rowOff>194511</xdr:rowOff>
    </xdr:from>
    <xdr:to>
      <xdr:col>2</xdr:col>
      <xdr:colOff>5048250</xdr:colOff>
      <xdr:row>0</xdr:row>
      <xdr:rowOff>2547938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6063" y="194511"/>
          <a:ext cx="4881562" cy="235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</xdr:row>
      <xdr:rowOff>285750</xdr:rowOff>
    </xdr:from>
    <xdr:to>
      <xdr:col>2</xdr:col>
      <xdr:colOff>5286375</xdr:colOff>
      <xdr:row>2</xdr:row>
      <xdr:rowOff>2236023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5791200"/>
          <a:ext cx="5095875" cy="1950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166687</xdr:colOff>
      <xdr:row>3</xdr:row>
      <xdr:rowOff>261938</xdr:rowOff>
    </xdr:from>
    <xdr:to>
      <xdr:col>2</xdr:col>
      <xdr:colOff>5152996</xdr:colOff>
      <xdr:row>3</xdr:row>
      <xdr:rowOff>2166937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6062" y="8520113"/>
          <a:ext cx="4986309" cy="1904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333375</xdr:colOff>
      <xdr:row>4</xdr:row>
      <xdr:rowOff>238123</xdr:rowOff>
    </xdr:from>
    <xdr:to>
      <xdr:col>2</xdr:col>
      <xdr:colOff>5218393</xdr:colOff>
      <xdr:row>4</xdr:row>
      <xdr:rowOff>2119310</xdr:rowOff>
    </xdr:to>
    <xdr:pic>
      <xdr:nvPicPr>
        <xdr:cNvPr id="21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11249023"/>
          <a:ext cx="4885018" cy="1881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5</xdr:row>
      <xdr:rowOff>119062</xdr:rowOff>
    </xdr:from>
    <xdr:to>
      <xdr:col>2</xdr:col>
      <xdr:colOff>5262562</xdr:colOff>
      <xdr:row>5</xdr:row>
      <xdr:rowOff>2082581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3882687"/>
          <a:ext cx="5214937" cy="1963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261937</xdr:colOff>
      <xdr:row>6</xdr:row>
      <xdr:rowOff>428624</xdr:rowOff>
    </xdr:from>
    <xdr:to>
      <xdr:col>2</xdr:col>
      <xdr:colOff>5120834</xdr:colOff>
      <xdr:row>6</xdr:row>
      <xdr:rowOff>2309812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" y="16944974"/>
          <a:ext cx="4858897" cy="1881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95251</xdr:colOff>
      <xdr:row>7</xdr:row>
      <xdr:rowOff>166686</xdr:rowOff>
    </xdr:from>
    <xdr:to>
      <xdr:col>2</xdr:col>
      <xdr:colOff>5247716</xdr:colOff>
      <xdr:row>7</xdr:row>
      <xdr:rowOff>2157411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6" y="19435761"/>
          <a:ext cx="5152465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214312</xdr:colOff>
      <xdr:row>8</xdr:row>
      <xdr:rowOff>421018</xdr:rowOff>
    </xdr:from>
    <xdr:to>
      <xdr:col>2</xdr:col>
      <xdr:colOff>15506698</xdr:colOff>
      <xdr:row>8</xdr:row>
      <xdr:rowOff>2566986</xdr:rowOff>
    </xdr:to>
    <xdr:pic>
      <xdr:nvPicPr>
        <xdr:cNvPr id="25" name="Рисунок 24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3687" y="22442818"/>
          <a:ext cx="15292386" cy="2145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166687</xdr:colOff>
      <xdr:row>9</xdr:row>
      <xdr:rowOff>474371</xdr:rowOff>
    </xdr:from>
    <xdr:to>
      <xdr:col>2</xdr:col>
      <xdr:colOff>15787687</xdr:colOff>
      <xdr:row>9</xdr:row>
      <xdr:rowOff>2633662</xdr:rowOff>
    </xdr:to>
    <xdr:pic>
      <xdr:nvPicPr>
        <xdr:cNvPr id="26" name="Рисунок 2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6062" y="25496546"/>
          <a:ext cx="15621000" cy="21592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357187</xdr:colOff>
      <xdr:row>10</xdr:row>
      <xdr:rowOff>432846</xdr:rowOff>
    </xdr:from>
    <xdr:to>
      <xdr:col>2</xdr:col>
      <xdr:colOff>15342180</xdr:colOff>
      <xdr:row>10</xdr:row>
      <xdr:rowOff>2571750</xdr:rowOff>
    </xdr:to>
    <xdr:pic>
      <xdr:nvPicPr>
        <xdr:cNvPr id="27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6562" y="28455396"/>
          <a:ext cx="14984993" cy="2138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333374</xdr:colOff>
      <xdr:row>11</xdr:row>
      <xdr:rowOff>296681</xdr:rowOff>
    </xdr:from>
    <xdr:to>
      <xdr:col>2</xdr:col>
      <xdr:colOff>15549562</xdr:colOff>
      <xdr:row>11</xdr:row>
      <xdr:rowOff>2630761</xdr:rowOff>
    </xdr:to>
    <xdr:pic>
      <xdr:nvPicPr>
        <xdr:cNvPr id="28" name="Рисунок 27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49" y="31319606"/>
          <a:ext cx="15216188" cy="2334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404813</xdr:colOff>
      <xdr:row>12</xdr:row>
      <xdr:rowOff>353537</xdr:rowOff>
    </xdr:from>
    <xdr:to>
      <xdr:col>2</xdr:col>
      <xdr:colOff>15738715</xdr:colOff>
      <xdr:row>12</xdr:row>
      <xdr:rowOff>2738437</xdr:rowOff>
    </xdr:to>
    <xdr:pic>
      <xdr:nvPicPr>
        <xdr:cNvPr id="29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4188" y="34376837"/>
          <a:ext cx="15333902" cy="238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404813</xdr:colOff>
      <xdr:row>13</xdr:row>
      <xdr:rowOff>372972</xdr:rowOff>
    </xdr:from>
    <xdr:to>
      <xdr:col>2</xdr:col>
      <xdr:colOff>15335251</xdr:colOff>
      <xdr:row>13</xdr:row>
      <xdr:rowOff>2650527</xdr:rowOff>
    </xdr:to>
    <xdr:pic>
      <xdr:nvPicPr>
        <xdr:cNvPr id="30" name="Рисунок 29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4188" y="37396647"/>
          <a:ext cx="14930438" cy="2277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285750</xdr:colOff>
      <xdr:row>14</xdr:row>
      <xdr:rowOff>284074</xdr:rowOff>
    </xdr:from>
    <xdr:to>
      <xdr:col>2</xdr:col>
      <xdr:colOff>15430500</xdr:colOff>
      <xdr:row>14</xdr:row>
      <xdr:rowOff>2628900</xdr:rowOff>
    </xdr:to>
    <xdr:pic>
      <xdr:nvPicPr>
        <xdr:cNvPr id="31" name="Рисунок 30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40308124"/>
          <a:ext cx="15144750" cy="234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428625</xdr:colOff>
      <xdr:row>15</xdr:row>
      <xdr:rowOff>301077</xdr:rowOff>
    </xdr:from>
    <xdr:to>
      <xdr:col>2</xdr:col>
      <xdr:colOff>15549563</xdr:colOff>
      <xdr:row>15</xdr:row>
      <xdr:rowOff>2738437</xdr:rowOff>
    </xdr:to>
    <xdr:pic>
      <xdr:nvPicPr>
        <xdr:cNvPr id="32" name="Рисунок 31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325502"/>
          <a:ext cx="15120938" cy="2437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142877</xdr:colOff>
      <xdr:row>16</xdr:row>
      <xdr:rowOff>166689</xdr:rowOff>
    </xdr:from>
    <xdr:to>
      <xdr:col>2</xdr:col>
      <xdr:colOff>15716251</xdr:colOff>
      <xdr:row>16</xdr:row>
      <xdr:rowOff>2414889</xdr:rowOff>
    </xdr:to>
    <xdr:pic>
      <xdr:nvPicPr>
        <xdr:cNvPr id="33" name="Рисунок 32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2" y="46191489"/>
          <a:ext cx="15573374" cy="224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304779</xdr:colOff>
      <xdr:row>17</xdr:row>
      <xdr:rowOff>214313</xdr:rowOff>
    </xdr:from>
    <xdr:to>
      <xdr:col>2</xdr:col>
      <xdr:colOff>15716251</xdr:colOff>
      <xdr:row>17</xdr:row>
      <xdr:rowOff>2384631</xdr:rowOff>
    </xdr:to>
    <xdr:pic>
      <xdr:nvPicPr>
        <xdr:cNvPr id="34" name="Рисунок 33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54" y="48887063"/>
          <a:ext cx="15411472" cy="2170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294881</xdr:colOff>
      <xdr:row>18</xdr:row>
      <xdr:rowOff>309562</xdr:rowOff>
    </xdr:from>
    <xdr:to>
      <xdr:col>2</xdr:col>
      <xdr:colOff>15621000</xdr:colOff>
      <xdr:row>18</xdr:row>
      <xdr:rowOff>2211852</xdr:rowOff>
    </xdr:to>
    <xdr:pic>
      <xdr:nvPicPr>
        <xdr:cNvPr id="35" name="Рисунок 34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256" y="51630262"/>
          <a:ext cx="15326119" cy="1902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284339</xdr:colOff>
      <xdr:row>19</xdr:row>
      <xdr:rowOff>333376</xdr:rowOff>
    </xdr:from>
    <xdr:to>
      <xdr:col>2</xdr:col>
      <xdr:colOff>15740063</xdr:colOff>
      <xdr:row>19</xdr:row>
      <xdr:rowOff>2328768</xdr:rowOff>
    </xdr:to>
    <xdr:pic>
      <xdr:nvPicPr>
        <xdr:cNvPr id="36" name="Рисунок 35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3714" y="54302026"/>
          <a:ext cx="15455724" cy="1995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20</xdr:row>
      <xdr:rowOff>261937</xdr:rowOff>
    </xdr:from>
    <xdr:to>
      <xdr:col>2</xdr:col>
      <xdr:colOff>15668625</xdr:colOff>
      <xdr:row>20</xdr:row>
      <xdr:rowOff>2271000</xdr:rowOff>
    </xdr:to>
    <xdr:pic>
      <xdr:nvPicPr>
        <xdr:cNvPr id="37" name="Рисунок 36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56878537"/>
          <a:ext cx="15478125" cy="2009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335776</xdr:colOff>
      <xdr:row>21</xdr:row>
      <xdr:rowOff>357188</xdr:rowOff>
    </xdr:from>
    <xdr:to>
      <xdr:col>2</xdr:col>
      <xdr:colOff>15668625</xdr:colOff>
      <xdr:row>21</xdr:row>
      <xdr:rowOff>2260606</xdr:rowOff>
    </xdr:to>
    <xdr:pic>
      <xdr:nvPicPr>
        <xdr:cNvPr id="38" name="Рисунок 37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5151" y="59621738"/>
          <a:ext cx="15332849" cy="1903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298059</xdr:colOff>
      <xdr:row>22</xdr:row>
      <xdr:rowOff>309562</xdr:rowOff>
    </xdr:from>
    <xdr:to>
      <xdr:col>2</xdr:col>
      <xdr:colOff>15678235</xdr:colOff>
      <xdr:row>22</xdr:row>
      <xdr:rowOff>2262187</xdr:rowOff>
    </xdr:to>
    <xdr:pic>
      <xdr:nvPicPr>
        <xdr:cNvPr id="39" name="Рисунок 38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7434" y="62222062"/>
          <a:ext cx="15380176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202997</xdr:colOff>
      <xdr:row>23</xdr:row>
      <xdr:rowOff>238125</xdr:rowOff>
    </xdr:from>
    <xdr:to>
      <xdr:col>2</xdr:col>
      <xdr:colOff>15573375</xdr:colOff>
      <xdr:row>23</xdr:row>
      <xdr:rowOff>2372597</xdr:rowOff>
    </xdr:to>
    <xdr:pic>
      <xdr:nvPicPr>
        <xdr:cNvPr id="40" name="Рисунок 39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2372" y="64798575"/>
          <a:ext cx="15370378" cy="2134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4;&#1050;&#1055;/2021/&#1062;&#1048;&#1055;%20226/&#1055;&#1088;&#1086;&#1090;&#1086;&#1090;&#1080;&#1087;&#1099;/&#1052;&#1086;&#1076;&#1077;&#1083;&#1100;%20&#1062;&#1048;&#1055;%20226%20&#1069;&#1090;&#1072;&#1087;%206%20v2.2.5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4;&#1050;&#1055;/2021/&#1057;&#1080;&#1089;&#1090;&#1077;&#1084;&#1072;%20&#1058;&#1069;&#1054;%20&#1043;&#1072;&#1079;/&#1058;&#1077;&#1089;&#1090;&#1080;&#1088;&#1086;&#1074;&#1072;&#1085;&#1080;&#1077;2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4;&#1050;&#1055;/2021/&#1057;&#1080;&#1089;&#1090;&#1077;&#1084;&#1072;%20&#1058;&#1069;&#1054;%20&#1043;&#1072;&#1079;/&#1055;&#1088;&#1086;&#1090;&#1086;&#1090;&#1080;&#1087;&#1099;/&#1052;&#1086;&#1076;&#1091;&#1083;&#1100;%20832%20v10.1.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  <sheetName val="Исходные данные"/>
      <sheetName val="Приложение 3"/>
      <sheetName val="ОPEX"/>
      <sheetName val="Мат баланс и профиль-дизайны"/>
      <sheetName val="Мат баланс и ПД газовая часть"/>
      <sheetName val="МТБ УПГ"/>
      <sheetName val="Подача ингибитора"/>
      <sheetName val="МФНС"/>
      <sheetName val="Расчет КС"/>
      <sheetName val="расчет ГВТ"/>
      <sheetName val="расчет НВТ"/>
      <sheetName val="ИД энергетика"/>
      <sheetName val="Расчет нагрузок "/>
      <sheetName val="Расчет потерь в ВЛ"/>
      <sheetName val="Комплект оборудования"/>
      <sheetName val="Время пребывания"/>
      <sheetName val="Расчет линейных объектов НС"/>
      <sheetName val="Расчет линейных объектов ГС"/>
      <sheetName val="ССР Объектов подготовки нефти"/>
      <sheetName val="ПД электрических нагрузок"/>
      <sheetName val="ПД загрузки ЭСН"/>
      <sheetName val="ПД загрузки ПС"/>
      <sheetName val="ПД загрузки УПН"/>
      <sheetName val="ПД загрузки ДНС с УПСВ"/>
      <sheetName val="ПД загрузки КНС на УПН"/>
      <sheetName val="ПД загрузки КНС на ДНС с УПСВ"/>
      <sheetName val="ПД добычи ПНГ на УПН"/>
      <sheetName val="ПД добычи ПНГ на ДНС с УПСВ"/>
    </sheetNames>
    <sheetDataSet>
      <sheetData sheetId="0">
        <row r="55">
          <cell r="C55" t="str">
            <v>Отдельная газосборная сеть</v>
          </cell>
        </row>
        <row r="56">
          <cell r="C56" t="str">
            <v>Подключение к нефтесборной сети</v>
          </cell>
        </row>
        <row r="64">
          <cell r="C64" t="str">
            <v>Без подготовки</v>
          </cell>
        </row>
        <row r="65">
          <cell r="C65" t="str">
            <v>СТО Газпром 089-2010 Газ горючий природный, поставляемый и транспортируемый по магистральным газопроводам Технические условия</v>
          </cell>
        </row>
        <row r="120">
          <cell r="C120" t="str">
            <v>Смешение и совместная сдача с нефтью</v>
          </cell>
        </row>
      </sheetData>
      <sheetData sheetId="1">
        <row r="51">
          <cell r="C51">
            <v>2026</v>
          </cell>
        </row>
        <row r="77">
          <cell r="V77">
            <v>0.7</v>
          </cell>
        </row>
        <row r="80">
          <cell r="D80">
            <v>700</v>
          </cell>
        </row>
        <row r="82">
          <cell r="D82">
            <v>300</v>
          </cell>
        </row>
        <row r="84">
          <cell r="D84">
            <v>0.5</v>
          </cell>
        </row>
        <row r="85">
          <cell r="D85">
            <v>10</v>
          </cell>
        </row>
        <row r="86">
          <cell r="D86">
            <v>10</v>
          </cell>
        </row>
        <row r="87">
          <cell r="D87">
            <v>0.5</v>
          </cell>
        </row>
        <row r="88">
          <cell r="D88">
            <v>0.25</v>
          </cell>
        </row>
        <row r="124">
          <cell r="D124" t="str">
            <v>Отдельная газосборная сеть</v>
          </cell>
        </row>
        <row r="129">
          <cell r="D129" t="str">
            <v>СТО Газпром 089-2010 Газ горючий природный, поставляемый и транспортируемый по магистральным газопроводам Технические условия</v>
          </cell>
        </row>
        <row r="132">
          <cell r="D132">
            <v>30</v>
          </cell>
        </row>
        <row r="133">
          <cell r="D133">
            <v>40</v>
          </cell>
        </row>
        <row r="134">
          <cell r="D134">
            <v>0.6</v>
          </cell>
        </row>
        <row r="135">
          <cell r="D135">
            <v>7.5</v>
          </cell>
        </row>
        <row r="136">
          <cell r="D136">
            <v>2</v>
          </cell>
        </row>
        <row r="137">
          <cell r="D137">
            <v>27</v>
          </cell>
        </row>
        <row r="138">
          <cell r="D138">
            <v>0.8</v>
          </cell>
        </row>
        <row r="139">
          <cell r="D139" t="str">
            <v>Да</v>
          </cell>
        </row>
        <row r="140">
          <cell r="D140" t="str">
            <v>Смешение и совместная сдача с нефтью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-ры_об-в"/>
      <sheetName val="ИД832"/>
      <sheetName val="ИД226"/>
      <sheetName val="Уровни"/>
      <sheetName val="Результаты"/>
      <sheetName val="Зап_Комс"/>
      <sheetName val="Тэрельский"/>
      <sheetName val="Res_nlss"/>
      <sheetName val="КСп"/>
      <sheetName val="скрины_к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ономика"/>
      <sheetName val="Файлы MFD_calc"/>
      <sheetName val="группы исх данных"/>
      <sheetName val="Отсыпка кустов"/>
      <sheetName val="ВИЭ"/>
      <sheetName val="списки"/>
      <sheetName val="Исходные данные"/>
      <sheetName val="график реализации"/>
      <sheetName val="Правила суммирования"/>
      <sheetName val="Обустройство сумм"/>
      <sheetName val="Группа 2"/>
      <sheetName val="Группа 1"/>
      <sheetName val="МТБ УПГ"/>
      <sheetName val="Обустройство форма расчет"/>
      <sheetName val="Обустройство форма"/>
      <sheetName val="Расчет КС"/>
      <sheetName val="Профиль-дизайны все"/>
      <sheetName val="Подача ингибитора"/>
      <sheetName val="расчет диаметра"/>
      <sheetName val="Расчет линейных объектов"/>
      <sheetName val="ПД Добыча газа"/>
      <sheetName val="ПД УКПГ"/>
      <sheetName val="ПД Расход Абсорбента"/>
      <sheetName val="ПД Загрузки Адсорбера"/>
      <sheetName val="ПД КС для подготовки"/>
      <sheetName val="ПД КС для транспорта"/>
      <sheetName val="ПД КС Линейных и Концевой"/>
      <sheetName val="ПД электр нагрузок"/>
      <sheetName val="ПД добываемой воды"/>
      <sheetName val="ПД потреб ингибитора"/>
      <sheetName val="ПД нестаб конд"/>
      <sheetName val="ПД стаб кон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CX410"/>
  <sheetViews>
    <sheetView tabSelected="1" zoomScale="70" zoomScaleNormal="70" workbookViewId="0">
      <pane xSplit="2" ySplit="33" topLeftCell="C388" activePane="bottomRight" state="frozen"/>
      <selection pane="topRight" activeCell="C1" sqref="C1"/>
      <selection pane="bottomLeft" activeCell="A2" sqref="A2"/>
      <selection pane="bottomRight" activeCell="B403" sqref="B403"/>
    </sheetView>
  </sheetViews>
  <sheetFormatPr defaultRowHeight="15" outlineLevelRow="1" x14ac:dyDescent="0.25"/>
  <cols>
    <col min="1" max="1" width="11.5703125" bestFit="1" customWidth="1"/>
    <col min="2" max="2" width="41.42578125" style="7" customWidth="1"/>
    <col min="3" max="3" width="10.140625" style="7" customWidth="1"/>
    <col min="4" max="4" width="12.5703125" style="7" bestFit="1" customWidth="1"/>
    <col min="5" max="5" width="9.42578125" style="7" bestFit="1" customWidth="1"/>
    <col min="6" max="6" width="8.7109375" style="7" customWidth="1"/>
    <col min="7" max="7" width="12.28515625" style="7" customWidth="1"/>
    <col min="8" max="8" width="10.5703125" style="7" customWidth="1"/>
    <col min="9" max="9" width="9.42578125" style="7" bestFit="1" customWidth="1"/>
    <col min="10" max="19" width="8" style="7" bestFit="1" customWidth="1"/>
    <col min="20" max="20" width="9" style="7" customWidth="1"/>
    <col min="21" max="21" width="8.85546875" style="7" customWidth="1"/>
    <col min="22" max="22" width="7.7109375" style="7" customWidth="1"/>
    <col min="23" max="23" width="9.140625" style="7" bestFit="1" customWidth="1"/>
    <col min="24" max="24" width="8.7109375" style="7" customWidth="1"/>
    <col min="25" max="59" width="9.140625" bestFit="1" customWidth="1"/>
    <col min="60" max="64" width="9.42578125" bestFit="1" customWidth="1"/>
  </cols>
  <sheetData>
    <row r="1" spans="1:64" outlineLevel="1" x14ac:dyDescent="0.25">
      <c r="A1" t="s">
        <v>0</v>
      </c>
      <c r="B1" t="s">
        <v>1</v>
      </c>
      <c r="C1">
        <v>0.95</v>
      </c>
      <c r="D1" s="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64" outlineLevel="1" x14ac:dyDescent="0.25">
      <c r="A2" t="s">
        <v>0</v>
      </c>
      <c r="B2" t="s">
        <v>2</v>
      </c>
      <c r="C2">
        <v>0.8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64" outlineLevel="1" collapsed="1" x14ac:dyDescent="0.25">
      <c r="A3" t="s">
        <v>0</v>
      </c>
      <c r="B3" t="s">
        <v>3</v>
      </c>
      <c r="C3">
        <v>0.2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64" x14ac:dyDescent="0.25">
      <c r="A4" t="s">
        <v>0</v>
      </c>
      <c r="B4" t="s">
        <v>4</v>
      </c>
      <c r="C4">
        <v>20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64" x14ac:dyDescent="0.25">
      <c r="A5" t="s">
        <v>0</v>
      </c>
      <c r="B5" t="s">
        <v>5</v>
      </c>
      <c r="C5">
        <v>7.5</v>
      </c>
      <c r="D5" s="2">
        <v>7.5</v>
      </c>
      <c r="E5" s="2">
        <v>10</v>
      </c>
      <c r="F5" s="2">
        <v>12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64" outlineLevel="1" x14ac:dyDescent="0.25">
      <c r="A6" t="s">
        <v>0</v>
      </c>
      <c r="B6" t="s">
        <v>6</v>
      </c>
      <c r="C6">
        <f ca="1">MAX(0,C5-4.5)</f>
        <v>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64" x14ac:dyDescent="0.25">
      <c r="A7" t="s">
        <v>0</v>
      </c>
      <c r="B7" t="s">
        <v>7</v>
      </c>
      <c r="C7">
        <v>9.8000000000000007</v>
      </c>
      <c r="D7" s="2">
        <v>7.5</v>
      </c>
      <c r="E7" s="2">
        <v>9.8000000000000007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64" x14ac:dyDescent="0.25">
      <c r="A8" t="s">
        <v>0</v>
      </c>
      <c r="B8" t="s">
        <v>8</v>
      </c>
      <c r="C8">
        <v>9.8000000000000007</v>
      </c>
      <c r="D8" s="2">
        <v>3</v>
      </c>
      <c r="E8" s="2">
        <v>4</v>
      </c>
      <c r="F8" s="2">
        <v>5</v>
      </c>
      <c r="G8" s="2">
        <v>6</v>
      </c>
      <c r="H8" s="2">
        <v>7.5</v>
      </c>
      <c r="I8" s="2">
        <v>9.8000000000000007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64" hidden="1" outlineLevel="1" x14ac:dyDescent="0.25">
      <c r="A9" t="s">
        <v>0</v>
      </c>
      <c r="B9" t="s">
        <v>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64" hidden="1" outlineLevel="1" x14ac:dyDescent="0.25">
      <c r="A10" t="s">
        <v>0</v>
      </c>
      <c r="B10" s="3" t="s">
        <v>10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64" hidden="1" outlineLevel="1" x14ac:dyDescent="0.25">
      <c r="A11" t="s">
        <v>0</v>
      </c>
      <c r="B11" s="4" t="s">
        <v>11</v>
      </c>
      <c r="C11" s="5">
        <v>1000</v>
      </c>
      <c r="D11" s="5">
        <v>2000</v>
      </c>
      <c r="E11" s="5">
        <v>3000</v>
      </c>
      <c r="F11" s="5">
        <v>4000</v>
      </c>
      <c r="G11" s="5">
        <v>5000</v>
      </c>
      <c r="H11" s="5">
        <v>6000</v>
      </c>
      <c r="I11" s="5">
        <v>7000</v>
      </c>
      <c r="J11" s="5">
        <v>8000</v>
      </c>
      <c r="K11" s="5">
        <v>9000</v>
      </c>
      <c r="L11" s="5">
        <v>10000</v>
      </c>
      <c r="M11" s="5">
        <v>11000</v>
      </c>
      <c r="N11" s="5">
        <v>12000</v>
      </c>
      <c r="O11" s="5">
        <v>13000</v>
      </c>
      <c r="P11" s="5">
        <v>14000</v>
      </c>
      <c r="Q11" s="5">
        <v>15000</v>
      </c>
      <c r="R11" s="5">
        <v>16000</v>
      </c>
      <c r="S11" s="5">
        <v>17000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</row>
    <row r="12" spans="1:64" hidden="1" outlineLevel="1" x14ac:dyDescent="0.25">
      <c r="A12" t="s">
        <v>0</v>
      </c>
      <c r="B12" s="4" t="s">
        <v>12</v>
      </c>
      <c r="C12" s="5">
        <v>3000.0000180000002</v>
      </c>
      <c r="D12" s="5">
        <v>2999.9999640000001</v>
      </c>
      <c r="E12" s="5">
        <v>3008.2191779999998</v>
      </c>
      <c r="F12" s="5">
        <v>2999.9999520000001</v>
      </c>
      <c r="G12" s="5">
        <v>3000.0001200000002</v>
      </c>
      <c r="H12" s="5">
        <v>2999.9999520000001</v>
      </c>
      <c r="I12" s="5">
        <v>3008.2192</v>
      </c>
      <c r="J12" s="5">
        <v>3000.0002720000002</v>
      </c>
      <c r="K12" s="5">
        <v>2999.9995840000001</v>
      </c>
      <c r="L12" s="5">
        <v>3000.0004959999997</v>
      </c>
      <c r="M12" s="5">
        <v>3008.2188960000003</v>
      </c>
      <c r="N12" s="5">
        <v>3000.000016</v>
      </c>
      <c r="O12" s="5">
        <v>3000.0004319999998</v>
      </c>
      <c r="P12" s="5">
        <v>2999.9998879999998</v>
      </c>
      <c r="Q12" s="5">
        <v>3008.2186240000001</v>
      </c>
      <c r="R12" s="5">
        <v>3000.00056</v>
      </c>
      <c r="S12" s="5">
        <v>2995.3601600000002</v>
      </c>
      <c r="T12" s="5">
        <v>2732.3646079999999</v>
      </c>
      <c r="U12" s="5">
        <v>2372.9559840000002</v>
      </c>
      <c r="V12" s="5">
        <v>2119.1489279999996</v>
      </c>
      <c r="W12" s="5">
        <v>1944.8743679999998</v>
      </c>
      <c r="X12" s="5">
        <v>1753.049728</v>
      </c>
      <c r="Y12" s="5">
        <v>1460.5667840000001</v>
      </c>
      <c r="Z12" s="5">
        <v>1017.5043840000001</v>
      </c>
      <c r="AA12" s="5">
        <v>844.85529600000007</v>
      </c>
      <c r="AB12" s="5">
        <v>779.8274560000001</v>
      </c>
      <c r="AC12" s="5">
        <v>623.87072000000012</v>
      </c>
      <c r="AD12" s="5">
        <v>518.64908800000001</v>
      </c>
      <c r="AE12" s="5">
        <v>418.04006400000003</v>
      </c>
      <c r="AF12" s="5">
        <v>376.89011199999999</v>
      </c>
      <c r="AG12" s="5">
        <v>372.09216000000004</v>
      </c>
      <c r="AH12" s="5">
        <v>395.56787200000002</v>
      </c>
      <c r="AI12" s="5">
        <v>420.98355199999997</v>
      </c>
      <c r="AJ12" s="5">
        <v>431.34284799999995</v>
      </c>
      <c r="AK12" s="5">
        <v>401.83168000000001</v>
      </c>
      <c r="AL12" s="5">
        <v>316.94412799999998</v>
      </c>
      <c r="AM12" s="5">
        <v>194.82700800000001</v>
      </c>
      <c r="AN12" s="5">
        <v>107.71379200000001</v>
      </c>
      <c r="AO12" s="5">
        <v>79.404799999999994</v>
      </c>
      <c r="AP12" s="5">
        <v>72.264192000000008</v>
      </c>
      <c r="AQ12" s="5">
        <v>68.812287999999995</v>
      </c>
      <c r="AR12" s="5">
        <v>34.470655999999998</v>
      </c>
      <c r="AS12" s="5">
        <v>2.3078400000000001</v>
      </c>
      <c r="AT12" s="5">
        <v>2.3078400000000001</v>
      </c>
      <c r="AU12" s="5">
        <v>2.3078400000000001</v>
      </c>
      <c r="AV12" s="5">
        <v>2.3078400000000001</v>
      </c>
      <c r="AW12" s="5">
        <v>2.3078400000000001</v>
      </c>
      <c r="AX12" s="5">
        <v>2.3078400000000001</v>
      </c>
      <c r="AY12" s="5">
        <v>2.3078400000000001</v>
      </c>
      <c r="AZ12" s="5">
        <v>2.3078400000000001</v>
      </c>
      <c r="BA12" s="5">
        <v>2.3078400000000001</v>
      </c>
      <c r="BB12" s="5">
        <v>2.3078400000000001</v>
      </c>
      <c r="BC12" s="5">
        <v>2.3078400000000001</v>
      </c>
      <c r="BD12" s="5">
        <v>2.3078400000000001</v>
      </c>
      <c r="BE12" s="5">
        <v>2.3078400000000001</v>
      </c>
      <c r="BF12" s="5">
        <v>2.3078400000000001</v>
      </c>
      <c r="BG12" s="5">
        <v>2.3078400000000001</v>
      </c>
      <c r="BH12" s="5">
        <v>2.3078400000000001</v>
      </c>
      <c r="BI12" s="5">
        <v>2.3078400000000001</v>
      </c>
      <c r="BJ12" s="5">
        <v>2.3078400000000001</v>
      </c>
      <c r="BK12" s="5">
        <v>2.3078400000000001</v>
      </c>
      <c r="BL12" s="5">
        <v>2.3078400000000001</v>
      </c>
    </row>
    <row r="13" spans="1:64" hidden="1" outlineLevel="1" x14ac:dyDescent="0.25">
      <c r="A13" t="s">
        <v>0</v>
      </c>
      <c r="B13" s="4" t="s">
        <v>13</v>
      </c>
      <c r="C13" s="5">
        <v>2000</v>
      </c>
      <c r="D13" s="5">
        <v>2000</v>
      </c>
      <c r="E13" s="5">
        <v>2000</v>
      </c>
      <c r="F13" s="5">
        <v>2000</v>
      </c>
      <c r="G13" s="5">
        <v>2000</v>
      </c>
      <c r="H13" s="5">
        <v>2000</v>
      </c>
      <c r="I13" s="5">
        <v>2000</v>
      </c>
      <c r="J13" s="5">
        <v>2000</v>
      </c>
      <c r="K13" s="5">
        <v>2000</v>
      </c>
      <c r="L13" s="5">
        <v>2000</v>
      </c>
      <c r="M13" s="5">
        <v>2000</v>
      </c>
      <c r="N13" s="5">
        <v>2000</v>
      </c>
      <c r="O13" s="5">
        <v>2000</v>
      </c>
      <c r="P13" s="5">
        <v>2000</v>
      </c>
      <c r="Q13" s="5">
        <v>2000</v>
      </c>
      <c r="R13" s="5">
        <v>2000</v>
      </c>
      <c r="S13" s="5">
        <v>2000</v>
      </c>
      <c r="T13" s="5">
        <v>2000</v>
      </c>
      <c r="U13" s="5">
        <v>2000</v>
      </c>
      <c r="V13" s="5">
        <v>2000</v>
      </c>
      <c r="W13" s="5">
        <v>2000</v>
      </c>
      <c r="X13" s="5">
        <v>2000</v>
      </c>
      <c r="Y13" s="5">
        <v>2000</v>
      </c>
      <c r="Z13" s="5">
        <v>2000</v>
      </c>
      <c r="AA13" s="5">
        <v>2000</v>
      </c>
      <c r="AB13" s="5">
        <v>2000</v>
      </c>
      <c r="AC13" s="5">
        <v>2000</v>
      </c>
      <c r="AD13" s="5">
        <v>2000</v>
      </c>
      <c r="AE13" s="5">
        <v>2000</v>
      </c>
      <c r="AF13" s="5">
        <v>2000</v>
      </c>
      <c r="AG13" s="5">
        <v>2000</v>
      </c>
      <c r="AH13" s="5">
        <v>2000</v>
      </c>
      <c r="AI13" s="5">
        <v>2000</v>
      </c>
      <c r="AJ13" s="5">
        <v>2000</v>
      </c>
      <c r="AK13" s="5">
        <v>2000</v>
      </c>
      <c r="AL13" s="5">
        <v>2000</v>
      </c>
      <c r="AM13" s="5">
        <v>2000</v>
      </c>
      <c r="AN13" s="5">
        <v>2000</v>
      </c>
      <c r="AO13" s="5">
        <v>2000</v>
      </c>
      <c r="AP13" s="5">
        <v>2000</v>
      </c>
      <c r="AQ13" s="5">
        <v>2000</v>
      </c>
      <c r="AR13" s="5">
        <v>2000</v>
      </c>
      <c r="AS13" s="5">
        <v>2000</v>
      </c>
      <c r="AT13" s="5">
        <v>2000</v>
      </c>
      <c r="AU13" s="5">
        <v>2000</v>
      </c>
      <c r="AV13" s="5">
        <v>2000</v>
      </c>
      <c r="AW13" s="5">
        <v>2000</v>
      </c>
      <c r="AX13" s="5">
        <v>2000</v>
      </c>
      <c r="AY13" s="5">
        <v>2000</v>
      </c>
      <c r="AZ13" s="5">
        <v>2000</v>
      </c>
      <c r="BA13" s="5">
        <v>2000</v>
      </c>
      <c r="BB13" s="5">
        <v>2000</v>
      </c>
      <c r="BC13" s="5">
        <v>2000</v>
      </c>
      <c r="BD13" s="5">
        <v>2000</v>
      </c>
      <c r="BE13" s="5">
        <v>2000</v>
      </c>
      <c r="BF13" s="5">
        <v>2000</v>
      </c>
      <c r="BG13" s="5">
        <v>2000</v>
      </c>
      <c r="BH13" s="5">
        <v>2000</v>
      </c>
      <c r="BI13" s="5">
        <v>2000</v>
      </c>
      <c r="BJ13" s="5">
        <v>2000</v>
      </c>
      <c r="BK13" s="5">
        <v>2000</v>
      </c>
      <c r="BL13" s="5">
        <v>2000</v>
      </c>
    </row>
    <row r="14" spans="1:64" hidden="1" outlineLevel="1" x14ac:dyDescent="0.25">
      <c r="A14" t="s">
        <v>0</v>
      </c>
      <c r="B14" s="4" t="s">
        <v>14</v>
      </c>
      <c r="C14" s="5">
        <v>2940.5960199202659</v>
      </c>
      <c r="D14" s="5">
        <v>2882.3683174569696</v>
      </c>
      <c r="E14" s="5">
        <v>2825.293600752746</v>
      </c>
      <c r="F14" s="5">
        <v>2769.3490391599071</v>
      </c>
      <c r="G14" s="5">
        <v>2714.5122541078786</v>
      </c>
      <c r="H14" s="5">
        <v>2660.7613101514726</v>
      </c>
      <c r="I14" s="5">
        <v>2608.0747061964175</v>
      </c>
      <c r="J14" s="5">
        <v>2556.4313668986342</v>
      </c>
      <c r="K14" s="5">
        <v>2505.810634233816</v>
      </c>
      <c r="L14" s="5">
        <v>2456.1922592339456</v>
      </c>
      <c r="M14" s="5">
        <v>2407.5563938874357</v>
      </c>
      <c r="N14" s="5">
        <v>2359.8835831996603</v>
      </c>
      <c r="O14" s="5">
        <v>2313.1547574106989</v>
      </c>
      <c r="P14" s="5">
        <v>2267.3512243671762</v>
      </c>
      <c r="Q14" s="5">
        <v>2222.4546620451538</v>
      </c>
      <c r="R14" s="5">
        <v>2178.4471112210726</v>
      </c>
      <c r="S14" s="5">
        <v>2135.3109682878289</v>
      </c>
      <c r="T14" s="5">
        <v>2093.0289782130931</v>
      </c>
      <c r="U14" s="5">
        <v>2051.5842276370677</v>
      </c>
      <c r="V14" s="5">
        <v>2010.9601381069181</v>
      </c>
      <c r="W14" s="5">
        <v>1971.1404594451703</v>
      </c>
      <c r="X14" s="5">
        <v>1932.1092632494242</v>
      </c>
      <c r="Y14" s="5">
        <v>1893.8509365207779</v>
      </c>
      <c r="Z14" s="5">
        <v>1856.3501754184226</v>
      </c>
      <c r="AA14" s="5">
        <v>1819.5919791379004</v>
      </c>
      <c r="AB14" s="5">
        <v>1783.5616439105831</v>
      </c>
      <c r="AC14" s="5">
        <v>1748.2447571219689</v>
      </c>
      <c r="AD14" s="5">
        <v>1713.6271915464447</v>
      </c>
      <c r="AE14" s="5">
        <v>1679.6950996962062</v>
      </c>
      <c r="AF14" s="5">
        <v>1646.4349082820793</v>
      </c>
      <c r="AG14" s="5">
        <v>1613.8333127840235</v>
      </c>
      <c r="AH14" s="5">
        <v>1581.8772721291457</v>
      </c>
      <c r="AI14" s="5">
        <v>1550.5540034750975</v>
      </c>
      <c r="AJ14" s="5">
        <v>1519.8509770967687</v>
      </c>
      <c r="AK14" s="5">
        <v>1489.7559113742286</v>
      </c>
      <c r="AL14" s="5">
        <v>1460.2567678799151</v>
      </c>
      <c r="AM14" s="5">
        <v>1431.3417465631032</v>
      </c>
      <c r="AN14" s="5">
        <v>1402.9992810297276</v>
      </c>
      <c r="AO14" s="5">
        <v>1375.2180339156705</v>
      </c>
      <c r="AP14" s="5">
        <v>1347.9868923516647</v>
      </c>
      <c r="AQ14" s="5">
        <v>1321.294963517998</v>
      </c>
      <c r="AR14" s="5">
        <v>1295.1315702872391</v>
      </c>
      <c r="AS14" s="5">
        <v>1269.4862469532466</v>
      </c>
      <c r="AT14" s="5">
        <v>1244.3487350447442</v>
      </c>
      <c r="AU14" s="5">
        <v>1219.7089792217973</v>
      </c>
      <c r="AV14" s="5">
        <v>1195.5571232535424</v>
      </c>
      <c r="AW14" s="5">
        <v>1171.8835060755634</v>
      </c>
      <c r="AX14" s="5">
        <v>1148.6786579253362</v>
      </c>
      <c r="AY14" s="5">
        <v>1125.9332965541987</v>
      </c>
      <c r="AZ14" s="5">
        <v>1103.6383235143271</v>
      </c>
      <c r="BA14" s="5">
        <v>1081.7848205192349</v>
      </c>
      <c r="BB14" s="5">
        <v>1060.3640458763405</v>
      </c>
      <c r="BC14" s="5">
        <v>1039.3674309901721</v>
      </c>
      <c r="BD14" s="5">
        <v>1018.7865769348174</v>
      </c>
      <c r="BE14" s="5">
        <v>998.61325109423865</v>
      </c>
      <c r="BF14" s="5">
        <v>978.83938386911836</v>
      </c>
      <c r="BG14" s="5">
        <v>959.45706544891186</v>
      </c>
      <c r="BH14" s="5">
        <v>940.45854264781599</v>
      </c>
      <c r="BI14" s="5">
        <v>921.83621580339377</v>
      </c>
      <c r="BJ14" s="5">
        <v>903.58263573660645</v>
      </c>
      <c r="BK14" s="5">
        <v>885.6905007720427</v>
      </c>
      <c r="BL14" s="5">
        <v>868.15265381715187</v>
      </c>
    </row>
    <row r="15" spans="1:64" hidden="1" outlineLevel="1" x14ac:dyDescent="0.25">
      <c r="A15" t="s">
        <v>0</v>
      </c>
      <c r="B15" s="4" t="s">
        <v>15</v>
      </c>
      <c r="C15" s="6">
        <v>2159</v>
      </c>
      <c r="D15" s="6">
        <v>2216</v>
      </c>
      <c r="E15" s="6">
        <v>2271</v>
      </c>
      <c r="F15" s="6">
        <v>2324</v>
      </c>
      <c r="G15" s="6">
        <v>2375</v>
      </c>
      <c r="H15" s="6">
        <v>2424</v>
      </c>
      <c r="I15" s="6">
        <v>2471</v>
      </c>
      <c r="J15" s="6">
        <v>2516</v>
      </c>
      <c r="K15" s="6">
        <v>2559</v>
      </c>
      <c r="L15" s="6">
        <v>2600</v>
      </c>
      <c r="M15" s="6">
        <v>2639</v>
      </c>
      <c r="N15" s="6">
        <v>2676</v>
      </c>
      <c r="O15" s="6">
        <v>2711</v>
      </c>
      <c r="P15" s="6">
        <v>2744</v>
      </c>
      <c r="Q15" s="6">
        <v>2775</v>
      </c>
      <c r="R15" s="6">
        <v>2804</v>
      </c>
      <c r="S15" s="6">
        <v>2831</v>
      </c>
      <c r="T15" s="6">
        <v>2856</v>
      </c>
      <c r="U15" s="6">
        <v>2879</v>
      </c>
      <c r="V15" s="6">
        <v>2900</v>
      </c>
      <c r="W15" s="6">
        <v>2919</v>
      </c>
      <c r="X15" s="6">
        <v>2936</v>
      </c>
      <c r="Y15" s="6">
        <v>2951</v>
      </c>
      <c r="Z15" s="6">
        <v>2964</v>
      </c>
      <c r="AA15" s="6">
        <v>2975</v>
      </c>
      <c r="AB15" s="6">
        <v>2984</v>
      </c>
      <c r="AC15" s="6">
        <v>2991</v>
      </c>
      <c r="AD15" s="6">
        <v>2996</v>
      </c>
      <c r="AE15" s="6">
        <v>2999</v>
      </c>
      <c r="AF15" s="6">
        <v>3000</v>
      </c>
      <c r="AG15" s="6">
        <v>2999</v>
      </c>
      <c r="AH15" s="6">
        <v>2996</v>
      </c>
      <c r="AI15" s="6">
        <v>2991</v>
      </c>
      <c r="AJ15" s="6">
        <v>2984</v>
      </c>
      <c r="AK15" s="6">
        <v>2975</v>
      </c>
      <c r="AL15" s="6">
        <v>2964</v>
      </c>
      <c r="AM15" s="6">
        <v>2951</v>
      </c>
      <c r="AN15" s="6">
        <v>2936</v>
      </c>
      <c r="AO15" s="6">
        <v>2919</v>
      </c>
      <c r="AP15" s="6">
        <v>2900</v>
      </c>
      <c r="AQ15" s="6">
        <v>2879</v>
      </c>
      <c r="AR15" s="6">
        <v>2856</v>
      </c>
      <c r="AS15" s="6">
        <v>2831</v>
      </c>
      <c r="AT15" s="6">
        <v>2804</v>
      </c>
      <c r="AU15" s="6">
        <v>2775</v>
      </c>
      <c r="AV15" s="6">
        <v>2744</v>
      </c>
      <c r="AW15" s="6">
        <v>2711</v>
      </c>
      <c r="AX15" s="6">
        <v>2676</v>
      </c>
      <c r="AY15" s="6">
        <v>2639</v>
      </c>
      <c r="AZ15" s="6">
        <v>2600</v>
      </c>
      <c r="BA15" s="6">
        <v>2559</v>
      </c>
      <c r="BB15" s="6">
        <v>2516</v>
      </c>
      <c r="BC15" s="6">
        <v>2471</v>
      </c>
      <c r="BD15" s="6">
        <v>2424</v>
      </c>
      <c r="BE15" s="6">
        <v>2375</v>
      </c>
      <c r="BF15" s="6">
        <v>2324</v>
      </c>
      <c r="BG15" s="6">
        <v>2271</v>
      </c>
      <c r="BH15" s="6">
        <v>2216</v>
      </c>
      <c r="BI15" s="6">
        <v>2159</v>
      </c>
      <c r="BJ15" s="6">
        <v>2100</v>
      </c>
      <c r="BK15" s="6">
        <v>2039</v>
      </c>
      <c r="BL15" s="6">
        <v>1976</v>
      </c>
    </row>
    <row r="16" spans="1:64" hidden="1" outlineLevel="1" x14ac:dyDescent="0.25">
      <c r="A16" t="s">
        <v>0</v>
      </c>
      <c r="B16" s="4" t="s">
        <v>16</v>
      </c>
      <c r="C16" s="5">
        <v>2159</v>
      </c>
      <c r="D16" s="5">
        <v>2216</v>
      </c>
      <c r="E16" s="5">
        <v>2271</v>
      </c>
      <c r="F16" s="5">
        <v>2324</v>
      </c>
      <c r="G16" s="5">
        <v>1875</v>
      </c>
      <c r="H16" s="5">
        <v>1924</v>
      </c>
      <c r="I16" s="5">
        <v>1971</v>
      </c>
      <c r="J16" s="5">
        <v>2016</v>
      </c>
      <c r="K16" s="5">
        <v>2059</v>
      </c>
      <c r="L16" s="5">
        <v>2100</v>
      </c>
      <c r="M16" s="5">
        <v>2139</v>
      </c>
      <c r="N16" s="5">
        <v>2176</v>
      </c>
      <c r="O16" s="5">
        <v>2211</v>
      </c>
      <c r="P16" s="5">
        <v>2244</v>
      </c>
      <c r="Q16" s="5">
        <v>2775</v>
      </c>
      <c r="R16" s="5">
        <v>2804</v>
      </c>
      <c r="S16" s="5">
        <v>2831</v>
      </c>
      <c r="T16" s="5">
        <v>2856</v>
      </c>
      <c r="U16" s="5">
        <v>2879</v>
      </c>
      <c r="V16" s="5">
        <v>2900</v>
      </c>
      <c r="W16" s="5">
        <v>2919</v>
      </c>
      <c r="X16" s="5">
        <v>1936</v>
      </c>
      <c r="Y16" s="5">
        <v>1951</v>
      </c>
      <c r="Z16" s="5">
        <v>1964</v>
      </c>
      <c r="AA16" s="5">
        <v>1975</v>
      </c>
      <c r="AB16" s="5">
        <v>1984</v>
      </c>
      <c r="AC16" s="5">
        <v>1991</v>
      </c>
      <c r="AD16" s="5">
        <v>1996</v>
      </c>
      <c r="AE16" s="5">
        <v>1999</v>
      </c>
      <c r="AF16" s="5">
        <v>2000</v>
      </c>
      <c r="AG16" s="5">
        <v>1999</v>
      </c>
      <c r="AH16" s="5">
        <v>1996</v>
      </c>
      <c r="AI16" s="5">
        <v>1991</v>
      </c>
      <c r="AJ16" s="5">
        <v>1984</v>
      </c>
      <c r="AK16" s="5">
        <v>1975</v>
      </c>
      <c r="AL16" s="5">
        <v>1964</v>
      </c>
      <c r="AM16" s="5">
        <v>1951</v>
      </c>
      <c r="AN16" s="5">
        <v>1936</v>
      </c>
      <c r="AO16" s="5">
        <v>1919</v>
      </c>
      <c r="AP16" s="5">
        <v>1900</v>
      </c>
      <c r="AQ16" s="5">
        <v>1879</v>
      </c>
      <c r="AR16" s="5">
        <v>2856</v>
      </c>
      <c r="AS16" s="5">
        <v>2831</v>
      </c>
      <c r="AT16" s="5">
        <v>2804</v>
      </c>
      <c r="AU16" s="5">
        <v>2775</v>
      </c>
      <c r="AV16" s="5">
        <v>2744</v>
      </c>
      <c r="AW16" s="5">
        <v>2711</v>
      </c>
      <c r="AX16" s="5">
        <v>1176</v>
      </c>
      <c r="AY16" s="5">
        <v>1139</v>
      </c>
      <c r="AZ16" s="5">
        <v>1100</v>
      </c>
      <c r="BA16" s="5">
        <v>1059</v>
      </c>
      <c r="BB16" s="5">
        <v>1016</v>
      </c>
      <c r="BC16" s="5">
        <v>971</v>
      </c>
      <c r="BD16" s="5">
        <v>924</v>
      </c>
      <c r="BE16" s="5">
        <v>875</v>
      </c>
      <c r="BF16" s="5">
        <v>824</v>
      </c>
      <c r="BG16" s="5">
        <v>771</v>
      </c>
      <c r="BH16" s="5">
        <v>716</v>
      </c>
      <c r="BI16" s="5">
        <v>659</v>
      </c>
      <c r="BJ16" s="5">
        <v>600</v>
      </c>
      <c r="BK16" s="5">
        <v>539</v>
      </c>
      <c r="BL16" s="5">
        <v>476</v>
      </c>
    </row>
    <row r="17" spans="1:64" hidden="1" outlineLevel="1" x14ac:dyDescent="0.25">
      <c r="A17" t="s">
        <v>0</v>
      </c>
      <c r="B17" s="4" t="s">
        <v>17</v>
      </c>
      <c r="C17" s="5">
        <v>1812.2694474199043</v>
      </c>
      <c r="D17" s="5">
        <v>1779.4829114950014</v>
      </c>
      <c r="E17" s="5">
        <v>1736.1586285920612</v>
      </c>
      <c r="F17" s="5">
        <v>1684.1686340693129</v>
      </c>
      <c r="G17" s="5">
        <v>1625.925728301424</v>
      </c>
      <c r="H17" s="5">
        <v>1564.1963715139866</v>
      </c>
      <c r="I17" s="5">
        <v>1501.8887129643974</v>
      </c>
      <c r="J17" s="5">
        <v>1441.83359790943</v>
      </c>
      <c r="K17" s="5">
        <v>1386.5767788023832</v>
      </c>
      <c r="L17" s="5">
        <v>1338.1993307663906</v>
      </c>
      <c r="M17" s="5">
        <v>1298.1805621640337</v>
      </c>
      <c r="N17" s="5">
        <v>1267.3137804667422</v>
      </c>
      <c r="O17" s="5">
        <v>1245.6804924369371</v>
      </c>
      <c r="P17" s="5">
        <v>1232.6834304483568</v>
      </c>
      <c r="Q17" s="5">
        <v>1227.1336796600442</v>
      </c>
      <c r="R17" s="5">
        <v>1227.3825964763435</v>
      </c>
      <c r="S17" s="5">
        <v>1231.4855636154984</v>
      </c>
      <c r="T17" s="5">
        <v>1237.3822338836344</v>
      </c>
      <c r="U17" s="5">
        <v>1243.0769645930525</v>
      </c>
      <c r="V17" s="5">
        <v>1246.8036911455338</v>
      </c>
      <c r="W17" s="5">
        <v>1247.1614450847469</v>
      </c>
      <c r="X17" s="5">
        <v>1243.2098728354817</v>
      </c>
      <c r="Y17" s="5">
        <v>1234.5181336239739</v>
      </c>
      <c r="Z17" s="5">
        <v>1221.1650518758045</v>
      </c>
      <c r="AA17" s="5">
        <v>1203.692938930895</v>
      </c>
      <c r="AB17" s="5">
        <v>1183.021656209698</v>
      </c>
      <c r="AC17" s="5">
        <v>1160.3328891068263</v>
      </c>
      <c r="AD17" s="5">
        <v>1136.9369420248292</v>
      </c>
      <c r="AE17" s="5">
        <v>1114.1354626392165</v>
      </c>
      <c r="AF17" s="5">
        <v>1093.0932939929312</v>
      </c>
      <c r="AG17" s="5">
        <v>1074.7311994260072</v>
      </c>
      <c r="AH17" s="5">
        <v>1059.6486882093454</v>
      </c>
      <c r="AI17" s="5">
        <v>1048.0828666160498</v>
      </c>
      <c r="AJ17" s="5">
        <v>1039.9054951140472</v>
      </c>
      <c r="AK17" s="5">
        <v>1034.6566246855962</v>
      </c>
      <c r="AL17" s="5">
        <v>1031.6096858287567</v>
      </c>
      <c r="AM17" s="5">
        <v>1029.8600428235682</v>
      </c>
      <c r="AN17" s="5">
        <v>1028.4270608066015</v>
      </c>
      <c r="AO17" s="5">
        <v>1026.3588255120328</v>
      </c>
      <c r="AP17" s="5">
        <v>1022.8288574178854</v>
      </c>
      <c r="AQ17" s="5">
        <v>1017.2154144528225</v>
      </c>
      <c r="AR17" s="5">
        <v>1009.1561191438916</v>
      </c>
      <c r="AS17" s="5">
        <v>998.57343265443069</v>
      </c>
      <c r="AT17" s="5">
        <v>985.66962862398532</v>
      </c>
      <c r="AU17" s="5">
        <v>970.89306832504042</v>
      </c>
      <c r="AV17" s="5">
        <v>954.88042815936569</v>
      </c>
      <c r="AW17" s="5">
        <v>938.38180379317168</v>
      </c>
      <c r="AX17" s="5">
        <v>922.17710194535573</v>
      </c>
      <c r="AY17" s="5">
        <v>906.99270674094919</v>
      </c>
      <c r="AZ17" s="5">
        <v>893.42704450579129</v>
      </c>
      <c r="BA17" s="5">
        <v>881.89243700507416</v>
      </c>
      <c r="BB17" s="5">
        <v>872.5786830498231</v>
      </c>
      <c r="BC17" s="5">
        <v>865.4413650727397</v>
      </c>
      <c r="BD17" s="5">
        <v>860.21520732447186</v>
      </c>
      <c r="BE17" s="5">
        <v>856.45019756550596</v>
      </c>
      <c r="BF17" s="5">
        <v>853.565892248164</v>
      </c>
      <c r="BG17" s="5">
        <v>850.91758278023462</v>
      </c>
      <c r="BH17" s="5">
        <v>847.86697085041033</v>
      </c>
      <c r="BI17" s="5">
        <v>843.84976896272917</v>
      </c>
      <c r="BJ17" s="5">
        <v>838.4332083198334</v>
      </c>
      <c r="BK17" s="5">
        <v>831.35771742753832</v>
      </c>
      <c r="BL17" s="5">
        <v>822.55887681997137</v>
      </c>
    </row>
    <row r="18" spans="1:64" hidden="1" outlineLevel="1" x14ac:dyDescent="0.25">
      <c r="A18" t="s">
        <v>0</v>
      </c>
      <c r="B18" s="4" t="s">
        <v>18</v>
      </c>
      <c r="C18" s="5">
        <v>3000.0000180000002</v>
      </c>
      <c r="D18" s="5">
        <v>2999.9999640000001</v>
      </c>
      <c r="E18" s="5">
        <v>2999.9999640000001</v>
      </c>
      <c r="F18" s="5">
        <v>2999.9999520000001</v>
      </c>
      <c r="G18" s="5">
        <v>3000.0001200000002</v>
      </c>
      <c r="H18" s="5">
        <v>2999.9999520000001</v>
      </c>
      <c r="I18" s="5">
        <v>2999.9999520000001</v>
      </c>
      <c r="J18" s="5">
        <v>2999.9999520000001</v>
      </c>
      <c r="K18" s="5">
        <v>2999.9999520000001</v>
      </c>
      <c r="L18" s="5">
        <v>2999.9999520000001</v>
      </c>
      <c r="M18" s="5">
        <v>2999.9999520000001</v>
      </c>
      <c r="N18" s="5">
        <v>2999.9999520000001</v>
      </c>
      <c r="O18" s="5">
        <v>2999.9999520000001</v>
      </c>
      <c r="P18" s="5">
        <v>2999.9999520000001</v>
      </c>
      <c r="Q18" s="5">
        <v>2999.9999520000001</v>
      </c>
      <c r="R18" s="5">
        <v>3000.00056</v>
      </c>
      <c r="S18" s="5">
        <v>2995.3601600000002</v>
      </c>
      <c r="T18" s="5">
        <v>2732.3646079999999</v>
      </c>
      <c r="U18" s="5">
        <v>2372.9559840000002</v>
      </c>
      <c r="V18" s="5">
        <v>2119.1489279999996</v>
      </c>
      <c r="W18" s="5">
        <v>1944.8743679999998</v>
      </c>
      <c r="X18" s="5">
        <v>1753.049728</v>
      </c>
      <c r="Y18" s="5">
        <v>1460.5667840000001</v>
      </c>
      <c r="Z18" s="5">
        <v>1017.5043840000001</v>
      </c>
      <c r="AA18" s="5">
        <v>844.85529600000007</v>
      </c>
      <c r="AB18" s="5">
        <v>779.8274560000001</v>
      </c>
      <c r="AC18" s="5">
        <v>623.87072000000012</v>
      </c>
      <c r="AD18" s="5">
        <v>518.64908800000001</v>
      </c>
      <c r="AE18" s="5">
        <v>418.04006400000003</v>
      </c>
      <c r="AF18" s="5">
        <v>376.89011199999999</v>
      </c>
      <c r="AG18" s="5">
        <v>372.09216000000004</v>
      </c>
      <c r="AH18" s="5">
        <v>395.56787200000002</v>
      </c>
      <c r="AI18" s="5">
        <v>420.98355199999997</v>
      </c>
      <c r="AJ18" s="5">
        <v>431.34284799999995</v>
      </c>
      <c r="AK18" s="5">
        <v>401.83168000000001</v>
      </c>
      <c r="AL18" s="5">
        <v>316.94412799999998</v>
      </c>
      <c r="AM18" s="5">
        <v>194.82700800000001</v>
      </c>
      <c r="AN18" s="5">
        <v>107.71379200000001</v>
      </c>
      <c r="AO18" s="5">
        <v>79.404799999999994</v>
      </c>
      <c r="AP18" s="5">
        <v>72.264192000000008</v>
      </c>
      <c r="AQ18" s="5">
        <v>68.812287999999995</v>
      </c>
      <c r="AR18" s="5">
        <v>34.470655999999998</v>
      </c>
      <c r="AS18" s="5">
        <v>2.3078400000000001</v>
      </c>
      <c r="AT18" s="5">
        <v>2.3078400000000001</v>
      </c>
      <c r="AU18" s="5">
        <v>2.3078400000000001</v>
      </c>
      <c r="AV18" s="5">
        <v>2.3078400000000001</v>
      </c>
      <c r="AW18" s="5">
        <v>2.3078400000000001</v>
      </c>
      <c r="AX18" s="5">
        <v>2.3078400000000001</v>
      </c>
      <c r="AY18" s="5">
        <v>2.3078400000000001</v>
      </c>
      <c r="AZ18" s="5">
        <v>2.3078400000000001</v>
      </c>
      <c r="BA18" s="5">
        <v>2.3078400000000001</v>
      </c>
      <c r="BB18" s="5">
        <v>2.3078400000000001</v>
      </c>
      <c r="BC18" s="5">
        <v>2.3078400000000001</v>
      </c>
      <c r="BD18" s="5">
        <v>2.3078400000000001</v>
      </c>
      <c r="BE18" s="5">
        <v>2.3078400000000001</v>
      </c>
      <c r="BF18" s="5">
        <v>2.3078400000000001</v>
      </c>
      <c r="BG18" s="5">
        <v>2.3078400000000001</v>
      </c>
      <c r="BH18" s="5">
        <v>2.3078400000000001</v>
      </c>
      <c r="BI18" s="5">
        <v>2.3078400000000001</v>
      </c>
      <c r="BJ18" s="5">
        <v>2.3078400000000001</v>
      </c>
      <c r="BK18" s="5">
        <v>2.3078400000000001</v>
      </c>
      <c r="BL18" s="5">
        <v>2.3078400000000001</v>
      </c>
    </row>
    <row r="19" spans="1:64" hidden="1" outlineLevel="1" x14ac:dyDescent="0.25">
      <c r="A19" t="s">
        <v>0</v>
      </c>
      <c r="B19" s="3" t="s">
        <v>19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64" hidden="1" outlineLevel="1" x14ac:dyDescent="0.25">
      <c r="A20" t="s">
        <v>0</v>
      </c>
      <c r="B20" s="4" t="s">
        <v>11</v>
      </c>
      <c r="C20" s="5">
        <v>85.372424520572579</v>
      </c>
      <c r="D20" s="5">
        <v>82.330841840326428</v>
      </c>
      <c r="E20" s="5">
        <v>79.248399635494053</v>
      </c>
      <c r="F20" s="5">
        <v>76.157303511151113</v>
      </c>
      <c r="G20" s="5">
        <v>73.030327389127933</v>
      </c>
      <c r="H20" s="5">
        <v>69.870144726608018</v>
      </c>
      <c r="I20" s="5">
        <v>66.658204485815617</v>
      </c>
      <c r="J20" s="5">
        <v>63.428320529347154</v>
      </c>
      <c r="K20" s="5">
        <v>60.148044660950518</v>
      </c>
      <c r="L20" s="5">
        <v>56.819458621599544</v>
      </c>
      <c r="M20" s="5">
        <v>53.419614530165966</v>
      </c>
      <c r="N20" s="5">
        <v>49.985642060615042</v>
      </c>
      <c r="O20" s="5">
        <v>46.475523963731007</v>
      </c>
      <c r="P20" s="5">
        <v>42.887507338332988</v>
      </c>
      <c r="Q20" s="5">
        <v>41.847225000000002</v>
      </c>
      <c r="R20" s="5">
        <v>40.806942661666973</v>
      </c>
      <c r="S20" s="5">
        <v>39.766660323334058</v>
      </c>
      <c r="T20" s="5">
        <v>38.726377985001037</v>
      </c>
      <c r="U20" s="5">
        <v>37.686095646668008</v>
      </c>
      <c r="V20" s="5">
        <v>36.645813308335086</v>
      </c>
      <c r="W20" s="5">
        <v>35.605530970002064</v>
      </c>
      <c r="X20" s="5">
        <v>34.565248631669036</v>
      </c>
      <c r="Y20" s="5">
        <v>33.524966293336114</v>
      </c>
      <c r="Z20" s="5">
        <v>32.484683955003092</v>
      </c>
      <c r="AA20" s="5">
        <v>31.44440161667017</v>
      </c>
      <c r="AB20" s="5">
        <v>30.404119278337149</v>
      </c>
      <c r="AC20" s="5">
        <v>29.363836940004123</v>
      </c>
      <c r="AD20" s="5">
        <v>28.323554601671201</v>
      </c>
      <c r="AE20" s="5">
        <v>27.28327226333818</v>
      </c>
      <c r="AF20" s="5">
        <v>26.242989925005158</v>
      </c>
      <c r="AG20" s="5">
        <v>25.202707586672236</v>
      </c>
      <c r="AH20" s="5">
        <v>24.162425248339208</v>
      </c>
      <c r="AI20" s="5">
        <v>23.122142910006186</v>
      </c>
      <c r="AJ20" s="5">
        <v>22.081860571673264</v>
      </c>
      <c r="AK20" s="5">
        <v>21.041578233340243</v>
      </c>
      <c r="AL20" s="5">
        <v>20.001295895007217</v>
      </c>
      <c r="AM20" s="5">
        <v>18.961013556674295</v>
      </c>
      <c r="AN20" s="5">
        <v>17.920731218341274</v>
      </c>
      <c r="AO20" s="5">
        <v>16.880448880008249</v>
      </c>
      <c r="AP20" s="5">
        <v>15.840166541675327</v>
      </c>
      <c r="AQ20" s="5">
        <v>14.799884203342302</v>
      </c>
      <c r="AR20" s="5">
        <v>13.759601865009278</v>
      </c>
      <c r="AS20" s="5">
        <v>12.719319526676358</v>
      </c>
      <c r="AT20" s="5">
        <v>11.679037188343333</v>
      </c>
      <c r="AU20" s="5">
        <v>10.63875485001031</v>
      </c>
      <c r="AV20" s="5">
        <v>9.5984725116773468</v>
      </c>
      <c r="AW20" s="5">
        <v>8.5581901733443342</v>
      </c>
      <c r="AX20" s="5">
        <v>7.5179078350113109</v>
      </c>
      <c r="AY20" s="5">
        <v>7.0663167053801477</v>
      </c>
      <c r="AZ20" s="5">
        <v>7.0663167053801477</v>
      </c>
      <c r="BA20" s="5">
        <v>7.0663167053801477</v>
      </c>
      <c r="BB20" s="5">
        <v>7.0663167053801477</v>
      </c>
      <c r="BC20" s="5">
        <v>7.0663167053801477</v>
      </c>
      <c r="BD20" s="5">
        <v>7.0663167053801477</v>
      </c>
      <c r="BE20" s="5">
        <v>7.0663167053801477</v>
      </c>
      <c r="BF20" s="5">
        <v>7.0663167053801477</v>
      </c>
      <c r="BG20" s="5">
        <v>7.0663167053801477</v>
      </c>
      <c r="BH20" s="5">
        <v>7.0663167053801477</v>
      </c>
      <c r="BI20" s="5">
        <v>7.0663167053801477</v>
      </c>
      <c r="BJ20" s="5">
        <v>7.0663167053801477</v>
      </c>
      <c r="BK20" s="5">
        <v>7.0663167053801477</v>
      </c>
      <c r="BL20" s="5">
        <v>7.0663167053801477</v>
      </c>
    </row>
    <row r="21" spans="1:64" hidden="1" outlineLevel="1" x14ac:dyDescent="0.25">
      <c r="A21" t="s">
        <v>0</v>
      </c>
      <c r="B21" s="4" t="s">
        <v>12</v>
      </c>
      <c r="C21" s="5">
        <v>108.75247529995674</v>
      </c>
      <c r="D21" s="5">
        <v>98.172695207380414</v>
      </c>
      <c r="E21" s="5">
        <v>86.037814837722649</v>
      </c>
      <c r="F21" s="5">
        <v>72.838179956063698</v>
      </c>
      <c r="G21" s="5">
        <v>73.165680779698363</v>
      </c>
      <c r="H21" s="5">
        <v>73.136426058708679</v>
      </c>
      <c r="I21" s="5">
        <v>72.88559844358538</v>
      </c>
      <c r="J21" s="5">
        <v>72.456235975524791</v>
      </c>
      <c r="K21" s="5">
        <v>71.887450788976082</v>
      </c>
      <c r="L21" s="5">
        <v>71.217780994268196</v>
      </c>
      <c r="M21" s="5">
        <v>70.465748156846473</v>
      </c>
      <c r="N21" s="5">
        <v>69.661167725767484</v>
      </c>
      <c r="O21" s="5">
        <v>68.823720284831424</v>
      </c>
      <c r="P21" s="5">
        <v>67.96940640549893</v>
      </c>
      <c r="Q21" s="5">
        <v>67.111076095922897</v>
      </c>
      <c r="R21" s="5">
        <v>66.258914721413973</v>
      </c>
      <c r="S21" s="5">
        <v>65.420874030237528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</row>
    <row r="22" spans="1:64" hidden="1" outlineLevel="1" x14ac:dyDescent="0.25">
      <c r="A22" t="s">
        <v>0</v>
      </c>
      <c r="B22" s="4" t="s">
        <v>13</v>
      </c>
      <c r="C22" s="5">
        <v>10</v>
      </c>
      <c r="D22" s="5">
        <v>12</v>
      </c>
      <c r="E22" s="5">
        <v>14</v>
      </c>
      <c r="F22" s="5">
        <v>16</v>
      </c>
      <c r="G22" s="5">
        <v>18</v>
      </c>
      <c r="H22" s="5">
        <v>20</v>
      </c>
      <c r="I22" s="5">
        <v>22</v>
      </c>
      <c r="J22" s="5">
        <v>24</v>
      </c>
      <c r="K22" s="5">
        <v>26</v>
      </c>
      <c r="L22" s="5">
        <v>28</v>
      </c>
      <c r="M22" s="5">
        <v>30</v>
      </c>
      <c r="N22" s="5">
        <v>32</v>
      </c>
      <c r="O22" s="5">
        <v>34</v>
      </c>
      <c r="P22" s="5">
        <v>36</v>
      </c>
      <c r="Q22" s="5">
        <v>38</v>
      </c>
      <c r="R22" s="5">
        <v>40</v>
      </c>
      <c r="S22" s="5">
        <v>42</v>
      </c>
      <c r="T22" s="5">
        <v>44</v>
      </c>
      <c r="U22" s="5">
        <v>46</v>
      </c>
      <c r="V22" s="5">
        <v>48</v>
      </c>
      <c r="W22" s="5">
        <v>50</v>
      </c>
      <c r="X22" s="5">
        <v>52</v>
      </c>
      <c r="Y22" s="5">
        <v>54</v>
      </c>
      <c r="Z22" s="5">
        <v>56</v>
      </c>
      <c r="AA22" s="5">
        <v>58</v>
      </c>
      <c r="AB22" s="5">
        <v>60</v>
      </c>
      <c r="AC22" s="5">
        <v>62</v>
      </c>
      <c r="AD22" s="5">
        <v>64</v>
      </c>
      <c r="AE22" s="5">
        <v>66</v>
      </c>
      <c r="AF22" s="5">
        <v>68</v>
      </c>
      <c r="AG22" s="5">
        <v>70</v>
      </c>
      <c r="AH22" s="5">
        <v>72</v>
      </c>
      <c r="AI22" s="5">
        <v>74</v>
      </c>
      <c r="AJ22" s="5">
        <v>76</v>
      </c>
      <c r="AK22" s="5">
        <v>78</v>
      </c>
      <c r="AL22" s="5">
        <v>80</v>
      </c>
      <c r="AM22" s="5">
        <v>82</v>
      </c>
      <c r="AN22" s="5">
        <v>84</v>
      </c>
      <c r="AO22" s="5">
        <v>86</v>
      </c>
      <c r="AP22" s="5">
        <v>88</v>
      </c>
      <c r="AQ22" s="5">
        <v>90</v>
      </c>
      <c r="AR22" s="5">
        <v>92</v>
      </c>
      <c r="AS22" s="5">
        <v>94</v>
      </c>
      <c r="AT22" s="5">
        <v>96</v>
      </c>
      <c r="AU22" s="5">
        <v>98</v>
      </c>
      <c r="AV22" s="5">
        <v>100</v>
      </c>
      <c r="AW22" s="5">
        <v>102</v>
      </c>
      <c r="AX22" s="5">
        <v>104</v>
      </c>
      <c r="AY22" s="5">
        <v>106</v>
      </c>
      <c r="AZ22" s="5">
        <v>108</v>
      </c>
      <c r="BA22" s="5">
        <v>110</v>
      </c>
      <c r="BB22" s="5">
        <v>112</v>
      </c>
      <c r="BC22" s="5">
        <v>114</v>
      </c>
      <c r="BD22" s="5">
        <v>116</v>
      </c>
      <c r="BE22" s="5">
        <v>118</v>
      </c>
      <c r="BF22" s="5">
        <v>120</v>
      </c>
      <c r="BG22" s="5">
        <v>122</v>
      </c>
      <c r="BH22" s="5">
        <v>124</v>
      </c>
      <c r="BI22" s="5">
        <v>126</v>
      </c>
      <c r="BJ22" s="5">
        <v>128</v>
      </c>
      <c r="BK22" s="5">
        <v>130</v>
      </c>
      <c r="BL22" s="5">
        <v>132</v>
      </c>
    </row>
    <row r="23" spans="1:64" hidden="1" outlineLevel="1" x14ac:dyDescent="0.25">
      <c r="A23" t="s">
        <v>0</v>
      </c>
      <c r="B23" s="4" t="s">
        <v>14</v>
      </c>
      <c r="C23" s="5">
        <v>69.303488362441769</v>
      </c>
      <c r="D23" s="5">
        <v>68.613907131472871</v>
      </c>
      <c r="E23" s="5">
        <v>67.931187348395568</v>
      </c>
      <c r="F23" s="5">
        <v>67.255260740662621</v>
      </c>
      <c r="G23" s="5">
        <v>66.586059715049984</v>
      </c>
      <c r="H23" s="5">
        <v>65.923517350897413</v>
      </c>
      <c r="I23" s="5">
        <v>65.267567393416385</v>
      </c>
      <c r="J23" s="5">
        <v>64.618144247064507</v>
      </c>
      <c r="K23" s="5">
        <v>63.975182968985976</v>
      </c>
      <c r="L23" s="5">
        <v>63.338619262517163</v>
      </c>
      <c r="M23" s="5">
        <v>62.708389470756977</v>
      </c>
      <c r="N23" s="5">
        <v>62.084430570201022</v>
      </c>
      <c r="O23" s="5">
        <v>61.466680164439289</v>
      </c>
      <c r="P23" s="5">
        <v>60.855076477916413</v>
      </c>
      <c r="Q23" s="5">
        <v>60.249558349754047</v>
      </c>
      <c r="R23" s="5">
        <v>59.650065227634798</v>
      </c>
      <c r="S23" s="5">
        <v>59.05653716174686</v>
      </c>
      <c r="T23" s="5">
        <v>58.468914798789044</v>
      </c>
      <c r="U23" s="5">
        <v>57.887139376035357</v>
      </c>
      <c r="V23" s="5">
        <v>57.311152715458725</v>
      </c>
      <c r="W23" s="5">
        <v>56.740897217913094</v>
      </c>
      <c r="X23" s="5">
        <v>56.176315857373496</v>
      </c>
      <c r="Y23" s="5">
        <v>55.617352175233385</v>
      </c>
      <c r="Z23" s="5">
        <v>55.063950274658744</v>
      </c>
      <c r="AA23" s="5">
        <v>54.516054814998341</v>
      </c>
      <c r="AB23" s="5">
        <v>53.973611006249641</v>
      </c>
      <c r="AC23" s="5">
        <v>53.436564603579718</v>
      </c>
      <c r="AD23" s="5">
        <v>52.90486190190078</v>
      </c>
      <c r="AE23" s="5">
        <v>52.378449730499568</v>
      </c>
      <c r="AF23" s="5">
        <v>51.857275447720248</v>
      </c>
      <c r="AG23" s="5">
        <v>51.341286935700246</v>
      </c>
      <c r="AH23" s="5">
        <v>50.830432595158364</v>
      </c>
      <c r="AI23" s="5">
        <v>50.324661340234833</v>
      </c>
      <c r="AJ23" s="5">
        <v>49.823922593382676</v>
      </c>
      <c r="AK23" s="5">
        <v>49.328166280309944</v>
      </c>
      <c r="AL23" s="5">
        <v>48.837342824972168</v>
      </c>
      <c r="AM23" s="5">
        <v>48.351403144614828</v>
      </c>
      <c r="AN23" s="5">
        <v>47.87029864486491</v>
      </c>
      <c r="AO23" s="5">
        <v>47.393981214871523</v>
      </c>
      <c r="AP23" s="5">
        <v>46.922403222494751</v>
      </c>
      <c r="AQ23" s="5">
        <v>46.455517509542361</v>
      </c>
      <c r="AR23" s="5">
        <v>45.993277387053972</v>
      </c>
      <c r="AS23" s="5">
        <v>45.535636630632155</v>
      </c>
      <c r="AT23" s="5">
        <v>45.082549475819896</v>
      </c>
      <c r="AU23" s="5">
        <v>44.633970613524134</v>
      </c>
      <c r="AV23" s="5">
        <v>44.189855185484817</v>
      </c>
      <c r="AW23" s="5">
        <v>43.750158779789054</v>
      </c>
      <c r="AX23" s="5">
        <v>43.314837426429861</v>
      </c>
      <c r="AY23" s="5">
        <v>42.883847592909127</v>
      </c>
      <c r="AZ23" s="5">
        <v>42.45714617988434</v>
      </c>
      <c r="BA23" s="5">
        <v>42.03469051685861</v>
      </c>
      <c r="BB23" s="5">
        <v>41.616438357913609</v>
      </c>
      <c r="BC23" s="5">
        <v>41.202347877484861</v>
      </c>
      <c r="BD23" s="5">
        <v>40.792377666179277</v>
      </c>
      <c r="BE23" s="5">
        <v>40.386486726634068</v>
      </c>
      <c r="BF23" s="5">
        <v>39.984634469417038</v>
      </c>
      <c r="BG23" s="5">
        <v>39.586780708967595</v>
      </c>
      <c r="BH23" s="5">
        <v>39.192885659578145</v>
      </c>
      <c r="BI23" s="5">
        <v>38.802909931415499</v>
      </c>
      <c r="BJ23" s="5">
        <v>38.416814526581845</v>
      </c>
      <c r="BK23" s="5">
        <v>38.03456083521499</v>
      </c>
      <c r="BL23" s="5">
        <v>37.656110631627215</v>
      </c>
    </row>
    <row r="24" spans="1:64" hidden="1" outlineLevel="1" x14ac:dyDescent="0.25">
      <c r="A24" t="s">
        <v>0</v>
      </c>
      <c r="B24" s="4" t="s">
        <v>15</v>
      </c>
      <c r="C24" s="5">
        <v>79</v>
      </c>
      <c r="D24" s="5">
        <v>78</v>
      </c>
      <c r="E24" s="5">
        <v>77</v>
      </c>
      <c r="F24" s="5">
        <v>76</v>
      </c>
      <c r="G24" s="5">
        <v>75</v>
      </c>
      <c r="H24" s="5">
        <v>74</v>
      </c>
      <c r="I24" s="5">
        <v>73</v>
      </c>
      <c r="J24" s="5">
        <v>72</v>
      </c>
      <c r="K24" s="5">
        <v>71</v>
      </c>
      <c r="L24" s="5">
        <v>70</v>
      </c>
      <c r="M24" s="5">
        <v>69</v>
      </c>
      <c r="N24" s="5">
        <v>68</v>
      </c>
      <c r="O24" s="5">
        <v>67</v>
      </c>
      <c r="P24" s="5">
        <v>66</v>
      </c>
      <c r="Q24" s="5">
        <v>65</v>
      </c>
      <c r="R24" s="5">
        <v>64</v>
      </c>
      <c r="S24" s="5">
        <v>63</v>
      </c>
      <c r="T24" s="5">
        <v>62</v>
      </c>
      <c r="U24" s="5">
        <v>61</v>
      </c>
      <c r="V24" s="5">
        <v>60</v>
      </c>
      <c r="W24" s="5">
        <v>59</v>
      </c>
      <c r="X24" s="5">
        <v>58</v>
      </c>
      <c r="Y24" s="5">
        <v>57</v>
      </c>
      <c r="Z24" s="5">
        <v>56</v>
      </c>
      <c r="AA24" s="5">
        <v>55</v>
      </c>
      <c r="AB24" s="5">
        <v>54</v>
      </c>
      <c r="AC24" s="5">
        <v>53</v>
      </c>
      <c r="AD24" s="5">
        <v>52</v>
      </c>
      <c r="AE24" s="5">
        <v>51</v>
      </c>
      <c r="AF24" s="5">
        <v>50</v>
      </c>
      <c r="AG24" s="5">
        <v>49</v>
      </c>
      <c r="AH24" s="5">
        <v>48</v>
      </c>
      <c r="AI24" s="5">
        <v>47</v>
      </c>
      <c r="AJ24" s="5">
        <v>46</v>
      </c>
      <c r="AK24" s="5">
        <v>45</v>
      </c>
      <c r="AL24" s="5">
        <v>44</v>
      </c>
      <c r="AM24" s="5">
        <v>43</v>
      </c>
      <c r="AN24" s="5">
        <v>42</v>
      </c>
      <c r="AO24" s="5">
        <v>41</v>
      </c>
      <c r="AP24" s="5">
        <v>40</v>
      </c>
      <c r="AQ24" s="5">
        <v>39</v>
      </c>
      <c r="AR24" s="5">
        <v>38</v>
      </c>
      <c r="AS24" s="5">
        <v>37</v>
      </c>
      <c r="AT24" s="5">
        <v>36</v>
      </c>
      <c r="AU24" s="5">
        <v>35</v>
      </c>
      <c r="AV24" s="5">
        <v>34</v>
      </c>
      <c r="AW24" s="5">
        <v>33</v>
      </c>
      <c r="AX24" s="5">
        <v>32</v>
      </c>
      <c r="AY24" s="5">
        <v>31</v>
      </c>
      <c r="AZ24" s="5">
        <v>30</v>
      </c>
      <c r="BA24" s="5">
        <v>29</v>
      </c>
      <c r="BB24" s="5">
        <v>28</v>
      </c>
      <c r="BC24" s="5">
        <v>27</v>
      </c>
      <c r="BD24" s="5">
        <v>26</v>
      </c>
      <c r="BE24" s="5">
        <v>25</v>
      </c>
      <c r="BF24" s="5">
        <v>24</v>
      </c>
      <c r="BG24" s="5">
        <v>23</v>
      </c>
      <c r="BH24" s="5">
        <v>22</v>
      </c>
      <c r="BI24" s="5">
        <v>21</v>
      </c>
      <c r="BJ24" s="5">
        <v>20</v>
      </c>
      <c r="BK24" s="5">
        <v>19</v>
      </c>
      <c r="BL24" s="5">
        <v>18</v>
      </c>
    </row>
    <row r="25" spans="1:64" hidden="1" outlineLevel="1" x14ac:dyDescent="0.25">
      <c r="A25" t="s">
        <v>0</v>
      </c>
      <c r="B25" s="4" t="s">
        <v>16</v>
      </c>
      <c r="C25" s="5">
        <v>79.19</v>
      </c>
      <c r="D25" s="5">
        <v>79.36</v>
      </c>
      <c r="E25" s="5">
        <v>79.510000000000005</v>
      </c>
      <c r="F25" s="5">
        <v>79.64</v>
      </c>
      <c r="G25" s="5">
        <v>79.75</v>
      </c>
      <c r="H25" s="5">
        <v>79.84</v>
      </c>
      <c r="I25" s="5">
        <v>79.91</v>
      </c>
      <c r="J25" s="5">
        <v>79.959999999999994</v>
      </c>
      <c r="K25" s="5">
        <v>79.989999999999995</v>
      </c>
      <c r="L25" s="5">
        <v>80</v>
      </c>
      <c r="M25" s="5">
        <v>79.989999999999995</v>
      </c>
      <c r="N25" s="5">
        <v>79.959999999999994</v>
      </c>
      <c r="O25" s="5">
        <v>79.91</v>
      </c>
      <c r="P25" s="5">
        <v>79.84</v>
      </c>
      <c r="Q25" s="5">
        <v>79.75</v>
      </c>
      <c r="R25" s="5">
        <v>79.64</v>
      </c>
      <c r="S25" s="5">
        <v>79.510000000000005</v>
      </c>
      <c r="T25" s="5">
        <v>79.36</v>
      </c>
      <c r="U25" s="5">
        <v>79.19</v>
      </c>
      <c r="V25" s="5">
        <v>79</v>
      </c>
      <c r="W25" s="5">
        <v>78.790000000000006</v>
      </c>
      <c r="X25" s="5">
        <v>78.56</v>
      </c>
      <c r="Y25" s="5">
        <v>78.31</v>
      </c>
      <c r="Z25" s="5">
        <v>78.040000000000006</v>
      </c>
      <c r="AA25" s="5">
        <v>77.75</v>
      </c>
      <c r="AB25" s="5">
        <v>77.44</v>
      </c>
      <c r="AC25" s="5">
        <v>77.11</v>
      </c>
      <c r="AD25" s="5">
        <v>76.760000000000005</v>
      </c>
      <c r="AE25" s="5">
        <v>76.39</v>
      </c>
      <c r="AF25" s="5">
        <v>76</v>
      </c>
      <c r="AG25" s="5">
        <v>75.59</v>
      </c>
      <c r="AH25" s="5">
        <v>75.16</v>
      </c>
      <c r="AI25" s="5">
        <v>74.710000000000008</v>
      </c>
      <c r="AJ25" s="5">
        <v>74.239999999999995</v>
      </c>
      <c r="AK25" s="5">
        <v>73.75</v>
      </c>
      <c r="AL25" s="5">
        <v>73.239999999999995</v>
      </c>
      <c r="AM25" s="5">
        <v>72.709999999999994</v>
      </c>
      <c r="AN25" s="5">
        <v>72.16</v>
      </c>
      <c r="AO25" s="5">
        <v>71.59</v>
      </c>
      <c r="AP25" s="5">
        <v>71</v>
      </c>
      <c r="AQ25" s="5">
        <v>70.39</v>
      </c>
      <c r="AR25" s="5">
        <v>69.759999999999991</v>
      </c>
      <c r="AS25" s="5">
        <v>69.11</v>
      </c>
      <c r="AT25" s="5">
        <v>68.44</v>
      </c>
      <c r="AU25" s="5">
        <v>67.75</v>
      </c>
      <c r="AV25" s="5">
        <v>67.040000000000006</v>
      </c>
      <c r="AW25" s="5">
        <v>66.31</v>
      </c>
      <c r="AX25" s="5">
        <v>65.56</v>
      </c>
      <c r="AY25" s="5">
        <v>64.789999999999992</v>
      </c>
      <c r="AZ25" s="5">
        <v>64</v>
      </c>
      <c r="BA25" s="5">
        <v>63.19</v>
      </c>
      <c r="BB25" s="5">
        <v>62.36</v>
      </c>
      <c r="BC25" s="5">
        <v>61.510000000000005</v>
      </c>
      <c r="BD25" s="5">
        <v>60.64</v>
      </c>
      <c r="BE25" s="5">
        <v>59.75</v>
      </c>
      <c r="BF25" s="5">
        <v>58.84</v>
      </c>
      <c r="BG25" s="5">
        <v>57.91</v>
      </c>
      <c r="BH25" s="5">
        <v>56.96</v>
      </c>
      <c r="BI25" s="5">
        <v>55.989999999999995</v>
      </c>
      <c r="BJ25" s="5">
        <v>55</v>
      </c>
      <c r="BK25" s="5">
        <v>53.99</v>
      </c>
      <c r="BL25" s="5">
        <v>52.959999999999994</v>
      </c>
    </row>
    <row r="26" spans="1:64" hidden="1" outlineLevel="1" x14ac:dyDescent="0.25">
      <c r="A26" t="s">
        <v>0</v>
      </c>
      <c r="B26" s="4" t="s">
        <v>17</v>
      </c>
      <c r="C26" s="5">
        <v>90.613472370995211</v>
      </c>
      <c r="D26" s="5">
        <v>88.974145574750068</v>
      </c>
      <c r="E26" s="5">
        <v>86.807931429603059</v>
      </c>
      <c r="F26" s="5">
        <v>84.208431703465649</v>
      </c>
      <c r="G26" s="5">
        <v>81.296286415071194</v>
      </c>
      <c r="H26" s="5">
        <v>78.20981857569933</v>
      </c>
      <c r="I26" s="5">
        <v>75.094435648219871</v>
      </c>
      <c r="J26" s="5">
        <v>72.091679895471501</v>
      </c>
      <c r="K26" s="5">
        <v>69.328838940119155</v>
      </c>
      <c r="L26" s="5">
        <v>66.909966538319537</v>
      </c>
      <c r="M26" s="5">
        <v>64.909028108201682</v>
      </c>
      <c r="N26" s="5">
        <v>63.365689023337112</v>
      </c>
      <c r="O26" s="5">
        <v>62.284024621846854</v>
      </c>
      <c r="P26" s="5">
        <v>61.634171522417844</v>
      </c>
      <c r="Q26" s="5">
        <v>61.356683983002213</v>
      </c>
      <c r="R26" s="5">
        <v>61.369129823817175</v>
      </c>
      <c r="S26" s="5">
        <v>61.574278180774925</v>
      </c>
      <c r="T26" s="5">
        <v>61.869111694181719</v>
      </c>
      <c r="U26" s="5">
        <v>62.153848229652624</v>
      </c>
      <c r="V26" s="5">
        <v>62.340184557276686</v>
      </c>
      <c r="W26" s="5">
        <v>62.358072254237342</v>
      </c>
      <c r="X26" s="5">
        <v>62.160493641774089</v>
      </c>
      <c r="Y26" s="5">
        <v>61.725906681198694</v>
      </c>
      <c r="Z26" s="5">
        <v>61.058252593790222</v>
      </c>
      <c r="AA26" s="5">
        <v>60.184646946544753</v>
      </c>
      <c r="AB26" s="5">
        <v>59.151082810484901</v>
      </c>
      <c r="AC26" s="5">
        <v>58.016644455341314</v>
      </c>
      <c r="AD26" s="5">
        <v>56.846847101241465</v>
      </c>
      <c r="AE26" s="5">
        <v>55.706773131960823</v>
      </c>
      <c r="AF26" s="5">
        <v>54.65466469964656</v>
      </c>
      <c r="AG26" s="5">
        <v>53.736559971300359</v>
      </c>
      <c r="AH26" s="5">
        <v>52.98243441046727</v>
      </c>
      <c r="AI26" s="5">
        <v>52.404143330802491</v>
      </c>
      <c r="AJ26" s="5">
        <v>51.995274755702361</v>
      </c>
      <c r="AK26" s="5">
        <v>51.732831234279807</v>
      </c>
      <c r="AL26" s="5">
        <v>51.580484291437834</v>
      </c>
      <c r="AM26" s="5">
        <v>51.493002141178408</v>
      </c>
      <c r="AN26" s="5">
        <v>51.421353040330075</v>
      </c>
      <c r="AO26" s="5">
        <v>51.31794127560164</v>
      </c>
      <c r="AP26" s="5">
        <v>51.141442870894267</v>
      </c>
      <c r="AQ26" s="5">
        <v>50.860770722641128</v>
      </c>
      <c r="AR26" s="5">
        <v>50.45780595719458</v>
      </c>
      <c r="AS26" s="5">
        <v>49.928671632721532</v>
      </c>
      <c r="AT26" s="5">
        <v>49.283481431199263</v>
      </c>
      <c r="AU26" s="5">
        <v>48.544653416252018</v>
      </c>
      <c r="AV26" s="5">
        <v>47.744021407968283</v>
      </c>
      <c r="AW26" s="5">
        <v>46.919090189658583</v>
      </c>
      <c r="AX26" s="5">
        <v>46.108855097267785</v>
      </c>
      <c r="AY26" s="5">
        <v>45.349635337047459</v>
      </c>
      <c r="AZ26" s="5">
        <v>44.671352225289567</v>
      </c>
      <c r="BA26" s="5">
        <v>44.094621850253709</v>
      </c>
      <c r="BB26" s="5">
        <v>43.628934152491155</v>
      </c>
      <c r="BC26" s="5">
        <v>43.272068253636988</v>
      </c>
      <c r="BD26" s="5">
        <v>43.010760366223593</v>
      </c>
      <c r="BE26" s="5">
        <v>42.822509878275298</v>
      </c>
      <c r="BF26" s="5">
        <v>42.678294612408202</v>
      </c>
      <c r="BG26" s="5">
        <v>42.545879139011731</v>
      </c>
      <c r="BH26" s="5">
        <v>42.393348542520513</v>
      </c>
      <c r="BI26" s="5">
        <v>42.192488448136459</v>
      </c>
      <c r="BJ26" s="5">
        <v>41.921660415991667</v>
      </c>
      <c r="BK26" s="5">
        <v>41.567885871376916</v>
      </c>
      <c r="BL26" s="5">
        <v>41.127943840998569</v>
      </c>
    </row>
    <row r="27" spans="1:64" hidden="1" outlineLevel="1" x14ac:dyDescent="0.25">
      <c r="A27" t="s">
        <v>0</v>
      </c>
      <c r="B27" s="4" t="s">
        <v>18</v>
      </c>
      <c r="C27" s="7">
        <v>85.372424520572579</v>
      </c>
      <c r="D27" s="7">
        <v>82.330841840326428</v>
      </c>
      <c r="E27" s="7">
        <v>79.248399635494053</v>
      </c>
      <c r="F27" s="7">
        <v>76.157303511151113</v>
      </c>
      <c r="G27" s="7">
        <v>73.030327389127933</v>
      </c>
      <c r="H27" s="7">
        <v>69.870144726608018</v>
      </c>
      <c r="I27" s="7">
        <v>66.658204485815617</v>
      </c>
      <c r="J27" s="7">
        <v>63.428320529347154</v>
      </c>
      <c r="K27" s="7">
        <v>60.148044660950518</v>
      </c>
      <c r="L27" s="7">
        <v>56.819458621599544</v>
      </c>
      <c r="M27" s="7">
        <v>53.419614530165966</v>
      </c>
      <c r="N27" s="7">
        <v>49.985642060615042</v>
      </c>
      <c r="O27" s="7">
        <v>46.475523963731007</v>
      </c>
      <c r="P27" s="7">
        <v>42.887507338332988</v>
      </c>
      <c r="Q27" s="7">
        <v>41.847225000000002</v>
      </c>
      <c r="R27" s="7">
        <v>40.806942661666973</v>
      </c>
      <c r="S27" s="7">
        <v>39.766660323334058</v>
      </c>
      <c r="T27" s="7">
        <v>38.726377985001037</v>
      </c>
      <c r="U27" s="7">
        <v>37.686095646668008</v>
      </c>
      <c r="V27" s="7">
        <v>36.645813308335086</v>
      </c>
      <c r="W27" s="7">
        <v>35.605530970002064</v>
      </c>
      <c r="X27">
        <v>34.565248631669036</v>
      </c>
      <c r="Y27">
        <v>33.524966293336114</v>
      </c>
      <c r="Z27">
        <v>32.484683955003092</v>
      </c>
      <c r="AA27">
        <v>31.44440161667017</v>
      </c>
      <c r="AB27">
        <v>30.404119278337149</v>
      </c>
      <c r="AC27">
        <v>29.363836940004123</v>
      </c>
      <c r="AD27">
        <v>28.323554601671201</v>
      </c>
      <c r="AE27">
        <v>27.28327226333818</v>
      </c>
      <c r="AF27">
        <v>26.242989925005158</v>
      </c>
      <c r="AG27">
        <v>25.202707586672236</v>
      </c>
      <c r="AH27">
        <v>24.162425248339208</v>
      </c>
      <c r="AI27">
        <v>23.122142910006186</v>
      </c>
      <c r="AJ27">
        <v>22.081860571673264</v>
      </c>
      <c r="AK27">
        <v>21.041578233340243</v>
      </c>
      <c r="AL27">
        <v>20.001295895007217</v>
      </c>
      <c r="AM27">
        <v>18.961013556674295</v>
      </c>
      <c r="AN27">
        <v>17.920731218341274</v>
      </c>
      <c r="AO27">
        <v>16.880448880008249</v>
      </c>
      <c r="AP27">
        <v>15.840166541675327</v>
      </c>
      <c r="AQ27">
        <v>14.799884203342302</v>
      </c>
      <c r="AR27">
        <v>13.759601865009278</v>
      </c>
      <c r="AS27">
        <v>12.719319526676358</v>
      </c>
      <c r="AT27">
        <v>11.679037188343333</v>
      </c>
      <c r="AU27">
        <v>10.63875485001031</v>
      </c>
      <c r="AV27">
        <v>9.5984725116773468</v>
      </c>
      <c r="AW27">
        <v>8.5581901733443342</v>
      </c>
      <c r="AX27">
        <v>7.5179078350113109</v>
      </c>
      <c r="AY27">
        <v>7.0663167053801477</v>
      </c>
      <c r="AZ27">
        <v>7.0663167053801477</v>
      </c>
      <c r="BA27">
        <v>7.0663167053801477</v>
      </c>
      <c r="BB27">
        <v>7.0663167053801477</v>
      </c>
      <c r="BC27">
        <v>7.0663167053801477</v>
      </c>
      <c r="BD27">
        <v>7.0663167053801477</v>
      </c>
      <c r="BE27">
        <v>7.0663167053801477</v>
      </c>
      <c r="BF27">
        <v>7.0663167053801477</v>
      </c>
      <c r="BG27">
        <v>7.0663167053801477</v>
      </c>
      <c r="BH27">
        <v>7.0663167053801477</v>
      </c>
      <c r="BI27">
        <v>7.0663167053801477</v>
      </c>
      <c r="BJ27">
        <v>7.0663167053801477</v>
      </c>
      <c r="BK27">
        <v>7.0663167053801477</v>
      </c>
      <c r="BL27">
        <v>7.0663167053801477</v>
      </c>
    </row>
    <row r="28" spans="1:64" hidden="1" outlineLevel="1" x14ac:dyDescent="0.25">
      <c r="A28" t="s">
        <v>0</v>
      </c>
      <c r="X28"/>
    </row>
    <row r="29" spans="1:64" collapsed="1" x14ac:dyDescent="0.25">
      <c r="A29" t="s">
        <v>0</v>
      </c>
      <c r="B29" s="8" t="s">
        <v>16</v>
      </c>
      <c r="X29"/>
    </row>
    <row r="30" spans="1:64" x14ac:dyDescent="0.25">
      <c r="A30" t="s">
        <v>0</v>
      </c>
      <c r="B30" t="s">
        <v>20</v>
      </c>
      <c r="C30" s="9">
        <f ca="1">VLOOKUP($B$29,$B$11:$BL$18,COUNTA($B30:B30)+1)</f>
        <v>2159</v>
      </c>
      <c r="D30" s="9">
        <f ca="1">VLOOKUP($B$29,$B$11:$BL$18,COUNTA($B30:C30)+1)</f>
        <v>2216</v>
      </c>
      <c r="E30" s="9">
        <f ca="1">VLOOKUP($B$29,$B$11:$BL$18,COUNTA($B30:D30)+1)</f>
        <v>2271</v>
      </c>
      <c r="F30" s="9">
        <f ca="1">VLOOKUP($B$29,$B$11:$BL$18,COUNTA($B30:E30)+1)</f>
        <v>2324</v>
      </c>
      <c r="G30" s="9">
        <f ca="1">VLOOKUP($B$29,$B$11:$BL$18,COUNTA($B30:F30)+1)</f>
        <v>1875</v>
      </c>
      <c r="H30" s="9">
        <f ca="1">VLOOKUP($B$29,$B$11:$BL$18,COUNTA($B30:G30)+1)</f>
        <v>1924</v>
      </c>
      <c r="I30" s="9">
        <f ca="1">VLOOKUP($B$29,$B$11:$BL$18,COUNTA($B30:H30)+1)</f>
        <v>1971</v>
      </c>
      <c r="J30" s="9">
        <f ca="1">VLOOKUP($B$29,$B$11:$BL$18,COUNTA($B30:I30)+1)</f>
        <v>2016</v>
      </c>
      <c r="K30" s="9">
        <f ca="1">VLOOKUP($B$29,$B$11:$BL$18,COUNTA($B30:J30)+1)</f>
        <v>2059</v>
      </c>
      <c r="L30" s="9">
        <f ca="1">VLOOKUP($B$29,$B$11:$BL$18,COUNTA($B30:K30)+1)</f>
        <v>2100</v>
      </c>
      <c r="M30" s="9">
        <f ca="1">VLOOKUP($B$29,$B$11:$BL$18,COUNTA($B30:L30)+1)</f>
        <v>2139</v>
      </c>
      <c r="N30" s="9">
        <f ca="1">VLOOKUP($B$29,$B$11:$BL$18,COUNTA($B30:M30)+1)</f>
        <v>2176</v>
      </c>
      <c r="O30" s="9">
        <f ca="1">VLOOKUP($B$29,$B$11:$BL$18,COUNTA($B30:N30)+1)</f>
        <v>2211</v>
      </c>
      <c r="P30" s="9">
        <f ca="1">VLOOKUP($B$29,$B$11:$BL$18,COUNTA($B30:O30)+1)</f>
        <v>2244</v>
      </c>
      <c r="Q30" s="9">
        <f ca="1">VLOOKUP($B$29,$B$11:$BL$18,COUNTA($B30:P30)+1)</f>
        <v>2775</v>
      </c>
      <c r="R30" s="9">
        <f ca="1">VLOOKUP($B$29,$B$11:$BL$18,COUNTA($B30:Q30)+1)</f>
        <v>2804</v>
      </c>
      <c r="S30" s="9">
        <f ca="1">VLOOKUP($B$29,$B$11:$BL$18,COUNTA($B30:R30)+1)</f>
        <v>2831</v>
      </c>
      <c r="T30" s="9">
        <f ca="1">VLOOKUP($B$29,$B$11:$BL$18,COUNTA($B30:S30)+1)</f>
        <v>2856</v>
      </c>
      <c r="U30" s="9">
        <f ca="1">VLOOKUP($B$29,$B$11:$BL$18,COUNTA($B30:T30)+1)</f>
        <v>2879</v>
      </c>
      <c r="V30" s="9">
        <f ca="1">VLOOKUP($B$29,$B$11:$BL$18,COUNTA($B30:U30)+1)</f>
        <v>2900</v>
      </c>
      <c r="W30" s="9">
        <f ca="1">VLOOKUP($B$29,$B$11:$BL$18,COUNTA($B30:V30)+1)</f>
        <v>2919</v>
      </c>
      <c r="X30" s="9">
        <f ca="1">VLOOKUP($B$29,$B$11:$BL$18,COUNTA($B30:W30)+1)</f>
        <v>1936</v>
      </c>
      <c r="Y30" s="9">
        <f ca="1">VLOOKUP($B$29,$B$11:$BL$18,COUNTA($B30:X30)+1)</f>
        <v>1951</v>
      </c>
      <c r="Z30" s="9">
        <f ca="1">VLOOKUP($B$29,$B$11:$BL$18,COUNTA($B30:Y30)+1)</f>
        <v>1964</v>
      </c>
      <c r="AA30" s="9">
        <f ca="1">VLOOKUP($B$29,$B$11:$BL$18,COUNTA($B30:Z30)+1)</f>
        <v>1975</v>
      </c>
      <c r="AB30" s="9">
        <f ca="1">VLOOKUP($B$29,$B$11:$BL$18,COUNTA($B30:AA30)+1)</f>
        <v>1984</v>
      </c>
      <c r="AC30" s="9">
        <f ca="1">VLOOKUP($B$29,$B$11:$BL$18,COUNTA($B30:AB30)+1)</f>
        <v>1991</v>
      </c>
      <c r="AD30" s="9">
        <f ca="1">VLOOKUP($B$29,$B$11:$BL$18,COUNTA($B30:AC30)+1)</f>
        <v>1996</v>
      </c>
      <c r="AE30" s="9">
        <f ca="1">VLOOKUP($B$29,$B$11:$BL$18,COUNTA($B30:AD30)+1)</f>
        <v>1999</v>
      </c>
      <c r="AF30" s="9">
        <f ca="1">VLOOKUP($B$29,$B$11:$BL$18,COUNTA($B30:AE30)+1)</f>
        <v>2000</v>
      </c>
      <c r="AG30" s="9">
        <f ca="1">VLOOKUP($B$29,$B$11:$BL$18,COUNTA($B30:AF30)+1)</f>
        <v>1999</v>
      </c>
      <c r="AH30" s="9">
        <f ca="1">VLOOKUP($B$29,$B$11:$BL$18,COUNTA($B30:AG30)+1)</f>
        <v>1996</v>
      </c>
      <c r="AI30" s="9">
        <f ca="1">VLOOKUP($B$29,$B$11:$BL$18,COUNTA($B30:AH30)+1)</f>
        <v>1991</v>
      </c>
      <c r="AJ30" s="9">
        <f ca="1">VLOOKUP($B$29,$B$11:$BL$18,COUNTA($B30:AI30)+1)</f>
        <v>1984</v>
      </c>
      <c r="AK30" s="9">
        <f ca="1">VLOOKUP($B$29,$B$11:$BL$18,COUNTA($B30:AJ30)+1)</f>
        <v>1975</v>
      </c>
      <c r="AL30" s="9">
        <f ca="1">VLOOKUP($B$29,$B$11:$BL$18,COUNTA($B30:AK30)+1)</f>
        <v>1964</v>
      </c>
      <c r="AM30" s="9">
        <f ca="1">VLOOKUP($B$29,$B$11:$BL$18,COUNTA($B30:AL30)+1)</f>
        <v>1951</v>
      </c>
      <c r="AN30" s="9">
        <f ca="1">VLOOKUP($B$29,$B$11:$BL$18,COUNTA($B30:AM30)+1)</f>
        <v>1936</v>
      </c>
      <c r="AO30" s="9">
        <f ca="1">VLOOKUP($B$29,$B$11:$BL$18,COUNTA($B30:AN30)+1)</f>
        <v>1919</v>
      </c>
      <c r="AP30" s="9">
        <f ca="1">VLOOKUP($B$29,$B$11:$BL$18,COUNTA($B30:AO30)+1)</f>
        <v>1900</v>
      </c>
      <c r="AQ30" s="9">
        <f ca="1">VLOOKUP($B$29,$B$11:$BL$18,COUNTA($B30:AP30)+1)</f>
        <v>1879</v>
      </c>
      <c r="AR30" s="9">
        <f ca="1">VLOOKUP($B$29,$B$11:$BL$18,COUNTA($B30:AQ30)+1)</f>
        <v>2856</v>
      </c>
      <c r="AS30" s="9">
        <f ca="1">VLOOKUP($B$29,$B$11:$BL$18,COUNTA($B30:AR30)+1)</f>
        <v>2831</v>
      </c>
      <c r="AT30" s="9">
        <f ca="1">VLOOKUP($B$29,$B$11:$BL$18,COUNTA($B30:AS30)+1)</f>
        <v>2804</v>
      </c>
      <c r="AU30" s="9">
        <f ca="1">VLOOKUP($B$29,$B$11:$BL$18,COUNTA($B30:AT30)+1)</f>
        <v>2775</v>
      </c>
      <c r="AV30" s="9">
        <f ca="1">VLOOKUP($B$29,$B$11:$BL$18,COUNTA($B30:AU30)+1)</f>
        <v>2744</v>
      </c>
      <c r="AW30" s="9">
        <f ca="1">VLOOKUP($B$29,$B$11:$BL$18,COUNTA($B30:AV30)+1)</f>
        <v>2711</v>
      </c>
      <c r="AX30" s="9">
        <f ca="1">VLOOKUP($B$29,$B$11:$BL$18,COUNTA($B30:AW30)+1)</f>
        <v>1176</v>
      </c>
      <c r="AY30" s="9">
        <f ca="1">VLOOKUP($B$29,$B$11:$BL$18,COUNTA($B30:AX30)+1)</f>
        <v>1139</v>
      </c>
      <c r="AZ30" s="9">
        <f ca="1">VLOOKUP($B$29,$B$11:$BL$18,COUNTA($B30:AY30)+1)</f>
        <v>1100</v>
      </c>
      <c r="BA30" s="9">
        <f ca="1">VLOOKUP($B$29,$B$11:$BL$18,COUNTA($B30:AZ30)+1)</f>
        <v>1059</v>
      </c>
      <c r="BB30" s="9">
        <f ca="1">VLOOKUP($B$29,$B$11:$BL$18,COUNTA($B30:BA30)+1)</f>
        <v>1016</v>
      </c>
      <c r="BC30" s="9">
        <f ca="1">VLOOKUP($B$29,$B$11:$BL$18,COUNTA($B30:BB30)+1)</f>
        <v>971</v>
      </c>
      <c r="BD30" s="9">
        <f ca="1">VLOOKUP($B$29,$B$11:$BL$18,COUNTA($B30:BC30)+1)</f>
        <v>924</v>
      </c>
      <c r="BE30" s="9">
        <f ca="1">VLOOKUP($B$29,$B$11:$BL$18,COUNTA($B30:BD30)+1)</f>
        <v>875</v>
      </c>
      <c r="BF30" s="9">
        <f ca="1">VLOOKUP($B$29,$B$11:$BL$18,COUNTA($B30:BE30)+1)</f>
        <v>824</v>
      </c>
      <c r="BG30" s="9">
        <f ca="1">VLOOKUP($B$29,$B$11:$BL$18,COUNTA($B30:BF30)+1)</f>
        <v>771</v>
      </c>
      <c r="BH30" s="9">
        <f ca="1">VLOOKUP($B$29,$B$11:$BL$18,COUNTA($B30:BG30)+1)</f>
        <v>716</v>
      </c>
      <c r="BI30" s="9">
        <f ca="1">VLOOKUP($B$29,$B$11:$BL$18,COUNTA($B30:BH30)+1)</f>
        <v>659</v>
      </c>
      <c r="BJ30" s="9">
        <f ca="1">VLOOKUP($B$29,$B$11:$BL$18,COUNTA($B30:BI30)+1)</f>
        <v>600</v>
      </c>
      <c r="BK30" s="9">
        <f ca="1">VLOOKUP($B$29,$B$11:$BL$18,COUNTA($B30:BJ30)+1)</f>
        <v>539</v>
      </c>
      <c r="BL30" s="9">
        <f ca="1">VLOOKUP($B$29,$B$11:$BL$18,COUNTA($B30:BK30)+1)</f>
        <v>476</v>
      </c>
    </row>
    <row r="31" spans="1:64" x14ac:dyDescent="0.25">
      <c r="A31" t="s">
        <v>0</v>
      </c>
      <c r="B31" t="s">
        <v>21</v>
      </c>
      <c r="C31" s="9">
        <f ca="1">VLOOKUP($B$29,$B$20:$BL$27,COUNTA($B31:B31)+1)</f>
        <v>79.19</v>
      </c>
      <c r="D31" s="9">
        <f ca="1">VLOOKUP($B$29,$B$20:$BL$27,COUNTA($B31:C31)+1)</f>
        <v>79.36</v>
      </c>
      <c r="E31" s="9">
        <f ca="1">VLOOKUP($B$29,$B$20:$BL$27,COUNTA($B31:D31)+1)</f>
        <v>79.510000000000005</v>
      </c>
      <c r="F31" s="9">
        <f ca="1">VLOOKUP($B$29,$B$20:$BL$27,COUNTA($B31:E31)+1)</f>
        <v>79.64</v>
      </c>
      <c r="G31" s="9">
        <f ca="1">VLOOKUP($B$29,$B$20:$BL$27,COUNTA($B31:F31)+1)</f>
        <v>79.75</v>
      </c>
      <c r="H31" s="9">
        <f ca="1">VLOOKUP($B$29,$B$20:$BL$27,COUNTA($B31:G31)+1)</f>
        <v>79.84</v>
      </c>
      <c r="I31" s="9">
        <f ca="1">VLOOKUP($B$29,$B$20:$BL$27,COUNTA($B31:H31)+1)</f>
        <v>79.91</v>
      </c>
      <c r="J31" s="9">
        <f ca="1">VLOOKUP($B$29,$B$20:$BL$27,COUNTA($B31:I31)+1)</f>
        <v>79.959999999999994</v>
      </c>
      <c r="K31" s="9">
        <f ca="1">VLOOKUP($B$29,$B$20:$BL$27,COUNTA($B31:J31)+1)</f>
        <v>79.989999999999995</v>
      </c>
      <c r="L31" s="9">
        <f ca="1">VLOOKUP($B$29,$B$20:$BL$27,COUNTA($B31:K31)+1)</f>
        <v>80</v>
      </c>
      <c r="M31" s="9">
        <f ca="1">VLOOKUP($B$29,$B$20:$BL$27,COUNTA($B31:L31)+1)</f>
        <v>79.989999999999995</v>
      </c>
      <c r="N31" s="9">
        <f ca="1">VLOOKUP($B$29,$B$20:$BL$27,COUNTA($B31:M31)+1)</f>
        <v>79.959999999999994</v>
      </c>
      <c r="O31" s="9">
        <f ca="1">VLOOKUP($B$29,$B$20:$BL$27,COUNTA($B31:N31)+1)</f>
        <v>79.91</v>
      </c>
      <c r="P31" s="9">
        <f ca="1">VLOOKUP($B$29,$B$20:$BL$27,COUNTA($B31:O31)+1)</f>
        <v>79.84</v>
      </c>
      <c r="Q31" s="9">
        <f ca="1">VLOOKUP($B$29,$B$20:$BL$27,COUNTA($B31:P31)+1)</f>
        <v>79.75</v>
      </c>
      <c r="R31" s="9">
        <f ca="1">VLOOKUP($B$29,$B$20:$BL$27,COUNTA($B31:Q31)+1)</f>
        <v>79.64</v>
      </c>
      <c r="S31" s="9">
        <f ca="1">VLOOKUP($B$29,$B$20:$BL$27,COUNTA($B31:R31)+1)</f>
        <v>79.510000000000005</v>
      </c>
      <c r="T31" s="9">
        <f ca="1">VLOOKUP($B$29,$B$20:$BL$27,COUNTA($B31:S31)+1)</f>
        <v>79.36</v>
      </c>
      <c r="U31" s="9">
        <f ca="1">VLOOKUP($B$29,$B$20:$BL$27,COUNTA($B31:T31)+1)</f>
        <v>79.19</v>
      </c>
      <c r="V31" s="9">
        <f ca="1">VLOOKUP($B$29,$B$20:$BL$27,COUNTA($B31:U31)+1)</f>
        <v>79</v>
      </c>
      <c r="W31" s="9">
        <f ca="1">VLOOKUP($B$29,$B$20:$BL$27,COUNTA($B31:V31)+1)</f>
        <v>78.790000000000006</v>
      </c>
      <c r="X31" s="9">
        <f ca="1">VLOOKUP($B$29,$B$20:$BL$27,COUNTA($B31:W31)+1)</f>
        <v>78.56</v>
      </c>
      <c r="Y31" s="9">
        <f ca="1">VLOOKUP($B$29,$B$20:$BL$27,COUNTA($B31:X31)+1)</f>
        <v>78.31</v>
      </c>
      <c r="Z31" s="9">
        <f ca="1">VLOOKUP($B$29,$B$20:$BL$27,COUNTA($B31:Y31)+1)</f>
        <v>78.040000000000006</v>
      </c>
      <c r="AA31" s="9">
        <f ca="1">VLOOKUP($B$29,$B$20:$BL$27,COUNTA($B31:Z31)+1)</f>
        <v>77.75</v>
      </c>
      <c r="AB31" s="9">
        <f ca="1">VLOOKUP($B$29,$B$20:$BL$27,COUNTA($B31:AA31)+1)</f>
        <v>77.44</v>
      </c>
      <c r="AC31" s="9">
        <f ca="1">VLOOKUP($B$29,$B$20:$BL$27,COUNTA($B31:AB31)+1)</f>
        <v>77.11</v>
      </c>
      <c r="AD31" s="9">
        <f ca="1">VLOOKUP($B$29,$B$20:$BL$27,COUNTA($B31:AC31)+1)</f>
        <v>76.760000000000005</v>
      </c>
      <c r="AE31" s="9">
        <f ca="1">VLOOKUP($B$29,$B$20:$BL$27,COUNTA($B31:AD31)+1)</f>
        <v>76.39</v>
      </c>
      <c r="AF31" s="9">
        <f ca="1">VLOOKUP($B$29,$B$20:$BL$27,COUNTA($B31:AE31)+1)</f>
        <v>76</v>
      </c>
      <c r="AG31" s="9">
        <f ca="1">VLOOKUP($B$29,$B$20:$BL$27,COUNTA($B31:AF31)+1)</f>
        <v>75.59</v>
      </c>
      <c r="AH31" s="9">
        <f ca="1">VLOOKUP($B$29,$B$20:$BL$27,COUNTA($B31:AG31)+1)</f>
        <v>75.16</v>
      </c>
      <c r="AI31" s="9">
        <f ca="1">VLOOKUP($B$29,$B$20:$BL$27,COUNTA($B31:AH31)+1)</f>
        <v>74.710000000000008</v>
      </c>
      <c r="AJ31" s="9">
        <f ca="1">VLOOKUP($B$29,$B$20:$BL$27,COUNTA($B31:AI31)+1)</f>
        <v>74.239999999999995</v>
      </c>
      <c r="AK31" s="9">
        <f ca="1">VLOOKUP($B$29,$B$20:$BL$27,COUNTA($B31:AJ31)+1)</f>
        <v>73.75</v>
      </c>
      <c r="AL31" s="9">
        <f ca="1">VLOOKUP($B$29,$B$20:$BL$27,COUNTA($B31:AK31)+1)</f>
        <v>73.239999999999995</v>
      </c>
      <c r="AM31" s="9">
        <f ca="1">VLOOKUP($B$29,$B$20:$BL$27,COUNTA($B31:AL31)+1)</f>
        <v>72.709999999999994</v>
      </c>
      <c r="AN31" s="9">
        <f ca="1">VLOOKUP($B$29,$B$20:$BL$27,COUNTA($B31:AM31)+1)</f>
        <v>72.16</v>
      </c>
      <c r="AO31" s="9">
        <f ca="1">VLOOKUP($B$29,$B$20:$BL$27,COUNTA($B31:AN31)+1)</f>
        <v>71.59</v>
      </c>
      <c r="AP31" s="9">
        <f ca="1">VLOOKUP($B$29,$B$20:$BL$27,COUNTA($B31:AO31)+1)</f>
        <v>71</v>
      </c>
      <c r="AQ31" s="9">
        <f ca="1">VLOOKUP($B$29,$B$20:$BL$27,COUNTA($B31:AP31)+1)</f>
        <v>70.39</v>
      </c>
      <c r="AR31" s="9">
        <f ca="1">VLOOKUP($B$29,$B$20:$BL$27,COUNTA($B31:AQ31)+1)</f>
        <v>69.759999999999991</v>
      </c>
      <c r="AS31" s="9">
        <f ca="1">VLOOKUP($B$29,$B$20:$BL$27,COUNTA($B31:AR31)+1)</f>
        <v>69.11</v>
      </c>
      <c r="AT31" s="9">
        <f ca="1">VLOOKUP($B$29,$B$20:$BL$27,COUNTA($B31:AS31)+1)</f>
        <v>68.44</v>
      </c>
      <c r="AU31" s="9">
        <f ca="1">VLOOKUP($B$29,$B$20:$BL$27,COUNTA($B31:AT31)+1)</f>
        <v>67.75</v>
      </c>
      <c r="AV31" s="9">
        <f ca="1">VLOOKUP($B$29,$B$20:$BL$27,COUNTA($B31:AU31)+1)</f>
        <v>67.040000000000006</v>
      </c>
      <c r="AW31" s="9">
        <f ca="1">VLOOKUP($B$29,$B$20:$BL$27,COUNTA($B31:AV31)+1)</f>
        <v>66.31</v>
      </c>
      <c r="AX31" s="9">
        <f ca="1">VLOOKUP($B$29,$B$20:$BL$27,COUNTA($B31:AW31)+1)</f>
        <v>65.56</v>
      </c>
      <c r="AY31" s="9">
        <f ca="1">VLOOKUP($B$29,$B$20:$BL$27,COUNTA($B31:AX31)+1)</f>
        <v>64.789999999999992</v>
      </c>
      <c r="AZ31" s="9">
        <f ca="1">VLOOKUP($B$29,$B$20:$BL$27,COUNTA($B31:AY31)+1)</f>
        <v>64</v>
      </c>
      <c r="BA31" s="9">
        <f ca="1">VLOOKUP($B$29,$B$20:$BL$27,COUNTA($B31:AZ31)+1)</f>
        <v>63.19</v>
      </c>
      <c r="BB31" s="9">
        <f ca="1">VLOOKUP($B$29,$B$20:$BL$27,COUNTA($B31:BA31)+1)</f>
        <v>62.36</v>
      </c>
      <c r="BC31" s="9">
        <f ca="1">VLOOKUP($B$29,$B$20:$BL$27,COUNTA($B31:BB31)+1)</f>
        <v>61.510000000000005</v>
      </c>
      <c r="BD31" s="9">
        <f ca="1">VLOOKUP($B$29,$B$20:$BL$27,COUNTA($B31:BC31)+1)</f>
        <v>60.64</v>
      </c>
      <c r="BE31" s="9">
        <f ca="1">VLOOKUP($B$29,$B$20:$BL$27,COUNTA($B31:BD31)+1)</f>
        <v>59.75</v>
      </c>
      <c r="BF31" s="9">
        <f ca="1">VLOOKUP($B$29,$B$20:$BL$27,COUNTA($B31:BE31)+1)</f>
        <v>58.84</v>
      </c>
      <c r="BG31" s="9">
        <f ca="1">VLOOKUP($B$29,$B$20:$BL$27,COUNTA($B31:BF31)+1)</f>
        <v>57.91</v>
      </c>
      <c r="BH31" s="9">
        <f ca="1">VLOOKUP($B$29,$B$20:$BL$27,COUNTA($B31:BG31)+1)</f>
        <v>56.96</v>
      </c>
      <c r="BI31" s="9">
        <f ca="1">VLOOKUP($B$29,$B$20:$BL$27,COUNTA($B31:BH31)+1)</f>
        <v>55.989999999999995</v>
      </c>
      <c r="BJ31" s="9">
        <f ca="1">VLOOKUP($B$29,$B$20:$BL$27,COUNTA($B31:BI31)+1)</f>
        <v>55</v>
      </c>
      <c r="BK31" s="9">
        <f ca="1">VLOOKUP($B$29,$B$20:$BL$27,COUNTA($B31:BJ31)+1)</f>
        <v>53.99</v>
      </c>
      <c r="BL31" s="9">
        <f ca="1">VLOOKUP($B$29,$B$20:$BL$27,COUNTA($B31:BK31)+1)</f>
        <v>52.959999999999994</v>
      </c>
    </row>
    <row r="32" spans="1:64" x14ac:dyDescent="0.25">
      <c r="A32" t="s">
        <v>22</v>
      </c>
      <c r="B32" t="s">
        <v>23</v>
      </c>
      <c r="C32">
        <v>5</v>
      </c>
      <c r="D32">
        <f t="shared" ref="D32:BL32" ca="1" si="0">C32</f>
        <v>5</v>
      </c>
      <c r="E32">
        <f t="shared" ca="1" si="0"/>
        <v>5</v>
      </c>
      <c r="F32">
        <f t="shared" ca="1" si="0"/>
        <v>5</v>
      </c>
      <c r="G32">
        <f t="shared" ca="1" si="0"/>
        <v>5</v>
      </c>
      <c r="H32">
        <f t="shared" ca="1" si="0"/>
        <v>5</v>
      </c>
      <c r="I32">
        <f t="shared" ca="1" si="0"/>
        <v>5</v>
      </c>
      <c r="J32">
        <f t="shared" ca="1" si="0"/>
        <v>5</v>
      </c>
      <c r="K32">
        <f t="shared" ca="1" si="0"/>
        <v>5</v>
      </c>
      <c r="L32">
        <f t="shared" ca="1" si="0"/>
        <v>5</v>
      </c>
      <c r="M32">
        <f t="shared" ca="1" si="0"/>
        <v>5</v>
      </c>
      <c r="N32">
        <f t="shared" ca="1" si="0"/>
        <v>5</v>
      </c>
      <c r="O32">
        <f t="shared" ca="1" si="0"/>
        <v>5</v>
      </c>
      <c r="P32">
        <f t="shared" ca="1" si="0"/>
        <v>5</v>
      </c>
      <c r="Q32">
        <f t="shared" ca="1" si="0"/>
        <v>5</v>
      </c>
      <c r="R32">
        <f t="shared" ca="1" si="0"/>
        <v>5</v>
      </c>
      <c r="S32">
        <f t="shared" ca="1" si="0"/>
        <v>5</v>
      </c>
      <c r="T32">
        <f t="shared" ca="1" si="0"/>
        <v>5</v>
      </c>
      <c r="U32">
        <f t="shared" ca="1" si="0"/>
        <v>5</v>
      </c>
      <c r="V32">
        <f t="shared" ca="1" si="0"/>
        <v>5</v>
      </c>
      <c r="W32">
        <f t="shared" ca="1" si="0"/>
        <v>5</v>
      </c>
      <c r="X32">
        <f t="shared" ca="1" si="0"/>
        <v>5</v>
      </c>
      <c r="Y32">
        <f t="shared" ca="1" si="0"/>
        <v>5</v>
      </c>
      <c r="Z32">
        <f t="shared" ca="1" si="0"/>
        <v>5</v>
      </c>
      <c r="AA32">
        <f t="shared" ca="1" si="0"/>
        <v>5</v>
      </c>
      <c r="AB32">
        <f t="shared" ca="1" si="0"/>
        <v>5</v>
      </c>
      <c r="AC32">
        <f t="shared" ca="1" si="0"/>
        <v>5</v>
      </c>
      <c r="AD32">
        <f t="shared" ca="1" si="0"/>
        <v>5</v>
      </c>
      <c r="AE32">
        <f t="shared" ca="1" si="0"/>
        <v>5</v>
      </c>
      <c r="AF32">
        <f t="shared" ca="1" si="0"/>
        <v>5</v>
      </c>
      <c r="AG32">
        <f t="shared" ca="1" si="0"/>
        <v>5</v>
      </c>
      <c r="AH32">
        <f t="shared" ca="1" si="0"/>
        <v>5</v>
      </c>
      <c r="AI32">
        <f t="shared" ca="1" si="0"/>
        <v>5</v>
      </c>
      <c r="AJ32">
        <f t="shared" ca="1" si="0"/>
        <v>5</v>
      </c>
      <c r="AK32">
        <f t="shared" ca="1" si="0"/>
        <v>5</v>
      </c>
      <c r="AL32">
        <f t="shared" ca="1" si="0"/>
        <v>5</v>
      </c>
      <c r="AM32">
        <f t="shared" ca="1" si="0"/>
        <v>5</v>
      </c>
      <c r="AN32">
        <f t="shared" ca="1" si="0"/>
        <v>5</v>
      </c>
      <c r="AO32">
        <f t="shared" ca="1" si="0"/>
        <v>5</v>
      </c>
      <c r="AP32">
        <f t="shared" ca="1" si="0"/>
        <v>5</v>
      </c>
      <c r="AQ32">
        <f t="shared" ca="1" si="0"/>
        <v>5</v>
      </c>
      <c r="AR32">
        <f t="shared" ca="1" si="0"/>
        <v>5</v>
      </c>
      <c r="AS32">
        <f t="shared" ca="1" si="0"/>
        <v>5</v>
      </c>
      <c r="AT32">
        <f t="shared" ca="1" si="0"/>
        <v>5</v>
      </c>
      <c r="AU32">
        <f t="shared" ca="1" si="0"/>
        <v>5</v>
      </c>
      <c r="AV32">
        <f t="shared" ca="1" si="0"/>
        <v>5</v>
      </c>
      <c r="AW32">
        <f t="shared" ca="1" si="0"/>
        <v>5</v>
      </c>
      <c r="AX32">
        <f t="shared" ca="1" si="0"/>
        <v>5</v>
      </c>
      <c r="AY32">
        <f t="shared" ca="1" si="0"/>
        <v>5</v>
      </c>
      <c r="AZ32">
        <f t="shared" ca="1" si="0"/>
        <v>5</v>
      </c>
      <c r="BA32">
        <f t="shared" ca="1" si="0"/>
        <v>5</v>
      </c>
      <c r="BB32">
        <f t="shared" ca="1" si="0"/>
        <v>5</v>
      </c>
      <c r="BC32">
        <f t="shared" ca="1" si="0"/>
        <v>5</v>
      </c>
      <c r="BD32">
        <f t="shared" ca="1" si="0"/>
        <v>5</v>
      </c>
      <c r="BE32">
        <f t="shared" ca="1" si="0"/>
        <v>5</v>
      </c>
      <c r="BF32">
        <f t="shared" ca="1" si="0"/>
        <v>5</v>
      </c>
      <c r="BG32">
        <f t="shared" ca="1" si="0"/>
        <v>5</v>
      </c>
      <c r="BH32">
        <f t="shared" ca="1" si="0"/>
        <v>5</v>
      </c>
      <c r="BI32">
        <f t="shared" ca="1" si="0"/>
        <v>5</v>
      </c>
      <c r="BJ32">
        <f t="shared" ca="1" si="0"/>
        <v>5</v>
      </c>
      <c r="BK32">
        <f t="shared" ca="1" si="0"/>
        <v>5</v>
      </c>
      <c r="BL32">
        <f t="shared" ca="1" si="0"/>
        <v>5</v>
      </c>
    </row>
    <row r="33" spans="1:64" x14ac:dyDescent="0.25">
      <c r="A33" t="s">
        <v>24</v>
      </c>
      <c r="B33" s="7" t="s">
        <v>25</v>
      </c>
      <c r="C33" s="7" t="s">
        <v>26</v>
      </c>
      <c r="D33" s="7" t="s">
        <v>27</v>
      </c>
      <c r="E33" s="7" t="s">
        <v>28</v>
      </c>
      <c r="F33" s="7" t="s">
        <v>29</v>
      </c>
      <c r="G33" s="7" t="s">
        <v>30</v>
      </c>
      <c r="H33" s="7" t="s">
        <v>31</v>
      </c>
      <c r="I33" s="7" t="s">
        <v>32</v>
      </c>
      <c r="J33" s="7" t="s">
        <v>33</v>
      </c>
      <c r="K33" s="7" t="s">
        <v>34</v>
      </c>
      <c r="L33" s="7" t="s">
        <v>35</v>
      </c>
      <c r="M33" s="7" t="s">
        <v>36</v>
      </c>
      <c r="N33" s="7" t="s">
        <v>37</v>
      </c>
      <c r="O33" s="7" t="s">
        <v>38</v>
      </c>
      <c r="P33" s="7" t="s">
        <v>39</v>
      </c>
      <c r="Q33" s="7" t="s">
        <v>40</v>
      </c>
      <c r="R33" s="7" t="s">
        <v>41</v>
      </c>
      <c r="S33" s="7" t="s">
        <v>42</v>
      </c>
      <c r="T33" s="7" t="s">
        <v>43</v>
      </c>
      <c r="U33" s="7" t="s">
        <v>44</v>
      </c>
      <c r="V33" s="7" t="s">
        <v>45</v>
      </c>
      <c r="W33" s="7" t="s">
        <v>46</v>
      </c>
      <c r="X33" s="7" t="s">
        <v>47</v>
      </c>
      <c r="Y33" s="7" t="s">
        <v>48</v>
      </c>
      <c r="Z33" s="7" t="s">
        <v>49</v>
      </c>
      <c r="AA33" s="7" t="s">
        <v>50</v>
      </c>
      <c r="AB33" s="7" t="s">
        <v>51</v>
      </c>
      <c r="AC33" s="7" t="s">
        <v>52</v>
      </c>
      <c r="AD33" s="7" t="s">
        <v>53</v>
      </c>
      <c r="AE33" s="7" t="s">
        <v>54</v>
      </c>
      <c r="AF33" s="7" t="s">
        <v>55</v>
      </c>
      <c r="AG33" s="7" t="s">
        <v>56</v>
      </c>
      <c r="AH33" s="7" t="s">
        <v>57</v>
      </c>
      <c r="AI33" s="7" t="s">
        <v>58</v>
      </c>
      <c r="AJ33" s="7" t="s">
        <v>59</v>
      </c>
      <c r="AK33" s="7" t="s">
        <v>60</v>
      </c>
      <c r="AL33" s="7" t="s">
        <v>61</v>
      </c>
      <c r="AM33" s="7" t="s">
        <v>62</v>
      </c>
      <c r="AN33" s="7" t="s">
        <v>63</v>
      </c>
      <c r="AO33" s="7" t="s">
        <v>64</v>
      </c>
      <c r="AP33" s="7" t="s">
        <v>65</v>
      </c>
      <c r="AQ33" s="7" t="s">
        <v>66</v>
      </c>
      <c r="AR33" s="7" t="s">
        <v>67</v>
      </c>
      <c r="AS33" s="7" t="s">
        <v>68</v>
      </c>
      <c r="AT33" s="7" t="s">
        <v>69</v>
      </c>
      <c r="AU33" s="7" t="s">
        <v>70</v>
      </c>
      <c r="AV33" s="7" t="s">
        <v>71</v>
      </c>
      <c r="AW33" s="7" t="s">
        <v>72</v>
      </c>
      <c r="AX33" s="7" t="s">
        <v>73</v>
      </c>
      <c r="AY33" s="7" t="s">
        <v>74</v>
      </c>
      <c r="AZ33" s="7" t="s">
        <v>75</v>
      </c>
      <c r="BA33" s="7" t="s">
        <v>76</v>
      </c>
      <c r="BB33" s="7" t="s">
        <v>77</v>
      </c>
      <c r="BC33" s="7" t="s">
        <v>78</v>
      </c>
      <c r="BD33" s="7" t="s">
        <v>79</v>
      </c>
      <c r="BE33" s="7" t="s">
        <v>80</v>
      </c>
      <c r="BF33" s="7" t="s">
        <v>81</v>
      </c>
      <c r="BG33" s="7" t="s">
        <v>82</v>
      </c>
      <c r="BH33" s="7" t="s">
        <v>83</v>
      </c>
      <c r="BI33" s="7" t="s">
        <v>84</v>
      </c>
      <c r="BJ33" s="7" t="s">
        <v>85</v>
      </c>
      <c r="BK33" s="7" t="s">
        <v>86</v>
      </c>
      <c r="BL33" s="7" t="s">
        <v>87</v>
      </c>
    </row>
    <row r="34" spans="1:64" s="10" customFormat="1" ht="18.75" x14ac:dyDescent="0.3">
      <c r="A34" s="10" t="s">
        <v>88</v>
      </c>
      <c r="B34" s="11" t="s">
        <v>89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64" hidden="1" outlineLevel="1" x14ac:dyDescent="0.25">
      <c r="A35" t="s">
        <v>88</v>
      </c>
    </row>
    <row r="36" spans="1:64" hidden="1" outlineLevel="1" x14ac:dyDescent="0.25">
      <c r="A36" t="s">
        <v>88</v>
      </c>
      <c r="B36" s="13" t="s">
        <v>90</v>
      </c>
      <c r="C36" s="14" t="str">
        <f t="shared" ref="C36:BL36" ca="1" si="1">C33</f>
        <v>год 1</v>
      </c>
      <c r="D36" s="14" t="str">
        <f t="shared" ca="1" si="1"/>
        <v>год 2</v>
      </c>
      <c r="E36" s="14" t="str">
        <f t="shared" ca="1" si="1"/>
        <v>год 3</v>
      </c>
      <c r="F36" s="14" t="str">
        <f t="shared" ca="1" si="1"/>
        <v>год 4</v>
      </c>
      <c r="G36" s="14" t="str">
        <f t="shared" ca="1" si="1"/>
        <v>год 5</v>
      </c>
      <c r="H36" s="14" t="str">
        <f t="shared" ca="1" si="1"/>
        <v>год 6</v>
      </c>
      <c r="I36" s="14" t="str">
        <f t="shared" ca="1" si="1"/>
        <v>год 7</v>
      </c>
      <c r="J36" s="14" t="str">
        <f t="shared" ca="1" si="1"/>
        <v>год 8</v>
      </c>
      <c r="K36" s="14" t="str">
        <f t="shared" ca="1" si="1"/>
        <v>год 9</v>
      </c>
      <c r="L36" s="14" t="str">
        <f t="shared" ca="1" si="1"/>
        <v>год 10</v>
      </c>
      <c r="M36" s="14" t="str">
        <f t="shared" ca="1" si="1"/>
        <v>год 11</v>
      </c>
      <c r="N36" s="14" t="str">
        <f t="shared" ca="1" si="1"/>
        <v>год 12</v>
      </c>
      <c r="O36" s="14" t="str">
        <f t="shared" ca="1" si="1"/>
        <v>год 13</v>
      </c>
      <c r="P36" s="14" t="str">
        <f t="shared" ca="1" si="1"/>
        <v>год 14</v>
      </c>
      <c r="Q36" s="14" t="str">
        <f t="shared" ca="1" si="1"/>
        <v>год 15</v>
      </c>
      <c r="R36" s="14" t="str">
        <f t="shared" ca="1" si="1"/>
        <v>год 16</v>
      </c>
      <c r="S36" s="14" t="str">
        <f t="shared" ca="1" si="1"/>
        <v>год 17</v>
      </c>
      <c r="T36" s="14" t="str">
        <f t="shared" ca="1" si="1"/>
        <v>год 18</v>
      </c>
      <c r="U36" s="14" t="str">
        <f t="shared" ca="1" si="1"/>
        <v>год 19</v>
      </c>
      <c r="V36" s="14" t="str">
        <f t="shared" ca="1" si="1"/>
        <v>год 20</v>
      </c>
      <c r="W36" s="14" t="str">
        <f t="shared" ca="1" si="1"/>
        <v>год 21</v>
      </c>
      <c r="X36" s="14" t="str">
        <f t="shared" ca="1" si="1"/>
        <v>год 22</v>
      </c>
      <c r="Y36" s="14" t="str">
        <f t="shared" ca="1" si="1"/>
        <v>год 23</v>
      </c>
      <c r="Z36" s="14" t="str">
        <f t="shared" ca="1" si="1"/>
        <v>год 24</v>
      </c>
      <c r="AA36" s="14" t="str">
        <f t="shared" ca="1" si="1"/>
        <v>год 25</v>
      </c>
      <c r="AB36" s="14" t="str">
        <f t="shared" ca="1" si="1"/>
        <v>год 26</v>
      </c>
      <c r="AC36" s="14" t="str">
        <f t="shared" ca="1" si="1"/>
        <v>год 27</v>
      </c>
      <c r="AD36" s="14" t="str">
        <f t="shared" ca="1" si="1"/>
        <v>год 28</v>
      </c>
      <c r="AE36" s="14" t="str">
        <f t="shared" ca="1" si="1"/>
        <v>год 29</v>
      </c>
      <c r="AF36" s="14" t="str">
        <f t="shared" ca="1" si="1"/>
        <v>год 30</v>
      </c>
      <c r="AG36" s="14" t="str">
        <f t="shared" ca="1" si="1"/>
        <v>год 31</v>
      </c>
      <c r="AH36" s="14" t="str">
        <f t="shared" ca="1" si="1"/>
        <v>год 32</v>
      </c>
      <c r="AI36" s="14" t="str">
        <f t="shared" ca="1" si="1"/>
        <v>год 33</v>
      </c>
      <c r="AJ36" s="14" t="str">
        <f t="shared" ca="1" si="1"/>
        <v>год 34</v>
      </c>
      <c r="AK36" s="14" t="str">
        <f t="shared" ca="1" si="1"/>
        <v>год 35</v>
      </c>
      <c r="AL36" s="14" t="str">
        <f t="shared" ca="1" si="1"/>
        <v>год 36</v>
      </c>
      <c r="AM36" s="14" t="str">
        <f t="shared" ca="1" si="1"/>
        <v>год 37</v>
      </c>
      <c r="AN36" s="14" t="str">
        <f t="shared" ca="1" si="1"/>
        <v>год 38</v>
      </c>
      <c r="AO36" s="14" t="str">
        <f t="shared" ca="1" si="1"/>
        <v>год 39</v>
      </c>
      <c r="AP36" s="14" t="str">
        <f t="shared" ca="1" si="1"/>
        <v>год 40</v>
      </c>
      <c r="AQ36" s="14" t="str">
        <f t="shared" ca="1" si="1"/>
        <v>год 41</v>
      </c>
      <c r="AR36" s="14" t="str">
        <f t="shared" ca="1" si="1"/>
        <v>год 42</v>
      </c>
      <c r="AS36" s="14" t="str">
        <f t="shared" ca="1" si="1"/>
        <v>год 43</v>
      </c>
      <c r="AT36" s="14" t="str">
        <f t="shared" ca="1" si="1"/>
        <v>год 44</v>
      </c>
      <c r="AU36" s="14" t="str">
        <f t="shared" ca="1" si="1"/>
        <v>год 45</v>
      </c>
      <c r="AV36" s="14" t="str">
        <f t="shared" ca="1" si="1"/>
        <v>год 46</v>
      </c>
      <c r="AW36" s="14" t="str">
        <f t="shared" ca="1" si="1"/>
        <v>год 47</v>
      </c>
      <c r="AX36" s="14" t="str">
        <f t="shared" ca="1" si="1"/>
        <v>год 48</v>
      </c>
      <c r="AY36" s="14" t="str">
        <f t="shared" ca="1" si="1"/>
        <v>год 49</v>
      </c>
      <c r="AZ36" s="14" t="str">
        <f t="shared" ca="1" si="1"/>
        <v>год 50</v>
      </c>
      <c r="BA36" s="14" t="str">
        <f t="shared" ca="1" si="1"/>
        <v>год 51</v>
      </c>
      <c r="BB36" s="14" t="str">
        <f t="shared" ca="1" si="1"/>
        <v>год 52</v>
      </c>
      <c r="BC36" s="14" t="str">
        <f t="shared" ca="1" si="1"/>
        <v>год 53</v>
      </c>
      <c r="BD36" s="14" t="str">
        <f t="shared" ca="1" si="1"/>
        <v>год 54</v>
      </c>
      <c r="BE36" s="14" t="str">
        <f t="shared" ca="1" si="1"/>
        <v>год 55</v>
      </c>
      <c r="BF36" s="14" t="str">
        <f t="shared" ca="1" si="1"/>
        <v>год 56</v>
      </c>
      <c r="BG36" s="14" t="str">
        <f t="shared" ca="1" si="1"/>
        <v>год 57</v>
      </c>
      <c r="BH36" s="14" t="str">
        <f t="shared" ca="1" si="1"/>
        <v>год 58</v>
      </c>
      <c r="BI36" s="14" t="str">
        <f t="shared" ca="1" si="1"/>
        <v>год 59</v>
      </c>
      <c r="BJ36" s="14" t="str">
        <f t="shared" ca="1" si="1"/>
        <v>год 60</v>
      </c>
      <c r="BK36" s="14" t="str">
        <f t="shared" ca="1" si="1"/>
        <v>год 61</v>
      </c>
      <c r="BL36" s="14" t="str">
        <f t="shared" ca="1" si="1"/>
        <v>год 62</v>
      </c>
    </row>
    <row r="37" spans="1:64" hidden="1" outlineLevel="1" x14ac:dyDescent="0.25">
      <c r="A37" t="s">
        <v>88</v>
      </c>
      <c r="B37" s="15" t="s">
        <v>91</v>
      </c>
      <c r="C37" s="16">
        <f t="shared" ref="C37:BL38" ca="1" si="2">C30</f>
        <v>2159</v>
      </c>
      <c r="D37" s="16">
        <f t="shared" ca="1" si="2"/>
        <v>2216</v>
      </c>
      <c r="E37" s="16">
        <f t="shared" ca="1" si="2"/>
        <v>2271</v>
      </c>
      <c r="F37" s="16">
        <f t="shared" ca="1" si="2"/>
        <v>2324</v>
      </c>
      <c r="G37" s="16">
        <f t="shared" ca="1" si="2"/>
        <v>1875</v>
      </c>
      <c r="H37" s="16">
        <f t="shared" ca="1" si="2"/>
        <v>1924</v>
      </c>
      <c r="I37" s="16">
        <f t="shared" ca="1" si="2"/>
        <v>1971</v>
      </c>
      <c r="J37" s="16">
        <f t="shared" ca="1" si="2"/>
        <v>2016</v>
      </c>
      <c r="K37" s="16">
        <f t="shared" ca="1" si="2"/>
        <v>2059</v>
      </c>
      <c r="L37" s="16">
        <f t="shared" ca="1" si="2"/>
        <v>2100</v>
      </c>
      <c r="M37" s="16">
        <f t="shared" ca="1" si="2"/>
        <v>2139</v>
      </c>
      <c r="N37" s="16">
        <f t="shared" ca="1" si="2"/>
        <v>2176</v>
      </c>
      <c r="O37" s="16">
        <f t="shared" ca="1" si="2"/>
        <v>2211</v>
      </c>
      <c r="P37" s="16">
        <f t="shared" ca="1" si="2"/>
        <v>2244</v>
      </c>
      <c r="Q37" s="16">
        <f t="shared" ca="1" si="2"/>
        <v>2775</v>
      </c>
      <c r="R37" s="16">
        <f t="shared" ca="1" si="2"/>
        <v>2804</v>
      </c>
      <c r="S37" s="16">
        <f t="shared" ca="1" si="2"/>
        <v>2831</v>
      </c>
      <c r="T37" s="16">
        <f t="shared" ca="1" si="2"/>
        <v>2856</v>
      </c>
      <c r="U37" s="16">
        <f t="shared" ca="1" si="2"/>
        <v>2879</v>
      </c>
      <c r="V37" s="16">
        <f t="shared" ca="1" si="2"/>
        <v>2900</v>
      </c>
      <c r="W37" s="16">
        <f t="shared" ca="1" si="2"/>
        <v>2919</v>
      </c>
      <c r="X37" s="16">
        <f t="shared" ca="1" si="2"/>
        <v>1936</v>
      </c>
      <c r="Y37" s="16">
        <f t="shared" ca="1" si="2"/>
        <v>1951</v>
      </c>
      <c r="Z37" s="16">
        <f t="shared" ca="1" si="2"/>
        <v>1964</v>
      </c>
      <c r="AA37" s="16">
        <f t="shared" ca="1" si="2"/>
        <v>1975</v>
      </c>
      <c r="AB37" s="16">
        <f t="shared" ca="1" si="2"/>
        <v>1984</v>
      </c>
      <c r="AC37" s="16">
        <f t="shared" ca="1" si="2"/>
        <v>1991</v>
      </c>
      <c r="AD37" s="16">
        <f t="shared" ca="1" si="2"/>
        <v>1996</v>
      </c>
      <c r="AE37" s="16">
        <f t="shared" ca="1" si="2"/>
        <v>1999</v>
      </c>
      <c r="AF37" s="16">
        <f t="shared" ca="1" si="2"/>
        <v>2000</v>
      </c>
      <c r="AG37" s="16">
        <f t="shared" ca="1" si="2"/>
        <v>1999</v>
      </c>
      <c r="AH37" s="16">
        <f t="shared" ca="1" si="2"/>
        <v>1996</v>
      </c>
      <c r="AI37" s="16">
        <f t="shared" ca="1" si="2"/>
        <v>1991</v>
      </c>
      <c r="AJ37" s="16">
        <f t="shared" ca="1" si="2"/>
        <v>1984</v>
      </c>
      <c r="AK37" s="16">
        <f t="shared" ca="1" si="2"/>
        <v>1975</v>
      </c>
      <c r="AL37" s="16">
        <f t="shared" ca="1" si="2"/>
        <v>1964</v>
      </c>
      <c r="AM37" s="16">
        <f t="shared" ca="1" si="2"/>
        <v>1951</v>
      </c>
      <c r="AN37" s="16">
        <f t="shared" ca="1" si="2"/>
        <v>1936</v>
      </c>
      <c r="AO37" s="16">
        <f t="shared" ca="1" si="2"/>
        <v>1919</v>
      </c>
      <c r="AP37" s="16">
        <f t="shared" ca="1" si="2"/>
        <v>1900</v>
      </c>
      <c r="AQ37" s="16">
        <f t="shared" ca="1" si="2"/>
        <v>1879</v>
      </c>
      <c r="AR37" s="16">
        <f t="shared" ca="1" si="2"/>
        <v>2856</v>
      </c>
      <c r="AS37" s="16">
        <f t="shared" ca="1" si="2"/>
        <v>2831</v>
      </c>
      <c r="AT37" s="16">
        <f t="shared" ca="1" si="2"/>
        <v>2804</v>
      </c>
      <c r="AU37" s="16">
        <f t="shared" ca="1" si="2"/>
        <v>2775</v>
      </c>
      <c r="AV37" s="16">
        <f t="shared" ca="1" si="2"/>
        <v>2744</v>
      </c>
      <c r="AW37" s="16">
        <f t="shared" ca="1" si="2"/>
        <v>2711</v>
      </c>
      <c r="AX37" s="16">
        <f t="shared" ca="1" si="2"/>
        <v>1176</v>
      </c>
      <c r="AY37" s="16">
        <f t="shared" ca="1" si="2"/>
        <v>1139</v>
      </c>
      <c r="AZ37" s="16">
        <f t="shared" ca="1" si="2"/>
        <v>1100</v>
      </c>
      <c r="BA37" s="16">
        <f t="shared" ca="1" si="2"/>
        <v>1059</v>
      </c>
      <c r="BB37" s="16">
        <f t="shared" ca="1" si="2"/>
        <v>1016</v>
      </c>
      <c r="BC37" s="16">
        <f t="shared" ca="1" si="2"/>
        <v>971</v>
      </c>
      <c r="BD37" s="16">
        <f t="shared" ca="1" si="2"/>
        <v>924</v>
      </c>
      <c r="BE37" s="16">
        <f t="shared" ca="1" si="2"/>
        <v>875</v>
      </c>
      <c r="BF37" s="16">
        <f t="shared" ca="1" si="2"/>
        <v>824</v>
      </c>
      <c r="BG37" s="16">
        <f t="shared" ca="1" si="2"/>
        <v>771</v>
      </c>
      <c r="BH37" s="16">
        <f t="shared" ca="1" si="2"/>
        <v>716</v>
      </c>
      <c r="BI37" s="16">
        <f t="shared" ca="1" si="2"/>
        <v>659</v>
      </c>
      <c r="BJ37" s="16">
        <f t="shared" ca="1" si="2"/>
        <v>600</v>
      </c>
      <c r="BK37" s="16">
        <f t="shared" ca="1" si="2"/>
        <v>539</v>
      </c>
      <c r="BL37" s="16">
        <f t="shared" ca="1" si="2"/>
        <v>476</v>
      </c>
    </row>
    <row r="38" spans="1:64" hidden="1" outlineLevel="1" x14ac:dyDescent="0.25">
      <c r="A38" t="s">
        <v>88</v>
      </c>
      <c r="B38" s="15" t="s">
        <v>92</v>
      </c>
      <c r="C38" s="17">
        <f t="shared" ca="1" si="2"/>
        <v>79.19</v>
      </c>
      <c r="D38" s="17">
        <f t="shared" ca="1" si="2"/>
        <v>79.36</v>
      </c>
      <c r="E38" s="17">
        <f t="shared" ca="1" si="2"/>
        <v>79.510000000000005</v>
      </c>
      <c r="F38" s="17">
        <f t="shared" ca="1" si="2"/>
        <v>79.64</v>
      </c>
      <c r="G38" s="17">
        <f t="shared" ca="1" si="2"/>
        <v>79.75</v>
      </c>
      <c r="H38" s="17">
        <f t="shared" ca="1" si="2"/>
        <v>79.84</v>
      </c>
      <c r="I38" s="17">
        <f t="shared" ca="1" si="2"/>
        <v>79.91</v>
      </c>
      <c r="J38" s="17">
        <f t="shared" ca="1" si="2"/>
        <v>79.959999999999994</v>
      </c>
      <c r="K38" s="17">
        <f t="shared" ca="1" si="2"/>
        <v>79.989999999999995</v>
      </c>
      <c r="L38" s="17">
        <f t="shared" ca="1" si="2"/>
        <v>80</v>
      </c>
      <c r="M38" s="17">
        <f t="shared" ca="1" si="2"/>
        <v>79.989999999999995</v>
      </c>
      <c r="N38" s="17">
        <f t="shared" ca="1" si="2"/>
        <v>79.959999999999994</v>
      </c>
      <c r="O38" s="17">
        <f t="shared" ca="1" si="2"/>
        <v>79.91</v>
      </c>
      <c r="P38" s="17">
        <f t="shared" ca="1" si="2"/>
        <v>79.84</v>
      </c>
      <c r="Q38" s="17">
        <f t="shared" ca="1" si="2"/>
        <v>79.75</v>
      </c>
      <c r="R38" s="17">
        <f t="shared" ca="1" si="2"/>
        <v>79.64</v>
      </c>
      <c r="S38" s="17">
        <f t="shared" ca="1" si="2"/>
        <v>79.510000000000005</v>
      </c>
      <c r="T38" s="17">
        <f t="shared" ca="1" si="2"/>
        <v>79.36</v>
      </c>
      <c r="U38" s="17">
        <f t="shared" ca="1" si="2"/>
        <v>79.19</v>
      </c>
      <c r="V38" s="17">
        <f t="shared" ca="1" si="2"/>
        <v>79</v>
      </c>
      <c r="W38" s="17">
        <f t="shared" ca="1" si="2"/>
        <v>78.790000000000006</v>
      </c>
      <c r="X38" s="17">
        <f t="shared" ca="1" si="2"/>
        <v>78.56</v>
      </c>
      <c r="Y38" s="17">
        <f t="shared" ca="1" si="2"/>
        <v>78.31</v>
      </c>
      <c r="Z38" s="17">
        <f t="shared" ca="1" si="2"/>
        <v>78.040000000000006</v>
      </c>
      <c r="AA38" s="17">
        <f t="shared" ca="1" si="2"/>
        <v>77.75</v>
      </c>
      <c r="AB38" s="17">
        <f t="shared" ca="1" si="2"/>
        <v>77.44</v>
      </c>
      <c r="AC38" s="17">
        <f t="shared" ca="1" si="2"/>
        <v>77.11</v>
      </c>
      <c r="AD38" s="17">
        <f t="shared" ca="1" si="2"/>
        <v>76.760000000000005</v>
      </c>
      <c r="AE38" s="17">
        <f t="shared" ca="1" si="2"/>
        <v>76.39</v>
      </c>
      <c r="AF38" s="17">
        <f t="shared" ca="1" si="2"/>
        <v>76</v>
      </c>
      <c r="AG38" s="17">
        <f t="shared" ca="1" si="2"/>
        <v>75.59</v>
      </c>
      <c r="AH38" s="17">
        <f t="shared" ca="1" si="2"/>
        <v>75.16</v>
      </c>
      <c r="AI38" s="17">
        <f t="shared" ca="1" si="2"/>
        <v>74.710000000000008</v>
      </c>
      <c r="AJ38" s="17">
        <f t="shared" ca="1" si="2"/>
        <v>74.239999999999995</v>
      </c>
      <c r="AK38" s="17">
        <f t="shared" ca="1" si="2"/>
        <v>73.75</v>
      </c>
      <c r="AL38" s="17">
        <f t="shared" ca="1" si="2"/>
        <v>73.239999999999995</v>
      </c>
      <c r="AM38" s="17">
        <f t="shared" ca="1" si="2"/>
        <v>72.709999999999994</v>
      </c>
      <c r="AN38" s="17">
        <f t="shared" ca="1" si="2"/>
        <v>72.16</v>
      </c>
      <c r="AO38" s="17">
        <f t="shared" ca="1" si="2"/>
        <v>71.59</v>
      </c>
      <c r="AP38" s="17">
        <f t="shared" ca="1" si="2"/>
        <v>71</v>
      </c>
      <c r="AQ38" s="17">
        <f t="shared" ca="1" si="2"/>
        <v>70.39</v>
      </c>
      <c r="AR38" s="17">
        <f t="shared" ca="1" si="2"/>
        <v>69.759999999999991</v>
      </c>
      <c r="AS38" s="17">
        <f t="shared" ca="1" si="2"/>
        <v>69.11</v>
      </c>
      <c r="AT38" s="17">
        <f t="shared" ca="1" si="2"/>
        <v>68.44</v>
      </c>
      <c r="AU38" s="17">
        <f t="shared" ca="1" si="2"/>
        <v>67.75</v>
      </c>
      <c r="AV38" s="17">
        <f t="shared" ca="1" si="2"/>
        <v>67.040000000000006</v>
      </c>
      <c r="AW38" s="17">
        <f t="shared" ca="1" si="2"/>
        <v>66.31</v>
      </c>
      <c r="AX38" s="17">
        <f t="shared" ca="1" si="2"/>
        <v>65.56</v>
      </c>
      <c r="AY38" s="17">
        <f t="shared" ca="1" si="2"/>
        <v>64.789999999999992</v>
      </c>
      <c r="AZ38" s="17">
        <f t="shared" ca="1" si="2"/>
        <v>64</v>
      </c>
      <c r="BA38" s="17">
        <f t="shared" ca="1" si="2"/>
        <v>63.19</v>
      </c>
      <c r="BB38" s="17">
        <f t="shared" ca="1" si="2"/>
        <v>62.36</v>
      </c>
      <c r="BC38" s="17">
        <f t="shared" ca="1" si="2"/>
        <v>61.510000000000005</v>
      </c>
      <c r="BD38" s="17">
        <f t="shared" ca="1" si="2"/>
        <v>60.64</v>
      </c>
      <c r="BE38" s="17">
        <f t="shared" ca="1" si="2"/>
        <v>59.75</v>
      </c>
      <c r="BF38" s="17">
        <f t="shared" ca="1" si="2"/>
        <v>58.84</v>
      </c>
      <c r="BG38" s="17">
        <f t="shared" ca="1" si="2"/>
        <v>57.91</v>
      </c>
      <c r="BH38" s="17">
        <f t="shared" ca="1" si="2"/>
        <v>56.96</v>
      </c>
      <c r="BI38" s="17">
        <f t="shared" ca="1" si="2"/>
        <v>55.989999999999995</v>
      </c>
      <c r="BJ38" s="17">
        <f t="shared" ca="1" si="2"/>
        <v>55</v>
      </c>
      <c r="BK38" s="17">
        <f t="shared" ca="1" si="2"/>
        <v>53.99</v>
      </c>
      <c r="BL38" s="17">
        <f t="shared" ca="1" si="2"/>
        <v>52.959999999999994</v>
      </c>
    </row>
    <row r="39" spans="1:64" hidden="1" outlineLevel="1" x14ac:dyDescent="0.25">
      <c r="A39" t="s">
        <v>88</v>
      </c>
      <c r="B39" s="18" t="s">
        <v>93</v>
      </c>
      <c r="C39" s="19">
        <f t="shared" ref="C39:BL39" ca="1" si="3">IF(AND(C38&gt;$C$32, (C38-$C$32)&gt;$C$5*10.1325),$C$5*10.1325,C38-$C$32)</f>
        <v>74.19</v>
      </c>
      <c r="D39" s="19">
        <f t="shared" ca="1" si="3"/>
        <v>74.36</v>
      </c>
      <c r="E39" s="19">
        <f t="shared" ca="1" si="3"/>
        <v>74.510000000000005</v>
      </c>
      <c r="F39" s="19">
        <f t="shared" ca="1" si="3"/>
        <v>74.64</v>
      </c>
      <c r="G39" s="19">
        <f t="shared" ca="1" si="3"/>
        <v>74.75</v>
      </c>
      <c r="H39" s="19">
        <f t="shared" ca="1" si="3"/>
        <v>74.84</v>
      </c>
      <c r="I39" s="19">
        <f t="shared" ca="1" si="3"/>
        <v>74.91</v>
      </c>
      <c r="J39" s="19">
        <f t="shared" ca="1" si="3"/>
        <v>74.959999999999994</v>
      </c>
      <c r="K39" s="19">
        <f t="shared" ca="1" si="3"/>
        <v>74.989999999999995</v>
      </c>
      <c r="L39" s="19">
        <f t="shared" ca="1" si="3"/>
        <v>75</v>
      </c>
      <c r="M39" s="19">
        <f t="shared" ca="1" si="3"/>
        <v>74.989999999999995</v>
      </c>
      <c r="N39" s="19">
        <f t="shared" ca="1" si="3"/>
        <v>74.959999999999994</v>
      </c>
      <c r="O39" s="19">
        <f t="shared" ca="1" si="3"/>
        <v>74.91</v>
      </c>
      <c r="P39" s="19">
        <f t="shared" ca="1" si="3"/>
        <v>74.84</v>
      </c>
      <c r="Q39" s="19">
        <f t="shared" ca="1" si="3"/>
        <v>74.75</v>
      </c>
      <c r="R39" s="19">
        <f t="shared" ca="1" si="3"/>
        <v>74.64</v>
      </c>
      <c r="S39" s="19">
        <f t="shared" ca="1" si="3"/>
        <v>74.510000000000005</v>
      </c>
      <c r="T39" s="19">
        <f t="shared" ca="1" si="3"/>
        <v>74.36</v>
      </c>
      <c r="U39" s="19">
        <f t="shared" ca="1" si="3"/>
        <v>74.19</v>
      </c>
      <c r="V39" s="19">
        <f t="shared" ca="1" si="3"/>
        <v>74</v>
      </c>
      <c r="W39" s="19">
        <f t="shared" ca="1" si="3"/>
        <v>73.790000000000006</v>
      </c>
      <c r="X39" s="19">
        <f t="shared" ca="1" si="3"/>
        <v>73.56</v>
      </c>
      <c r="Y39" s="19">
        <f t="shared" ca="1" si="3"/>
        <v>73.31</v>
      </c>
      <c r="Z39" s="19">
        <f t="shared" ca="1" si="3"/>
        <v>73.040000000000006</v>
      </c>
      <c r="AA39" s="19">
        <f t="shared" ca="1" si="3"/>
        <v>72.75</v>
      </c>
      <c r="AB39" s="19">
        <f t="shared" ca="1" si="3"/>
        <v>72.44</v>
      </c>
      <c r="AC39" s="19">
        <f t="shared" ca="1" si="3"/>
        <v>72.11</v>
      </c>
      <c r="AD39" s="19">
        <f t="shared" ca="1" si="3"/>
        <v>71.760000000000005</v>
      </c>
      <c r="AE39" s="19">
        <f t="shared" ca="1" si="3"/>
        <v>71.39</v>
      </c>
      <c r="AF39" s="19">
        <f t="shared" ca="1" si="3"/>
        <v>71</v>
      </c>
      <c r="AG39" s="19">
        <f t="shared" ca="1" si="3"/>
        <v>70.59</v>
      </c>
      <c r="AH39" s="19">
        <f t="shared" ca="1" si="3"/>
        <v>70.16</v>
      </c>
      <c r="AI39" s="19">
        <f t="shared" ca="1" si="3"/>
        <v>69.710000000000008</v>
      </c>
      <c r="AJ39" s="19">
        <f t="shared" ca="1" si="3"/>
        <v>69.239999999999995</v>
      </c>
      <c r="AK39" s="19">
        <f t="shared" ca="1" si="3"/>
        <v>68.75</v>
      </c>
      <c r="AL39" s="19">
        <f t="shared" ca="1" si="3"/>
        <v>68.239999999999995</v>
      </c>
      <c r="AM39" s="19">
        <f t="shared" ca="1" si="3"/>
        <v>67.709999999999994</v>
      </c>
      <c r="AN39" s="19">
        <f t="shared" ca="1" si="3"/>
        <v>67.16</v>
      </c>
      <c r="AO39" s="19">
        <f t="shared" ca="1" si="3"/>
        <v>66.59</v>
      </c>
      <c r="AP39" s="19">
        <f t="shared" ca="1" si="3"/>
        <v>66</v>
      </c>
      <c r="AQ39" s="19">
        <f t="shared" ca="1" si="3"/>
        <v>65.39</v>
      </c>
      <c r="AR39" s="19">
        <f t="shared" ca="1" si="3"/>
        <v>64.759999999999991</v>
      </c>
      <c r="AS39" s="19">
        <f t="shared" ca="1" si="3"/>
        <v>64.11</v>
      </c>
      <c r="AT39" s="19">
        <f t="shared" ca="1" si="3"/>
        <v>63.44</v>
      </c>
      <c r="AU39" s="19">
        <f t="shared" ca="1" si="3"/>
        <v>62.75</v>
      </c>
      <c r="AV39" s="19">
        <f t="shared" ca="1" si="3"/>
        <v>62.040000000000006</v>
      </c>
      <c r="AW39" s="19">
        <f t="shared" ca="1" si="3"/>
        <v>61.31</v>
      </c>
      <c r="AX39" s="19">
        <f t="shared" ca="1" si="3"/>
        <v>60.56</v>
      </c>
      <c r="AY39" s="19">
        <f t="shared" ca="1" si="3"/>
        <v>59.789999999999992</v>
      </c>
      <c r="AZ39" s="19">
        <f t="shared" ca="1" si="3"/>
        <v>59</v>
      </c>
      <c r="BA39" s="19">
        <f t="shared" ca="1" si="3"/>
        <v>58.19</v>
      </c>
      <c r="BB39" s="19">
        <f t="shared" ca="1" si="3"/>
        <v>57.36</v>
      </c>
      <c r="BC39" s="19">
        <f t="shared" ca="1" si="3"/>
        <v>56.510000000000005</v>
      </c>
      <c r="BD39" s="19">
        <f t="shared" ca="1" si="3"/>
        <v>55.64</v>
      </c>
      <c r="BE39" s="19">
        <f t="shared" ca="1" si="3"/>
        <v>54.75</v>
      </c>
      <c r="BF39" s="19">
        <f t="shared" ca="1" si="3"/>
        <v>53.84</v>
      </c>
      <c r="BG39" s="19">
        <f t="shared" ca="1" si="3"/>
        <v>52.91</v>
      </c>
      <c r="BH39" s="19">
        <f t="shared" ca="1" si="3"/>
        <v>51.96</v>
      </c>
      <c r="BI39" s="19">
        <f t="shared" ca="1" si="3"/>
        <v>50.989999999999995</v>
      </c>
      <c r="BJ39" s="19">
        <f t="shared" ca="1" si="3"/>
        <v>50</v>
      </c>
      <c r="BK39" s="19">
        <f t="shared" ca="1" si="3"/>
        <v>48.99</v>
      </c>
      <c r="BL39" s="19">
        <f t="shared" ca="1" si="3"/>
        <v>47.959999999999994</v>
      </c>
    </row>
    <row r="40" spans="1:64" hidden="1" outlineLevel="1" x14ac:dyDescent="0.25">
      <c r="A40" t="s">
        <v>88</v>
      </c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</row>
    <row r="41" spans="1:64" hidden="1" outlineLevel="1" x14ac:dyDescent="0.25">
      <c r="A41" t="s">
        <v>88</v>
      </c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</row>
    <row r="42" spans="1:64" hidden="1" outlineLevel="1" x14ac:dyDescent="0.25">
      <c r="A42" t="s">
        <v>88</v>
      </c>
      <c r="B42" s="22" t="s">
        <v>94</v>
      </c>
      <c r="C42" s="23">
        <f ca="1">$C$5*10.1325/C39</f>
        <v>1.0243125758188436</v>
      </c>
      <c r="D42" s="23">
        <f t="shared" ref="D42:BL42" ca="1" si="4">$C$5*10.1325/D39</f>
        <v>1.0219708176438946</v>
      </c>
      <c r="E42" s="23">
        <f t="shared" ca="1" si="4"/>
        <v>1.0199134344383305</v>
      </c>
      <c r="F42" s="23">
        <f t="shared" ca="1" si="4"/>
        <v>1.0181370578778135</v>
      </c>
      <c r="G42" s="23">
        <f t="shared" ca="1" si="4"/>
        <v>1.0166387959866221</v>
      </c>
      <c r="H42" s="23">
        <f t="shared" ca="1" si="4"/>
        <v>1.015416221272047</v>
      </c>
      <c r="I42" s="23">
        <f t="shared" ca="1" si="4"/>
        <v>1.0144673608329997</v>
      </c>
      <c r="J42" s="23">
        <f t="shared" ca="1" si="4"/>
        <v>1.0137906883671293</v>
      </c>
      <c r="K42" s="23">
        <f t="shared" ca="1" si="4"/>
        <v>1.0133851180157356</v>
      </c>
      <c r="L42" s="23">
        <f t="shared" ca="1" si="4"/>
        <v>1.01325</v>
      </c>
      <c r="M42" s="23">
        <f t="shared" ca="1" si="4"/>
        <v>1.0133851180157356</v>
      </c>
      <c r="N42" s="23">
        <f t="shared" ca="1" si="4"/>
        <v>1.0137906883671293</v>
      </c>
      <c r="O42" s="23">
        <f t="shared" ca="1" si="4"/>
        <v>1.0144673608329997</v>
      </c>
      <c r="P42" s="23">
        <f t="shared" ca="1" si="4"/>
        <v>1.015416221272047</v>
      </c>
      <c r="Q42" s="23">
        <f t="shared" ca="1" si="4"/>
        <v>1.0166387959866221</v>
      </c>
      <c r="R42" s="23">
        <f t="shared" ca="1" si="4"/>
        <v>1.0181370578778135</v>
      </c>
      <c r="S42" s="23">
        <f t="shared" ca="1" si="4"/>
        <v>1.0199134344383305</v>
      </c>
      <c r="T42" s="23">
        <f t="shared" ca="1" si="4"/>
        <v>1.0219708176438946</v>
      </c>
      <c r="U42" s="23">
        <f t="shared" ca="1" si="4"/>
        <v>1.0243125758188436</v>
      </c>
      <c r="V42" s="23">
        <f t="shared" ca="1" si="4"/>
        <v>1.0269425675675676</v>
      </c>
      <c r="W42" s="23">
        <f t="shared" ca="1" si="4"/>
        <v>1.0298651578804716</v>
      </c>
      <c r="X42" s="23">
        <f t="shared" ca="1" si="4"/>
        <v>1.0330852365415988</v>
      </c>
      <c r="Y42" s="23">
        <f t="shared" ca="1" si="4"/>
        <v>1.0366082389851317</v>
      </c>
      <c r="Z42" s="23">
        <f t="shared" ca="1" si="4"/>
        <v>1.040440169769989</v>
      </c>
      <c r="AA42" s="23">
        <f t="shared" ca="1" si="4"/>
        <v>1.0445876288659794</v>
      </c>
      <c r="AB42" s="23">
        <f t="shared" ca="1" si="4"/>
        <v>1.049057840971839</v>
      </c>
      <c r="AC42" s="23">
        <f t="shared" ca="1" si="4"/>
        <v>1.0538586881153793</v>
      </c>
      <c r="AD42" s="23">
        <f t="shared" ca="1" si="4"/>
        <v>1.0589987458193979</v>
      </c>
      <c r="AE42" s="23">
        <f t="shared" ca="1" si="4"/>
        <v>1.0644873231545036</v>
      </c>
      <c r="AF42" s="23">
        <f t="shared" ca="1" si="4"/>
        <v>1.0703345070422536</v>
      </c>
      <c r="AG42" s="23">
        <f t="shared" ca="1" si="4"/>
        <v>1.0765512112197195</v>
      </c>
      <c r="AH42" s="23">
        <f t="shared" ca="1" si="4"/>
        <v>1.0831492303306729</v>
      </c>
      <c r="AI42" s="23">
        <f t="shared" ca="1" si="4"/>
        <v>1.0901412996700617</v>
      </c>
      <c r="AJ42" s="23">
        <f t="shared" ca="1" si="4"/>
        <v>1.0975411611785097</v>
      </c>
      <c r="AK42" s="23">
        <f t="shared" ca="1" si="4"/>
        <v>1.1053636363636365</v>
      </c>
      <c r="AL42" s="23">
        <f t="shared" ca="1" si="4"/>
        <v>1.1136247069167646</v>
      </c>
      <c r="AM42" s="23">
        <f t="shared" ca="1" si="4"/>
        <v>1.1223416038989811</v>
      </c>
      <c r="AN42" s="23">
        <f t="shared" ca="1" si="4"/>
        <v>1.1315329064919597</v>
      </c>
      <c r="AO42" s="23">
        <f t="shared" ca="1" si="4"/>
        <v>1.1412186514491667</v>
      </c>
      <c r="AP42" s="23">
        <f t="shared" ca="1" si="4"/>
        <v>1.1514204545454547</v>
      </c>
      <c r="AQ42" s="23">
        <f t="shared" ca="1" si="4"/>
        <v>1.1621616455115462</v>
      </c>
      <c r="AR42" s="23">
        <f t="shared" ca="1" si="4"/>
        <v>1.1734674181593578</v>
      </c>
      <c r="AS42" s="23">
        <f t="shared" ca="1" si="4"/>
        <v>1.1853649976602716</v>
      </c>
      <c r="AT42" s="23">
        <f t="shared" ca="1" si="4"/>
        <v>1.1978838272383356</v>
      </c>
      <c r="AU42" s="23">
        <f t="shared" ca="1" si="4"/>
        <v>1.2110557768924304</v>
      </c>
      <c r="AV42" s="23">
        <f t="shared" ca="1" si="4"/>
        <v>1.2249153771760155</v>
      </c>
      <c r="AW42" s="23">
        <f t="shared" ca="1" si="4"/>
        <v>1.2395000815527646</v>
      </c>
      <c r="AX42" s="23">
        <f t="shared" ca="1" si="4"/>
        <v>1.2548505614266843</v>
      </c>
      <c r="AY42" s="23">
        <f t="shared" ca="1" si="4"/>
        <v>1.2710110386352236</v>
      </c>
      <c r="AZ42" s="23">
        <f t="shared" ca="1" si="4"/>
        <v>1.2880296610169493</v>
      </c>
      <c r="BA42" s="23">
        <f t="shared" ca="1" si="4"/>
        <v>1.3059589276507992</v>
      </c>
      <c r="BB42" s="23">
        <f t="shared" ca="1" si="4"/>
        <v>1.3248561715481173</v>
      </c>
      <c r="BC42" s="23">
        <f t="shared" ca="1" si="4"/>
        <v>1.3447841090072554</v>
      </c>
      <c r="BD42" s="23">
        <f t="shared" ca="1" si="4"/>
        <v>1.3658114665708125</v>
      </c>
      <c r="BE42" s="23">
        <f t="shared" ca="1" si="4"/>
        <v>1.388013698630137</v>
      </c>
      <c r="BF42" s="23">
        <f t="shared" ca="1" si="4"/>
        <v>1.4114738112927192</v>
      </c>
      <c r="BG42" s="23">
        <f t="shared" ca="1" si="4"/>
        <v>1.4362833112833115</v>
      </c>
      <c r="BH42" s="23">
        <f t="shared" ca="1" si="4"/>
        <v>1.4625433025404158</v>
      </c>
      <c r="BI42" s="23">
        <f t="shared" ca="1" si="4"/>
        <v>1.4903657579917633</v>
      </c>
      <c r="BJ42" s="23">
        <f t="shared" ca="1" si="4"/>
        <v>1.5198750000000001</v>
      </c>
      <c r="BK42" s="23">
        <f t="shared" ca="1" si="4"/>
        <v>1.5512094304960196</v>
      </c>
      <c r="BL42" s="23">
        <f t="shared" ca="1" si="4"/>
        <v>1.5845235613010846</v>
      </c>
    </row>
    <row r="43" spans="1:64" ht="24" hidden="1" outlineLevel="1" x14ac:dyDescent="0.25">
      <c r="A43" t="s">
        <v>88</v>
      </c>
      <c r="B43" s="22" t="s">
        <v>95</v>
      </c>
      <c r="C43" s="23">
        <f ca="1">IF(C42&gt;3,1,0)</f>
        <v>0</v>
      </c>
      <c r="D43" s="23">
        <f t="shared" ref="D43:BL43" ca="1" si="5">IF(D42&gt;3,1,0)</f>
        <v>0</v>
      </c>
      <c r="E43" s="23">
        <f t="shared" ca="1" si="5"/>
        <v>0</v>
      </c>
      <c r="F43" s="23">
        <f t="shared" ca="1" si="5"/>
        <v>0</v>
      </c>
      <c r="G43" s="23">
        <f t="shared" ca="1" si="5"/>
        <v>0</v>
      </c>
      <c r="H43" s="23">
        <f ca="1">IF(H42&gt;3,1,0)</f>
        <v>0</v>
      </c>
      <c r="I43" s="23">
        <f t="shared" ca="1" si="5"/>
        <v>0</v>
      </c>
      <c r="J43" s="23">
        <f t="shared" ca="1" si="5"/>
        <v>0</v>
      </c>
      <c r="K43" s="23">
        <f t="shared" ca="1" si="5"/>
        <v>0</v>
      </c>
      <c r="L43" s="23">
        <f t="shared" ca="1" si="5"/>
        <v>0</v>
      </c>
      <c r="M43" s="23">
        <f t="shared" ca="1" si="5"/>
        <v>0</v>
      </c>
      <c r="N43" s="23">
        <f t="shared" ca="1" si="5"/>
        <v>0</v>
      </c>
      <c r="O43" s="23">
        <f t="shared" ca="1" si="5"/>
        <v>0</v>
      </c>
      <c r="P43" s="23">
        <f t="shared" ca="1" si="5"/>
        <v>0</v>
      </c>
      <c r="Q43" s="23">
        <f t="shared" ca="1" si="5"/>
        <v>0</v>
      </c>
      <c r="R43" s="23">
        <f t="shared" ca="1" si="5"/>
        <v>0</v>
      </c>
      <c r="S43" s="23">
        <f t="shared" ca="1" si="5"/>
        <v>0</v>
      </c>
      <c r="T43" s="23">
        <f t="shared" ca="1" si="5"/>
        <v>0</v>
      </c>
      <c r="U43" s="23">
        <f t="shared" ca="1" si="5"/>
        <v>0</v>
      </c>
      <c r="V43" s="23">
        <f t="shared" ca="1" si="5"/>
        <v>0</v>
      </c>
      <c r="W43" s="23">
        <f t="shared" ca="1" si="5"/>
        <v>0</v>
      </c>
      <c r="X43" s="23">
        <f t="shared" ca="1" si="5"/>
        <v>0</v>
      </c>
      <c r="Y43" s="23">
        <f t="shared" ca="1" si="5"/>
        <v>0</v>
      </c>
      <c r="Z43" s="23">
        <f t="shared" ca="1" si="5"/>
        <v>0</v>
      </c>
      <c r="AA43" s="23">
        <f t="shared" ca="1" si="5"/>
        <v>0</v>
      </c>
      <c r="AB43" s="23">
        <f t="shared" ca="1" si="5"/>
        <v>0</v>
      </c>
      <c r="AC43" s="23">
        <f t="shared" ca="1" si="5"/>
        <v>0</v>
      </c>
      <c r="AD43" s="23">
        <f t="shared" ca="1" si="5"/>
        <v>0</v>
      </c>
      <c r="AE43" s="23">
        <f t="shared" ca="1" si="5"/>
        <v>0</v>
      </c>
      <c r="AF43" s="23">
        <f t="shared" ca="1" si="5"/>
        <v>0</v>
      </c>
      <c r="AG43" s="23">
        <f t="shared" ca="1" si="5"/>
        <v>0</v>
      </c>
      <c r="AH43" s="23">
        <f t="shared" ca="1" si="5"/>
        <v>0</v>
      </c>
      <c r="AI43" s="23">
        <f t="shared" ca="1" si="5"/>
        <v>0</v>
      </c>
      <c r="AJ43" s="23">
        <f t="shared" ca="1" si="5"/>
        <v>0</v>
      </c>
      <c r="AK43" s="23">
        <f t="shared" ca="1" si="5"/>
        <v>0</v>
      </c>
      <c r="AL43" s="23">
        <f t="shared" ca="1" si="5"/>
        <v>0</v>
      </c>
      <c r="AM43" s="23">
        <f t="shared" ca="1" si="5"/>
        <v>0</v>
      </c>
      <c r="AN43" s="23">
        <f t="shared" ca="1" si="5"/>
        <v>0</v>
      </c>
      <c r="AO43" s="23">
        <f t="shared" ca="1" si="5"/>
        <v>0</v>
      </c>
      <c r="AP43" s="23">
        <f t="shared" ca="1" si="5"/>
        <v>0</v>
      </c>
      <c r="AQ43" s="23">
        <f t="shared" ca="1" si="5"/>
        <v>0</v>
      </c>
      <c r="AR43" s="23">
        <f t="shared" ca="1" si="5"/>
        <v>0</v>
      </c>
      <c r="AS43" s="23">
        <f t="shared" ca="1" si="5"/>
        <v>0</v>
      </c>
      <c r="AT43" s="23">
        <f t="shared" ca="1" si="5"/>
        <v>0</v>
      </c>
      <c r="AU43" s="23">
        <f t="shared" ca="1" si="5"/>
        <v>0</v>
      </c>
      <c r="AV43" s="23">
        <f t="shared" ca="1" si="5"/>
        <v>0</v>
      </c>
      <c r="AW43" s="23">
        <f t="shared" ca="1" si="5"/>
        <v>0</v>
      </c>
      <c r="AX43" s="23">
        <f t="shared" ca="1" si="5"/>
        <v>0</v>
      </c>
      <c r="AY43" s="23">
        <f t="shared" ca="1" si="5"/>
        <v>0</v>
      </c>
      <c r="AZ43" s="23">
        <f t="shared" ca="1" si="5"/>
        <v>0</v>
      </c>
      <c r="BA43" s="23">
        <f t="shared" ca="1" si="5"/>
        <v>0</v>
      </c>
      <c r="BB43" s="23">
        <f t="shared" ca="1" si="5"/>
        <v>0</v>
      </c>
      <c r="BC43" s="23">
        <f t="shared" ca="1" si="5"/>
        <v>0</v>
      </c>
      <c r="BD43" s="23">
        <f t="shared" ca="1" si="5"/>
        <v>0</v>
      </c>
      <c r="BE43" s="23">
        <f t="shared" ca="1" si="5"/>
        <v>0</v>
      </c>
      <c r="BF43" s="23">
        <f t="shared" ca="1" si="5"/>
        <v>0</v>
      </c>
      <c r="BG43" s="23">
        <f t="shared" ca="1" si="5"/>
        <v>0</v>
      </c>
      <c r="BH43" s="23">
        <f t="shared" ca="1" si="5"/>
        <v>0</v>
      </c>
      <c r="BI43" s="23">
        <f t="shared" ca="1" si="5"/>
        <v>0</v>
      </c>
      <c r="BJ43" s="23">
        <f t="shared" ca="1" si="5"/>
        <v>0</v>
      </c>
      <c r="BK43" s="23">
        <f t="shared" ca="1" si="5"/>
        <v>0</v>
      </c>
      <c r="BL43" s="23">
        <f t="shared" ca="1" si="5"/>
        <v>0</v>
      </c>
    </row>
    <row r="44" spans="1:64" ht="24" hidden="1" outlineLevel="1" x14ac:dyDescent="0.25">
      <c r="A44" t="s">
        <v>88</v>
      </c>
      <c r="B44" s="22" t="s">
        <v>96</v>
      </c>
      <c r="C44" s="23">
        <f ca="1">IF(C43&gt;0,C39,0)</f>
        <v>0</v>
      </c>
      <c r="D44" s="23">
        <f t="shared" ref="D44:BL44" ca="1" si="6">IF(D43&gt;0,D39,0)</f>
        <v>0</v>
      </c>
      <c r="E44" s="23">
        <f t="shared" ca="1" si="6"/>
        <v>0</v>
      </c>
      <c r="F44" s="23">
        <f t="shared" ca="1" si="6"/>
        <v>0</v>
      </c>
      <c r="G44" s="23">
        <f t="shared" ca="1" si="6"/>
        <v>0</v>
      </c>
      <c r="H44" s="23">
        <f t="shared" ca="1" si="6"/>
        <v>0</v>
      </c>
      <c r="I44" s="23">
        <f t="shared" ca="1" si="6"/>
        <v>0</v>
      </c>
      <c r="J44" s="23">
        <f t="shared" ca="1" si="6"/>
        <v>0</v>
      </c>
      <c r="K44" s="23">
        <f t="shared" ca="1" si="6"/>
        <v>0</v>
      </c>
      <c r="L44" s="23">
        <f t="shared" ca="1" si="6"/>
        <v>0</v>
      </c>
      <c r="M44" s="23">
        <f t="shared" ca="1" si="6"/>
        <v>0</v>
      </c>
      <c r="N44" s="23">
        <f t="shared" ca="1" si="6"/>
        <v>0</v>
      </c>
      <c r="O44" s="23">
        <f t="shared" ca="1" si="6"/>
        <v>0</v>
      </c>
      <c r="P44" s="23">
        <f t="shared" ca="1" si="6"/>
        <v>0</v>
      </c>
      <c r="Q44" s="23">
        <f t="shared" ca="1" si="6"/>
        <v>0</v>
      </c>
      <c r="R44" s="23">
        <f t="shared" ca="1" si="6"/>
        <v>0</v>
      </c>
      <c r="S44" s="23">
        <f t="shared" ca="1" si="6"/>
        <v>0</v>
      </c>
      <c r="T44" s="23">
        <f t="shared" ca="1" si="6"/>
        <v>0</v>
      </c>
      <c r="U44" s="23">
        <f t="shared" ca="1" si="6"/>
        <v>0</v>
      </c>
      <c r="V44" s="23">
        <f t="shared" ca="1" si="6"/>
        <v>0</v>
      </c>
      <c r="W44" s="23">
        <f t="shared" ca="1" si="6"/>
        <v>0</v>
      </c>
      <c r="X44" s="23">
        <f t="shared" ca="1" si="6"/>
        <v>0</v>
      </c>
      <c r="Y44" s="23">
        <f t="shared" ca="1" si="6"/>
        <v>0</v>
      </c>
      <c r="Z44" s="23">
        <f t="shared" ca="1" si="6"/>
        <v>0</v>
      </c>
      <c r="AA44" s="23">
        <f t="shared" ca="1" si="6"/>
        <v>0</v>
      </c>
      <c r="AB44" s="23">
        <f t="shared" ca="1" si="6"/>
        <v>0</v>
      </c>
      <c r="AC44" s="23">
        <f t="shared" ca="1" si="6"/>
        <v>0</v>
      </c>
      <c r="AD44" s="23">
        <f t="shared" ca="1" si="6"/>
        <v>0</v>
      </c>
      <c r="AE44" s="23">
        <f t="shared" ca="1" si="6"/>
        <v>0</v>
      </c>
      <c r="AF44" s="23">
        <f t="shared" ca="1" si="6"/>
        <v>0</v>
      </c>
      <c r="AG44" s="23">
        <f t="shared" ca="1" si="6"/>
        <v>0</v>
      </c>
      <c r="AH44" s="23">
        <f t="shared" ca="1" si="6"/>
        <v>0</v>
      </c>
      <c r="AI44" s="23">
        <f t="shared" ca="1" si="6"/>
        <v>0</v>
      </c>
      <c r="AJ44" s="23">
        <f t="shared" ca="1" si="6"/>
        <v>0</v>
      </c>
      <c r="AK44" s="23">
        <f t="shared" ca="1" si="6"/>
        <v>0</v>
      </c>
      <c r="AL44" s="23">
        <f t="shared" ca="1" si="6"/>
        <v>0</v>
      </c>
      <c r="AM44" s="23">
        <f t="shared" ca="1" si="6"/>
        <v>0</v>
      </c>
      <c r="AN44" s="23">
        <f t="shared" ca="1" si="6"/>
        <v>0</v>
      </c>
      <c r="AO44" s="23">
        <f t="shared" ca="1" si="6"/>
        <v>0</v>
      </c>
      <c r="AP44" s="23">
        <f t="shared" ca="1" si="6"/>
        <v>0</v>
      </c>
      <c r="AQ44" s="23">
        <f t="shared" ca="1" si="6"/>
        <v>0</v>
      </c>
      <c r="AR44" s="23">
        <f t="shared" ca="1" si="6"/>
        <v>0</v>
      </c>
      <c r="AS44" s="23">
        <f t="shared" ca="1" si="6"/>
        <v>0</v>
      </c>
      <c r="AT44" s="23">
        <f t="shared" ca="1" si="6"/>
        <v>0</v>
      </c>
      <c r="AU44" s="23">
        <f t="shared" ca="1" si="6"/>
        <v>0</v>
      </c>
      <c r="AV44" s="23">
        <f t="shared" ca="1" si="6"/>
        <v>0</v>
      </c>
      <c r="AW44" s="23">
        <f t="shared" ca="1" si="6"/>
        <v>0</v>
      </c>
      <c r="AX44" s="23">
        <f t="shared" ca="1" si="6"/>
        <v>0</v>
      </c>
      <c r="AY44" s="23">
        <f t="shared" ca="1" si="6"/>
        <v>0</v>
      </c>
      <c r="AZ44" s="23">
        <f t="shared" ca="1" si="6"/>
        <v>0</v>
      </c>
      <c r="BA44" s="23">
        <f t="shared" ca="1" si="6"/>
        <v>0</v>
      </c>
      <c r="BB44" s="23">
        <f t="shared" ca="1" si="6"/>
        <v>0</v>
      </c>
      <c r="BC44" s="23">
        <f t="shared" ca="1" si="6"/>
        <v>0</v>
      </c>
      <c r="BD44" s="23">
        <f t="shared" ca="1" si="6"/>
        <v>0</v>
      </c>
      <c r="BE44" s="23">
        <f t="shared" ca="1" si="6"/>
        <v>0</v>
      </c>
      <c r="BF44" s="23">
        <f t="shared" ca="1" si="6"/>
        <v>0</v>
      </c>
      <c r="BG44" s="23">
        <f t="shared" ca="1" si="6"/>
        <v>0</v>
      </c>
      <c r="BH44" s="23">
        <f t="shared" ca="1" si="6"/>
        <v>0</v>
      </c>
      <c r="BI44" s="23">
        <f t="shared" ca="1" si="6"/>
        <v>0</v>
      </c>
      <c r="BJ44" s="23">
        <f t="shared" ca="1" si="6"/>
        <v>0</v>
      </c>
      <c r="BK44" s="23">
        <f t="shared" ca="1" si="6"/>
        <v>0</v>
      </c>
      <c r="BL44" s="23">
        <f t="shared" ca="1" si="6"/>
        <v>0</v>
      </c>
    </row>
    <row r="45" spans="1:64" hidden="1" outlineLevel="1" x14ac:dyDescent="0.25">
      <c r="A45" t="s">
        <v>88</v>
      </c>
      <c r="B45" s="20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</row>
    <row r="46" spans="1:64" hidden="1" outlineLevel="1" x14ac:dyDescent="0.25">
      <c r="A46" t="s">
        <v>88</v>
      </c>
      <c r="B46" s="22" t="s">
        <v>97</v>
      </c>
      <c r="C46" s="23">
        <f ca="1">IFERROR(MAX($C44:C44)/C44,0)</f>
        <v>0</v>
      </c>
      <c r="D46" s="23">
        <f ca="1">IFERROR(MAX($C44:D44)/D44,0)</f>
        <v>0</v>
      </c>
      <c r="E46" s="23">
        <f ca="1">IFERROR(MAX($C44:E44)/E44,0)</f>
        <v>0</v>
      </c>
      <c r="F46" s="23">
        <f ca="1">IFERROR(MAX($C44:F44)/F44,0)</f>
        <v>0</v>
      </c>
      <c r="G46" s="23">
        <f ca="1">IFERROR(MAX($C44:G44)/G44,0)</f>
        <v>0</v>
      </c>
      <c r="H46" s="23">
        <f ca="1">IFERROR(MAX($C44:H44)/H44,0)</f>
        <v>0</v>
      </c>
      <c r="I46" s="23">
        <f ca="1">IFERROR(MAX($C44:I44)/I44,0)</f>
        <v>0</v>
      </c>
      <c r="J46" s="23">
        <f ca="1">IFERROR(MAX($C44:J44)/J44,0)</f>
        <v>0</v>
      </c>
      <c r="K46" s="23">
        <f ca="1">IFERROR(MAX($C44:K44)/K44,0)</f>
        <v>0</v>
      </c>
      <c r="L46" s="23">
        <f ca="1">IFERROR(MAX($C44:L44)/L44,0)</f>
        <v>0</v>
      </c>
      <c r="M46" s="23">
        <f ca="1">IFERROR(MAX($C44:M44)/M44,0)</f>
        <v>0</v>
      </c>
      <c r="N46" s="23">
        <f ca="1">IFERROR(MAX($C44:N44)/N44,0)</f>
        <v>0</v>
      </c>
      <c r="O46" s="23">
        <f ca="1">IFERROR(MAX($C44:O44)/O44,0)</f>
        <v>0</v>
      </c>
      <c r="P46" s="23">
        <f ca="1">IFERROR(MAX($C44:P44)/P44,0)</f>
        <v>0</v>
      </c>
      <c r="Q46" s="23">
        <f ca="1">IFERROR(MAX($C44:Q44)/Q44,0)</f>
        <v>0</v>
      </c>
      <c r="R46" s="23">
        <f ca="1">IFERROR(MAX($C44:R44)/R44,0)</f>
        <v>0</v>
      </c>
      <c r="S46" s="23">
        <f ca="1">IFERROR(MAX($C44:S44)/S44,0)</f>
        <v>0</v>
      </c>
      <c r="T46" s="23">
        <f ca="1">IFERROR(MAX($C44:T44)/T44,0)</f>
        <v>0</v>
      </c>
      <c r="U46" s="23">
        <f ca="1">IFERROR(MAX($C44:U44)/U44,0)</f>
        <v>0</v>
      </c>
      <c r="V46" s="23">
        <f ca="1">IFERROR(MAX($C44:V44)/V44,0)</f>
        <v>0</v>
      </c>
      <c r="W46" s="23">
        <f ca="1">IFERROR(MAX($C44:W44)/W44,0)</f>
        <v>0</v>
      </c>
      <c r="X46" s="23">
        <f ca="1">IFERROR(MAX($C44:X44)/X44,0)</f>
        <v>0</v>
      </c>
      <c r="Y46" s="23">
        <f ca="1">IFERROR(MAX($C44:Y44)/Y44,0)</f>
        <v>0</v>
      </c>
      <c r="Z46" s="23">
        <f ca="1">IFERROR(MAX($C44:Z44)/Z44,0)</f>
        <v>0</v>
      </c>
      <c r="AA46" s="23">
        <f ca="1">IFERROR(MAX($C44:AA44)/AA44,0)</f>
        <v>0</v>
      </c>
      <c r="AB46" s="23">
        <f ca="1">IFERROR(MAX($C44:AB44)/AB44,0)</f>
        <v>0</v>
      </c>
      <c r="AC46" s="23">
        <f ca="1">IFERROR(MAX($C44:AC44)/AC44,0)</f>
        <v>0</v>
      </c>
      <c r="AD46" s="23">
        <f ca="1">IFERROR(MAX($C44:AD44)/AD44,0)</f>
        <v>0</v>
      </c>
      <c r="AE46" s="23">
        <f ca="1">IFERROR(MAX($C44:AE44)/AE44,0)</f>
        <v>0</v>
      </c>
      <c r="AF46" s="23">
        <f ca="1">IFERROR(MAX($C44:AF44)/AF44,0)</f>
        <v>0</v>
      </c>
      <c r="AG46" s="23">
        <f ca="1">IFERROR(MAX($C44:AG44)/AG44,0)</f>
        <v>0</v>
      </c>
      <c r="AH46" s="23">
        <f ca="1">IFERROR(MAX($C44:AH44)/AH44,0)</f>
        <v>0</v>
      </c>
      <c r="AI46" s="23">
        <f ca="1">IFERROR(MAX($C44:AI44)/AI44,0)</f>
        <v>0</v>
      </c>
      <c r="AJ46" s="23">
        <f ca="1">IFERROR(MAX($C44:AJ44)/AJ44,0)</f>
        <v>0</v>
      </c>
      <c r="AK46" s="23">
        <f ca="1">IFERROR(MAX($C44:AK44)/AK44,0)</f>
        <v>0</v>
      </c>
      <c r="AL46" s="23">
        <f ca="1">IFERROR(MAX($C44:AL44)/AL44,0)</f>
        <v>0</v>
      </c>
      <c r="AM46" s="23">
        <f ca="1">IFERROR(MAX($C44:AM44)/AM44,0)</f>
        <v>0</v>
      </c>
      <c r="AN46" s="23">
        <f ca="1">IFERROR(MAX($C44:AN44)/AN44,0)</f>
        <v>0</v>
      </c>
      <c r="AO46" s="23">
        <f ca="1">IFERROR(MAX($C44:AO44)/AO44,0)</f>
        <v>0</v>
      </c>
      <c r="AP46" s="23">
        <f ca="1">IFERROR(MAX($C44:AP44)/AP44,0)</f>
        <v>0</v>
      </c>
      <c r="AQ46" s="23">
        <f ca="1">IFERROR(MAX($C44:AQ44)/AQ44,0)</f>
        <v>0</v>
      </c>
      <c r="AR46" s="23">
        <f ca="1">IFERROR(MAX($C44:AR44)/AR44,0)</f>
        <v>0</v>
      </c>
      <c r="AS46" s="23">
        <f ca="1">IFERROR(MAX($C44:AS44)/AS44,0)</f>
        <v>0</v>
      </c>
      <c r="AT46" s="23">
        <f ca="1">IFERROR(MAX($C44:AT44)/AT44,0)</f>
        <v>0</v>
      </c>
      <c r="AU46" s="23">
        <f ca="1">IFERROR(MAX($C44:AU44)/AU44,0)</f>
        <v>0</v>
      </c>
      <c r="AV46" s="23">
        <f ca="1">IFERROR(MAX($C44:AV44)/AV44,0)</f>
        <v>0</v>
      </c>
      <c r="AW46" s="23">
        <f ca="1">IFERROR(MAX($C44:AW44)/AW44,0)</f>
        <v>0</v>
      </c>
      <c r="AX46" s="23">
        <f ca="1">IFERROR(MAX($C44:AX44)/AX44,0)</f>
        <v>0</v>
      </c>
      <c r="AY46" s="23">
        <f ca="1">IFERROR(MAX($C44:AY44)/AY44,0)</f>
        <v>0</v>
      </c>
      <c r="AZ46" s="23">
        <f ca="1">IFERROR(MAX($C44:AZ44)/AZ44,0)</f>
        <v>0</v>
      </c>
      <c r="BA46" s="23">
        <f ca="1">IFERROR(MAX($C44:BA44)/BA44,0)</f>
        <v>0</v>
      </c>
      <c r="BB46" s="23">
        <f ca="1">IFERROR(MAX($C44:BB44)/BB44,0)</f>
        <v>0</v>
      </c>
      <c r="BC46" s="23">
        <f ca="1">IFERROR(MAX($C44:BC44)/BC44,0)</f>
        <v>0</v>
      </c>
      <c r="BD46" s="23">
        <f ca="1">IFERROR(MAX($C44:BD44)/BD44,0)</f>
        <v>0</v>
      </c>
      <c r="BE46" s="23">
        <f ca="1">IFERROR(MAX($C44:BE44)/BE44,0)</f>
        <v>0</v>
      </c>
      <c r="BF46" s="23">
        <f ca="1">IFERROR(MAX($C44:BF44)/BF44,0)</f>
        <v>0</v>
      </c>
      <c r="BG46" s="23">
        <f ca="1">IFERROR(MAX($C44:BG44)/BG44,0)</f>
        <v>0</v>
      </c>
      <c r="BH46" s="23">
        <f ca="1">IFERROR(MAX($C44:BH44)/BH44,0)</f>
        <v>0</v>
      </c>
      <c r="BI46" s="23">
        <f ca="1">IFERROR(MAX($C44:BI44)/BI44,0)</f>
        <v>0</v>
      </c>
      <c r="BJ46" s="23">
        <f ca="1">IFERROR(MAX($C44:BJ44)/BJ44,0)</f>
        <v>0</v>
      </c>
      <c r="BK46" s="23">
        <f ca="1">IFERROR(MAX($C44:BK44)/BK44,0)</f>
        <v>0</v>
      </c>
      <c r="BL46" s="23">
        <f ca="1">IFERROR(MAX($C44:BL44)/BL44,0)</f>
        <v>0</v>
      </c>
    </row>
    <row r="47" spans="1:64" hidden="1" outlineLevel="1" x14ac:dyDescent="0.25">
      <c r="A47" t="s">
        <v>88</v>
      </c>
      <c r="B47" s="22" t="s">
        <v>98</v>
      </c>
      <c r="C47" s="23">
        <f ca="1">IF(C46&gt;3,1,0)</f>
        <v>0</v>
      </c>
      <c r="D47" s="23">
        <f t="shared" ref="D47:BL47" ca="1" si="7">IF(D46&gt;3,1,0)</f>
        <v>0</v>
      </c>
      <c r="E47" s="23">
        <f t="shared" ca="1" si="7"/>
        <v>0</v>
      </c>
      <c r="F47" s="23">
        <f t="shared" ca="1" si="7"/>
        <v>0</v>
      </c>
      <c r="G47" s="23">
        <f t="shared" ca="1" si="7"/>
        <v>0</v>
      </c>
      <c r="H47" s="23">
        <f t="shared" ca="1" si="7"/>
        <v>0</v>
      </c>
      <c r="I47" s="23">
        <f t="shared" ca="1" si="7"/>
        <v>0</v>
      </c>
      <c r="J47" s="23">
        <f t="shared" ca="1" si="7"/>
        <v>0</v>
      </c>
      <c r="K47" s="23">
        <f t="shared" ca="1" si="7"/>
        <v>0</v>
      </c>
      <c r="L47" s="23">
        <f t="shared" ca="1" si="7"/>
        <v>0</v>
      </c>
      <c r="M47" s="23">
        <f t="shared" ca="1" si="7"/>
        <v>0</v>
      </c>
      <c r="N47" s="23">
        <f t="shared" ca="1" si="7"/>
        <v>0</v>
      </c>
      <c r="O47" s="23">
        <f t="shared" ca="1" si="7"/>
        <v>0</v>
      </c>
      <c r="P47" s="23">
        <f t="shared" ca="1" si="7"/>
        <v>0</v>
      </c>
      <c r="Q47" s="23">
        <f t="shared" ca="1" si="7"/>
        <v>0</v>
      </c>
      <c r="R47" s="23">
        <f t="shared" ca="1" si="7"/>
        <v>0</v>
      </c>
      <c r="S47" s="23">
        <f t="shared" ca="1" si="7"/>
        <v>0</v>
      </c>
      <c r="T47" s="23">
        <f t="shared" ca="1" si="7"/>
        <v>0</v>
      </c>
      <c r="U47" s="23">
        <f t="shared" ca="1" si="7"/>
        <v>0</v>
      </c>
      <c r="V47" s="23">
        <f t="shared" ca="1" si="7"/>
        <v>0</v>
      </c>
      <c r="W47" s="23">
        <f t="shared" ca="1" si="7"/>
        <v>0</v>
      </c>
      <c r="X47" s="23">
        <f t="shared" ca="1" si="7"/>
        <v>0</v>
      </c>
      <c r="Y47" s="23">
        <f t="shared" ca="1" si="7"/>
        <v>0</v>
      </c>
      <c r="Z47" s="23">
        <f t="shared" ca="1" si="7"/>
        <v>0</v>
      </c>
      <c r="AA47" s="23">
        <f t="shared" ca="1" si="7"/>
        <v>0</v>
      </c>
      <c r="AB47" s="23">
        <f t="shared" ca="1" si="7"/>
        <v>0</v>
      </c>
      <c r="AC47" s="23">
        <f t="shared" ca="1" si="7"/>
        <v>0</v>
      </c>
      <c r="AD47" s="23">
        <f t="shared" ca="1" si="7"/>
        <v>0</v>
      </c>
      <c r="AE47" s="23">
        <f t="shared" ca="1" si="7"/>
        <v>0</v>
      </c>
      <c r="AF47" s="23">
        <f t="shared" ca="1" si="7"/>
        <v>0</v>
      </c>
      <c r="AG47" s="23">
        <f t="shared" ca="1" si="7"/>
        <v>0</v>
      </c>
      <c r="AH47" s="23">
        <f t="shared" ca="1" si="7"/>
        <v>0</v>
      </c>
      <c r="AI47" s="23">
        <f t="shared" ca="1" si="7"/>
        <v>0</v>
      </c>
      <c r="AJ47" s="23">
        <f t="shared" ca="1" si="7"/>
        <v>0</v>
      </c>
      <c r="AK47" s="23">
        <f t="shared" ca="1" si="7"/>
        <v>0</v>
      </c>
      <c r="AL47" s="23">
        <f t="shared" ca="1" si="7"/>
        <v>0</v>
      </c>
      <c r="AM47" s="23">
        <f t="shared" ca="1" si="7"/>
        <v>0</v>
      </c>
      <c r="AN47" s="23">
        <f t="shared" ca="1" si="7"/>
        <v>0</v>
      </c>
      <c r="AO47" s="23">
        <f t="shared" ca="1" si="7"/>
        <v>0</v>
      </c>
      <c r="AP47" s="23">
        <f t="shared" ca="1" si="7"/>
        <v>0</v>
      </c>
      <c r="AQ47" s="23">
        <f t="shared" ca="1" si="7"/>
        <v>0</v>
      </c>
      <c r="AR47" s="23">
        <f t="shared" ca="1" si="7"/>
        <v>0</v>
      </c>
      <c r="AS47" s="23">
        <f t="shared" ca="1" si="7"/>
        <v>0</v>
      </c>
      <c r="AT47" s="23">
        <f t="shared" ca="1" si="7"/>
        <v>0</v>
      </c>
      <c r="AU47" s="23">
        <f t="shared" ca="1" si="7"/>
        <v>0</v>
      </c>
      <c r="AV47" s="23">
        <f t="shared" ca="1" si="7"/>
        <v>0</v>
      </c>
      <c r="AW47" s="23">
        <f t="shared" ca="1" si="7"/>
        <v>0</v>
      </c>
      <c r="AX47" s="23">
        <f t="shared" ca="1" si="7"/>
        <v>0</v>
      </c>
      <c r="AY47" s="23">
        <f t="shared" ca="1" si="7"/>
        <v>0</v>
      </c>
      <c r="AZ47" s="23">
        <f t="shared" ca="1" si="7"/>
        <v>0</v>
      </c>
      <c r="BA47" s="23">
        <f t="shared" ca="1" si="7"/>
        <v>0</v>
      </c>
      <c r="BB47" s="23">
        <f t="shared" ca="1" si="7"/>
        <v>0</v>
      </c>
      <c r="BC47" s="23">
        <f t="shared" ca="1" si="7"/>
        <v>0</v>
      </c>
      <c r="BD47" s="23">
        <f t="shared" ca="1" si="7"/>
        <v>0</v>
      </c>
      <c r="BE47" s="23">
        <f t="shared" ca="1" si="7"/>
        <v>0</v>
      </c>
      <c r="BF47" s="23">
        <f t="shared" ca="1" si="7"/>
        <v>0</v>
      </c>
      <c r="BG47" s="23">
        <f t="shared" ca="1" si="7"/>
        <v>0</v>
      </c>
      <c r="BH47" s="23">
        <f t="shared" ca="1" si="7"/>
        <v>0</v>
      </c>
      <c r="BI47" s="23">
        <f t="shared" ca="1" si="7"/>
        <v>0</v>
      </c>
      <c r="BJ47" s="23">
        <f t="shared" ca="1" si="7"/>
        <v>0</v>
      </c>
      <c r="BK47" s="23">
        <f t="shared" ca="1" si="7"/>
        <v>0</v>
      </c>
      <c r="BL47" s="23">
        <f t="shared" ca="1" si="7"/>
        <v>0</v>
      </c>
    </row>
    <row r="48" spans="1:64" ht="24" hidden="1" outlineLevel="1" x14ac:dyDescent="0.25">
      <c r="A48" t="s">
        <v>88</v>
      </c>
      <c r="B48" s="22" t="s">
        <v>99</v>
      </c>
      <c r="C48" s="23">
        <f ca="1">IF(C47&gt;0,C44,0)</f>
        <v>0</v>
      </c>
      <c r="D48" s="23">
        <f t="shared" ref="D48:BL48" ca="1" si="8">IF(D47&gt;0,D44,0)</f>
        <v>0</v>
      </c>
      <c r="E48" s="23">
        <f t="shared" ca="1" si="8"/>
        <v>0</v>
      </c>
      <c r="F48" s="23">
        <f t="shared" ca="1" si="8"/>
        <v>0</v>
      </c>
      <c r="G48" s="23">
        <f t="shared" ca="1" si="8"/>
        <v>0</v>
      </c>
      <c r="H48" s="23">
        <f t="shared" ca="1" si="8"/>
        <v>0</v>
      </c>
      <c r="I48" s="23">
        <f t="shared" ca="1" si="8"/>
        <v>0</v>
      </c>
      <c r="J48" s="23">
        <f t="shared" ca="1" si="8"/>
        <v>0</v>
      </c>
      <c r="K48" s="23">
        <f t="shared" ca="1" si="8"/>
        <v>0</v>
      </c>
      <c r="L48" s="23">
        <f t="shared" ca="1" si="8"/>
        <v>0</v>
      </c>
      <c r="M48" s="23">
        <f t="shared" ca="1" si="8"/>
        <v>0</v>
      </c>
      <c r="N48" s="23">
        <f t="shared" ca="1" si="8"/>
        <v>0</v>
      </c>
      <c r="O48" s="23">
        <f t="shared" ca="1" si="8"/>
        <v>0</v>
      </c>
      <c r="P48" s="23">
        <f t="shared" ca="1" si="8"/>
        <v>0</v>
      </c>
      <c r="Q48" s="23">
        <f t="shared" ca="1" si="8"/>
        <v>0</v>
      </c>
      <c r="R48" s="23">
        <f t="shared" ca="1" si="8"/>
        <v>0</v>
      </c>
      <c r="S48" s="23">
        <f t="shared" ca="1" si="8"/>
        <v>0</v>
      </c>
      <c r="T48" s="23">
        <f t="shared" ca="1" si="8"/>
        <v>0</v>
      </c>
      <c r="U48" s="23">
        <f t="shared" ca="1" si="8"/>
        <v>0</v>
      </c>
      <c r="V48" s="23">
        <f t="shared" ca="1" si="8"/>
        <v>0</v>
      </c>
      <c r="W48" s="23">
        <f t="shared" ca="1" si="8"/>
        <v>0</v>
      </c>
      <c r="X48" s="23">
        <f t="shared" ca="1" si="8"/>
        <v>0</v>
      </c>
      <c r="Y48" s="23">
        <f t="shared" ca="1" si="8"/>
        <v>0</v>
      </c>
      <c r="Z48" s="23">
        <f t="shared" ca="1" si="8"/>
        <v>0</v>
      </c>
      <c r="AA48" s="23">
        <f t="shared" ca="1" si="8"/>
        <v>0</v>
      </c>
      <c r="AB48" s="23">
        <f t="shared" ca="1" si="8"/>
        <v>0</v>
      </c>
      <c r="AC48" s="23">
        <f t="shared" ca="1" si="8"/>
        <v>0</v>
      </c>
      <c r="AD48" s="23">
        <f t="shared" ca="1" si="8"/>
        <v>0</v>
      </c>
      <c r="AE48" s="23">
        <f t="shared" ca="1" si="8"/>
        <v>0</v>
      </c>
      <c r="AF48" s="23">
        <f t="shared" ca="1" si="8"/>
        <v>0</v>
      </c>
      <c r="AG48" s="23">
        <f t="shared" ca="1" si="8"/>
        <v>0</v>
      </c>
      <c r="AH48" s="23">
        <f t="shared" ca="1" si="8"/>
        <v>0</v>
      </c>
      <c r="AI48" s="23">
        <f t="shared" ca="1" si="8"/>
        <v>0</v>
      </c>
      <c r="AJ48" s="23">
        <f t="shared" ca="1" si="8"/>
        <v>0</v>
      </c>
      <c r="AK48" s="23">
        <f t="shared" ca="1" si="8"/>
        <v>0</v>
      </c>
      <c r="AL48" s="23">
        <f t="shared" ca="1" si="8"/>
        <v>0</v>
      </c>
      <c r="AM48" s="23">
        <f t="shared" ca="1" si="8"/>
        <v>0</v>
      </c>
      <c r="AN48" s="23">
        <f t="shared" ca="1" si="8"/>
        <v>0</v>
      </c>
      <c r="AO48" s="23">
        <f t="shared" ca="1" si="8"/>
        <v>0</v>
      </c>
      <c r="AP48" s="23">
        <f t="shared" ca="1" si="8"/>
        <v>0</v>
      </c>
      <c r="AQ48" s="23">
        <f t="shared" ca="1" si="8"/>
        <v>0</v>
      </c>
      <c r="AR48" s="23">
        <f t="shared" ca="1" si="8"/>
        <v>0</v>
      </c>
      <c r="AS48" s="23">
        <f t="shared" ca="1" si="8"/>
        <v>0</v>
      </c>
      <c r="AT48" s="23">
        <f t="shared" ca="1" si="8"/>
        <v>0</v>
      </c>
      <c r="AU48" s="23">
        <f t="shared" ca="1" si="8"/>
        <v>0</v>
      </c>
      <c r="AV48" s="23">
        <f t="shared" ca="1" si="8"/>
        <v>0</v>
      </c>
      <c r="AW48" s="23">
        <f t="shared" ca="1" si="8"/>
        <v>0</v>
      </c>
      <c r="AX48" s="23">
        <f t="shared" ca="1" si="8"/>
        <v>0</v>
      </c>
      <c r="AY48" s="23">
        <f t="shared" ca="1" si="8"/>
        <v>0</v>
      </c>
      <c r="AZ48" s="23">
        <f t="shared" ca="1" si="8"/>
        <v>0</v>
      </c>
      <c r="BA48" s="23">
        <f t="shared" ca="1" si="8"/>
        <v>0</v>
      </c>
      <c r="BB48" s="23">
        <f t="shared" ca="1" si="8"/>
        <v>0</v>
      </c>
      <c r="BC48" s="23">
        <f t="shared" ca="1" si="8"/>
        <v>0</v>
      </c>
      <c r="BD48" s="23">
        <f t="shared" ca="1" si="8"/>
        <v>0</v>
      </c>
      <c r="BE48" s="23">
        <f t="shared" ca="1" si="8"/>
        <v>0</v>
      </c>
      <c r="BF48" s="23">
        <f t="shared" ca="1" si="8"/>
        <v>0</v>
      </c>
      <c r="BG48" s="23">
        <f t="shared" ca="1" si="8"/>
        <v>0</v>
      </c>
      <c r="BH48" s="23">
        <f t="shared" ca="1" si="8"/>
        <v>0</v>
      </c>
      <c r="BI48" s="23">
        <f t="shared" ca="1" si="8"/>
        <v>0</v>
      </c>
      <c r="BJ48" s="23">
        <f t="shared" ca="1" si="8"/>
        <v>0</v>
      </c>
      <c r="BK48" s="23">
        <f t="shared" ca="1" si="8"/>
        <v>0</v>
      </c>
      <c r="BL48" s="23">
        <f t="shared" ca="1" si="8"/>
        <v>0</v>
      </c>
    </row>
    <row r="49" spans="1:64" hidden="1" outlineLevel="1" x14ac:dyDescent="0.25">
      <c r="A49" t="s">
        <v>88</v>
      </c>
      <c r="B49" s="24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</row>
    <row r="50" spans="1:64" hidden="1" outlineLevel="1" x14ac:dyDescent="0.25">
      <c r="A50" t="s">
        <v>88</v>
      </c>
      <c r="B50" s="22" t="s">
        <v>100</v>
      </c>
      <c r="C50" s="23">
        <f ca="1">IFERROR(MAX($C48:C48)/C48,0)</f>
        <v>0</v>
      </c>
      <c r="D50" s="23">
        <f ca="1">IFERROR(MAX($C48:D48)/D48,0)</f>
        <v>0</v>
      </c>
      <c r="E50" s="23">
        <f ca="1">IFERROR(MAX($C48:E48)/E48,0)</f>
        <v>0</v>
      </c>
      <c r="F50" s="23">
        <f ca="1">IFERROR(MAX($C48:F48)/F48,0)</f>
        <v>0</v>
      </c>
      <c r="G50" s="23">
        <f ca="1">IFERROR(MAX($C48:G48)/G48,0)</f>
        <v>0</v>
      </c>
      <c r="H50" s="23">
        <f ca="1">IFERROR(MAX($C48:H48)/H48,0)</f>
        <v>0</v>
      </c>
      <c r="I50" s="23">
        <f ca="1">IFERROR(MAX($C48:I48)/I48,0)</f>
        <v>0</v>
      </c>
      <c r="J50" s="23">
        <f ca="1">IFERROR(MAX($C48:J48)/J48,0)</f>
        <v>0</v>
      </c>
      <c r="K50" s="23">
        <f ca="1">IFERROR(MAX($C48:K48)/K48,0)</f>
        <v>0</v>
      </c>
      <c r="L50" s="23">
        <f ca="1">IFERROR(MAX($C48:L48)/L48,0)</f>
        <v>0</v>
      </c>
      <c r="M50" s="23">
        <f ca="1">IFERROR(MAX($C48:M48)/M48,0)</f>
        <v>0</v>
      </c>
      <c r="N50" s="23">
        <f ca="1">IFERROR(MAX($C48:N48)/N48,0)</f>
        <v>0</v>
      </c>
      <c r="O50" s="23">
        <f ca="1">IFERROR(MAX($C48:O48)/O48,0)</f>
        <v>0</v>
      </c>
      <c r="P50" s="23">
        <f ca="1">IFERROR(MAX($C48:P48)/P48,0)</f>
        <v>0</v>
      </c>
      <c r="Q50" s="23">
        <f ca="1">IFERROR(MAX($C48:Q48)/Q48,0)</f>
        <v>0</v>
      </c>
      <c r="R50" s="23">
        <f ca="1">IFERROR(MAX($C48:R48)/R48,0)</f>
        <v>0</v>
      </c>
      <c r="S50" s="23">
        <f ca="1">IFERROR(MAX($C48:S48)/S48,0)</f>
        <v>0</v>
      </c>
      <c r="T50" s="23">
        <f ca="1">IFERROR(MAX($C48:T48)/T48,0)</f>
        <v>0</v>
      </c>
      <c r="U50" s="23">
        <f ca="1">IFERROR(MAX($C48:U48)/U48,0)</f>
        <v>0</v>
      </c>
      <c r="V50" s="23">
        <f ca="1">IFERROR(MAX($C48:V48)/V48,0)</f>
        <v>0</v>
      </c>
      <c r="W50" s="23">
        <f ca="1">IFERROR(MAX($C48:W48)/W48,0)</f>
        <v>0</v>
      </c>
      <c r="X50" s="23">
        <f ca="1">IFERROR(MAX($C48:X48)/X48,0)</f>
        <v>0</v>
      </c>
      <c r="Y50" s="23">
        <f ca="1">IFERROR(MAX($C48:Y48)/Y48,0)</f>
        <v>0</v>
      </c>
      <c r="Z50" s="23">
        <f ca="1">IFERROR(MAX($C48:Z48)/Z48,0)</f>
        <v>0</v>
      </c>
      <c r="AA50" s="23">
        <f ca="1">IFERROR(MAX($C48:AA48)/AA48,0)</f>
        <v>0</v>
      </c>
      <c r="AB50" s="23">
        <f ca="1">IFERROR(MAX($C48:AB48)/AB48,0)</f>
        <v>0</v>
      </c>
      <c r="AC50" s="23">
        <f ca="1">IFERROR(MAX($C48:AC48)/AC48,0)</f>
        <v>0</v>
      </c>
      <c r="AD50" s="23">
        <f ca="1">IFERROR(MAX($C48:AD48)/AD48,0)</f>
        <v>0</v>
      </c>
      <c r="AE50" s="23">
        <f ca="1">IFERROR(MAX($C48:AE48)/AE48,0)</f>
        <v>0</v>
      </c>
      <c r="AF50" s="23">
        <f ca="1">IFERROR(MAX($C48:AF48)/AF48,0)</f>
        <v>0</v>
      </c>
      <c r="AG50" s="23">
        <f ca="1">IFERROR(MAX($C48:AG48)/AG48,0)</f>
        <v>0</v>
      </c>
      <c r="AH50" s="23">
        <f ca="1">IFERROR(MAX($C48:AH48)/AH48,0)</f>
        <v>0</v>
      </c>
      <c r="AI50" s="23">
        <f ca="1">IFERROR(MAX($C48:AI48)/AI48,0)</f>
        <v>0</v>
      </c>
      <c r="AJ50" s="23">
        <f ca="1">IFERROR(MAX($C48:AJ48)/AJ48,0)</f>
        <v>0</v>
      </c>
      <c r="AK50" s="23">
        <f ca="1">IFERROR(MAX($C48:AK48)/AK48,0)</f>
        <v>0</v>
      </c>
      <c r="AL50" s="23">
        <f ca="1">IFERROR(MAX($C48:AL48)/AL48,0)</f>
        <v>0</v>
      </c>
      <c r="AM50" s="23">
        <f ca="1">IFERROR(MAX($C48:AM48)/AM48,0)</f>
        <v>0</v>
      </c>
      <c r="AN50" s="23">
        <f ca="1">IFERROR(MAX($C48:AN48)/AN48,0)</f>
        <v>0</v>
      </c>
      <c r="AO50" s="23">
        <f ca="1">IFERROR(MAX($C48:AO48)/AO48,0)</f>
        <v>0</v>
      </c>
      <c r="AP50" s="23">
        <f ca="1">IFERROR(MAX($C48:AP48)/AP48,0)</f>
        <v>0</v>
      </c>
      <c r="AQ50" s="23">
        <f ca="1">IFERROR(MAX($C48:AQ48)/AQ48,0)</f>
        <v>0</v>
      </c>
      <c r="AR50" s="23">
        <f ca="1">IFERROR(MAX($C48:AR48)/AR48,0)</f>
        <v>0</v>
      </c>
      <c r="AS50" s="23">
        <f ca="1">IFERROR(MAX($C48:AS48)/AS48,0)</f>
        <v>0</v>
      </c>
      <c r="AT50" s="23">
        <f ca="1">IFERROR(MAX($C48:AT48)/AT48,0)</f>
        <v>0</v>
      </c>
      <c r="AU50" s="23">
        <f ca="1">IFERROR(MAX($C48:AU48)/AU48,0)</f>
        <v>0</v>
      </c>
      <c r="AV50" s="23">
        <f ca="1">IFERROR(MAX($C48:AV48)/AV48,0)</f>
        <v>0</v>
      </c>
      <c r="AW50" s="23">
        <f ca="1">IFERROR(MAX($C48:AW48)/AW48,0)</f>
        <v>0</v>
      </c>
      <c r="AX50" s="23">
        <f ca="1">IFERROR(MAX($C48:AX48)/AX48,0)</f>
        <v>0</v>
      </c>
      <c r="AY50" s="23">
        <f ca="1">IFERROR(MAX($C48:AY48)/AY48,0)</f>
        <v>0</v>
      </c>
      <c r="AZ50" s="23">
        <f ca="1">IFERROR(MAX($C48:AZ48)/AZ48,0)</f>
        <v>0</v>
      </c>
      <c r="BA50" s="23">
        <f ca="1">IFERROR(MAX($C48:BA48)/BA48,0)</f>
        <v>0</v>
      </c>
      <c r="BB50" s="23">
        <f ca="1">IFERROR(MAX($C48:BB48)/BB48,0)</f>
        <v>0</v>
      </c>
      <c r="BC50" s="23">
        <f ca="1">IFERROR(MAX($C48:BC48)/BC48,0)</f>
        <v>0</v>
      </c>
      <c r="BD50" s="23">
        <f ca="1">IFERROR(MAX($C48:BD48)/BD48,0)</f>
        <v>0</v>
      </c>
      <c r="BE50" s="23">
        <f ca="1">IFERROR(MAX($C48:BE48)/BE48,0)</f>
        <v>0</v>
      </c>
      <c r="BF50" s="23">
        <f ca="1">IFERROR(MAX($C48:BF48)/BF48,0)</f>
        <v>0</v>
      </c>
      <c r="BG50" s="23">
        <f ca="1">IFERROR(MAX($C48:BG48)/BG48,0)</f>
        <v>0</v>
      </c>
      <c r="BH50" s="23">
        <f ca="1">IFERROR(MAX($C48:BH48)/BH48,0)</f>
        <v>0</v>
      </c>
      <c r="BI50" s="23">
        <f ca="1">IFERROR(MAX($C48:BI48)/BI48,0)</f>
        <v>0</v>
      </c>
      <c r="BJ50" s="23">
        <f ca="1">IFERROR(MAX($C48:BJ48)/BJ48,0)</f>
        <v>0</v>
      </c>
      <c r="BK50" s="23">
        <f ca="1">IFERROR(MAX($C48:BK48)/BK48,0)</f>
        <v>0</v>
      </c>
      <c r="BL50" s="23">
        <f ca="1">IFERROR(MAX($C48:BL48)/BL48,0)</f>
        <v>0</v>
      </c>
    </row>
    <row r="51" spans="1:64" hidden="1" outlineLevel="1" x14ac:dyDescent="0.25">
      <c r="A51" t="s">
        <v>88</v>
      </c>
      <c r="B51" s="22" t="s">
        <v>101</v>
      </c>
      <c r="C51" s="23">
        <f ca="1">IF(C50&gt;3,1,0)</f>
        <v>0</v>
      </c>
      <c r="D51" s="23">
        <f t="shared" ref="D51:BL51" ca="1" si="9">IF(D50&gt;3,1,0)</f>
        <v>0</v>
      </c>
      <c r="E51" s="23">
        <f t="shared" ca="1" si="9"/>
        <v>0</v>
      </c>
      <c r="F51" s="23">
        <f t="shared" ca="1" si="9"/>
        <v>0</v>
      </c>
      <c r="G51" s="23">
        <f t="shared" ca="1" si="9"/>
        <v>0</v>
      </c>
      <c r="H51" s="23">
        <f t="shared" ca="1" si="9"/>
        <v>0</v>
      </c>
      <c r="I51" s="23">
        <f t="shared" ca="1" si="9"/>
        <v>0</v>
      </c>
      <c r="J51" s="23">
        <f t="shared" ca="1" si="9"/>
        <v>0</v>
      </c>
      <c r="K51" s="23">
        <f t="shared" ca="1" si="9"/>
        <v>0</v>
      </c>
      <c r="L51" s="23">
        <f t="shared" ca="1" si="9"/>
        <v>0</v>
      </c>
      <c r="M51" s="23">
        <f t="shared" ca="1" si="9"/>
        <v>0</v>
      </c>
      <c r="N51" s="23">
        <f t="shared" ca="1" si="9"/>
        <v>0</v>
      </c>
      <c r="O51" s="23">
        <f t="shared" ca="1" si="9"/>
        <v>0</v>
      </c>
      <c r="P51" s="23">
        <f t="shared" ca="1" si="9"/>
        <v>0</v>
      </c>
      <c r="Q51" s="23">
        <f t="shared" ca="1" si="9"/>
        <v>0</v>
      </c>
      <c r="R51" s="23">
        <f t="shared" ca="1" si="9"/>
        <v>0</v>
      </c>
      <c r="S51" s="23">
        <f t="shared" ca="1" si="9"/>
        <v>0</v>
      </c>
      <c r="T51" s="23">
        <f t="shared" ca="1" si="9"/>
        <v>0</v>
      </c>
      <c r="U51" s="23">
        <f t="shared" ca="1" si="9"/>
        <v>0</v>
      </c>
      <c r="V51" s="23">
        <f t="shared" ca="1" si="9"/>
        <v>0</v>
      </c>
      <c r="W51" s="23">
        <f t="shared" ca="1" si="9"/>
        <v>0</v>
      </c>
      <c r="X51" s="23">
        <f t="shared" ca="1" si="9"/>
        <v>0</v>
      </c>
      <c r="Y51" s="23">
        <f t="shared" ca="1" si="9"/>
        <v>0</v>
      </c>
      <c r="Z51" s="23">
        <f t="shared" ca="1" si="9"/>
        <v>0</v>
      </c>
      <c r="AA51" s="23">
        <f t="shared" ca="1" si="9"/>
        <v>0</v>
      </c>
      <c r="AB51" s="23">
        <f t="shared" ca="1" si="9"/>
        <v>0</v>
      </c>
      <c r="AC51" s="23">
        <f t="shared" ca="1" si="9"/>
        <v>0</v>
      </c>
      <c r="AD51" s="23">
        <f t="shared" ca="1" si="9"/>
        <v>0</v>
      </c>
      <c r="AE51" s="23">
        <f t="shared" ca="1" si="9"/>
        <v>0</v>
      </c>
      <c r="AF51" s="23">
        <f t="shared" ca="1" si="9"/>
        <v>0</v>
      </c>
      <c r="AG51" s="23">
        <f t="shared" ca="1" si="9"/>
        <v>0</v>
      </c>
      <c r="AH51" s="23">
        <f t="shared" ca="1" si="9"/>
        <v>0</v>
      </c>
      <c r="AI51" s="23">
        <f t="shared" ca="1" si="9"/>
        <v>0</v>
      </c>
      <c r="AJ51" s="23">
        <f t="shared" ca="1" si="9"/>
        <v>0</v>
      </c>
      <c r="AK51" s="23">
        <f t="shared" ca="1" si="9"/>
        <v>0</v>
      </c>
      <c r="AL51" s="23">
        <f t="shared" ca="1" si="9"/>
        <v>0</v>
      </c>
      <c r="AM51" s="23">
        <f t="shared" ca="1" si="9"/>
        <v>0</v>
      </c>
      <c r="AN51" s="23">
        <f t="shared" ca="1" si="9"/>
        <v>0</v>
      </c>
      <c r="AO51" s="23">
        <f t="shared" ca="1" si="9"/>
        <v>0</v>
      </c>
      <c r="AP51" s="23">
        <f t="shared" ca="1" si="9"/>
        <v>0</v>
      </c>
      <c r="AQ51" s="23">
        <f t="shared" ca="1" si="9"/>
        <v>0</v>
      </c>
      <c r="AR51" s="23">
        <f t="shared" ca="1" si="9"/>
        <v>0</v>
      </c>
      <c r="AS51" s="23">
        <f t="shared" ca="1" si="9"/>
        <v>0</v>
      </c>
      <c r="AT51" s="23">
        <f t="shared" ca="1" si="9"/>
        <v>0</v>
      </c>
      <c r="AU51" s="23">
        <f t="shared" ca="1" si="9"/>
        <v>0</v>
      </c>
      <c r="AV51" s="23">
        <f t="shared" ca="1" si="9"/>
        <v>0</v>
      </c>
      <c r="AW51" s="23">
        <f t="shared" ca="1" si="9"/>
        <v>0</v>
      </c>
      <c r="AX51" s="23">
        <f t="shared" ca="1" si="9"/>
        <v>0</v>
      </c>
      <c r="AY51" s="23">
        <f t="shared" ca="1" si="9"/>
        <v>0</v>
      </c>
      <c r="AZ51" s="23">
        <f t="shared" ca="1" si="9"/>
        <v>0</v>
      </c>
      <c r="BA51" s="23">
        <f t="shared" ca="1" si="9"/>
        <v>0</v>
      </c>
      <c r="BB51" s="23">
        <f t="shared" ca="1" si="9"/>
        <v>0</v>
      </c>
      <c r="BC51" s="23">
        <f t="shared" ca="1" si="9"/>
        <v>0</v>
      </c>
      <c r="BD51" s="23">
        <f t="shared" ca="1" si="9"/>
        <v>0</v>
      </c>
      <c r="BE51" s="23">
        <f t="shared" ca="1" si="9"/>
        <v>0</v>
      </c>
      <c r="BF51" s="23">
        <f t="shared" ca="1" si="9"/>
        <v>0</v>
      </c>
      <c r="BG51" s="23">
        <f t="shared" ca="1" si="9"/>
        <v>0</v>
      </c>
      <c r="BH51" s="23">
        <f t="shared" ca="1" si="9"/>
        <v>0</v>
      </c>
      <c r="BI51" s="23">
        <f t="shared" ca="1" si="9"/>
        <v>0</v>
      </c>
      <c r="BJ51" s="23">
        <f t="shared" ca="1" si="9"/>
        <v>0</v>
      </c>
      <c r="BK51" s="23">
        <f t="shared" ca="1" si="9"/>
        <v>0</v>
      </c>
      <c r="BL51" s="23">
        <f t="shared" ca="1" si="9"/>
        <v>0</v>
      </c>
    </row>
    <row r="52" spans="1:64" ht="24" hidden="1" outlineLevel="1" x14ac:dyDescent="0.25">
      <c r="A52" t="s">
        <v>88</v>
      </c>
      <c r="B52" s="22" t="s">
        <v>102</v>
      </c>
      <c r="C52" s="23">
        <f ca="1">IF(C51&gt;0,C48,0)</f>
        <v>0</v>
      </c>
      <c r="D52" s="23">
        <f t="shared" ref="D52:BL52" ca="1" si="10">IF(D51&gt;0,D48,0)</f>
        <v>0</v>
      </c>
      <c r="E52" s="23">
        <f t="shared" ca="1" si="10"/>
        <v>0</v>
      </c>
      <c r="F52" s="23">
        <f t="shared" ca="1" si="10"/>
        <v>0</v>
      </c>
      <c r="G52" s="23">
        <f t="shared" ca="1" si="10"/>
        <v>0</v>
      </c>
      <c r="H52" s="23">
        <f t="shared" ca="1" si="10"/>
        <v>0</v>
      </c>
      <c r="I52" s="23">
        <f t="shared" ca="1" si="10"/>
        <v>0</v>
      </c>
      <c r="J52" s="23">
        <f t="shared" ca="1" si="10"/>
        <v>0</v>
      </c>
      <c r="K52" s="23">
        <f t="shared" ca="1" si="10"/>
        <v>0</v>
      </c>
      <c r="L52" s="23">
        <f t="shared" ca="1" si="10"/>
        <v>0</v>
      </c>
      <c r="M52" s="23">
        <f t="shared" ca="1" si="10"/>
        <v>0</v>
      </c>
      <c r="N52" s="23">
        <f t="shared" ca="1" si="10"/>
        <v>0</v>
      </c>
      <c r="O52" s="23">
        <f t="shared" ca="1" si="10"/>
        <v>0</v>
      </c>
      <c r="P52" s="23">
        <f t="shared" ca="1" si="10"/>
        <v>0</v>
      </c>
      <c r="Q52" s="23">
        <f t="shared" ca="1" si="10"/>
        <v>0</v>
      </c>
      <c r="R52" s="23">
        <f t="shared" ca="1" si="10"/>
        <v>0</v>
      </c>
      <c r="S52" s="23">
        <f t="shared" ca="1" si="10"/>
        <v>0</v>
      </c>
      <c r="T52" s="23">
        <f t="shared" ca="1" si="10"/>
        <v>0</v>
      </c>
      <c r="U52" s="23">
        <f t="shared" ca="1" si="10"/>
        <v>0</v>
      </c>
      <c r="V52" s="23">
        <f t="shared" ca="1" si="10"/>
        <v>0</v>
      </c>
      <c r="W52" s="23">
        <f t="shared" ca="1" si="10"/>
        <v>0</v>
      </c>
      <c r="X52" s="23">
        <f t="shared" ca="1" si="10"/>
        <v>0</v>
      </c>
      <c r="Y52" s="23">
        <f t="shared" ca="1" si="10"/>
        <v>0</v>
      </c>
      <c r="Z52" s="23">
        <f t="shared" ca="1" si="10"/>
        <v>0</v>
      </c>
      <c r="AA52" s="23">
        <f t="shared" ca="1" si="10"/>
        <v>0</v>
      </c>
      <c r="AB52" s="23">
        <f t="shared" ca="1" si="10"/>
        <v>0</v>
      </c>
      <c r="AC52" s="23">
        <f t="shared" ca="1" si="10"/>
        <v>0</v>
      </c>
      <c r="AD52" s="23">
        <f t="shared" ca="1" si="10"/>
        <v>0</v>
      </c>
      <c r="AE52" s="23">
        <f t="shared" ca="1" si="10"/>
        <v>0</v>
      </c>
      <c r="AF52" s="23">
        <f t="shared" ca="1" si="10"/>
        <v>0</v>
      </c>
      <c r="AG52" s="23">
        <f t="shared" ca="1" si="10"/>
        <v>0</v>
      </c>
      <c r="AH52" s="23">
        <f t="shared" ca="1" si="10"/>
        <v>0</v>
      </c>
      <c r="AI52" s="23">
        <f t="shared" ca="1" si="10"/>
        <v>0</v>
      </c>
      <c r="AJ52" s="23">
        <f t="shared" ca="1" si="10"/>
        <v>0</v>
      </c>
      <c r="AK52" s="23">
        <f t="shared" ca="1" si="10"/>
        <v>0</v>
      </c>
      <c r="AL52" s="23">
        <f t="shared" ca="1" si="10"/>
        <v>0</v>
      </c>
      <c r="AM52" s="23">
        <f t="shared" ca="1" si="10"/>
        <v>0</v>
      </c>
      <c r="AN52" s="23">
        <f t="shared" ca="1" si="10"/>
        <v>0</v>
      </c>
      <c r="AO52" s="23">
        <f t="shared" ca="1" si="10"/>
        <v>0</v>
      </c>
      <c r="AP52" s="23">
        <f t="shared" ca="1" si="10"/>
        <v>0</v>
      </c>
      <c r="AQ52" s="23">
        <f t="shared" ca="1" si="10"/>
        <v>0</v>
      </c>
      <c r="AR52" s="23">
        <f t="shared" ca="1" si="10"/>
        <v>0</v>
      </c>
      <c r="AS52" s="23">
        <f t="shared" ca="1" si="10"/>
        <v>0</v>
      </c>
      <c r="AT52" s="23">
        <f t="shared" ca="1" si="10"/>
        <v>0</v>
      </c>
      <c r="AU52" s="23">
        <f t="shared" ca="1" si="10"/>
        <v>0</v>
      </c>
      <c r="AV52" s="23">
        <f t="shared" ca="1" si="10"/>
        <v>0</v>
      </c>
      <c r="AW52" s="23">
        <f t="shared" ca="1" si="10"/>
        <v>0</v>
      </c>
      <c r="AX52" s="23">
        <f t="shared" ca="1" si="10"/>
        <v>0</v>
      </c>
      <c r="AY52" s="23">
        <f t="shared" ca="1" si="10"/>
        <v>0</v>
      </c>
      <c r="AZ52" s="23">
        <f t="shared" ca="1" si="10"/>
        <v>0</v>
      </c>
      <c r="BA52" s="23">
        <f t="shared" ca="1" si="10"/>
        <v>0</v>
      </c>
      <c r="BB52" s="23">
        <f t="shared" ca="1" si="10"/>
        <v>0</v>
      </c>
      <c r="BC52" s="23">
        <f t="shared" ca="1" si="10"/>
        <v>0</v>
      </c>
      <c r="BD52" s="23">
        <f t="shared" ca="1" si="10"/>
        <v>0</v>
      </c>
      <c r="BE52" s="23">
        <f t="shared" ca="1" si="10"/>
        <v>0</v>
      </c>
      <c r="BF52" s="23">
        <f t="shared" ca="1" si="10"/>
        <v>0</v>
      </c>
      <c r="BG52" s="23">
        <f t="shared" ca="1" si="10"/>
        <v>0</v>
      </c>
      <c r="BH52" s="23">
        <f t="shared" ca="1" si="10"/>
        <v>0</v>
      </c>
      <c r="BI52" s="23">
        <f t="shared" ca="1" si="10"/>
        <v>0</v>
      </c>
      <c r="BJ52" s="23">
        <f t="shared" ca="1" si="10"/>
        <v>0</v>
      </c>
      <c r="BK52" s="23">
        <f t="shared" ca="1" si="10"/>
        <v>0</v>
      </c>
      <c r="BL52" s="23">
        <f t="shared" ca="1" si="10"/>
        <v>0</v>
      </c>
    </row>
    <row r="53" spans="1:64" hidden="1" outlineLevel="1" x14ac:dyDescent="0.25">
      <c r="A53" t="s">
        <v>88</v>
      </c>
      <c r="B53" s="20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</row>
    <row r="54" spans="1:64" hidden="1" outlineLevel="1" x14ac:dyDescent="0.25">
      <c r="A54" t="s">
        <v>88</v>
      </c>
      <c r="B54" s="22" t="s">
        <v>103</v>
      </c>
      <c r="C54" s="23">
        <f ca="1">IFERROR(MAX($C52:C52)/C52,0)</f>
        <v>0</v>
      </c>
      <c r="D54" s="23">
        <f ca="1">IFERROR(MAX($C52:D52)/D52,0)</f>
        <v>0</v>
      </c>
      <c r="E54" s="23">
        <f ca="1">IFERROR(MAX($C52:E52)/E52,0)</f>
        <v>0</v>
      </c>
      <c r="F54" s="23">
        <f ca="1">IFERROR(MAX($C52:F52)/F52,0)</f>
        <v>0</v>
      </c>
      <c r="G54" s="23">
        <f ca="1">IFERROR(MAX($C52:G52)/G52,0)</f>
        <v>0</v>
      </c>
      <c r="H54" s="23">
        <f ca="1">IFERROR(MAX($C52:H52)/H52,0)</f>
        <v>0</v>
      </c>
      <c r="I54" s="23">
        <f ca="1">IFERROR(MAX($C52:I52)/I52,0)</f>
        <v>0</v>
      </c>
      <c r="J54" s="23">
        <f ca="1">IFERROR(MAX($C52:J52)/J52,0)</f>
        <v>0</v>
      </c>
      <c r="K54" s="23">
        <f ca="1">IFERROR(MAX($C52:K52)/K52,0)</f>
        <v>0</v>
      </c>
      <c r="L54" s="23">
        <f ca="1">IFERROR(MAX($C52:L52)/L52,0)</f>
        <v>0</v>
      </c>
      <c r="M54" s="23">
        <f ca="1">IFERROR(MAX($C52:M52)/M52,0)</f>
        <v>0</v>
      </c>
      <c r="N54" s="23">
        <f ca="1">IFERROR(MAX($C52:N52)/N52,0)</f>
        <v>0</v>
      </c>
      <c r="O54" s="23">
        <f ca="1">IFERROR(MAX($C52:O52)/O52,0)</f>
        <v>0</v>
      </c>
      <c r="P54" s="23">
        <f ca="1">IFERROR(MAX($C52:P52)/P52,0)</f>
        <v>0</v>
      </c>
      <c r="Q54" s="23">
        <f ca="1">IFERROR(MAX($C52:Q52)/Q52,0)</f>
        <v>0</v>
      </c>
      <c r="R54" s="23">
        <f ca="1">IFERROR(MAX($C52:R52)/R52,0)</f>
        <v>0</v>
      </c>
      <c r="S54" s="23">
        <f ca="1">IFERROR(MAX($C52:S52)/S52,0)</f>
        <v>0</v>
      </c>
      <c r="T54" s="23">
        <f ca="1">IFERROR(MAX($C52:T52)/T52,0)</f>
        <v>0</v>
      </c>
      <c r="U54" s="23">
        <f ca="1">IFERROR(MAX($C52:U52)/U52,0)</f>
        <v>0</v>
      </c>
      <c r="V54" s="23">
        <f ca="1">IFERROR(MAX($C52:V52)/V52,0)</f>
        <v>0</v>
      </c>
      <c r="W54" s="23">
        <f ca="1">IFERROR(MAX($C52:W52)/W52,0)</f>
        <v>0</v>
      </c>
      <c r="X54" s="23">
        <f ca="1">IFERROR(MAX($C52:X52)/X52,0)</f>
        <v>0</v>
      </c>
      <c r="Y54" s="23">
        <f ca="1">IFERROR(MAX($C52:Y52)/Y52,0)</f>
        <v>0</v>
      </c>
      <c r="Z54" s="23">
        <f ca="1">IFERROR(MAX($C52:Z52)/Z52,0)</f>
        <v>0</v>
      </c>
      <c r="AA54" s="23">
        <f ca="1">IFERROR(MAX($C52:AA52)/AA52,0)</f>
        <v>0</v>
      </c>
      <c r="AB54" s="23">
        <f ca="1">IFERROR(MAX($C52:AB52)/AB52,0)</f>
        <v>0</v>
      </c>
      <c r="AC54" s="23">
        <f ca="1">IFERROR(MAX($C52:AC52)/AC52,0)</f>
        <v>0</v>
      </c>
      <c r="AD54" s="23">
        <f ca="1">IFERROR(MAX($C52:AD52)/AD52,0)</f>
        <v>0</v>
      </c>
      <c r="AE54" s="23">
        <f ca="1">IFERROR(MAX($C52:AE52)/AE52,0)</f>
        <v>0</v>
      </c>
      <c r="AF54" s="23">
        <f ca="1">IFERROR(MAX($C52:AF52)/AF52,0)</f>
        <v>0</v>
      </c>
      <c r="AG54" s="23">
        <f ca="1">IFERROR(MAX($C52:AG52)/AG52,0)</f>
        <v>0</v>
      </c>
      <c r="AH54" s="23">
        <f ca="1">IFERROR(MAX($C52:AH52)/AH52,0)</f>
        <v>0</v>
      </c>
      <c r="AI54" s="23">
        <f ca="1">IFERROR(MAX($C52:AI52)/AI52,0)</f>
        <v>0</v>
      </c>
      <c r="AJ54" s="23">
        <f ca="1">IFERROR(MAX($C52:AJ52)/AJ52,0)</f>
        <v>0</v>
      </c>
      <c r="AK54" s="23">
        <f ca="1">IFERROR(MAX($C52:AK52)/AK52,0)</f>
        <v>0</v>
      </c>
      <c r="AL54" s="23">
        <f ca="1">IFERROR(MAX($C52:AL52)/AL52,0)</f>
        <v>0</v>
      </c>
      <c r="AM54" s="23">
        <f ca="1">IFERROR(MAX($C52:AM52)/AM52,0)</f>
        <v>0</v>
      </c>
      <c r="AN54" s="23">
        <f ca="1">IFERROR(MAX($C52:AN52)/AN52,0)</f>
        <v>0</v>
      </c>
      <c r="AO54" s="23">
        <f ca="1">IFERROR(MAX($C52:AO52)/AO52,0)</f>
        <v>0</v>
      </c>
      <c r="AP54" s="23">
        <f ca="1">IFERROR(MAX($C52:AP52)/AP52,0)</f>
        <v>0</v>
      </c>
      <c r="AQ54" s="23">
        <f ca="1">IFERROR(MAX($C52:AQ52)/AQ52,0)</f>
        <v>0</v>
      </c>
      <c r="AR54" s="23">
        <f ca="1">IFERROR(MAX($C52:AR52)/AR52,0)</f>
        <v>0</v>
      </c>
      <c r="AS54" s="23">
        <f ca="1">IFERROR(MAX($C52:AS52)/AS52,0)</f>
        <v>0</v>
      </c>
      <c r="AT54" s="23">
        <f ca="1">IFERROR(MAX($C52:AT52)/AT52,0)</f>
        <v>0</v>
      </c>
      <c r="AU54" s="23">
        <f ca="1">IFERROR(MAX($C52:AU52)/AU52,0)</f>
        <v>0</v>
      </c>
      <c r="AV54" s="23">
        <f ca="1">IFERROR(MAX($C52:AV52)/AV52,0)</f>
        <v>0</v>
      </c>
      <c r="AW54" s="23">
        <f ca="1">IFERROR(MAX($C52:AW52)/AW52,0)</f>
        <v>0</v>
      </c>
      <c r="AX54" s="23">
        <f ca="1">IFERROR(MAX($C52:AX52)/AX52,0)</f>
        <v>0</v>
      </c>
      <c r="AY54" s="23">
        <f ca="1">IFERROR(MAX($C52:AY52)/AY52,0)</f>
        <v>0</v>
      </c>
      <c r="AZ54" s="23">
        <f ca="1">IFERROR(MAX($C52:AZ52)/AZ52,0)</f>
        <v>0</v>
      </c>
      <c r="BA54" s="23">
        <f ca="1">IFERROR(MAX($C52:BA52)/BA52,0)</f>
        <v>0</v>
      </c>
      <c r="BB54" s="23">
        <f ca="1">IFERROR(MAX($C52:BB52)/BB52,0)</f>
        <v>0</v>
      </c>
      <c r="BC54" s="23">
        <f ca="1">IFERROR(MAX($C52:BC52)/BC52,0)</f>
        <v>0</v>
      </c>
      <c r="BD54" s="23">
        <f ca="1">IFERROR(MAX($C52:BD52)/BD52,0)</f>
        <v>0</v>
      </c>
      <c r="BE54" s="23">
        <f ca="1">IFERROR(MAX($C52:BE52)/BE52,0)</f>
        <v>0</v>
      </c>
      <c r="BF54" s="23">
        <f ca="1">IFERROR(MAX($C52:BF52)/BF52,0)</f>
        <v>0</v>
      </c>
      <c r="BG54" s="23">
        <f ca="1">IFERROR(MAX($C52:BG52)/BG52,0)</f>
        <v>0</v>
      </c>
      <c r="BH54" s="23">
        <f ca="1">IFERROR(MAX($C52:BH52)/BH52,0)</f>
        <v>0</v>
      </c>
      <c r="BI54" s="23">
        <f ca="1">IFERROR(MAX($C52:BI52)/BI52,0)</f>
        <v>0</v>
      </c>
      <c r="BJ54" s="23">
        <f ca="1">IFERROR(MAX($C52:BJ52)/BJ52,0)</f>
        <v>0</v>
      </c>
      <c r="BK54" s="23">
        <f ca="1">IFERROR(MAX($C52:BK52)/BK52,0)</f>
        <v>0</v>
      </c>
      <c r="BL54" s="23">
        <f ca="1">IFERROR(MAX($C52:BL52)/BL52,0)</f>
        <v>0</v>
      </c>
    </row>
    <row r="55" spans="1:64" hidden="1" outlineLevel="1" x14ac:dyDescent="0.25">
      <c r="A55" t="s">
        <v>88</v>
      </c>
      <c r="B55" s="22" t="s">
        <v>104</v>
      </c>
      <c r="C55" s="23">
        <f ca="1">IF(C54&gt;3,1,0)</f>
        <v>0</v>
      </c>
      <c r="D55" s="23">
        <f t="shared" ref="D55:BL55" ca="1" si="11">IF(D54&gt;3,1,0)</f>
        <v>0</v>
      </c>
      <c r="E55" s="23">
        <f t="shared" ca="1" si="11"/>
        <v>0</v>
      </c>
      <c r="F55" s="23">
        <f t="shared" ca="1" si="11"/>
        <v>0</v>
      </c>
      <c r="G55" s="23">
        <f t="shared" ca="1" si="11"/>
        <v>0</v>
      </c>
      <c r="H55" s="23">
        <f t="shared" ca="1" si="11"/>
        <v>0</v>
      </c>
      <c r="I55" s="23">
        <f t="shared" ca="1" si="11"/>
        <v>0</v>
      </c>
      <c r="J55" s="23">
        <f t="shared" ca="1" si="11"/>
        <v>0</v>
      </c>
      <c r="K55" s="23">
        <f t="shared" ca="1" si="11"/>
        <v>0</v>
      </c>
      <c r="L55" s="23">
        <f t="shared" ca="1" si="11"/>
        <v>0</v>
      </c>
      <c r="M55" s="23">
        <f t="shared" ca="1" si="11"/>
        <v>0</v>
      </c>
      <c r="N55" s="23">
        <f t="shared" ca="1" si="11"/>
        <v>0</v>
      </c>
      <c r="O55" s="23">
        <f t="shared" ca="1" si="11"/>
        <v>0</v>
      </c>
      <c r="P55" s="23">
        <f t="shared" ca="1" si="11"/>
        <v>0</v>
      </c>
      <c r="Q55" s="23">
        <f t="shared" ca="1" si="11"/>
        <v>0</v>
      </c>
      <c r="R55" s="23">
        <f t="shared" ca="1" si="11"/>
        <v>0</v>
      </c>
      <c r="S55" s="23">
        <f t="shared" ca="1" si="11"/>
        <v>0</v>
      </c>
      <c r="T55" s="23">
        <f t="shared" ca="1" si="11"/>
        <v>0</v>
      </c>
      <c r="U55" s="23">
        <f t="shared" ca="1" si="11"/>
        <v>0</v>
      </c>
      <c r="V55" s="23">
        <f t="shared" ca="1" si="11"/>
        <v>0</v>
      </c>
      <c r="W55" s="23">
        <f t="shared" ca="1" si="11"/>
        <v>0</v>
      </c>
      <c r="X55" s="23">
        <f t="shared" ca="1" si="11"/>
        <v>0</v>
      </c>
      <c r="Y55" s="23">
        <f t="shared" ca="1" si="11"/>
        <v>0</v>
      </c>
      <c r="Z55" s="23">
        <f t="shared" ca="1" si="11"/>
        <v>0</v>
      </c>
      <c r="AA55" s="23">
        <f t="shared" ca="1" si="11"/>
        <v>0</v>
      </c>
      <c r="AB55" s="23">
        <f t="shared" ca="1" si="11"/>
        <v>0</v>
      </c>
      <c r="AC55" s="23">
        <f t="shared" ca="1" si="11"/>
        <v>0</v>
      </c>
      <c r="AD55" s="23">
        <f t="shared" ca="1" si="11"/>
        <v>0</v>
      </c>
      <c r="AE55" s="23">
        <f t="shared" ca="1" si="11"/>
        <v>0</v>
      </c>
      <c r="AF55" s="23">
        <f t="shared" ca="1" si="11"/>
        <v>0</v>
      </c>
      <c r="AG55" s="23">
        <f t="shared" ca="1" si="11"/>
        <v>0</v>
      </c>
      <c r="AH55" s="23">
        <f t="shared" ca="1" si="11"/>
        <v>0</v>
      </c>
      <c r="AI55" s="23">
        <f t="shared" ca="1" si="11"/>
        <v>0</v>
      </c>
      <c r="AJ55" s="23">
        <f t="shared" ca="1" si="11"/>
        <v>0</v>
      </c>
      <c r="AK55" s="23">
        <f t="shared" ca="1" si="11"/>
        <v>0</v>
      </c>
      <c r="AL55" s="23">
        <f t="shared" ca="1" si="11"/>
        <v>0</v>
      </c>
      <c r="AM55" s="23">
        <f t="shared" ca="1" si="11"/>
        <v>0</v>
      </c>
      <c r="AN55" s="23">
        <f t="shared" ca="1" si="11"/>
        <v>0</v>
      </c>
      <c r="AO55" s="23">
        <f t="shared" ca="1" si="11"/>
        <v>0</v>
      </c>
      <c r="AP55" s="23">
        <f t="shared" ca="1" si="11"/>
        <v>0</v>
      </c>
      <c r="AQ55" s="23">
        <f t="shared" ca="1" si="11"/>
        <v>0</v>
      </c>
      <c r="AR55" s="23">
        <f t="shared" ca="1" si="11"/>
        <v>0</v>
      </c>
      <c r="AS55" s="23">
        <f t="shared" ca="1" si="11"/>
        <v>0</v>
      </c>
      <c r="AT55" s="23">
        <f t="shared" ca="1" si="11"/>
        <v>0</v>
      </c>
      <c r="AU55" s="23">
        <f t="shared" ca="1" si="11"/>
        <v>0</v>
      </c>
      <c r="AV55" s="23">
        <f t="shared" ca="1" si="11"/>
        <v>0</v>
      </c>
      <c r="AW55" s="23">
        <f t="shared" ca="1" si="11"/>
        <v>0</v>
      </c>
      <c r="AX55" s="23">
        <f t="shared" ca="1" si="11"/>
        <v>0</v>
      </c>
      <c r="AY55" s="23">
        <f t="shared" ca="1" si="11"/>
        <v>0</v>
      </c>
      <c r="AZ55" s="23">
        <f t="shared" ca="1" si="11"/>
        <v>0</v>
      </c>
      <c r="BA55" s="23">
        <f t="shared" ca="1" si="11"/>
        <v>0</v>
      </c>
      <c r="BB55" s="23">
        <f t="shared" ca="1" si="11"/>
        <v>0</v>
      </c>
      <c r="BC55" s="23">
        <f t="shared" ca="1" si="11"/>
        <v>0</v>
      </c>
      <c r="BD55" s="23">
        <f t="shared" ca="1" si="11"/>
        <v>0</v>
      </c>
      <c r="BE55" s="23">
        <f t="shared" ca="1" si="11"/>
        <v>0</v>
      </c>
      <c r="BF55" s="23">
        <f t="shared" ca="1" si="11"/>
        <v>0</v>
      </c>
      <c r="BG55" s="23">
        <f t="shared" ca="1" si="11"/>
        <v>0</v>
      </c>
      <c r="BH55" s="23">
        <f t="shared" ca="1" si="11"/>
        <v>0</v>
      </c>
      <c r="BI55" s="23">
        <f t="shared" ca="1" si="11"/>
        <v>0</v>
      </c>
      <c r="BJ55" s="23">
        <f t="shared" ca="1" si="11"/>
        <v>0</v>
      </c>
      <c r="BK55" s="23">
        <f t="shared" ca="1" si="11"/>
        <v>0</v>
      </c>
      <c r="BL55" s="23">
        <f t="shared" ca="1" si="11"/>
        <v>0</v>
      </c>
    </row>
    <row r="56" spans="1:64" ht="24" hidden="1" outlineLevel="1" x14ac:dyDescent="0.25">
      <c r="A56" t="s">
        <v>88</v>
      </c>
      <c r="B56" s="22" t="s">
        <v>105</v>
      </c>
      <c r="C56" s="23">
        <f ca="1">IF(C55&gt;0,C52,0)</f>
        <v>0</v>
      </c>
      <c r="D56" s="23">
        <f t="shared" ref="D56:BL56" ca="1" si="12">IF(D55&gt;0,D52,0)</f>
        <v>0</v>
      </c>
      <c r="E56" s="23">
        <f t="shared" ca="1" si="12"/>
        <v>0</v>
      </c>
      <c r="F56" s="23">
        <f t="shared" ca="1" si="12"/>
        <v>0</v>
      </c>
      <c r="G56" s="23">
        <f t="shared" ca="1" si="12"/>
        <v>0</v>
      </c>
      <c r="H56" s="23">
        <f t="shared" ca="1" si="12"/>
        <v>0</v>
      </c>
      <c r="I56" s="23">
        <f t="shared" ca="1" si="12"/>
        <v>0</v>
      </c>
      <c r="J56" s="23">
        <f t="shared" ca="1" si="12"/>
        <v>0</v>
      </c>
      <c r="K56" s="23">
        <f t="shared" ca="1" si="12"/>
        <v>0</v>
      </c>
      <c r="L56" s="23">
        <f t="shared" ca="1" si="12"/>
        <v>0</v>
      </c>
      <c r="M56" s="23">
        <f t="shared" ca="1" si="12"/>
        <v>0</v>
      </c>
      <c r="N56" s="23">
        <f t="shared" ca="1" si="12"/>
        <v>0</v>
      </c>
      <c r="O56" s="23">
        <f t="shared" ca="1" si="12"/>
        <v>0</v>
      </c>
      <c r="P56" s="23">
        <f t="shared" ca="1" si="12"/>
        <v>0</v>
      </c>
      <c r="Q56" s="23">
        <f t="shared" ca="1" si="12"/>
        <v>0</v>
      </c>
      <c r="R56" s="23">
        <f t="shared" ca="1" si="12"/>
        <v>0</v>
      </c>
      <c r="S56" s="23">
        <f t="shared" ca="1" si="12"/>
        <v>0</v>
      </c>
      <c r="T56" s="23">
        <f t="shared" ca="1" si="12"/>
        <v>0</v>
      </c>
      <c r="U56" s="23">
        <f t="shared" ca="1" si="12"/>
        <v>0</v>
      </c>
      <c r="V56" s="23">
        <f t="shared" ca="1" si="12"/>
        <v>0</v>
      </c>
      <c r="W56" s="23">
        <f t="shared" ca="1" si="12"/>
        <v>0</v>
      </c>
      <c r="X56" s="23">
        <f t="shared" ca="1" si="12"/>
        <v>0</v>
      </c>
      <c r="Y56" s="23">
        <f t="shared" ca="1" si="12"/>
        <v>0</v>
      </c>
      <c r="Z56" s="23">
        <f t="shared" ca="1" si="12"/>
        <v>0</v>
      </c>
      <c r="AA56" s="23">
        <f t="shared" ca="1" si="12"/>
        <v>0</v>
      </c>
      <c r="AB56" s="23">
        <f t="shared" ca="1" si="12"/>
        <v>0</v>
      </c>
      <c r="AC56" s="23">
        <f t="shared" ca="1" si="12"/>
        <v>0</v>
      </c>
      <c r="AD56" s="23">
        <f t="shared" ca="1" si="12"/>
        <v>0</v>
      </c>
      <c r="AE56" s="23">
        <f t="shared" ca="1" si="12"/>
        <v>0</v>
      </c>
      <c r="AF56" s="23">
        <f t="shared" ca="1" si="12"/>
        <v>0</v>
      </c>
      <c r="AG56" s="23">
        <f t="shared" ca="1" si="12"/>
        <v>0</v>
      </c>
      <c r="AH56" s="23">
        <f t="shared" ca="1" si="12"/>
        <v>0</v>
      </c>
      <c r="AI56" s="23">
        <f t="shared" ca="1" si="12"/>
        <v>0</v>
      </c>
      <c r="AJ56" s="23">
        <f t="shared" ca="1" si="12"/>
        <v>0</v>
      </c>
      <c r="AK56" s="23">
        <f t="shared" ca="1" si="12"/>
        <v>0</v>
      </c>
      <c r="AL56" s="23">
        <f t="shared" ca="1" si="12"/>
        <v>0</v>
      </c>
      <c r="AM56" s="23">
        <f t="shared" ca="1" si="12"/>
        <v>0</v>
      </c>
      <c r="AN56" s="23">
        <f t="shared" ca="1" si="12"/>
        <v>0</v>
      </c>
      <c r="AO56" s="23">
        <f t="shared" ca="1" si="12"/>
        <v>0</v>
      </c>
      <c r="AP56" s="23">
        <f t="shared" ca="1" si="12"/>
        <v>0</v>
      </c>
      <c r="AQ56" s="23">
        <f t="shared" ca="1" si="12"/>
        <v>0</v>
      </c>
      <c r="AR56" s="23">
        <f t="shared" ca="1" si="12"/>
        <v>0</v>
      </c>
      <c r="AS56" s="23">
        <f t="shared" ca="1" si="12"/>
        <v>0</v>
      </c>
      <c r="AT56" s="23">
        <f t="shared" ca="1" si="12"/>
        <v>0</v>
      </c>
      <c r="AU56" s="23">
        <f t="shared" ca="1" si="12"/>
        <v>0</v>
      </c>
      <c r="AV56" s="23">
        <f t="shared" ca="1" si="12"/>
        <v>0</v>
      </c>
      <c r="AW56" s="23">
        <f t="shared" ca="1" si="12"/>
        <v>0</v>
      </c>
      <c r="AX56" s="23">
        <f t="shared" ca="1" si="12"/>
        <v>0</v>
      </c>
      <c r="AY56" s="23">
        <f t="shared" ca="1" si="12"/>
        <v>0</v>
      </c>
      <c r="AZ56" s="23">
        <f t="shared" ca="1" si="12"/>
        <v>0</v>
      </c>
      <c r="BA56" s="23">
        <f t="shared" ca="1" si="12"/>
        <v>0</v>
      </c>
      <c r="BB56" s="23">
        <f t="shared" ca="1" si="12"/>
        <v>0</v>
      </c>
      <c r="BC56" s="23">
        <f t="shared" ca="1" si="12"/>
        <v>0</v>
      </c>
      <c r="BD56" s="23">
        <f t="shared" ca="1" si="12"/>
        <v>0</v>
      </c>
      <c r="BE56" s="23">
        <f t="shared" ca="1" si="12"/>
        <v>0</v>
      </c>
      <c r="BF56" s="23">
        <f t="shared" ca="1" si="12"/>
        <v>0</v>
      </c>
      <c r="BG56" s="23">
        <f t="shared" ca="1" si="12"/>
        <v>0</v>
      </c>
      <c r="BH56" s="23">
        <f t="shared" ca="1" si="12"/>
        <v>0</v>
      </c>
      <c r="BI56" s="23">
        <f t="shared" ca="1" si="12"/>
        <v>0</v>
      </c>
      <c r="BJ56" s="23">
        <f t="shared" ca="1" si="12"/>
        <v>0</v>
      </c>
      <c r="BK56" s="23">
        <f t="shared" ca="1" si="12"/>
        <v>0</v>
      </c>
      <c r="BL56" s="23">
        <f t="shared" ca="1" si="12"/>
        <v>0</v>
      </c>
    </row>
    <row r="57" spans="1:64" hidden="1" outlineLevel="1" x14ac:dyDescent="0.25">
      <c r="A57" t="s">
        <v>88</v>
      </c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</row>
    <row r="58" spans="1:64" hidden="1" outlineLevel="1" x14ac:dyDescent="0.25">
      <c r="A58" t="s">
        <v>88</v>
      </c>
      <c r="B58" s="22" t="s">
        <v>106</v>
      </c>
      <c r="C58" s="23">
        <f ca="1">IFERROR(MAX($C56:C56)/C56,0)</f>
        <v>0</v>
      </c>
      <c r="D58" s="23">
        <f ca="1">IFERROR(MAX($C56:D56)/D56,0)</f>
        <v>0</v>
      </c>
      <c r="E58" s="23">
        <f ca="1">IFERROR(MAX($C56:E56)/E56,0)</f>
        <v>0</v>
      </c>
      <c r="F58" s="23">
        <f ca="1">IFERROR(MAX($C56:F56)/F56,0)</f>
        <v>0</v>
      </c>
      <c r="G58" s="23">
        <f ca="1">IFERROR(MAX($C56:G56)/G56,0)</f>
        <v>0</v>
      </c>
      <c r="H58" s="23">
        <f ca="1">IFERROR(MAX($C56:H56)/H56,0)</f>
        <v>0</v>
      </c>
      <c r="I58" s="23">
        <f ca="1">IFERROR(MAX($C56:I56)/I56,0)</f>
        <v>0</v>
      </c>
      <c r="J58" s="23">
        <f ca="1">IFERROR(MAX($C56:J56)/J56,0)</f>
        <v>0</v>
      </c>
      <c r="K58" s="23">
        <f ca="1">IFERROR(MAX($C56:K56)/K56,0)</f>
        <v>0</v>
      </c>
      <c r="L58" s="23">
        <f ca="1">IFERROR(MAX($C56:L56)/L56,0)</f>
        <v>0</v>
      </c>
      <c r="M58" s="23">
        <f ca="1">IFERROR(MAX($C56:M56)/M56,0)</f>
        <v>0</v>
      </c>
      <c r="N58" s="23">
        <f ca="1">IFERROR(MAX($C56:N56)/N56,0)</f>
        <v>0</v>
      </c>
      <c r="O58" s="23">
        <f ca="1">IFERROR(MAX($C56:O56)/O56,0)</f>
        <v>0</v>
      </c>
      <c r="P58" s="23">
        <f ca="1">IFERROR(MAX($C56:P56)/P56,0)</f>
        <v>0</v>
      </c>
      <c r="Q58" s="23">
        <f ca="1">IFERROR(MAX($C56:Q56)/Q56,0)</f>
        <v>0</v>
      </c>
      <c r="R58" s="23">
        <f ca="1">IFERROR(MAX($C56:R56)/R56,0)</f>
        <v>0</v>
      </c>
      <c r="S58" s="23">
        <f ca="1">IFERROR(MAX($C56:S56)/S56,0)</f>
        <v>0</v>
      </c>
      <c r="T58" s="23">
        <f ca="1">IFERROR(MAX($C56:T56)/T56,0)</f>
        <v>0</v>
      </c>
      <c r="U58" s="23">
        <f ca="1">IFERROR(MAX($C56:U56)/U56,0)</f>
        <v>0</v>
      </c>
      <c r="V58" s="23">
        <f ca="1">IFERROR(MAX($C56:V56)/V56,0)</f>
        <v>0</v>
      </c>
      <c r="W58" s="23">
        <f ca="1">IFERROR(MAX($C56:W56)/W56,0)</f>
        <v>0</v>
      </c>
      <c r="X58" s="23">
        <f ca="1">IFERROR(MAX($C56:X56)/X56,0)</f>
        <v>0</v>
      </c>
      <c r="Y58" s="23">
        <f ca="1">IFERROR(MAX($C56:Y56)/Y56,0)</f>
        <v>0</v>
      </c>
      <c r="Z58" s="23">
        <f ca="1">IFERROR(MAX($C56:Z56)/Z56,0)</f>
        <v>0</v>
      </c>
      <c r="AA58" s="23">
        <f ca="1">IFERROR(MAX($C56:AA56)/AA56,0)</f>
        <v>0</v>
      </c>
      <c r="AB58" s="23">
        <f ca="1">IFERROR(MAX($C56:AB56)/AB56,0)</f>
        <v>0</v>
      </c>
      <c r="AC58" s="23">
        <f ca="1">IFERROR(MAX($C56:AC56)/AC56,0)</f>
        <v>0</v>
      </c>
      <c r="AD58" s="23">
        <f ca="1">IFERROR(MAX($C56:AD56)/AD56,0)</f>
        <v>0</v>
      </c>
      <c r="AE58" s="23">
        <f ca="1">IFERROR(MAX($C56:AE56)/AE56,0)</f>
        <v>0</v>
      </c>
      <c r="AF58" s="23">
        <f ca="1">IFERROR(MAX($C56:AF56)/AF56,0)</f>
        <v>0</v>
      </c>
      <c r="AG58" s="23">
        <f ca="1">IFERROR(MAX($C56:AG56)/AG56,0)</f>
        <v>0</v>
      </c>
      <c r="AH58" s="23">
        <f ca="1">IFERROR(MAX($C56:AH56)/AH56,0)</f>
        <v>0</v>
      </c>
      <c r="AI58" s="23">
        <f ca="1">IFERROR(MAX($C56:AI56)/AI56,0)</f>
        <v>0</v>
      </c>
      <c r="AJ58" s="23">
        <f ca="1">IFERROR(MAX($C56:AJ56)/AJ56,0)</f>
        <v>0</v>
      </c>
      <c r="AK58" s="23">
        <f ca="1">IFERROR(MAX($C56:AK56)/AK56,0)</f>
        <v>0</v>
      </c>
      <c r="AL58" s="23">
        <f ca="1">IFERROR(MAX($C56:AL56)/AL56,0)</f>
        <v>0</v>
      </c>
      <c r="AM58" s="23">
        <f ca="1">IFERROR(MAX($C56:AM56)/AM56,0)</f>
        <v>0</v>
      </c>
      <c r="AN58" s="23">
        <f ca="1">IFERROR(MAX($C56:AN56)/AN56,0)</f>
        <v>0</v>
      </c>
      <c r="AO58" s="23">
        <f ca="1">IFERROR(MAX($C56:AO56)/AO56,0)</f>
        <v>0</v>
      </c>
      <c r="AP58" s="23">
        <f ca="1">IFERROR(MAX($C56:AP56)/AP56,0)</f>
        <v>0</v>
      </c>
      <c r="AQ58" s="23">
        <f ca="1">IFERROR(MAX($C56:AQ56)/AQ56,0)</f>
        <v>0</v>
      </c>
      <c r="AR58" s="23">
        <f ca="1">IFERROR(MAX($C56:AR56)/AR56,0)</f>
        <v>0</v>
      </c>
      <c r="AS58" s="23">
        <f ca="1">IFERROR(MAX($C56:AS56)/AS56,0)</f>
        <v>0</v>
      </c>
      <c r="AT58" s="23">
        <f ca="1">IFERROR(MAX($C56:AT56)/AT56,0)</f>
        <v>0</v>
      </c>
      <c r="AU58" s="23">
        <f ca="1">IFERROR(MAX($C56:AU56)/AU56,0)</f>
        <v>0</v>
      </c>
      <c r="AV58" s="23">
        <f ca="1">IFERROR(MAX($C56:AV56)/AV56,0)</f>
        <v>0</v>
      </c>
      <c r="AW58" s="23">
        <f ca="1">IFERROR(MAX($C56:AW56)/AW56,0)</f>
        <v>0</v>
      </c>
      <c r="AX58" s="23">
        <f ca="1">IFERROR(MAX($C56:AX56)/AX56,0)</f>
        <v>0</v>
      </c>
      <c r="AY58" s="23">
        <f ca="1">IFERROR(MAX($C56:AY56)/AY56,0)</f>
        <v>0</v>
      </c>
      <c r="AZ58" s="23">
        <f ca="1">IFERROR(MAX($C56:AZ56)/AZ56,0)</f>
        <v>0</v>
      </c>
      <c r="BA58" s="23">
        <f ca="1">IFERROR(MAX($C56:BA56)/BA56,0)</f>
        <v>0</v>
      </c>
      <c r="BB58" s="23">
        <f ca="1">IFERROR(MAX($C56:BB56)/BB56,0)</f>
        <v>0</v>
      </c>
      <c r="BC58" s="23">
        <f ca="1">IFERROR(MAX($C56:BC56)/BC56,0)</f>
        <v>0</v>
      </c>
      <c r="BD58" s="23">
        <f ca="1">IFERROR(MAX($C56:BD56)/BD56,0)</f>
        <v>0</v>
      </c>
      <c r="BE58" s="23">
        <f ca="1">IFERROR(MAX($C56:BE56)/BE56,0)</f>
        <v>0</v>
      </c>
      <c r="BF58" s="23">
        <f ca="1">IFERROR(MAX($C56:BF56)/BF56,0)</f>
        <v>0</v>
      </c>
      <c r="BG58" s="23">
        <f ca="1">IFERROR(MAX($C56:BG56)/BG56,0)</f>
        <v>0</v>
      </c>
      <c r="BH58" s="23">
        <f ca="1">IFERROR(MAX($C56:BH56)/BH56,0)</f>
        <v>0</v>
      </c>
      <c r="BI58" s="23">
        <f ca="1">IFERROR(MAX($C56:BI56)/BI56,0)</f>
        <v>0</v>
      </c>
      <c r="BJ58" s="23">
        <f ca="1">IFERROR(MAX($C56:BJ56)/BJ56,0)</f>
        <v>0</v>
      </c>
      <c r="BK58" s="23">
        <f ca="1">IFERROR(MAX($C56:BK56)/BK56,0)</f>
        <v>0</v>
      </c>
      <c r="BL58" s="23">
        <f ca="1">IFERROR(MAX($C56:BL56)/BL56,0)</f>
        <v>0</v>
      </c>
    </row>
    <row r="59" spans="1:64" hidden="1" outlineLevel="1" x14ac:dyDescent="0.25">
      <c r="A59" t="s">
        <v>88</v>
      </c>
      <c r="B59" s="22" t="s">
        <v>107</v>
      </c>
      <c r="C59" s="23">
        <f ca="1">IF(C58&gt;3,1,0)</f>
        <v>0</v>
      </c>
      <c r="D59" s="23">
        <f t="shared" ref="D59:BL59" ca="1" si="13">IF(D58&gt;3,1,0)</f>
        <v>0</v>
      </c>
      <c r="E59" s="23">
        <f t="shared" ca="1" si="13"/>
        <v>0</v>
      </c>
      <c r="F59" s="23">
        <f t="shared" ca="1" si="13"/>
        <v>0</v>
      </c>
      <c r="G59" s="23">
        <f t="shared" ca="1" si="13"/>
        <v>0</v>
      </c>
      <c r="H59" s="23">
        <f t="shared" ca="1" si="13"/>
        <v>0</v>
      </c>
      <c r="I59" s="23">
        <f t="shared" ca="1" si="13"/>
        <v>0</v>
      </c>
      <c r="J59" s="23">
        <f t="shared" ca="1" si="13"/>
        <v>0</v>
      </c>
      <c r="K59" s="23">
        <f t="shared" ca="1" si="13"/>
        <v>0</v>
      </c>
      <c r="L59" s="23">
        <f t="shared" ca="1" si="13"/>
        <v>0</v>
      </c>
      <c r="M59" s="23">
        <f t="shared" ca="1" si="13"/>
        <v>0</v>
      </c>
      <c r="N59" s="23">
        <f t="shared" ca="1" si="13"/>
        <v>0</v>
      </c>
      <c r="O59" s="23">
        <f t="shared" ca="1" si="13"/>
        <v>0</v>
      </c>
      <c r="P59" s="23">
        <f t="shared" ca="1" si="13"/>
        <v>0</v>
      </c>
      <c r="Q59" s="23">
        <f t="shared" ca="1" si="13"/>
        <v>0</v>
      </c>
      <c r="R59" s="23">
        <f t="shared" ca="1" si="13"/>
        <v>0</v>
      </c>
      <c r="S59" s="23">
        <f t="shared" ca="1" si="13"/>
        <v>0</v>
      </c>
      <c r="T59" s="23">
        <f t="shared" ca="1" si="13"/>
        <v>0</v>
      </c>
      <c r="U59" s="23">
        <f t="shared" ca="1" si="13"/>
        <v>0</v>
      </c>
      <c r="V59" s="23">
        <f t="shared" ca="1" si="13"/>
        <v>0</v>
      </c>
      <c r="W59" s="23">
        <f t="shared" ca="1" si="13"/>
        <v>0</v>
      </c>
      <c r="X59" s="23">
        <f t="shared" ca="1" si="13"/>
        <v>0</v>
      </c>
      <c r="Y59" s="23">
        <f t="shared" ca="1" si="13"/>
        <v>0</v>
      </c>
      <c r="Z59" s="23">
        <f t="shared" ca="1" si="13"/>
        <v>0</v>
      </c>
      <c r="AA59" s="23">
        <f t="shared" ca="1" si="13"/>
        <v>0</v>
      </c>
      <c r="AB59" s="23">
        <f t="shared" ca="1" si="13"/>
        <v>0</v>
      </c>
      <c r="AC59" s="23">
        <f t="shared" ca="1" si="13"/>
        <v>0</v>
      </c>
      <c r="AD59" s="23">
        <f t="shared" ca="1" si="13"/>
        <v>0</v>
      </c>
      <c r="AE59" s="23">
        <f t="shared" ca="1" si="13"/>
        <v>0</v>
      </c>
      <c r="AF59" s="23">
        <f t="shared" ca="1" si="13"/>
        <v>0</v>
      </c>
      <c r="AG59" s="23">
        <f t="shared" ca="1" si="13"/>
        <v>0</v>
      </c>
      <c r="AH59" s="23">
        <f t="shared" ca="1" si="13"/>
        <v>0</v>
      </c>
      <c r="AI59" s="23">
        <f t="shared" ca="1" si="13"/>
        <v>0</v>
      </c>
      <c r="AJ59" s="23">
        <f t="shared" ca="1" si="13"/>
        <v>0</v>
      </c>
      <c r="AK59" s="23">
        <f t="shared" ca="1" si="13"/>
        <v>0</v>
      </c>
      <c r="AL59" s="23">
        <f t="shared" ca="1" si="13"/>
        <v>0</v>
      </c>
      <c r="AM59" s="23">
        <f t="shared" ca="1" si="13"/>
        <v>0</v>
      </c>
      <c r="AN59" s="23">
        <f t="shared" ca="1" si="13"/>
        <v>0</v>
      </c>
      <c r="AO59" s="23">
        <f t="shared" ca="1" si="13"/>
        <v>0</v>
      </c>
      <c r="AP59" s="23">
        <f t="shared" ca="1" si="13"/>
        <v>0</v>
      </c>
      <c r="AQ59" s="23">
        <f t="shared" ca="1" si="13"/>
        <v>0</v>
      </c>
      <c r="AR59" s="23">
        <f t="shared" ca="1" si="13"/>
        <v>0</v>
      </c>
      <c r="AS59" s="23">
        <f t="shared" ca="1" si="13"/>
        <v>0</v>
      </c>
      <c r="AT59" s="23">
        <f t="shared" ca="1" si="13"/>
        <v>0</v>
      </c>
      <c r="AU59" s="23">
        <f t="shared" ca="1" si="13"/>
        <v>0</v>
      </c>
      <c r="AV59" s="23">
        <f t="shared" ca="1" si="13"/>
        <v>0</v>
      </c>
      <c r="AW59" s="23">
        <f t="shared" ca="1" si="13"/>
        <v>0</v>
      </c>
      <c r="AX59" s="23">
        <f t="shared" ca="1" si="13"/>
        <v>0</v>
      </c>
      <c r="AY59" s="23">
        <f t="shared" ca="1" si="13"/>
        <v>0</v>
      </c>
      <c r="AZ59" s="23">
        <f t="shared" ca="1" si="13"/>
        <v>0</v>
      </c>
      <c r="BA59" s="23">
        <f t="shared" ca="1" si="13"/>
        <v>0</v>
      </c>
      <c r="BB59" s="23">
        <f t="shared" ca="1" si="13"/>
        <v>0</v>
      </c>
      <c r="BC59" s="23">
        <f t="shared" ca="1" si="13"/>
        <v>0</v>
      </c>
      <c r="BD59" s="23">
        <f t="shared" ca="1" si="13"/>
        <v>0</v>
      </c>
      <c r="BE59" s="23">
        <f t="shared" ca="1" si="13"/>
        <v>0</v>
      </c>
      <c r="BF59" s="23">
        <f t="shared" ca="1" si="13"/>
        <v>0</v>
      </c>
      <c r="BG59" s="23">
        <f t="shared" ca="1" si="13"/>
        <v>0</v>
      </c>
      <c r="BH59" s="23">
        <f t="shared" ca="1" si="13"/>
        <v>0</v>
      </c>
      <c r="BI59" s="23">
        <f t="shared" ca="1" si="13"/>
        <v>0</v>
      </c>
      <c r="BJ59" s="23">
        <f t="shared" ca="1" si="13"/>
        <v>0</v>
      </c>
      <c r="BK59" s="23">
        <f t="shared" ca="1" si="13"/>
        <v>0</v>
      </c>
      <c r="BL59" s="23">
        <f t="shared" ca="1" si="13"/>
        <v>0</v>
      </c>
    </row>
    <row r="60" spans="1:64" ht="24" hidden="1" outlineLevel="1" x14ac:dyDescent="0.25">
      <c r="A60" t="s">
        <v>88</v>
      </c>
      <c r="B60" s="22" t="s">
        <v>108</v>
      </c>
      <c r="C60" s="23">
        <f ca="1">IF(C59&gt;0,C56,0)</f>
        <v>0</v>
      </c>
      <c r="D60" s="23">
        <f t="shared" ref="D60:BL60" ca="1" si="14">IF(D59&gt;0,D56,0)</f>
        <v>0</v>
      </c>
      <c r="E60" s="23">
        <f t="shared" ca="1" si="14"/>
        <v>0</v>
      </c>
      <c r="F60" s="23">
        <f t="shared" ca="1" si="14"/>
        <v>0</v>
      </c>
      <c r="G60" s="23">
        <f t="shared" ca="1" si="14"/>
        <v>0</v>
      </c>
      <c r="H60" s="23">
        <f t="shared" ca="1" si="14"/>
        <v>0</v>
      </c>
      <c r="I60" s="23">
        <f t="shared" ca="1" si="14"/>
        <v>0</v>
      </c>
      <c r="J60" s="23">
        <f t="shared" ca="1" si="14"/>
        <v>0</v>
      </c>
      <c r="K60" s="23">
        <f t="shared" ca="1" si="14"/>
        <v>0</v>
      </c>
      <c r="L60" s="23">
        <f t="shared" ca="1" si="14"/>
        <v>0</v>
      </c>
      <c r="M60" s="23">
        <f t="shared" ca="1" si="14"/>
        <v>0</v>
      </c>
      <c r="N60" s="23">
        <f t="shared" ca="1" si="14"/>
        <v>0</v>
      </c>
      <c r="O60" s="23">
        <f t="shared" ca="1" si="14"/>
        <v>0</v>
      </c>
      <c r="P60" s="23">
        <f t="shared" ca="1" si="14"/>
        <v>0</v>
      </c>
      <c r="Q60" s="23">
        <f t="shared" ca="1" si="14"/>
        <v>0</v>
      </c>
      <c r="R60" s="23">
        <f t="shared" ca="1" si="14"/>
        <v>0</v>
      </c>
      <c r="S60" s="23">
        <f t="shared" ca="1" si="14"/>
        <v>0</v>
      </c>
      <c r="T60" s="23">
        <f t="shared" ca="1" si="14"/>
        <v>0</v>
      </c>
      <c r="U60" s="23">
        <f t="shared" ca="1" si="14"/>
        <v>0</v>
      </c>
      <c r="V60" s="23">
        <f t="shared" ca="1" si="14"/>
        <v>0</v>
      </c>
      <c r="W60" s="23">
        <f t="shared" ca="1" si="14"/>
        <v>0</v>
      </c>
      <c r="X60" s="23">
        <f t="shared" ca="1" si="14"/>
        <v>0</v>
      </c>
      <c r="Y60" s="23">
        <f t="shared" ca="1" si="14"/>
        <v>0</v>
      </c>
      <c r="Z60" s="23">
        <f t="shared" ca="1" si="14"/>
        <v>0</v>
      </c>
      <c r="AA60" s="23">
        <f t="shared" ca="1" si="14"/>
        <v>0</v>
      </c>
      <c r="AB60" s="23">
        <f t="shared" ca="1" si="14"/>
        <v>0</v>
      </c>
      <c r="AC60" s="23">
        <f t="shared" ca="1" si="14"/>
        <v>0</v>
      </c>
      <c r="AD60" s="23">
        <f t="shared" ca="1" si="14"/>
        <v>0</v>
      </c>
      <c r="AE60" s="23">
        <f t="shared" ca="1" si="14"/>
        <v>0</v>
      </c>
      <c r="AF60" s="23">
        <f t="shared" ca="1" si="14"/>
        <v>0</v>
      </c>
      <c r="AG60" s="23">
        <f t="shared" ca="1" si="14"/>
        <v>0</v>
      </c>
      <c r="AH60" s="23">
        <f t="shared" ca="1" si="14"/>
        <v>0</v>
      </c>
      <c r="AI60" s="23">
        <f t="shared" ca="1" si="14"/>
        <v>0</v>
      </c>
      <c r="AJ60" s="23">
        <f t="shared" ca="1" si="14"/>
        <v>0</v>
      </c>
      <c r="AK60" s="23">
        <f t="shared" ca="1" si="14"/>
        <v>0</v>
      </c>
      <c r="AL60" s="23">
        <f t="shared" ca="1" si="14"/>
        <v>0</v>
      </c>
      <c r="AM60" s="23">
        <f t="shared" ca="1" si="14"/>
        <v>0</v>
      </c>
      <c r="AN60" s="23">
        <f t="shared" ca="1" si="14"/>
        <v>0</v>
      </c>
      <c r="AO60" s="23">
        <f t="shared" ca="1" si="14"/>
        <v>0</v>
      </c>
      <c r="AP60" s="23">
        <f t="shared" ca="1" si="14"/>
        <v>0</v>
      </c>
      <c r="AQ60" s="23">
        <f t="shared" ca="1" si="14"/>
        <v>0</v>
      </c>
      <c r="AR60" s="23">
        <f t="shared" ca="1" si="14"/>
        <v>0</v>
      </c>
      <c r="AS60" s="23">
        <f t="shared" ca="1" si="14"/>
        <v>0</v>
      </c>
      <c r="AT60" s="23">
        <f t="shared" ca="1" si="14"/>
        <v>0</v>
      </c>
      <c r="AU60" s="23">
        <f t="shared" ca="1" si="14"/>
        <v>0</v>
      </c>
      <c r="AV60" s="23">
        <f t="shared" ca="1" si="14"/>
        <v>0</v>
      </c>
      <c r="AW60" s="23">
        <f t="shared" ca="1" si="14"/>
        <v>0</v>
      </c>
      <c r="AX60" s="23">
        <f t="shared" ca="1" si="14"/>
        <v>0</v>
      </c>
      <c r="AY60" s="23">
        <f t="shared" ca="1" si="14"/>
        <v>0</v>
      </c>
      <c r="AZ60" s="23">
        <f t="shared" ca="1" si="14"/>
        <v>0</v>
      </c>
      <c r="BA60" s="23">
        <f t="shared" ca="1" si="14"/>
        <v>0</v>
      </c>
      <c r="BB60" s="23">
        <f t="shared" ca="1" si="14"/>
        <v>0</v>
      </c>
      <c r="BC60" s="23">
        <f t="shared" ca="1" si="14"/>
        <v>0</v>
      </c>
      <c r="BD60" s="23">
        <f t="shared" ca="1" si="14"/>
        <v>0</v>
      </c>
      <c r="BE60" s="23">
        <f t="shared" ca="1" si="14"/>
        <v>0</v>
      </c>
      <c r="BF60" s="23">
        <f t="shared" ca="1" si="14"/>
        <v>0</v>
      </c>
      <c r="BG60" s="23">
        <f t="shared" ca="1" si="14"/>
        <v>0</v>
      </c>
      <c r="BH60" s="23">
        <f t="shared" ca="1" si="14"/>
        <v>0</v>
      </c>
      <c r="BI60" s="23">
        <f t="shared" ca="1" si="14"/>
        <v>0</v>
      </c>
      <c r="BJ60" s="23">
        <f t="shared" ca="1" si="14"/>
        <v>0</v>
      </c>
      <c r="BK60" s="23">
        <f t="shared" ca="1" si="14"/>
        <v>0</v>
      </c>
      <c r="BL60" s="23">
        <f t="shared" ca="1" si="14"/>
        <v>0</v>
      </c>
    </row>
    <row r="61" spans="1:64" hidden="1" outlineLevel="1" x14ac:dyDescent="0.25">
      <c r="A61" t="s">
        <v>88</v>
      </c>
      <c r="B61" s="2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</row>
    <row r="62" spans="1:64" hidden="1" outlineLevel="1" x14ac:dyDescent="0.25">
      <c r="A62" t="s">
        <v>88</v>
      </c>
      <c r="B62" s="20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</row>
    <row r="63" spans="1:64" hidden="1" outlineLevel="1" x14ac:dyDescent="0.25">
      <c r="A63" t="s">
        <v>88</v>
      </c>
      <c r="B63" s="22" t="s">
        <v>109</v>
      </c>
      <c r="C63" s="23">
        <f t="shared" ref="C63:BL63" ca="1" si="15">IF(AND((C38-C32)&gt;$C$5*10.1325,C72&gt;0),C39,0)</f>
        <v>0</v>
      </c>
      <c r="D63" s="23">
        <f t="shared" ca="1" si="15"/>
        <v>0</v>
      </c>
      <c r="E63" s="23">
        <f t="shared" ca="1" si="15"/>
        <v>0</v>
      </c>
      <c r="F63" s="23">
        <f t="shared" ca="1" si="15"/>
        <v>0</v>
      </c>
      <c r="G63" s="23">
        <f t="shared" ca="1" si="15"/>
        <v>0</v>
      </c>
      <c r="H63" s="23">
        <f t="shared" ca="1" si="15"/>
        <v>0</v>
      </c>
      <c r="I63" s="23">
        <f t="shared" ca="1" si="15"/>
        <v>0</v>
      </c>
      <c r="J63" s="23">
        <f t="shared" ca="1" si="15"/>
        <v>0</v>
      </c>
      <c r="K63" s="23">
        <f t="shared" ca="1" si="15"/>
        <v>0</v>
      </c>
      <c r="L63" s="23">
        <f t="shared" ca="1" si="15"/>
        <v>0</v>
      </c>
      <c r="M63" s="23">
        <f t="shared" ca="1" si="15"/>
        <v>0</v>
      </c>
      <c r="N63" s="23">
        <f t="shared" ca="1" si="15"/>
        <v>0</v>
      </c>
      <c r="O63" s="23">
        <f t="shared" ca="1" si="15"/>
        <v>0</v>
      </c>
      <c r="P63" s="23">
        <f t="shared" ca="1" si="15"/>
        <v>0</v>
      </c>
      <c r="Q63" s="23">
        <f t="shared" ca="1" si="15"/>
        <v>0</v>
      </c>
      <c r="R63" s="23">
        <f t="shared" ca="1" si="15"/>
        <v>0</v>
      </c>
      <c r="S63" s="23">
        <f t="shared" ca="1" si="15"/>
        <v>0</v>
      </c>
      <c r="T63" s="23">
        <f t="shared" ca="1" si="15"/>
        <v>0</v>
      </c>
      <c r="U63" s="23">
        <f t="shared" ca="1" si="15"/>
        <v>0</v>
      </c>
      <c r="V63" s="23">
        <f t="shared" ca="1" si="15"/>
        <v>0</v>
      </c>
      <c r="W63" s="23">
        <f t="shared" ca="1" si="15"/>
        <v>0</v>
      </c>
      <c r="X63" s="23">
        <f t="shared" ca="1" si="15"/>
        <v>0</v>
      </c>
      <c r="Y63" s="23">
        <f t="shared" ca="1" si="15"/>
        <v>0</v>
      </c>
      <c r="Z63" s="23">
        <f t="shared" ca="1" si="15"/>
        <v>0</v>
      </c>
      <c r="AA63" s="23">
        <f t="shared" ca="1" si="15"/>
        <v>0</v>
      </c>
      <c r="AB63" s="23">
        <f t="shared" ca="1" si="15"/>
        <v>0</v>
      </c>
      <c r="AC63" s="23">
        <f t="shared" ca="1" si="15"/>
        <v>0</v>
      </c>
      <c r="AD63" s="23">
        <f t="shared" ca="1" si="15"/>
        <v>0</v>
      </c>
      <c r="AE63" s="23">
        <f t="shared" ca="1" si="15"/>
        <v>0</v>
      </c>
      <c r="AF63" s="23">
        <f t="shared" ca="1" si="15"/>
        <v>0</v>
      </c>
      <c r="AG63" s="23">
        <f t="shared" ca="1" si="15"/>
        <v>0</v>
      </c>
      <c r="AH63" s="23">
        <f t="shared" ca="1" si="15"/>
        <v>0</v>
      </c>
      <c r="AI63" s="23">
        <f t="shared" ca="1" si="15"/>
        <v>0</v>
      </c>
      <c r="AJ63" s="23">
        <f t="shared" ca="1" si="15"/>
        <v>0</v>
      </c>
      <c r="AK63" s="23">
        <f t="shared" ca="1" si="15"/>
        <v>0</v>
      </c>
      <c r="AL63" s="23">
        <f t="shared" ca="1" si="15"/>
        <v>0</v>
      </c>
      <c r="AM63" s="23">
        <f t="shared" ca="1" si="15"/>
        <v>0</v>
      </c>
      <c r="AN63" s="23">
        <f t="shared" ca="1" si="15"/>
        <v>0</v>
      </c>
      <c r="AO63" s="23">
        <f t="shared" ca="1" si="15"/>
        <v>0</v>
      </c>
      <c r="AP63" s="23">
        <f t="shared" ca="1" si="15"/>
        <v>0</v>
      </c>
      <c r="AQ63" s="23">
        <f t="shared" ca="1" si="15"/>
        <v>0</v>
      </c>
      <c r="AR63" s="23">
        <f t="shared" ca="1" si="15"/>
        <v>0</v>
      </c>
      <c r="AS63" s="23">
        <f t="shared" ca="1" si="15"/>
        <v>0</v>
      </c>
      <c r="AT63" s="23">
        <f t="shared" ca="1" si="15"/>
        <v>0</v>
      </c>
      <c r="AU63" s="23">
        <f t="shared" ca="1" si="15"/>
        <v>0</v>
      </c>
      <c r="AV63" s="23">
        <f t="shared" ca="1" si="15"/>
        <v>0</v>
      </c>
      <c r="AW63" s="23">
        <f t="shared" ca="1" si="15"/>
        <v>0</v>
      </c>
      <c r="AX63" s="23">
        <f t="shared" ca="1" si="15"/>
        <v>0</v>
      </c>
      <c r="AY63" s="23">
        <f t="shared" ca="1" si="15"/>
        <v>0</v>
      </c>
      <c r="AZ63" s="23">
        <f t="shared" ca="1" si="15"/>
        <v>0</v>
      </c>
      <c r="BA63" s="23">
        <f t="shared" ca="1" si="15"/>
        <v>0</v>
      </c>
      <c r="BB63" s="23">
        <f t="shared" ca="1" si="15"/>
        <v>0</v>
      </c>
      <c r="BC63" s="23">
        <f t="shared" ca="1" si="15"/>
        <v>0</v>
      </c>
      <c r="BD63" s="23">
        <f t="shared" ca="1" si="15"/>
        <v>0</v>
      </c>
      <c r="BE63" s="23">
        <f t="shared" ca="1" si="15"/>
        <v>0</v>
      </c>
      <c r="BF63" s="23">
        <f t="shared" ca="1" si="15"/>
        <v>0</v>
      </c>
      <c r="BG63" s="23">
        <f t="shared" ca="1" si="15"/>
        <v>0</v>
      </c>
      <c r="BH63" s="23">
        <f t="shared" ca="1" si="15"/>
        <v>0</v>
      </c>
      <c r="BI63" s="23">
        <f t="shared" ca="1" si="15"/>
        <v>0</v>
      </c>
      <c r="BJ63" s="23">
        <f t="shared" ca="1" si="15"/>
        <v>0</v>
      </c>
      <c r="BK63" s="23">
        <f t="shared" ca="1" si="15"/>
        <v>0</v>
      </c>
      <c r="BL63" s="23">
        <f t="shared" ca="1" si="15"/>
        <v>0</v>
      </c>
    </row>
    <row r="64" spans="1:64" hidden="1" outlineLevel="1" x14ac:dyDescent="0.25">
      <c r="A64" t="s">
        <v>88</v>
      </c>
      <c r="B64" s="22" t="s">
        <v>110</v>
      </c>
      <c r="C64" s="23">
        <f ca="1">IF(AND(C63=0,C43=0),MAX($C$73:$BL$73),0)</f>
        <v>0</v>
      </c>
      <c r="D64" s="23">
        <f t="shared" ref="D64:BL64" ca="1" si="16">IF(AND(D63=0,D43=0),MAX($C$73:$BL$73),0)</f>
        <v>0</v>
      </c>
      <c r="E64" s="23">
        <f t="shared" ca="1" si="16"/>
        <v>0</v>
      </c>
      <c r="F64" s="23">
        <f t="shared" ca="1" si="16"/>
        <v>0</v>
      </c>
      <c r="G64" s="23">
        <f t="shared" ca="1" si="16"/>
        <v>0</v>
      </c>
      <c r="H64" s="23">
        <f t="shared" ca="1" si="16"/>
        <v>0</v>
      </c>
      <c r="I64" s="23">
        <f t="shared" ca="1" si="16"/>
        <v>0</v>
      </c>
      <c r="J64" s="23">
        <f t="shared" ca="1" si="16"/>
        <v>0</v>
      </c>
      <c r="K64" s="23">
        <f t="shared" ca="1" si="16"/>
        <v>0</v>
      </c>
      <c r="L64" s="23">
        <f t="shared" ca="1" si="16"/>
        <v>0</v>
      </c>
      <c r="M64" s="23">
        <f t="shared" ca="1" si="16"/>
        <v>0</v>
      </c>
      <c r="N64" s="23">
        <f t="shared" ca="1" si="16"/>
        <v>0</v>
      </c>
      <c r="O64" s="23">
        <f t="shared" ca="1" si="16"/>
        <v>0</v>
      </c>
      <c r="P64" s="23">
        <f t="shared" ca="1" si="16"/>
        <v>0</v>
      </c>
      <c r="Q64" s="23">
        <f t="shared" ca="1" si="16"/>
        <v>0</v>
      </c>
      <c r="R64" s="23">
        <f t="shared" ca="1" si="16"/>
        <v>0</v>
      </c>
      <c r="S64" s="23">
        <f t="shared" ca="1" si="16"/>
        <v>0</v>
      </c>
      <c r="T64" s="23">
        <f t="shared" ca="1" si="16"/>
        <v>0</v>
      </c>
      <c r="U64" s="23">
        <f t="shared" ca="1" si="16"/>
        <v>0</v>
      </c>
      <c r="V64" s="23">
        <f t="shared" ca="1" si="16"/>
        <v>0</v>
      </c>
      <c r="W64" s="23">
        <f t="shared" ca="1" si="16"/>
        <v>0</v>
      </c>
      <c r="X64" s="23">
        <f t="shared" ca="1" si="16"/>
        <v>0</v>
      </c>
      <c r="Y64" s="23">
        <f t="shared" ca="1" si="16"/>
        <v>0</v>
      </c>
      <c r="Z64" s="23">
        <f t="shared" ca="1" si="16"/>
        <v>0</v>
      </c>
      <c r="AA64" s="23">
        <f t="shared" ca="1" si="16"/>
        <v>0</v>
      </c>
      <c r="AB64" s="23">
        <f t="shared" ca="1" si="16"/>
        <v>0</v>
      </c>
      <c r="AC64" s="23">
        <f t="shared" ca="1" si="16"/>
        <v>0</v>
      </c>
      <c r="AD64" s="23">
        <f t="shared" ca="1" si="16"/>
        <v>0</v>
      </c>
      <c r="AE64" s="23">
        <f t="shared" ca="1" si="16"/>
        <v>0</v>
      </c>
      <c r="AF64" s="23">
        <f t="shared" ca="1" si="16"/>
        <v>0</v>
      </c>
      <c r="AG64" s="23">
        <f t="shared" ca="1" si="16"/>
        <v>0</v>
      </c>
      <c r="AH64" s="23">
        <f t="shared" ca="1" si="16"/>
        <v>0</v>
      </c>
      <c r="AI64" s="23">
        <f t="shared" ca="1" si="16"/>
        <v>0</v>
      </c>
      <c r="AJ64" s="23">
        <f t="shared" ca="1" si="16"/>
        <v>0</v>
      </c>
      <c r="AK64" s="23">
        <f t="shared" ca="1" si="16"/>
        <v>0</v>
      </c>
      <c r="AL64" s="23">
        <f t="shared" ca="1" si="16"/>
        <v>0</v>
      </c>
      <c r="AM64" s="23">
        <f t="shared" ca="1" si="16"/>
        <v>0</v>
      </c>
      <c r="AN64" s="23">
        <f t="shared" ca="1" si="16"/>
        <v>0</v>
      </c>
      <c r="AO64" s="23">
        <f t="shared" ca="1" si="16"/>
        <v>0</v>
      </c>
      <c r="AP64" s="23">
        <f t="shared" ca="1" si="16"/>
        <v>0</v>
      </c>
      <c r="AQ64" s="23">
        <f t="shared" ca="1" si="16"/>
        <v>0</v>
      </c>
      <c r="AR64" s="23">
        <f t="shared" ca="1" si="16"/>
        <v>0</v>
      </c>
      <c r="AS64" s="23">
        <f t="shared" ca="1" si="16"/>
        <v>0</v>
      </c>
      <c r="AT64" s="23">
        <f t="shared" ca="1" si="16"/>
        <v>0</v>
      </c>
      <c r="AU64" s="23">
        <f t="shared" ca="1" si="16"/>
        <v>0</v>
      </c>
      <c r="AV64" s="23">
        <f t="shared" ca="1" si="16"/>
        <v>0</v>
      </c>
      <c r="AW64" s="23">
        <f t="shared" ca="1" si="16"/>
        <v>0</v>
      </c>
      <c r="AX64" s="23">
        <f t="shared" ca="1" si="16"/>
        <v>0</v>
      </c>
      <c r="AY64" s="23">
        <f t="shared" ca="1" si="16"/>
        <v>0</v>
      </c>
      <c r="AZ64" s="23">
        <f t="shared" ca="1" si="16"/>
        <v>0</v>
      </c>
      <c r="BA64" s="23">
        <f t="shared" ca="1" si="16"/>
        <v>0</v>
      </c>
      <c r="BB64" s="23">
        <f t="shared" ca="1" si="16"/>
        <v>0</v>
      </c>
      <c r="BC64" s="23">
        <f t="shared" ca="1" si="16"/>
        <v>0</v>
      </c>
      <c r="BD64" s="23">
        <f t="shared" ca="1" si="16"/>
        <v>0</v>
      </c>
      <c r="BE64" s="23">
        <f t="shared" ca="1" si="16"/>
        <v>0</v>
      </c>
      <c r="BF64" s="23">
        <f t="shared" ca="1" si="16"/>
        <v>0</v>
      </c>
      <c r="BG64" s="23">
        <f t="shared" ca="1" si="16"/>
        <v>0</v>
      </c>
      <c r="BH64" s="23">
        <f t="shared" ca="1" si="16"/>
        <v>0</v>
      </c>
      <c r="BI64" s="23">
        <f t="shared" ca="1" si="16"/>
        <v>0</v>
      </c>
      <c r="BJ64" s="23">
        <f t="shared" ca="1" si="16"/>
        <v>0</v>
      </c>
      <c r="BK64" s="23">
        <f t="shared" ca="1" si="16"/>
        <v>0</v>
      </c>
      <c r="BL64" s="23">
        <f t="shared" ca="1" si="16"/>
        <v>0</v>
      </c>
    </row>
    <row r="65" spans="1:64" hidden="1" outlineLevel="1" x14ac:dyDescent="0.25">
      <c r="A65" t="s">
        <v>88</v>
      </c>
      <c r="B65" s="22" t="s">
        <v>111</v>
      </c>
      <c r="C65" s="23">
        <f ca="1">IF(AND(C63=0,C73&gt;0),MAX($C$74:$BL$74),0)</f>
        <v>0</v>
      </c>
      <c r="D65" s="23">
        <f t="shared" ref="D65:BL65" ca="1" si="17">IF(AND(D63=0,D73&gt;0),MAX($C$74:$BL$74),0)</f>
        <v>0</v>
      </c>
      <c r="E65" s="23">
        <f t="shared" ca="1" si="17"/>
        <v>0</v>
      </c>
      <c r="F65" s="23">
        <f t="shared" ca="1" si="17"/>
        <v>0</v>
      </c>
      <c r="G65" s="23">
        <f t="shared" ca="1" si="17"/>
        <v>0</v>
      </c>
      <c r="H65" s="23">
        <f t="shared" ca="1" si="17"/>
        <v>0</v>
      </c>
      <c r="I65" s="23">
        <f t="shared" ca="1" si="17"/>
        <v>0</v>
      </c>
      <c r="J65" s="23">
        <f t="shared" ca="1" si="17"/>
        <v>0</v>
      </c>
      <c r="K65" s="23">
        <f t="shared" ca="1" si="17"/>
        <v>0</v>
      </c>
      <c r="L65" s="23">
        <f t="shared" ca="1" si="17"/>
        <v>0</v>
      </c>
      <c r="M65" s="23">
        <f t="shared" ca="1" si="17"/>
        <v>0</v>
      </c>
      <c r="N65" s="23">
        <f t="shared" ca="1" si="17"/>
        <v>0</v>
      </c>
      <c r="O65" s="23">
        <f t="shared" ca="1" si="17"/>
        <v>0</v>
      </c>
      <c r="P65" s="23">
        <f t="shared" ca="1" si="17"/>
        <v>0</v>
      </c>
      <c r="Q65" s="23">
        <f t="shared" ca="1" si="17"/>
        <v>0</v>
      </c>
      <c r="R65" s="23">
        <f t="shared" ca="1" si="17"/>
        <v>0</v>
      </c>
      <c r="S65" s="23">
        <f t="shared" ca="1" si="17"/>
        <v>0</v>
      </c>
      <c r="T65" s="23">
        <f t="shared" ca="1" si="17"/>
        <v>0</v>
      </c>
      <c r="U65" s="23">
        <f t="shared" ca="1" si="17"/>
        <v>0</v>
      </c>
      <c r="V65" s="23">
        <f t="shared" ca="1" si="17"/>
        <v>0</v>
      </c>
      <c r="W65" s="23">
        <f t="shared" ca="1" si="17"/>
        <v>0</v>
      </c>
      <c r="X65" s="23">
        <f t="shared" ca="1" si="17"/>
        <v>0</v>
      </c>
      <c r="Y65" s="23">
        <f t="shared" ca="1" si="17"/>
        <v>0</v>
      </c>
      <c r="Z65" s="23">
        <f t="shared" ca="1" si="17"/>
        <v>0</v>
      </c>
      <c r="AA65" s="23">
        <f t="shared" ca="1" si="17"/>
        <v>0</v>
      </c>
      <c r="AB65" s="23">
        <f t="shared" ca="1" si="17"/>
        <v>0</v>
      </c>
      <c r="AC65" s="23">
        <f t="shared" ca="1" si="17"/>
        <v>0</v>
      </c>
      <c r="AD65" s="23">
        <f t="shared" ca="1" si="17"/>
        <v>0</v>
      </c>
      <c r="AE65" s="23">
        <f t="shared" ca="1" si="17"/>
        <v>0</v>
      </c>
      <c r="AF65" s="23">
        <f t="shared" ca="1" si="17"/>
        <v>0</v>
      </c>
      <c r="AG65" s="23">
        <f t="shared" ca="1" si="17"/>
        <v>0</v>
      </c>
      <c r="AH65" s="23">
        <f t="shared" ca="1" si="17"/>
        <v>0</v>
      </c>
      <c r="AI65" s="23">
        <f t="shared" ca="1" si="17"/>
        <v>0</v>
      </c>
      <c r="AJ65" s="23">
        <f t="shared" ca="1" si="17"/>
        <v>0</v>
      </c>
      <c r="AK65" s="23">
        <f t="shared" ca="1" si="17"/>
        <v>0</v>
      </c>
      <c r="AL65" s="23">
        <f t="shared" ca="1" si="17"/>
        <v>0</v>
      </c>
      <c r="AM65" s="23">
        <f t="shared" ca="1" si="17"/>
        <v>0</v>
      </c>
      <c r="AN65" s="23">
        <f t="shared" ca="1" si="17"/>
        <v>0</v>
      </c>
      <c r="AO65" s="23">
        <f t="shared" ca="1" si="17"/>
        <v>0</v>
      </c>
      <c r="AP65" s="23">
        <f t="shared" ca="1" si="17"/>
        <v>0</v>
      </c>
      <c r="AQ65" s="23">
        <f t="shared" ca="1" si="17"/>
        <v>0</v>
      </c>
      <c r="AR65" s="23">
        <f t="shared" ca="1" si="17"/>
        <v>0</v>
      </c>
      <c r="AS65" s="23">
        <f t="shared" ca="1" si="17"/>
        <v>0</v>
      </c>
      <c r="AT65" s="23">
        <f t="shared" ca="1" si="17"/>
        <v>0</v>
      </c>
      <c r="AU65" s="23">
        <f t="shared" ca="1" si="17"/>
        <v>0</v>
      </c>
      <c r="AV65" s="23">
        <f t="shared" ca="1" si="17"/>
        <v>0</v>
      </c>
      <c r="AW65" s="23">
        <f t="shared" ca="1" si="17"/>
        <v>0</v>
      </c>
      <c r="AX65" s="23">
        <f t="shared" ca="1" si="17"/>
        <v>0</v>
      </c>
      <c r="AY65" s="23">
        <f t="shared" ca="1" si="17"/>
        <v>0</v>
      </c>
      <c r="AZ65" s="23">
        <f t="shared" ca="1" si="17"/>
        <v>0</v>
      </c>
      <c r="BA65" s="23">
        <f t="shared" ca="1" si="17"/>
        <v>0</v>
      </c>
      <c r="BB65" s="23">
        <f t="shared" ca="1" si="17"/>
        <v>0</v>
      </c>
      <c r="BC65" s="23">
        <f t="shared" ca="1" si="17"/>
        <v>0</v>
      </c>
      <c r="BD65" s="23">
        <f t="shared" ca="1" si="17"/>
        <v>0</v>
      </c>
      <c r="BE65" s="23">
        <f t="shared" ca="1" si="17"/>
        <v>0</v>
      </c>
      <c r="BF65" s="23">
        <f t="shared" ca="1" si="17"/>
        <v>0</v>
      </c>
      <c r="BG65" s="23">
        <f t="shared" ca="1" si="17"/>
        <v>0</v>
      </c>
      <c r="BH65" s="23">
        <f t="shared" ca="1" si="17"/>
        <v>0</v>
      </c>
      <c r="BI65" s="23">
        <f t="shared" ca="1" si="17"/>
        <v>0</v>
      </c>
      <c r="BJ65" s="23">
        <f t="shared" ca="1" si="17"/>
        <v>0</v>
      </c>
      <c r="BK65" s="23">
        <f t="shared" ca="1" si="17"/>
        <v>0</v>
      </c>
      <c r="BL65" s="23">
        <f t="shared" ca="1" si="17"/>
        <v>0</v>
      </c>
    </row>
    <row r="66" spans="1:64" hidden="1" outlineLevel="1" x14ac:dyDescent="0.25">
      <c r="A66" t="s">
        <v>88</v>
      </c>
      <c r="B66" s="22" t="s">
        <v>112</v>
      </c>
      <c r="C66" s="23">
        <f ca="1">IF(AND(C63=0,C74&gt;0),MAX($C$75:$BL$75),0)</f>
        <v>0</v>
      </c>
      <c r="D66" s="23">
        <f t="shared" ref="D66:BL66" ca="1" si="18">IF(AND(D63=0,D74&gt;0),MAX($C$75:$BL$75),0)</f>
        <v>0</v>
      </c>
      <c r="E66" s="23">
        <f t="shared" ca="1" si="18"/>
        <v>0</v>
      </c>
      <c r="F66" s="23">
        <f t="shared" ca="1" si="18"/>
        <v>0</v>
      </c>
      <c r="G66" s="23">
        <f t="shared" ca="1" si="18"/>
        <v>0</v>
      </c>
      <c r="H66" s="23">
        <f t="shared" ca="1" si="18"/>
        <v>0</v>
      </c>
      <c r="I66" s="23">
        <f t="shared" ca="1" si="18"/>
        <v>0</v>
      </c>
      <c r="J66" s="23">
        <f t="shared" ca="1" si="18"/>
        <v>0</v>
      </c>
      <c r="K66" s="23">
        <f t="shared" ca="1" si="18"/>
        <v>0</v>
      </c>
      <c r="L66" s="23">
        <f t="shared" ca="1" si="18"/>
        <v>0</v>
      </c>
      <c r="M66" s="23">
        <f t="shared" ca="1" si="18"/>
        <v>0</v>
      </c>
      <c r="N66" s="23">
        <f t="shared" ca="1" si="18"/>
        <v>0</v>
      </c>
      <c r="O66" s="23">
        <f t="shared" ca="1" si="18"/>
        <v>0</v>
      </c>
      <c r="P66" s="23">
        <f t="shared" ca="1" si="18"/>
        <v>0</v>
      </c>
      <c r="Q66" s="23">
        <f t="shared" ca="1" si="18"/>
        <v>0</v>
      </c>
      <c r="R66" s="23">
        <f t="shared" ca="1" si="18"/>
        <v>0</v>
      </c>
      <c r="S66" s="23">
        <f t="shared" ca="1" si="18"/>
        <v>0</v>
      </c>
      <c r="T66" s="23">
        <f t="shared" ca="1" si="18"/>
        <v>0</v>
      </c>
      <c r="U66" s="23">
        <f t="shared" ca="1" si="18"/>
        <v>0</v>
      </c>
      <c r="V66" s="23">
        <f t="shared" ca="1" si="18"/>
        <v>0</v>
      </c>
      <c r="W66" s="23">
        <f t="shared" ca="1" si="18"/>
        <v>0</v>
      </c>
      <c r="X66" s="23">
        <f t="shared" ca="1" si="18"/>
        <v>0</v>
      </c>
      <c r="Y66" s="23">
        <f t="shared" ca="1" si="18"/>
        <v>0</v>
      </c>
      <c r="Z66" s="23">
        <f t="shared" ca="1" si="18"/>
        <v>0</v>
      </c>
      <c r="AA66" s="23">
        <f t="shared" ca="1" si="18"/>
        <v>0</v>
      </c>
      <c r="AB66" s="23">
        <f t="shared" ca="1" si="18"/>
        <v>0</v>
      </c>
      <c r="AC66" s="23">
        <f t="shared" ca="1" si="18"/>
        <v>0</v>
      </c>
      <c r="AD66" s="23">
        <f t="shared" ca="1" si="18"/>
        <v>0</v>
      </c>
      <c r="AE66" s="23">
        <f t="shared" ca="1" si="18"/>
        <v>0</v>
      </c>
      <c r="AF66" s="23">
        <f t="shared" ca="1" si="18"/>
        <v>0</v>
      </c>
      <c r="AG66" s="23">
        <f t="shared" ca="1" si="18"/>
        <v>0</v>
      </c>
      <c r="AH66" s="23">
        <f t="shared" ca="1" si="18"/>
        <v>0</v>
      </c>
      <c r="AI66" s="23">
        <f t="shared" ca="1" si="18"/>
        <v>0</v>
      </c>
      <c r="AJ66" s="23">
        <f t="shared" ca="1" si="18"/>
        <v>0</v>
      </c>
      <c r="AK66" s="23">
        <f t="shared" ca="1" si="18"/>
        <v>0</v>
      </c>
      <c r="AL66" s="23">
        <f t="shared" ca="1" si="18"/>
        <v>0</v>
      </c>
      <c r="AM66" s="23">
        <f t="shared" ca="1" si="18"/>
        <v>0</v>
      </c>
      <c r="AN66" s="23">
        <f t="shared" ca="1" si="18"/>
        <v>0</v>
      </c>
      <c r="AO66" s="23">
        <f t="shared" ca="1" si="18"/>
        <v>0</v>
      </c>
      <c r="AP66" s="23">
        <f t="shared" ca="1" si="18"/>
        <v>0</v>
      </c>
      <c r="AQ66" s="23">
        <f t="shared" ca="1" si="18"/>
        <v>0</v>
      </c>
      <c r="AR66" s="23">
        <f t="shared" ca="1" si="18"/>
        <v>0</v>
      </c>
      <c r="AS66" s="23">
        <f t="shared" ca="1" si="18"/>
        <v>0</v>
      </c>
      <c r="AT66" s="23">
        <f t="shared" ca="1" si="18"/>
        <v>0</v>
      </c>
      <c r="AU66" s="23">
        <f t="shared" ca="1" si="18"/>
        <v>0</v>
      </c>
      <c r="AV66" s="23">
        <f t="shared" ca="1" si="18"/>
        <v>0</v>
      </c>
      <c r="AW66" s="23">
        <f t="shared" ca="1" si="18"/>
        <v>0</v>
      </c>
      <c r="AX66" s="23">
        <f t="shared" ca="1" si="18"/>
        <v>0</v>
      </c>
      <c r="AY66" s="23">
        <f t="shared" ca="1" si="18"/>
        <v>0</v>
      </c>
      <c r="AZ66" s="23">
        <f t="shared" ca="1" si="18"/>
        <v>0</v>
      </c>
      <c r="BA66" s="23">
        <f t="shared" ca="1" si="18"/>
        <v>0</v>
      </c>
      <c r="BB66" s="23">
        <f t="shared" ca="1" si="18"/>
        <v>0</v>
      </c>
      <c r="BC66" s="23">
        <f t="shared" ca="1" si="18"/>
        <v>0</v>
      </c>
      <c r="BD66" s="23">
        <f t="shared" ca="1" si="18"/>
        <v>0</v>
      </c>
      <c r="BE66" s="23">
        <f t="shared" ca="1" si="18"/>
        <v>0</v>
      </c>
      <c r="BF66" s="23">
        <f t="shared" ca="1" si="18"/>
        <v>0</v>
      </c>
      <c r="BG66" s="23">
        <f t="shared" ca="1" si="18"/>
        <v>0</v>
      </c>
      <c r="BH66" s="23">
        <f t="shared" ca="1" si="18"/>
        <v>0</v>
      </c>
      <c r="BI66" s="23">
        <f t="shared" ca="1" si="18"/>
        <v>0</v>
      </c>
      <c r="BJ66" s="23">
        <f t="shared" ca="1" si="18"/>
        <v>0</v>
      </c>
      <c r="BK66" s="23">
        <f t="shared" ca="1" si="18"/>
        <v>0</v>
      </c>
      <c r="BL66" s="23">
        <f t="shared" ca="1" si="18"/>
        <v>0</v>
      </c>
    </row>
    <row r="67" spans="1:64" hidden="1" outlineLevel="1" x14ac:dyDescent="0.25">
      <c r="A67" t="s">
        <v>88</v>
      </c>
      <c r="B67" s="22" t="s">
        <v>113</v>
      </c>
      <c r="C67" s="23">
        <f ca="1">IF(AND(C63=0,C75&gt;0),MAX($C$76:$BL$76),0)</f>
        <v>0</v>
      </c>
      <c r="D67" s="23">
        <f t="shared" ref="D67:BL67" ca="1" si="19">IF(AND(D63=0,D75&gt;0),MAX($C$76:$BL$76),0)</f>
        <v>0</v>
      </c>
      <c r="E67" s="23">
        <f t="shared" ca="1" si="19"/>
        <v>0</v>
      </c>
      <c r="F67" s="23">
        <f t="shared" ca="1" si="19"/>
        <v>0</v>
      </c>
      <c r="G67" s="23">
        <f t="shared" ca="1" si="19"/>
        <v>0</v>
      </c>
      <c r="H67" s="23">
        <f t="shared" ca="1" si="19"/>
        <v>0</v>
      </c>
      <c r="I67" s="23">
        <f t="shared" ca="1" si="19"/>
        <v>0</v>
      </c>
      <c r="J67" s="23">
        <f t="shared" ca="1" si="19"/>
        <v>0</v>
      </c>
      <c r="K67" s="23">
        <f t="shared" ca="1" si="19"/>
        <v>0</v>
      </c>
      <c r="L67" s="23">
        <f t="shared" ca="1" si="19"/>
        <v>0</v>
      </c>
      <c r="M67" s="23">
        <f t="shared" ca="1" si="19"/>
        <v>0</v>
      </c>
      <c r="N67" s="23">
        <f t="shared" ca="1" si="19"/>
        <v>0</v>
      </c>
      <c r="O67" s="23">
        <f t="shared" ca="1" si="19"/>
        <v>0</v>
      </c>
      <c r="P67" s="23">
        <f t="shared" ca="1" si="19"/>
        <v>0</v>
      </c>
      <c r="Q67" s="23">
        <f t="shared" ca="1" si="19"/>
        <v>0</v>
      </c>
      <c r="R67" s="23">
        <f t="shared" ca="1" si="19"/>
        <v>0</v>
      </c>
      <c r="S67" s="23">
        <f t="shared" ca="1" si="19"/>
        <v>0</v>
      </c>
      <c r="T67" s="23">
        <f t="shared" ca="1" si="19"/>
        <v>0</v>
      </c>
      <c r="U67" s="23">
        <f t="shared" ca="1" si="19"/>
        <v>0</v>
      </c>
      <c r="V67" s="23">
        <f t="shared" ca="1" si="19"/>
        <v>0</v>
      </c>
      <c r="W67" s="23">
        <f t="shared" ca="1" si="19"/>
        <v>0</v>
      </c>
      <c r="X67" s="23">
        <f t="shared" ca="1" si="19"/>
        <v>0</v>
      </c>
      <c r="Y67" s="23">
        <f t="shared" ca="1" si="19"/>
        <v>0</v>
      </c>
      <c r="Z67" s="23">
        <f t="shared" ca="1" si="19"/>
        <v>0</v>
      </c>
      <c r="AA67" s="23">
        <f t="shared" ca="1" si="19"/>
        <v>0</v>
      </c>
      <c r="AB67" s="23">
        <f t="shared" ca="1" si="19"/>
        <v>0</v>
      </c>
      <c r="AC67" s="23">
        <f t="shared" ca="1" si="19"/>
        <v>0</v>
      </c>
      <c r="AD67" s="23">
        <f t="shared" ca="1" si="19"/>
        <v>0</v>
      </c>
      <c r="AE67" s="23">
        <f t="shared" ca="1" si="19"/>
        <v>0</v>
      </c>
      <c r="AF67" s="23">
        <f t="shared" ca="1" si="19"/>
        <v>0</v>
      </c>
      <c r="AG67" s="23">
        <f t="shared" ca="1" si="19"/>
        <v>0</v>
      </c>
      <c r="AH67" s="23">
        <f t="shared" ca="1" si="19"/>
        <v>0</v>
      </c>
      <c r="AI67" s="23">
        <f t="shared" ca="1" si="19"/>
        <v>0</v>
      </c>
      <c r="AJ67" s="23">
        <f t="shared" ca="1" si="19"/>
        <v>0</v>
      </c>
      <c r="AK67" s="23">
        <f t="shared" ca="1" si="19"/>
        <v>0</v>
      </c>
      <c r="AL67" s="23">
        <f t="shared" ca="1" si="19"/>
        <v>0</v>
      </c>
      <c r="AM67" s="23">
        <f t="shared" ca="1" si="19"/>
        <v>0</v>
      </c>
      <c r="AN67" s="23">
        <f t="shared" ca="1" si="19"/>
        <v>0</v>
      </c>
      <c r="AO67" s="23">
        <f t="shared" ca="1" si="19"/>
        <v>0</v>
      </c>
      <c r="AP67" s="23">
        <f t="shared" ca="1" si="19"/>
        <v>0</v>
      </c>
      <c r="AQ67" s="23">
        <f t="shared" ca="1" si="19"/>
        <v>0</v>
      </c>
      <c r="AR67" s="23">
        <f t="shared" ca="1" si="19"/>
        <v>0</v>
      </c>
      <c r="AS67" s="23">
        <f t="shared" ca="1" si="19"/>
        <v>0</v>
      </c>
      <c r="AT67" s="23">
        <f t="shared" ca="1" si="19"/>
        <v>0</v>
      </c>
      <c r="AU67" s="23">
        <f t="shared" ca="1" si="19"/>
        <v>0</v>
      </c>
      <c r="AV67" s="23">
        <f t="shared" ca="1" si="19"/>
        <v>0</v>
      </c>
      <c r="AW67" s="23">
        <f t="shared" ca="1" si="19"/>
        <v>0</v>
      </c>
      <c r="AX67" s="23">
        <f t="shared" ca="1" si="19"/>
        <v>0</v>
      </c>
      <c r="AY67" s="23">
        <f t="shared" ca="1" si="19"/>
        <v>0</v>
      </c>
      <c r="AZ67" s="23">
        <f t="shared" ca="1" si="19"/>
        <v>0</v>
      </c>
      <c r="BA67" s="23">
        <f t="shared" ca="1" si="19"/>
        <v>0</v>
      </c>
      <c r="BB67" s="23">
        <f t="shared" ca="1" si="19"/>
        <v>0</v>
      </c>
      <c r="BC67" s="23">
        <f t="shared" ca="1" si="19"/>
        <v>0</v>
      </c>
      <c r="BD67" s="23">
        <f t="shared" ca="1" si="19"/>
        <v>0</v>
      </c>
      <c r="BE67" s="23">
        <f t="shared" ca="1" si="19"/>
        <v>0</v>
      </c>
      <c r="BF67" s="23">
        <f t="shared" ca="1" si="19"/>
        <v>0</v>
      </c>
      <c r="BG67" s="23">
        <f t="shared" ca="1" si="19"/>
        <v>0</v>
      </c>
      <c r="BH67" s="23">
        <f t="shared" ca="1" si="19"/>
        <v>0</v>
      </c>
      <c r="BI67" s="23">
        <f t="shared" ca="1" si="19"/>
        <v>0</v>
      </c>
      <c r="BJ67" s="23">
        <f t="shared" ca="1" si="19"/>
        <v>0</v>
      </c>
      <c r="BK67" s="23">
        <f t="shared" ca="1" si="19"/>
        <v>0</v>
      </c>
      <c r="BL67" s="23">
        <f t="shared" ca="1" si="19"/>
        <v>0</v>
      </c>
    </row>
    <row r="68" spans="1:64" hidden="1" outlineLevel="1" x14ac:dyDescent="0.25">
      <c r="A68" t="s">
        <v>88</v>
      </c>
      <c r="B68" s="26" t="s">
        <v>114</v>
      </c>
      <c r="C68" s="23">
        <f ca="1">SUM(C63:C67)</f>
        <v>0</v>
      </c>
      <c r="D68" s="23">
        <f t="shared" ref="D68:BL68" ca="1" si="20">SUM(D63:D67)</f>
        <v>0</v>
      </c>
      <c r="E68" s="23">
        <f t="shared" ca="1" si="20"/>
        <v>0</v>
      </c>
      <c r="F68" s="23">
        <f t="shared" ca="1" si="20"/>
        <v>0</v>
      </c>
      <c r="G68" s="23">
        <f t="shared" ca="1" si="20"/>
        <v>0</v>
      </c>
      <c r="H68" s="23">
        <f t="shared" ca="1" si="20"/>
        <v>0</v>
      </c>
      <c r="I68" s="23">
        <f t="shared" ca="1" si="20"/>
        <v>0</v>
      </c>
      <c r="J68" s="23">
        <f t="shared" ca="1" si="20"/>
        <v>0</v>
      </c>
      <c r="K68" s="23">
        <f t="shared" ca="1" si="20"/>
        <v>0</v>
      </c>
      <c r="L68" s="23">
        <f t="shared" ca="1" si="20"/>
        <v>0</v>
      </c>
      <c r="M68" s="23">
        <f t="shared" ca="1" si="20"/>
        <v>0</v>
      </c>
      <c r="N68" s="23">
        <f t="shared" ca="1" si="20"/>
        <v>0</v>
      </c>
      <c r="O68" s="23">
        <f t="shared" ca="1" si="20"/>
        <v>0</v>
      </c>
      <c r="P68" s="23">
        <f t="shared" ca="1" si="20"/>
        <v>0</v>
      </c>
      <c r="Q68" s="23">
        <f t="shared" ca="1" si="20"/>
        <v>0</v>
      </c>
      <c r="R68" s="23">
        <f t="shared" ca="1" si="20"/>
        <v>0</v>
      </c>
      <c r="S68" s="23">
        <f t="shared" ca="1" si="20"/>
        <v>0</v>
      </c>
      <c r="T68" s="23">
        <f t="shared" ca="1" si="20"/>
        <v>0</v>
      </c>
      <c r="U68" s="23">
        <f t="shared" ca="1" si="20"/>
        <v>0</v>
      </c>
      <c r="V68" s="23">
        <f t="shared" ca="1" si="20"/>
        <v>0</v>
      </c>
      <c r="W68" s="23">
        <f t="shared" ca="1" si="20"/>
        <v>0</v>
      </c>
      <c r="X68" s="23">
        <f t="shared" ca="1" si="20"/>
        <v>0</v>
      </c>
      <c r="Y68" s="23">
        <f t="shared" ca="1" si="20"/>
        <v>0</v>
      </c>
      <c r="Z68" s="23">
        <f t="shared" ca="1" si="20"/>
        <v>0</v>
      </c>
      <c r="AA68" s="23">
        <f t="shared" ca="1" si="20"/>
        <v>0</v>
      </c>
      <c r="AB68" s="23">
        <f t="shared" ca="1" si="20"/>
        <v>0</v>
      </c>
      <c r="AC68" s="23">
        <f t="shared" ca="1" si="20"/>
        <v>0</v>
      </c>
      <c r="AD68" s="23">
        <f t="shared" ca="1" si="20"/>
        <v>0</v>
      </c>
      <c r="AE68" s="23">
        <f t="shared" ca="1" si="20"/>
        <v>0</v>
      </c>
      <c r="AF68" s="23">
        <f t="shared" ca="1" si="20"/>
        <v>0</v>
      </c>
      <c r="AG68" s="23">
        <f t="shared" ca="1" si="20"/>
        <v>0</v>
      </c>
      <c r="AH68" s="23">
        <f t="shared" ca="1" si="20"/>
        <v>0</v>
      </c>
      <c r="AI68" s="23">
        <f t="shared" ca="1" si="20"/>
        <v>0</v>
      </c>
      <c r="AJ68" s="23">
        <f t="shared" ca="1" si="20"/>
        <v>0</v>
      </c>
      <c r="AK68" s="23">
        <f t="shared" ca="1" si="20"/>
        <v>0</v>
      </c>
      <c r="AL68" s="23">
        <f t="shared" ca="1" si="20"/>
        <v>0</v>
      </c>
      <c r="AM68" s="23">
        <f t="shared" ca="1" si="20"/>
        <v>0</v>
      </c>
      <c r="AN68" s="23">
        <f t="shared" ca="1" si="20"/>
        <v>0</v>
      </c>
      <c r="AO68" s="23">
        <f t="shared" ca="1" si="20"/>
        <v>0</v>
      </c>
      <c r="AP68" s="23">
        <f t="shared" ca="1" si="20"/>
        <v>0</v>
      </c>
      <c r="AQ68" s="23">
        <f t="shared" ca="1" si="20"/>
        <v>0</v>
      </c>
      <c r="AR68" s="23">
        <f t="shared" ca="1" si="20"/>
        <v>0</v>
      </c>
      <c r="AS68" s="23">
        <f t="shared" ca="1" si="20"/>
        <v>0</v>
      </c>
      <c r="AT68" s="23">
        <f t="shared" ca="1" si="20"/>
        <v>0</v>
      </c>
      <c r="AU68" s="23">
        <f t="shared" ca="1" si="20"/>
        <v>0</v>
      </c>
      <c r="AV68" s="23">
        <f t="shared" ca="1" si="20"/>
        <v>0</v>
      </c>
      <c r="AW68" s="23">
        <f t="shared" ca="1" si="20"/>
        <v>0</v>
      </c>
      <c r="AX68" s="23">
        <f t="shared" ca="1" si="20"/>
        <v>0</v>
      </c>
      <c r="AY68" s="23">
        <f t="shared" ca="1" si="20"/>
        <v>0</v>
      </c>
      <c r="AZ68" s="23">
        <f t="shared" ca="1" si="20"/>
        <v>0</v>
      </c>
      <c r="BA68" s="23">
        <f t="shared" ca="1" si="20"/>
        <v>0</v>
      </c>
      <c r="BB68" s="23">
        <f t="shared" ca="1" si="20"/>
        <v>0</v>
      </c>
      <c r="BC68" s="23">
        <f t="shared" ca="1" si="20"/>
        <v>0</v>
      </c>
      <c r="BD68" s="23">
        <f t="shared" ca="1" si="20"/>
        <v>0</v>
      </c>
      <c r="BE68" s="23">
        <f t="shared" ca="1" si="20"/>
        <v>0</v>
      </c>
      <c r="BF68" s="23">
        <f t="shared" ca="1" si="20"/>
        <v>0</v>
      </c>
      <c r="BG68" s="23">
        <f t="shared" ca="1" si="20"/>
        <v>0</v>
      </c>
      <c r="BH68" s="23">
        <f t="shared" ca="1" si="20"/>
        <v>0</v>
      </c>
      <c r="BI68" s="23">
        <f t="shared" ca="1" si="20"/>
        <v>0</v>
      </c>
      <c r="BJ68" s="23">
        <f t="shared" ca="1" si="20"/>
        <v>0</v>
      </c>
      <c r="BK68" s="23">
        <f t="shared" ca="1" si="20"/>
        <v>0</v>
      </c>
      <c r="BL68" s="23">
        <f t="shared" ca="1" si="20"/>
        <v>0</v>
      </c>
    </row>
    <row r="69" spans="1:64" hidden="1" outlineLevel="1" x14ac:dyDescent="0.25">
      <c r="A69" t="s">
        <v>88</v>
      </c>
      <c r="B69" s="20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</row>
    <row r="70" spans="1:64" hidden="1" outlineLevel="1" x14ac:dyDescent="0.25">
      <c r="A70" t="s">
        <v>88</v>
      </c>
      <c r="B70" s="20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</row>
    <row r="71" spans="1:64" hidden="1" outlineLevel="1" x14ac:dyDescent="0.25">
      <c r="A71" t="s">
        <v>88</v>
      </c>
      <c r="B71" s="20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</row>
    <row r="72" spans="1:64" hidden="1" outlineLevel="1" x14ac:dyDescent="0.25">
      <c r="A72" t="s">
        <v>88</v>
      </c>
      <c r="B72" s="22" t="s">
        <v>115</v>
      </c>
      <c r="C72" s="23">
        <f t="shared" ref="C72:BL72" ca="1" si="21">IF(C43=0,$C$5*10.1325,0)</f>
        <v>75.993750000000006</v>
      </c>
      <c r="D72" s="23">
        <f t="shared" ca="1" si="21"/>
        <v>75.993750000000006</v>
      </c>
      <c r="E72" s="23">
        <f t="shared" ca="1" si="21"/>
        <v>75.993750000000006</v>
      </c>
      <c r="F72" s="23">
        <f t="shared" ca="1" si="21"/>
        <v>75.993750000000006</v>
      </c>
      <c r="G72" s="23">
        <f t="shared" ca="1" si="21"/>
        <v>75.993750000000006</v>
      </c>
      <c r="H72" s="23">
        <f t="shared" ca="1" si="21"/>
        <v>75.993750000000006</v>
      </c>
      <c r="I72" s="23">
        <f t="shared" ca="1" si="21"/>
        <v>75.993750000000006</v>
      </c>
      <c r="J72" s="23">
        <f t="shared" ca="1" si="21"/>
        <v>75.993750000000006</v>
      </c>
      <c r="K72" s="23">
        <f t="shared" ca="1" si="21"/>
        <v>75.993750000000006</v>
      </c>
      <c r="L72" s="23">
        <f t="shared" ca="1" si="21"/>
        <v>75.993750000000006</v>
      </c>
      <c r="M72" s="23">
        <f t="shared" ca="1" si="21"/>
        <v>75.993750000000006</v>
      </c>
      <c r="N72" s="23">
        <f t="shared" ca="1" si="21"/>
        <v>75.993750000000006</v>
      </c>
      <c r="O72" s="23">
        <f t="shared" ca="1" si="21"/>
        <v>75.993750000000006</v>
      </c>
      <c r="P72" s="23">
        <f t="shared" ca="1" si="21"/>
        <v>75.993750000000006</v>
      </c>
      <c r="Q72" s="23">
        <f t="shared" ca="1" si="21"/>
        <v>75.993750000000006</v>
      </c>
      <c r="R72" s="23">
        <f t="shared" ca="1" si="21"/>
        <v>75.993750000000006</v>
      </c>
      <c r="S72" s="23">
        <f t="shared" ca="1" si="21"/>
        <v>75.993750000000006</v>
      </c>
      <c r="T72" s="23">
        <f t="shared" ca="1" si="21"/>
        <v>75.993750000000006</v>
      </c>
      <c r="U72" s="23">
        <f t="shared" ca="1" si="21"/>
        <v>75.993750000000006</v>
      </c>
      <c r="V72" s="23">
        <f t="shared" ca="1" si="21"/>
        <v>75.993750000000006</v>
      </c>
      <c r="W72" s="23">
        <f t="shared" ca="1" si="21"/>
        <v>75.993750000000006</v>
      </c>
      <c r="X72" s="23">
        <f t="shared" ca="1" si="21"/>
        <v>75.993750000000006</v>
      </c>
      <c r="Y72" s="23">
        <f t="shared" ca="1" si="21"/>
        <v>75.993750000000006</v>
      </c>
      <c r="Z72" s="23">
        <f t="shared" ca="1" si="21"/>
        <v>75.993750000000006</v>
      </c>
      <c r="AA72" s="23">
        <f t="shared" ca="1" si="21"/>
        <v>75.993750000000006</v>
      </c>
      <c r="AB72" s="23">
        <f t="shared" ca="1" si="21"/>
        <v>75.993750000000006</v>
      </c>
      <c r="AC72" s="23">
        <f t="shared" ca="1" si="21"/>
        <v>75.993750000000006</v>
      </c>
      <c r="AD72" s="23">
        <f t="shared" ca="1" si="21"/>
        <v>75.993750000000006</v>
      </c>
      <c r="AE72" s="23">
        <f t="shared" ca="1" si="21"/>
        <v>75.993750000000006</v>
      </c>
      <c r="AF72" s="23">
        <f t="shared" ca="1" si="21"/>
        <v>75.993750000000006</v>
      </c>
      <c r="AG72" s="23">
        <f t="shared" ca="1" si="21"/>
        <v>75.993750000000006</v>
      </c>
      <c r="AH72" s="23">
        <f t="shared" ca="1" si="21"/>
        <v>75.993750000000006</v>
      </c>
      <c r="AI72" s="23">
        <f t="shared" ca="1" si="21"/>
        <v>75.993750000000006</v>
      </c>
      <c r="AJ72" s="23">
        <f t="shared" ca="1" si="21"/>
        <v>75.993750000000006</v>
      </c>
      <c r="AK72" s="23">
        <f t="shared" ca="1" si="21"/>
        <v>75.993750000000006</v>
      </c>
      <c r="AL72" s="23">
        <f t="shared" ca="1" si="21"/>
        <v>75.993750000000006</v>
      </c>
      <c r="AM72" s="23">
        <f t="shared" ca="1" si="21"/>
        <v>75.993750000000006</v>
      </c>
      <c r="AN72" s="23">
        <f t="shared" ca="1" si="21"/>
        <v>75.993750000000006</v>
      </c>
      <c r="AO72" s="23">
        <f t="shared" ca="1" si="21"/>
        <v>75.993750000000006</v>
      </c>
      <c r="AP72" s="23">
        <f t="shared" ca="1" si="21"/>
        <v>75.993750000000006</v>
      </c>
      <c r="AQ72" s="23">
        <f t="shared" ca="1" si="21"/>
        <v>75.993750000000006</v>
      </c>
      <c r="AR72" s="23">
        <f t="shared" ca="1" si="21"/>
        <v>75.993750000000006</v>
      </c>
      <c r="AS72" s="23">
        <f t="shared" ca="1" si="21"/>
        <v>75.993750000000006</v>
      </c>
      <c r="AT72" s="23">
        <f t="shared" ca="1" si="21"/>
        <v>75.993750000000006</v>
      </c>
      <c r="AU72" s="23">
        <f t="shared" ca="1" si="21"/>
        <v>75.993750000000006</v>
      </c>
      <c r="AV72" s="23">
        <f t="shared" ca="1" si="21"/>
        <v>75.993750000000006</v>
      </c>
      <c r="AW72" s="23">
        <f t="shared" ca="1" si="21"/>
        <v>75.993750000000006</v>
      </c>
      <c r="AX72" s="23">
        <f t="shared" ca="1" si="21"/>
        <v>75.993750000000006</v>
      </c>
      <c r="AY72" s="23">
        <f t="shared" ca="1" si="21"/>
        <v>75.993750000000006</v>
      </c>
      <c r="AZ72" s="23">
        <f t="shared" ca="1" si="21"/>
        <v>75.993750000000006</v>
      </c>
      <c r="BA72" s="23">
        <f t="shared" ca="1" si="21"/>
        <v>75.993750000000006</v>
      </c>
      <c r="BB72" s="23">
        <f t="shared" ca="1" si="21"/>
        <v>75.993750000000006</v>
      </c>
      <c r="BC72" s="23">
        <f t="shared" ca="1" si="21"/>
        <v>75.993750000000006</v>
      </c>
      <c r="BD72" s="23">
        <f t="shared" ca="1" si="21"/>
        <v>75.993750000000006</v>
      </c>
      <c r="BE72" s="23">
        <f t="shared" ca="1" si="21"/>
        <v>75.993750000000006</v>
      </c>
      <c r="BF72" s="23">
        <f t="shared" ca="1" si="21"/>
        <v>75.993750000000006</v>
      </c>
      <c r="BG72" s="23">
        <f t="shared" ca="1" si="21"/>
        <v>75.993750000000006</v>
      </c>
      <c r="BH72" s="23">
        <f t="shared" ca="1" si="21"/>
        <v>75.993750000000006</v>
      </c>
      <c r="BI72" s="23">
        <f t="shared" ca="1" si="21"/>
        <v>75.993750000000006</v>
      </c>
      <c r="BJ72" s="23">
        <f t="shared" ca="1" si="21"/>
        <v>75.993750000000006</v>
      </c>
      <c r="BK72" s="23">
        <f t="shared" ca="1" si="21"/>
        <v>75.993750000000006</v>
      </c>
      <c r="BL72" s="23">
        <f t="shared" ca="1" si="21"/>
        <v>75.993750000000006</v>
      </c>
    </row>
    <row r="73" spans="1:64" hidden="1" outlineLevel="1" x14ac:dyDescent="0.25">
      <c r="A73" t="s">
        <v>88</v>
      </c>
      <c r="B73" s="22" t="s">
        <v>116</v>
      </c>
      <c r="C73" s="23">
        <f ca="1">IF(AND(C46&gt;0,C46&lt;3),MAX($C$44:$BL$44),0)</f>
        <v>0</v>
      </c>
      <c r="D73" s="23">
        <f t="shared" ref="D73:BL73" ca="1" si="22">IF(AND(D46&gt;0,D46&lt;3),MAX($C$44:$BL$44),0)</f>
        <v>0</v>
      </c>
      <c r="E73" s="23">
        <f t="shared" ca="1" si="22"/>
        <v>0</v>
      </c>
      <c r="F73" s="23">
        <f t="shared" ca="1" si="22"/>
        <v>0</v>
      </c>
      <c r="G73" s="23">
        <f t="shared" ca="1" si="22"/>
        <v>0</v>
      </c>
      <c r="H73" s="23">
        <f t="shared" ca="1" si="22"/>
        <v>0</v>
      </c>
      <c r="I73" s="23">
        <f t="shared" ca="1" si="22"/>
        <v>0</v>
      </c>
      <c r="J73" s="23">
        <f t="shared" ca="1" si="22"/>
        <v>0</v>
      </c>
      <c r="K73" s="23">
        <f t="shared" ca="1" si="22"/>
        <v>0</v>
      </c>
      <c r="L73" s="23">
        <f t="shared" ca="1" si="22"/>
        <v>0</v>
      </c>
      <c r="M73" s="23">
        <f t="shared" ca="1" si="22"/>
        <v>0</v>
      </c>
      <c r="N73" s="23">
        <f t="shared" ca="1" si="22"/>
        <v>0</v>
      </c>
      <c r="O73" s="23">
        <f t="shared" ca="1" si="22"/>
        <v>0</v>
      </c>
      <c r="P73" s="23">
        <f t="shared" ca="1" si="22"/>
        <v>0</v>
      </c>
      <c r="Q73" s="23">
        <f t="shared" ca="1" si="22"/>
        <v>0</v>
      </c>
      <c r="R73" s="23">
        <f t="shared" ca="1" si="22"/>
        <v>0</v>
      </c>
      <c r="S73" s="23">
        <f t="shared" ca="1" si="22"/>
        <v>0</v>
      </c>
      <c r="T73" s="23">
        <f t="shared" ca="1" si="22"/>
        <v>0</v>
      </c>
      <c r="U73" s="23">
        <f t="shared" ca="1" si="22"/>
        <v>0</v>
      </c>
      <c r="V73" s="23">
        <f t="shared" ca="1" si="22"/>
        <v>0</v>
      </c>
      <c r="W73" s="23">
        <f t="shared" ca="1" si="22"/>
        <v>0</v>
      </c>
      <c r="X73" s="23">
        <f t="shared" ca="1" si="22"/>
        <v>0</v>
      </c>
      <c r="Y73" s="23">
        <f t="shared" ca="1" si="22"/>
        <v>0</v>
      </c>
      <c r="Z73" s="23">
        <f t="shared" ca="1" si="22"/>
        <v>0</v>
      </c>
      <c r="AA73" s="23">
        <f t="shared" ca="1" si="22"/>
        <v>0</v>
      </c>
      <c r="AB73" s="23">
        <f t="shared" ca="1" si="22"/>
        <v>0</v>
      </c>
      <c r="AC73" s="23">
        <f t="shared" ca="1" si="22"/>
        <v>0</v>
      </c>
      <c r="AD73" s="23">
        <f t="shared" ca="1" si="22"/>
        <v>0</v>
      </c>
      <c r="AE73" s="23">
        <f t="shared" ca="1" si="22"/>
        <v>0</v>
      </c>
      <c r="AF73" s="23">
        <f t="shared" ca="1" si="22"/>
        <v>0</v>
      </c>
      <c r="AG73" s="23">
        <f t="shared" ca="1" si="22"/>
        <v>0</v>
      </c>
      <c r="AH73" s="23">
        <f t="shared" ca="1" si="22"/>
        <v>0</v>
      </c>
      <c r="AI73" s="23">
        <f t="shared" ca="1" si="22"/>
        <v>0</v>
      </c>
      <c r="AJ73" s="23">
        <f t="shared" ca="1" si="22"/>
        <v>0</v>
      </c>
      <c r="AK73" s="23">
        <f t="shared" ca="1" si="22"/>
        <v>0</v>
      </c>
      <c r="AL73" s="23">
        <f t="shared" ca="1" si="22"/>
        <v>0</v>
      </c>
      <c r="AM73" s="23">
        <f t="shared" ca="1" si="22"/>
        <v>0</v>
      </c>
      <c r="AN73" s="23">
        <f t="shared" ca="1" si="22"/>
        <v>0</v>
      </c>
      <c r="AO73" s="23">
        <f t="shared" ca="1" si="22"/>
        <v>0</v>
      </c>
      <c r="AP73" s="23">
        <f t="shared" ca="1" si="22"/>
        <v>0</v>
      </c>
      <c r="AQ73" s="23">
        <f t="shared" ca="1" si="22"/>
        <v>0</v>
      </c>
      <c r="AR73" s="23">
        <f t="shared" ca="1" si="22"/>
        <v>0</v>
      </c>
      <c r="AS73" s="23">
        <f t="shared" ca="1" si="22"/>
        <v>0</v>
      </c>
      <c r="AT73" s="23">
        <f t="shared" ca="1" si="22"/>
        <v>0</v>
      </c>
      <c r="AU73" s="23">
        <f t="shared" ca="1" si="22"/>
        <v>0</v>
      </c>
      <c r="AV73" s="23">
        <f t="shared" ca="1" si="22"/>
        <v>0</v>
      </c>
      <c r="AW73" s="23">
        <f t="shared" ca="1" si="22"/>
        <v>0</v>
      </c>
      <c r="AX73" s="23">
        <f t="shared" ca="1" si="22"/>
        <v>0</v>
      </c>
      <c r="AY73" s="23">
        <f t="shared" ca="1" si="22"/>
        <v>0</v>
      </c>
      <c r="AZ73" s="23">
        <f t="shared" ca="1" si="22"/>
        <v>0</v>
      </c>
      <c r="BA73" s="23">
        <f t="shared" ca="1" si="22"/>
        <v>0</v>
      </c>
      <c r="BB73" s="23">
        <f t="shared" ca="1" si="22"/>
        <v>0</v>
      </c>
      <c r="BC73" s="23">
        <f t="shared" ca="1" si="22"/>
        <v>0</v>
      </c>
      <c r="BD73" s="23">
        <f t="shared" ca="1" si="22"/>
        <v>0</v>
      </c>
      <c r="BE73" s="23">
        <f t="shared" ca="1" si="22"/>
        <v>0</v>
      </c>
      <c r="BF73" s="23">
        <f t="shared" ca="1" si="22"/>
        <v>0</v>
      </c>
      <c r="BG73" s="23">
        <f t="shared" ca="1" si="22"/>
        <v>0</v>
      </c>
      <c r="BH73" s="23">
        <f t="shared" ca="1" si="22"/>
        <v>0</v>
      </c>
      <c r="BI73" s="23">
        <f t="shared" ca="1" si="22"/>
        <v>0</v>
      </c>
      <c r="BJ73" s="23">
        <f t="shared" ca="1" si="22"/>
        <v>0</v>
      </c>
      <c r="BK73" s="23">
        <f t="shared" ca="1" si="22"/>
        <v>0</v>
      </c>
      <c r="BL73" s="23">
        <f t="shared" ca="1" si="22"/>
        <v>0</v>
      </c>
    </row>
    <row r="74" spans="1:64" hidden="1" outlineLevel="1" x14ac:dyDescent="0.25">
      <c r="A74" t="s">
        <v>88</v>
      </c>
      <c r="B74" s="22" t="s">
        <v>117</v>
      </c>
      <c r="C74" s="23">
        <f ca="1">IF(AND(C50&gt;0,C50&lt;3),MAX($C$48:$BL$48),0)</f>
        <v>0</v>
      </c>
      <c r="D74" s="23">
        <f t="shared" ref="D74:BL74" ca="1" si="23">IF(AND(D50&gt;0,D50&lt;3),MAX($C$48:$BL$48),0)</f>
        <v>0</v>
      </c>
      <c r="E74" s="23">
        <f t="shared" ca="1" si="23"/>
        <v>0</v>
      </c>
      <c r="F74" s="23">
        <f t="shared" ca="1" si="23"/>
        <v>0</v>
      </c>
      <c r="G74" s="23">
        <f t="shared" ca="1" si="23"/>
        <v>0</v>
      </c>
      <c r="H74" s="23">
        <f t="shared" ca="1" si="23"/>
        <v>0</v>
      </c>
      <c r="I74" s="23">
        <f t="shared" ca="1" si="23"/>
        <v>0</v>
      </c>
      <c r="J74" s="23">
        <f t="shared" ca="1" si="23"/>
        <v>0</v>
      </c>
      <c r="K74" s="23">
        <f t="shared" ca="1" si="23"/>
        <v>0</v>
      </c>
      <c r="L74" s="23">
        <f t="shared" ca="1" si="23"/>
        <v>0</v>
      </c>
      <c r="M74" s="23">
        <f t="shared" ca="1" si="23"/>
        <v>0</v>
      </c>
      <c r="N74" s="23">
        <f t="shared" ca="1" si="23"/>
        <v>0</v>
      </c>
      <c r="O74" s="23">
        <f t="shared" ca="1" si="23"/>
        <v>0</v>
      </c>
      <c r="P74" s="23">
        <f t="shared" ca="1" si="23"/>
        <v>0</v>
      </c>
      <c r="Q74" s="23">
        <f t="shared" ca="1" si="23"/>
        <v>0</v>
      </c>
      <c r="R74" s="23">
        <f t="shared" ca="1" si="23"/>
        <v>0</v>
      </c>
      <c r="S74" s="23">
        <f t="shared" ca="1" si="23"/>
        <v>0</v>
      </c>
      <c r="T74" s="23">
        <f t="shared" ca="1" si="23"/>
        <v>0</v>
      </c>
      <c r="U74" s="23">
        <f t="shared" ca="1" si="23"/>
        <v>0</v>
      </c>
      <c r="V74" s="23">
        <f t="shared" ca="1" si="23"/>
        <v>0</v>
      </c>
      <c r="W74" s="23">
        <f t="shared" ca="1" si="23"/>
        <v>0</v>
      </c>
      <c r="X74" s="23">
        <f t="shared" ca="1" si="23"/>
        <v>0</v>
      </c>
      <c r="Y74" s="23">
        <f t="shared" ca="1" si="23"/>
        <v>0</v>
      </c>
      <c r="Z74" s="23">
        <f t="shared" ca="1" si="23"/>
        <v>0</v>
      </c>
      <c r="AA74" s="23">
        <f t="shared" ca="1" si="23"/>
        <v>0</v>
      </c>
      <c r="AB74" s="23">
        <f t="shared" ca="1" si="23"/>
        <v>0</v>
      </c>
      <c r="AC74" s="23">
        <f t="shared" ca="1" si="23"/>
        <v>0</v>
      </c>
      <c r="AD74" s="23">
        <f t="shared" ca="1" si="23"/>
        <v>0</v>
      </c>
      <c r="AE74" s="23">
        <f t="shared" ca="1" si="23"/>
        <v>0</v>
      </c>
      <c r="AF74" s="23">
        <f t="shared" ca="1" si="23"/>
        <v>0</v>
      </c>
      <c r="AG74" s="23">
        <f t="shared" ca="1" si="23"/>
        <v>0</v>
      </c>
      <c r="AH74" s="23">
        <f t="shared" ca="1" si="23"/>
        <v>0</v>
      </c>
      <c r="AI74" s="23">
        <f t="shared" ca="1" si="23"/>
        <v>0</v>
      </c>
      <c r="AJ74" s="23">
        <f t="shared" ca="1" si="23"/>
        <v>0</v>
      </c>
      <c r="AK74" s="23">
        <f t="shared" ca="1" si="23"/>
        <v>0</v>
      </c>
      <c r="AL74" s="23">
        <f t="shared" ca="1" si="23"/>
        <v>0</v>
      </c>
      <c r="AM74" s="23">
        <f t="shared" ca="1" si="23"/>
        <v>0</v>
      </c>
      <c r="AN74" s="23">
        <f t="shared" ca="1" si="23"/>
        <v>0</v>
      </c>
      <c r="AO74" s="23">
        <f t="shared" ca="1" si="23"/>
        <v>0</v>
      </c>
      <c r="AP74" s="23">
        <f t="shared" ca="1" si="23"/>
        <v>0</v>
      </c>
      <c r="AQ74" s="23">
        <f t="shared" ca="1" si="23"/>
        <v>0</v>
      </c>
      <c r="AR74" s="23">
        <f t="shared" ca="1" si="23"/>
        <v>0</v>
      </c>
      <c r="AS74" s="23">
        <f t="shared" ca="1" si="23"/>
        <v>0</v>
      </c>
      <c r="AT74" s="23">
        <f t="shared" ca="1" si="23"/>
        <v>0</v>
      </c>
      <c r="AU74" s="23">
        <f t="shared" ca="1" si="23"/>
        <v>0</v>
      </c>
      <c r="AV74" s="23">
        <f t="shared" ca="1" si="23"/>
        <v>0</v>
      </c>
      <c r="AW74" s="23">
        <f t="shared" ca="1" si="23"/>
        <v>0</v>
      </c>
      <c r="AX74" s="23">
        <f t="shared" ca="1" si="23"/>
        <v>0</v>
      </c>
      <c r="AY74" s="23">
        <f t="shared" ca="1" si="23"/>
        <v>0</v>
      </c>
      <c r="AZ74" s="23">
        <f t="shared" ca="1" si="23"/>
        <v>0</v>
      </c>
      <c r="BA74" s="23">
        <f t="shared" ca="1" si="23"/>
        <v>0</v>
      </c>
      <c r="BB74" s="23">
        <f t="shared" ca="1" si="23"/>
        <v>0</v>
      </c>
      <c r="BC74" s="23">
        <f t="shared" ca="1" si="23"/>
        <v>0</v>
      </c>
      <c r="BD74" s="23">
        <f t="shared" ca="1" si="23"/>
        <v>0</v>
      </c>
      <c r="BE74" s="23">
        <f t="shared" ca="1" si="23"/>
        <v>0</v>
      </c>
      <c r="BF74" s="23">
        <f t="shared" ca="1" si="23"/>
        <v>0</v>
      </c>
      <c r="BG74" s="23">
        <f t="shared" ca="1" si="23"/>
        <v>0</v>
      </c>
      <c r="BH74" s="23">
        <f t="shared" ca="1" si="23"/>
        <v>0</v>
      </c>
      <c r="BI74" s="23">
        <f t="shared" ca="1" si="23"/>
        <v>0</v>
      </c>
      <c r="BJ74" s="23">
        <f t="shared" ca="1" si="23"/>
        <v>0</v>
      </c>
      <c r="BK74" s="23">
        <f t="shared" ca="1" si="23"/>
        <v>0</v>
      </c>
      <c r="BL74" s="23">
        <f t="shared" ca="1" si="23"/>
        <v>0</v>
      </c>
    </row>
    <row r="75" spans="1:64" hidden="1" outlineLevel="1" x14ac:dyDescent="0.25">
      <c r="A75" t="s">
        <v>88</v>
      </c>
      <c r="B75" s="22" t="s">
        <v>118</v>
      </c>
      <c r="C75" s="23">
        <f ca="1">IF(AND(C54&gt;0,C54&lt;3),MAX($C$52:$BL$52),0)</f>
        <v>0</v>
      </c>
      <c r="D75" s="23">
        <f t="shared" ref="D75:BL75" ca="1" si="24">IF(AND(D54&gt;0,D54&lt;3),MAX($C$52:$BL$52),0)</f>
        <v>0</v>
      </c>
      <c r="E75" s="23">
        <f t="shared" ca="1" si="24"/>
        <v>0</v>
      </c>
      <c r="F75" s="23">
        <f t="shared" ca="1" si="24"/>
        <v>0</v>
      </c>
      <c r="G75" s="23">
        <f t="shared" ca="1" si="24"/>
        <v>0</v>
      </c>
      <c r="H75" s="23">
        <f t="shared" ca="1" si="24"/>
        <v>0</v>
      </c>
      <c r="I75" s="23">
        <f t="shared" ca="1" si="24"/>
        <v>0</v>
      </c>
      <c r="J75" s="23">
        <f t="shared" ca="1" si="24"/>
        <v>0</v>
      </c>
      <c r="K75" s="23">
        <f t="shared" ca="1" si="24"/>
        <v>0</v>
      </c>
      <c r="L75" s="23">
        <f t="shared" ca="1" si="24"/>
        <v>0</v>
      </c>
      <c r="M75" s="23">
        <f t="shared" ca="1" si="24"/>
        <v>0</v>
      </c>
      <c r="N75" s="23">
        <f t="shared" ca="1" si="24"/>
        <v>0</v>
      </c>
      <c r="O75" s="23">
        <f t="shared" ca="1" si="24"/>
        <v>0</v>
      </c>
      <c r="P75" s="23">
        <f t="shared" ca="1" si="24"/>
        <v>0</v>
      </c>
      <c r="Q75" s="23">
        <f t="shared" ca="1" si="24"/>
        <v>0</v>
      </c>
      <c r="R75" s="23">
        <f t="shared" ca="1" si="24"/>
        <v>0</v>
      </c>
      <c r="S75" s="23">
        <f t="shared" ca="1" si="24"/>
        <v>0</v>
      </c>
      <c r="T75" s="23">
        <f t="shared" ca="1" si="24"/>
        <v>0</v>
      </c>
      <c r="U75" s="23">
        <f t="shared" ca="1" si="24"/>
        <v>0</v>
      </c>
      <c r="V75" s="23">
        <f t="shared" ca="1" si="24"/>
        <v>0</v>
      </c>
      <c r="W75" s="23">
        <f t="shared" ca="1" si="24"/>
        <v>0</v>
      </c>
      <c r="X75" s="23">
        <f t="shared" ca="1" si="24"/>
        <v>0</v>
      </c>
      <c r="Y75" s="23">
        <f t="shared" ca="1" si="24"/>
        <v>0</v>
      </c>
      <c r="Z75" s="23">
        <f t="shared" ca="1" si="24"/>
        <v>0</v>
      </c>
      <c r="AA75" s="23">
        <f t="shared" ca="1" si="24"/>
        <v>0</v>
      </c>
      <c r="AB75" s="23">
        <f t="shared" ca="1" si="24"/>
        <v>0</v>
      </c>
      <c r="AC75" s="23">
        <f t="shared" ca="1" si="24"/>
        <v>0</v>
      </c>
      <c r="AD75" s="23">
        <f t="shared" ca="1" si="24"/>
        <v>0</v>
      </c>
      <c r="AE75" s="23">
        <f t="shared" ca="1" si="24"/>
        <v>0</v>
      </c>
      <c r="AF75" s="23">
        <f t="shared" ca="1" si="24"/>
        <v>0</v>
      </c>
      <c r="AG75" s="23">
        <f t="shared" ca="1" si="24"/>
        <v>0</v>
      </c>
      <c r="AH75" s="23">
        <f t="shared" ca="1" si="24"/>
        <v>0</v>
      </c>
      <c r="AI75" s="23">
        <f t="shared" ca="1" si="24"/>
        <v>0</v>
      </c>
      <c r="AJ75" s="23">
        <f t="shared" ca="1" si="24"/>
        <v>0</v>
      </c>
      <c r="AK75" s="23">
        <f t="shared" ca="1" si="24"/>
        <v>0</v>
      </c>
      <c r="AL75" s="23">
        <f t="shared" ca="1" si="24"/>
        <v>0</v>
      </c>
      <c r="AM75" s="23">
        <f t="shared" ca="1" si="24"/>
        <v>0</v>
      </c>
      <c r="AN75" s="23">
        <f t="shared" ca="1" si="24"/>
        <v>0</v>
      </c>
      <c r="AO75" s="23">
        <f t="shared" ca="1" si="24"/>
        <v>0</v>
      </c>
      <c r="AP75" s="23">
        <f t="shared" ca="1" si="24"/>
        <v>0</v>
      </c>
      <c r="AQ75" s="23">
        <f t="shared" ca="1" si="24"/>
        <v>0</v>
      </c>
      <c r="AR75" s="23">
        <f t="shared" ca="1" si="24"/>
        <v>0</v>
      </c>
      <c r="AS75" s="23">
        <f t="shared" ca="1" si="24"/>
        <v>0</v>
      </c>
      <c r="AT75" s="23">
        <f t="shared" ca="1" si="24"/>
        <v>0</v>
      </c>
      <c r="AU75" s="23">
        <f t="shared" ca="1" si="24"/>
        <v>0</v>
      </c>
      <c r="AV75" s="23">
        <f t="shared" ca="1" si="24"/>
        <v>0</v>
      </c>
      <c r="AW75" s="23">
        <f t="shared" ca="1" si="24"/>
        <v>0</v>
      </c>
      <c r="AX75" s="23">
        <f t="shared" ca="1" si="24"/>
        <v>0</v>
      </c>
      <c r="AY75" s="23">
        <f t="shared" ca="1" si="24"/>
        <v>0</v>
      </c>
      <c r="AZ75" s="23">
        <f t="shared" ca="1" si="24"/>
        <v>0</v>
      </c>
      <c r="BA75" s="23">
        <f t="shared" ca="1" si="24"/>
        <v>0</v>
      </c>
      <c r="BB75" s="23">
        <f t="shared" ca="1" si="24"/>
        <v>0</v>
      </c>
      <c r="BC75" s="23">
        <f t="shared" ca="1" si="24"/>
        <v>0</v>
      </c>
      <c r="BD75" s="23">
        <f t="shared" ca="1" si="24"/>
        <v>0</v>
      </c>
      <c r="BE75" s="23">
        <f t="shared" ca="1" si="24"/>
        <v>0</v>
      </c>
      <c r="BF75" s="23">
        <f t="shared" ca="1" si="24"/>
        <v>0</v>
      </c>
      <c r="BG75" s="23">
        <f t="shared" ca="1" si="24"/>
        <v>0</v>
      </c>
      <c r="BH75" s="23">
        <f t="shared" ca="1" si="24"/>
        <v>0</v>
      </c>
      <c r="BI75" s="23">
        <f t="shared" ca="1" si="24"/>
        <v>0</v>
      </c>
      <c r="BJ75" s="23">
        <f t="shared" ca="1" si="24"/>
        <v>0</v>
      </c>
      <c r="BK75" s="23">
        <f t="shared" ca="1" si="24"/>
        <v>0</v>
      </c>
      <c r="BL75" s="23">
        <f t="shared" ca="1" si="24"/>
        <v>0</v>
      </c>
    </row>
    <row r="76" spans="1:64" hidden="1" outlineLevel="1" x14ac:dyDescent="0.25">
      <c r="A76" t="s">
        <v>88</v>
      </c>
      <c r="B76" s="22" t="s">
        <v>119</v>
      </c>
      <c r="C76" s="23">
        <f ca="1">IF(AND(C58&gt;0,C58&lt;3),MAX($C$56:$BL$56),0)</f>
        <v>0</v>
      </c>
      <c r="D76" s="23">
        <f t="shared" ref="D76:BL76" ca="1" si="25">IF(AND(D58&gt;0,D58&lt;3),MAX($C$56:$BL$56),0)</f>
        <v>0</v>
      </c>
      <c r="E76" s="23">
        <f t="shared" ca="1" si="25"/>
        <v>0</v>
      </c>
      <c r="F76" s="23">
        <f t="shared" ca="1" si="25"/>
        <v>0</v>
      </c>
      <c r="G76" s="23">
        <f t="shared" ca="1" si="25"/>
        <v>0</v>
      </c>
      <c r="H76" s="23">
        <f t="shared" ca="1" si="25"/>
        <v>0</v>
      </c>
      <c r="I76" s="23">
        <f t="shared" ca="1" si="25"/>
        <v>0</v>
      </c>
      <c r="J76" s="23">
        <f t="shared" ca="1" si="25"/>
        <v>0</v>
      </c>
      <c r="K76" s="23">
        <f t="shared" ca="1" si="25"/>
        <v>0</v>
      </c>
      <c r="L76" s="23">
        <f t="shared" ca="1" si="25"/>
        <v>0</v>
      </c>
      <c r="M76" s="23">
        <f t="shared" ca="1" si="25"/>
        <v>0</v>
      </c>
      <c r="N76" s="23">
        <f t="shared" ca="1" si="25"/>
        <v>0</v>
      </c>
      <c r="O76" s="23">
        <f t="shared" ca="1" si="25"/>
        <v>0</v>
      </c>
      <c r="P76" s="23">
        <f t="shared" ca="1" si="25"/>
        <v>0</v>
      </c>
      <c r="Q76" s="23">
        <f t="shared" ca="1" si="25"/>
        <v>0</v>
      </c>
      <c r="R76" s="23">
        <f t="shared" ca="1" si="25"/>
        <v>0</v>
      </c>
      <c r="S76" s="23">
        <f t="shared" ca="1" si="25"/>
        <v>0</v>
      </c>
      <c r="T76" s="23">
        <f t="shared" ca="1" si="25"/>
        <v>0</v>
      </c>
      <c r="U76" s="23">
        <f t="shared" ca="1" si="25"/>
        <v>0</v>
      </c>
      <c r="V76" s="23">
        <f t="shared" ca="1" si="25"/>
        <v>0</v>
      </c>
      <c r="W76" s="23">
        <f t="shared" ca="1" si="25"/>
        <v>0</v>
      </c>
      <c r="X76" s="23">
        <f t="shared" ca="1" si="25"/>
        <v>0</v>
      </c>
      <c r="Y76" s="23">
        <f t="shared" ca="1" si="25"/>
        <v>0</v>
      </c>
      <c r="Z76" s="23">
        <f t="shared" ca="1" si="25"/>
        <v>0</v>
      </c>
      <c r="AA76" s="23">
        <f t="shared" ca="1" si="25"/>
        <v>0</v>
      </c>
      <c r="AB76" s="23">
        <f t="shared" ca="1" si="25"/>
        <v>0</v>
      </c>
      <c r="AC76" s="23">
        <f t="shared" ca="1" si="25"/>
        <v>0</v>
      </c>
      <c r="AD76" s="23">
        <f t="shared" ca="1" si="25"/>
        <v>0</v>
      </c>
      <c r="AE76" s="23">
        <f t="shared" ca="1" si="25"/>
        <v>0</v>
      </c>
      <c r="AF76" s="23">
        <f t="shared" ca="1" si="25"/>
        <v>0</v>
      </c>
      <c r="AG76" s="23">
        <f t="shared" ca="1" si="25"/>
        <v>0</v>
      </c>
      <c r="AH76" s="23">
        <f t="shared" ca="1" si="25"/>
        <v>0</v>
      </c>
      <c r="AI76" s="23">
        <f t="shared" ca="1" si="25"/>
        <v>0</v>
      </c>
      <c r="AJ76" s="23">
        <f t="shared" ca="1" si="25"/>
        <v>0</v>
      </c>
      <c r="AK76" s="23">
        <f t="shared" ca="1" si="25"/>
        <v>0</v>
      </c>
      <c r="AL76" s="23">
        <f t="shared" ca="1" si="25"/>
        <v>0</v>
      </c>
      <c r="AM76" s="23">
        <f t="shared" ca="1" si="25"/>
        <v>0</v>
      </c>
      <c r="AN76" s="23">
        <f t="shared" ca="1" si="25"/>
        <v>0</v>
      </c>
      <c r="AO76" s="23">
        <f t="shared" ca="1" si="25"/>
        <v>0</v>
      </c>
      <c r="AP76" s="23">
        <f t="shared" ca="1" si="25"/>
        <v>0</v>
      </c>
      <c r="AQ76" s="23">
        <f t="shared" ca="1" si="25"/>
        <v>0</v>
      </c>
      <c r="AR76" s="23">
        <f t="shared" ca="1" si="25"/>
        <v>0</v>
      </c>
      <c r="AS76" s="23">
        <f t="shared" ca="1" si="25"/>
        <v>0</v>
      </c>
      <c r="AT76" s="23">
        <f t="shared" ca="1" si="25"/>
        <v>0</v>
      </c>
      <c r="AU76" s="23">
        <f t="shared" ca="1" si="25"/>
        <v>0</v>
      </c>
      <c r="AV76" s="23">
        <f t="shared" ca="1" si="25"/>
        <v>0</v>
      </c>
      <c r="AW76" s="23">
        <f t="shared" ca="1" si="25"/>
        <v>0</v>
      </c>
      <c r="AX76" s="23">
        <f t="shared" ca="1" si="25"/>
        <v>0</v>
      </c>
      <c r="AY76" s="23">
        <f t="shared" ca="1" si="25"/>
        <v>0</v>
      </c>
      <c r="AZ76" s="23">
        <f t="shared" ca="1" si="25"/>
        <v>0</v>
      </c>
      <c r="BA76" s="23">
        <f t="shared" ca="1" si="25"/>
        <v>0</v>
      </c>
      <c r="BB76" s="23">
        <f t="shared" ca="1" si="25"/>
        <v>0</v>
      </c>
      <c r="BC76" s="23">
        <f t="shared" ca="1" si="25"/>
        <v>0</v>
      </c>
      <c r="BD76" s="23">
        <f t="shared" ca="1" si="25"/>
        <v>0</v>
      </c>
      <c r="BE76" s="23">
        <f t="shared" ca="1" si="25"/>
        <v>0</v>
      </c>
      <c r="BF76" s="23">
        <f t="shared" ca="1" si="25"/>
        <v>0</v>
      </c>
      <c r="BG76" s="23">
        <f t="shared" ca="1" si="25"/>
        <v>0</v>
      </c>
      <c r="BH76" s="23">
        <f t="shared" ca="1" si="25"/>
        <v>0</v>
      </c>
      <c r="BI76" s="23">
        <f t="shared" ca="1" si="25"/>
        <v>0</v>
      </c>
      <c r="BJ76" s="23">
        <f t="shared" ca="1" si="25"/>
        <v>0</v>
      </c>
      <c r="BK76" s="23">
        <f t="shared" ca="1" si="25"/>
        <v>0</v>
      </c>
      <c r="BL76" s="23">
        <f t="shared" ca="1" si="25"/>
        <v>0</v>
      </c>
    </row>
    <row r="77" spans="1:64" hidden="1" outlineLevel="1" x14ac:dyDescent="0.25">
      <c r="A77" t="s">
        <v>88</v>
      </c>
      <c r="B77" s="26" t="s">
        <v>120</v>
      </c>
      <c r="C77" s="23">
        <f ca="1">SUM(C72:C76)</f>
        <v>75.993750000000006</v>
      </c>
      <c r="D77" s="23">
        <f t="shared" ref="D77:BL77" ca="1" si="26">SUM(D72:D76)</f>
        <v>75.993750000000006</v>
      </c>
      <c r="E77" s="23">
        <f t="shared" ca="1" si="26"/>
        <v>75.993750000000006</v>
      </c>
      <c r="F77" s="23">
        <f t="shared" ca="1" si="26"/>
        <v>75.993750000000006</v>
      </c>
      <c r="G77" s="23">
        <f t="shared" ca="1" si="26"/>
        <v>75.993750000000006</v>
      </c>
      <c r="H77" s="23">
        <f t="shared" ca="1" si="26"/>
        <v>75.993750000000006</v>
      </c>
      <c r="I77" s="23">
        <f t="shared" ca="1" si="26"/>
        <v>75.993750000000006</v>
      </c>
      <c r="J77" s="23">
        <f t="shared" ca="1" si="26"/>
        <v>75.993750000000006</v>
      </c>
      <c r="K77" s="23">
        <f t="shared" ca="1" si="26"/>
        <v>75.993750000000006</v>
      </c>
      <c r="L77" s="23">
        <f t="shared" ca="1" si="26"/>
        <v>75.993750000000006</v>
      </c>
      <c r="M77" s="23">
        <f t="shared" ca="1" si="26"/>
        <v>75.993750000000006</v>
      </c>
      <c r="N77" s="23">
        <f t="shared" ca="1" si="26"/>
        <v>75.993750000000006</v>
      </c>
      <c r="O77" s="23">
        <f t="shared" ca="1" si="26"/>
        <v>75.993750000000006</v>
      </c>
      <c r="P77" s="23">
        <f t="shared" ca="1" si="26"/>
        <v>75.993750000000006</v>
      </c>
      <c r="Q77" s="23">
        <f t="shared" ca="1" si="26"/>
        <v>75.993750000000006</v>
      </c>
      <c r="R77" s="23">
        <f t="shared" ca="1" si="26"/>
        <v>75.993750000000006</v>
      </c>
      <c r="S77" s="23">
        <f t="shared" ca="1" si="26"/>
        <v>75.993750000000006</v>
      </c>
      <c r="T77" s="23">
        <f t="shared" ca="1" si="26"/>
        <v>75.993750000000006</v>
      </c>
      <c r="U77" s="23">
        <f t="shared" ca="1" si="26"/>
        <v>75.993750000000006</v>
      </c>
      <c r="V77" s="23">
        <f t="shared" ca="1" si="26"/>
        <v>75.993750000000006</v>
      </c>
      <c r="W77" s="23">
        <f t="shared" ca="1" si="26"/>
        <v>75.993750000000006</v>
      </c>
      <c r="X77" s="23">
        <f t="shared" ca="1" si="26"/>
        <v>75.993750000000006</v>
      </c>
      <c r="Y77" s="23">
        <f t="shared" ca="1" si="26"/>
        <v>75.993750000000006</v>
      </c>
      <c r="Z77" s="23">
        <f t="shared" ca="1" si="26"/>
        <v>75.993750000000006</v>
      </c>
      <c r="AA77" s="23">
        <f t="shared" ca="1" si="26"/>
        <v>75.993750000000006</v>
      </c>
      <c r="AB77" s="23">
        <f t="shared" ca="1" si="26"/>
        <v>75.993750000000006</v>
      </c>
      <c r="AC77" s="23">
        <f t="shared" ca="1" si="26"/>
        <v>75.993750000000006</v>
      </c>
      <c r="AD77" s="23">
        <f t="shared" ca="1" si="26"/>
        <v>75.993750000000006</v>
      </c>
      <c r="AE77" s="23">
        <f t="shared" ca="1" si="26"/>
        <v>75.993750000000006</v>
      </c>
      <c r="AF77" s="23">
        <f t="shared" ca="1" si="26"/>
        <v>75.993750000000006</v>
      </c>
      <c r="AG77" s="23">
        <f t="shared" ca="1" si="26"/>
        <v>75.993750000000006</v>
      </c>
      <c r="AH77" s="23">
        <f t="shared" ca="1" si="26"/>
        <v>75.993750000000006</v>
      </c>
      <c r="AI77" s="23">
        <f t="shared" ca="1" si="26"/>
        <v>75.993750000000006</v>
      </c>
      <c r="AJ77" s="23">
        <f t="shared" ca="1" si="26"/>
        <v>75.993750000000006</v>
      </c>
      <c r="AK77" s="23">
        <f t="shared" ca="1" si="26"/>
        <v>75.993750000000006</v>
      </c>
      <c r="AL77" s="23">
        <f t="shared" ca="1" si="26"/>
        <v>75.993750000000006</v>
      </c>
      <c r="AM77" s="23">
        <f t="shared" ca="1" si="26"/>
        <v>75.993750000000006</v>
      </c>
      <c r="AN77" s="23">
        <f t="shared" ca="1" si="26"/>
        <v>75.993750000000006</v>
      </c>
      <c r="AO77" s="23">
        <f t="shared" ca="1" si="26"/>
        <v>75.993750000000006</v>
      </c>
      <c r="AP77" s="23">
        <f t="shared" ca="1" si="26"/>
        <v>75.993750000000006</v>
      </c>
      <c r="AQ77" s="23">
        <f t="shared" ca="1" si="26"/>
        <v>75.993750000000006</v>
      </c>
      <c r="AR77" s="23">
        <f t="shared" ca="1" si="26"/>
        <v>75.993750000000006</v>
      </c>
      <c r="AS77" s="23">
        <f t="shared" ca="1" si="26"/>
        <v>75.993750000000006</v>
      </c>
      <c r="AT77" s="23">
        <f t="shared" ca="1" si="26"/>
        <v>75.993750000000006</v>
      </c>
      <c r="AU77" s="23">
        <f t="shared" ca="1" si="26"/>
        <v>75.993750000000006</v>
      </c>
      <c r="AV77" s="23">
        <f t="shared" ca="1" si="26"/>
        <v>75.993750000000006</v>
      </c>
      <c r="AW77" s="23">
        <f t="shared" ca="1" si="26"/>
        <v>75.993750000000006</v>
      </c>
      <c r="AX77" s="23">
        <f t="shared" ca="1" si="26"/>
        <v>75.993750000000006</v>
      </c>
      <c r="AY77" s="23">
        <f t="shared" ca="1" si="26"/>
        <v>75.993750000000006</v>
      </c>
      <c r="AZ77" s="23">
        <f t="shared" ca="1" si="26"/>
        <v>75.993750000000006</v>
      </c>
      <c r="BA77" s="23">
        <f t="shared" ca="1" si="26"/>
        <v>75.993750000000006</v>
      </c>
      <c r="BB77" s="23">
        <f t="shared" ca="1" si="26"/>
        <v>75.993750000000006</v>
      </c>
      <c r="BC77" s="23">
        <f t="shared" ca="1" si="26"/>
        <v>75.993750000000006</v>
      </c>
      <c r="BD77" s="23">
        <f t="shared" ca="1" si="26"/>
        <v>75.993750000000006</v>
      </c>
      <c r="BE77" s="23">
        <f t="shared" ca="1" si="26"/>
        <v>75.993750000000006</v>
      </c>
      <c r="BF77" s="23">
        <f t="shared" ca="1" si="26"/>
        <v>75.993750000000006</v>
      </c>
      <c r="BG77" s="23">
        <f t="shared" ca="1" si="26"/>
        <v>75.993750000000006</v>
      </c>
      <c r="BH77" s="23">
        <f t="shared" ca="1" si="26"/>
        <v>75.993750000000006</v>
      </c>
      <c r="BI77" s="23">
        <f t="shared" ca="1" si="26"/>
        <v>75.993750000000006</v>
      </c>
      <c r="BJ77" s="23">
        <f t="shared" ca="1" si="26"/>
        <v>75.993750000000006</v>
      </c>
      <c r="BK77" s="23">
        <f t="shared" ca="1" si="26"/>
        <v>75.993750000000006</v>
      </c>
      <c r="BL77" s="23">
        <f t="shared" ca="1" si="26"/>
        <v>75.993750000000006</v>
      </c>
    </row>
    <row r="78" spans="1:64" hidden="1" outlineLevel="1" x14ac:dyDescent="0.25">
      <c r="A78" t="s">
        <v>88</v>
      </c>
      <c r="B78" s="20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</row>
    <row r="79" spans="1:64" hidden="1" outlineLevel="1" x14ac:dyDescent="0.25">
      <c r="A79" t="s">
        <v>88</v>
      </c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</row>
    <row r="80" spans="1:64" hidden="1" outlineLevel="1" x14ac:dyDescent="0.25">
      <c r="A80" t="s">
        <v>88</v>
      </c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</row>
    <row r="81" spans="1:64" hidden="1" outlineLevel="1" x14ac:dyDescent="0.25">
      <c r="A81" t="s">
        <v>88</v>
      </c>
      <c r="B81" s="26" t="s">
        <v>121</v>
      </c>
      <c r="C81" s="27">
        <f t="shared" ref="C81:BL81" ca="1" si="27">IF(C68&gt;0,C68,C39)</f>
        <v>74.19</v>
      </c>
      <c r="D81" s="27">
        <f t="shared" ca="1" si="27"/>
        <v>74.36</v>
      </c>
      <c r="E81" s="27">
        <f t="shared" ca="1" si="27"/>
        <v>74.510000000000005</v>
      </c>
      <c r="F81" s="27">
        <f t="shared" ca="1" si="27"/>
        <v>74.64</v>
      </c>
      <c r="G81" s="27">
        <f t="shared" ca="1" si="27"/>
        <v>74.75</v>
      </c>
      <c r="H81" s="27">
        <f t="shared" ca="1" si="27"/>
        <v>74.84</v>
      </c>
      <c r="I81" s="27">
        <f t="shared" ca="1" si="27"/>
        <v>74.91</v>
      </c>
      <c r="J81" s="27">
        <f t="shared" ca="1" si="27"/>
        <v>74.959999999999994</v>
      </c>
      <c r="K81" s="27">
        <f t="shared" ca="1" si="27"/>
        <v>74.989999999999995</v>
      </c>
      <c r="L81" s="27">
        <f t="shared" ca="1" si="27"/>
        <v>75</v>
      </c>
      <c r="M81" s="27">
        <f t="shared" ca="1" si="27"/>
        <v>74.989999999999995</v>
      </c>
      <c r="N81" s="27">
        <f t="shared" ca="1" si="27"/>
        <v>74.959999999999994</v>
      </c>
      <c r="O81" s="27">
        <f t="shared" ca="1" si="27"/>
        <v>74.91</v>
      </c>
      <c r="P81" s="27">
        <f t="shared" ca="1" si="27"/>
        <v>74.84</v>
      </c>
      <c r="Q81" s="27">
        <f t="shared" ca="1" si="27"/>
        <v>74.75</v>
      </c>
      <c r="R81" s="27">
        <f t="shared" ca="1" si="27"/>
        <v>74.64</v>
      </c>
      <c r="S81" s="27">
        <f t="shared" ca="1" si="27"/>
        <v>74.510000000000005</v>
      </c>
      <c r="T81" s="27">
        <f t="shared" ca="1" si="27"/>
        <v>74.36</v>
      </c>
      <c r="U81" s="27">
        <f t="shared" ca="1" si="27"/>
        <v>74.19</v>
      </c>
      <c r="V81" s="27">
        <f t="shared" ca="1" si="27"/>
        <v>74</v>
      </c>
      <c r="W81" s="27">
        <f t="shared" ca="1" si="27"/>
        <v>73.790000000000006</v>
      </c>
      <c r="X81" s="27">
        <f t="shared" ca="1" si="27"/>
        <v>73.56</v>
      </c>
      <c r="Y81" s="27">
        <f t="shared" ca="1" si="27"/>
        <v>73.31</v>
      </c>
      <c r="Z81" s="27">
        <f t="shared" ca="1" si="27"/>
        <v>73.040000000000006</v>
      </c>
      <c r="AA81" s="27">
        <f t="shared" ca="1" si="27"/>
        <v>72.75</v>
      </c>
      <c r="AB81" s="27">
        <f t="shared" ca="1" si="27"/>
        <v>72.44</v>
      </c>
      <c r="AC81" s="27">
        <f t="shared" ca="1" si="27"/>
        <v>72.11</v>
      </c>
      <c r="AD81" s="27">
        <f t="shared" ca="1" si="27"/>
        <v>71.760000000000005</v>
      </c>
      <c r="AE81" s="27">
        <f t="shared" ca="1" si="27"/>
        <v>71.39</v>
      </c>
      <c r="AF81" s="27">
        <f t="shared" ca="1" si="27"/>
        <v>71</v>
      </c>
      <c r="AG81" s="27">
        <f t="shared" ca="1" si="27"/>
        <v>70.59</v>
      </c>
      <c r="AH81" s="27">
        <f t="shared" ca="1" si="27"/>
        <v>70.16</v>
      </c>
      <c r="AI81" s="27">
        <f t="shared" ca="1" si="27"/>
        <v>69.710000000000008</v>
      </c>
      <c r="AJ81" s="27">
        <f t="shared" ca="1" si="27"/>
        <v>69.239999999999995</v>
      </c>
      <c r="AK81" s="27">
        <f t="shared" ca="1" si="27"/>
        <v>68.75</v>
      </c>
      <c r="AL81" s="27">
        <f t="shared" ca="1" si="27"/>
        <v>68.239999999999995</v>
      </c>
      <c r="AM81" s="27">
        <f t="shared" ca="1" si="27"/>
        <v>67.709999999999994</v>
      </c>
      <c r="AN81" s="27">
        <f t="shared" ca="1" si="27"/>
        <v>67.16</v>
      </c>
      <c r="AO81" s="27">
        <f t="shared" ca="1" si="27"/>
        <v>66.59</v>
      </c>
      <c r="AP81" s="27">
        <f t="shared" ca="1" si="27"/>
        <v>66</v>
      </c>
      <c r="AQ81" s="27">
        <f t="shared" ca="1" si="27"/>
        <v>65.39</v>
      </c>
      <c r="AR81" s="27">
        <f t="shared" ca="1" si="27"/>
        <v>64.759999999999991</v>
      </c>
      <c r="AS81" s="27">
        <f t="shared" ca="1" si="27"/>
        <v>64.11</v>
      </c>
      <c r="AT81" s="27">
        <f t="shared" ca="1" si="27"/>
        <v>63.44</v>
      </c>
      <c r="AU81" s="27">
        <f t="shared" ca="1" si="27"/>
        <v>62.75</v>
      </c>
      <c r="AV81" s="27">
        <f t="shared" ca="1" si="27"/>
        <v>62.040000000000006</v>
      </c>
      <c r="AW81" s="27">
        <f t="shared" ca="1" si="27"/>
        <v>61.31</v>
      </c>
      <c r="AX81" s="27">
        <f t="shared" ca="1" si="27"/>
        <v>60.56</v>
      </c>
      <c r="AY81" s="27">
        <f t="shared" ca="1" si="27"/>
        <v>59.789999999999992</v>
      </c>
      <c r="AZ81" s="27">
        <f t="shared" ca="1" si="27"/>
        <v>59</v>
      </c>
      <c r="BA81" s="27">
        <f t="shared" ca="1" si="27"/>
        <v>58.19</v>
      </c>
      <c r="BB81" s="27">
        <f t="shared" ca="1" si="27"/>
        <v>57.36</v>
      </c>
      <c r="BC81" s="27">
        <f t="shared" ca="1" si="27"/>
        <v>56.510000000000005</v>
      </c>
      <c r="BD81" s="27">
        <f t="shared" ca="1" si="27"/>
        <v>55.64</v>
      </c>
      <c r="BE81" s="27">
        <f t="shared" ca="1" si="27"/>
        <v>54.75</v>
      </c>
      <c r="BF81" s="27">
        <f t="shared" ca="1" si="27"/>
        <v>53.84</v>
      </c>
      <c r="BG81" s="27">
        <f t="shared" ca="1" si="27"/>
        <v>52.91</v>
      </c>
      <c r="BH81" s="27">
        <f t="shared" ca="1" si="27"/>
        <v>51.96</v>
      </c>
      <c r="BI81" s="27">
        <f t="shared" ca="1" si="27"/>
        <v>50.989999999999995</v>
      </c>
      <c r="BJ81" s="27">
        <f t="shared" ca="1" si="27"/>
        <v>50</v>
      </c>
      <c r="BK81" s="27">
        <f t="shared" ca="1" si="27"/>
        <v>48.99</v>
      </c>
      <c r="BL81" s="27">
        <f t="shared" ca="1" si="27"/>
        <v>47.959999999999994</v>
      </c>
    </row>
    <row r="82" spans="1:64" hidden="1" outlineLevel="1" x14ac:dyDescent="0.25">
      <c r="A82" t="s">
        <v>88</v>
      </c>
      <c r="B82" s="22" t="s">
        <v>122</v>
      </c>
      <c r="C82" s="23">
        <f t="shared" ref="C82:BL82" ca="1" si="28">C37/365</f>
        <v>5.9150684931506845</v>
      </c>
      <c r="D82" s="23">
        <f t="shared" ca="1" si="28"/>
        <v>6.0712328767123287</v>
      </c>
      <c r="E82" s="23">
        <f t="shared" ca="1" si="28"/>
        <v>6.2219178082191782</v>
      </c>
      <c r="F82" s="23">
        <f t="shared" ca="1" si="28"/>
        <v>6.3671232876712329</v>
      </c>
      <c r="G82" s="23">
        <f t="shared" ca="1" si="28"/>
        <v>5.1369863013698627</v>
      </c>
      <c r="H82" s="23">
        <f t="shared" ca="1" si="28"/>
        <v>5.2712328767123289</v>
      </c>
      <c r="I82" s="23">
        <f t="shared" ca="1" si="28"/>
        <v>5.4</v>
      </c>
      <c r="J82" s="23">
        <f t="shared" ca="1" si="28"/>
        <v>5.5232876712328771</v>
      </c>
      <c r="K82" s="23">
        <f t="shared" ca="1" si="28"/>
        <v>5.6410958904109592</v>
      </c>
      <c r="L82" s="23">
        <f t="shared" ca="1" si="28"/>
        <v>5.7534246575342465</v>
      </c>
      <c r="M82" s="23">
        <f t="shared" ca="1" si="28"/>
        <v>5.86027397260274</v>
      </c>
      <c r="N82" s="23">
        <f t="shared" ca="1" si="28"/>
        <v>5.9616438356164387</v>
      </c>
      <c r="O82" s="23">
        <f t="shared" ca="1" si="28"/>
        <v>6.0575342465753428</v>
      </c>
      <c r="P82" s="23">
        <f t="shared" ca="1" si="28"/>
        <v>6.1479452054794521</v>
      </c>
      <c r="Q82" s="23">
        <f t="shared" ca="1" si="28"/>
        <v>7.602739726027397</v>
      </c>
      <c r="R82" s="23">
        <f t="shared" ca="1" si="28"/>
        <v>7.6821917808219178</v>
      </c>
      <c r="S82" s="23">
        <f t="shared" ca="1" si="28"/>
        <v>7.7561643835616438</v>
      </c>
      <c r="T82" s="23">
        <f t="shared" ca="1" si="28"/>
        <v>7.8246575342465752</v>
      </c>
      <c r="U82" s="23">
        <f t="shared" ca="1" si="28"/>
        <v>7.8876712328767127</v>
      </c>
      <c r="V82" s="23">
        <f t="shared" ca="1" si="28"/>
        <v>7.9452054794520546</v>
      </c>
      <c r="W82" s="23">
        <f t="shared" ca="1" si="28"/>
        <v>7.9972602739726026</v>
      </c>
      <c r="X82" s="23">
        <f t="shared" ca="1" si="28"/>
        <v>5.3041095890410963</v>
      </c>
      <c r="Y82" s="23">
        <f t="shared" ca="1" si="28"/>
        <v>5.3452054794520549</v>
      </c>
      <c r="Z82" s="23">
        <f t="shared" ca="1" si="28"/>
        <v>5.3808219178082188</v>
      </c>
      <c r="AA82" s="23">
        <f t="shared" ca="1" si="28"/>
        <v>5.4109589041095889</v>
      </c>
      <c r="AB82" s="23">
        <f t="shared" ca="1" si="28"/>
        <v>5.4356164383561643</v>
      </c>
      <c r="AC82" s="23">
        <f t="shared" ca="1" si="28"/>
        <v>5.4547945205479449</v>
      </c>
      <c r="AD82" s="23">
        <f t="shared" ca="1" si="28"/>
        <v>5.4684931506849317</v>
      </c>
      <c r="AE82" s="23">
        <f t="shared" ca="1" si="28"/>
        <v>5.4767123287671229</v>
      </c>
      <c r="AF82" s="23">
        <f t="shared" ca="1" si="28"/>
        <v>5.4794520547945202</v>
      </c>
      <c r="AG82" s="23">
        <f t="shared" ca="1" si="28"/>
        <v>5.4767123287671229</v>
      </c>
      <c r="AH82" s="23">
        <f t="shared" ca="1" si="28"/>
        <v>5.4684931506849317</v>
      </c>
      <c r="AI82" s="23">
        <f t="shared" ca="1" si="28"/>
        <v>5.4547945205479449</v>
      </c>
      <c r="AJ82" s="23">
        <f t="shared" ca="1" si="28"/>
        <v>5.4356164383561643</v>
      </c>
      <c r="AK82" s="23">
        <f t="shared" ca="1" si="28"/>
        <v>5.4109589041095889</v>
      </c>
      <c r="AL82" s="23">
        <f t="shared" ca="1" si="28"/>
        <v>5.3808219178082188</v>
      </c>
      <c r="AM82" s="23">
        <f t="shared" ca="1" si="28"/>
        <v>5.3452054794520549</v>
      </c>
      <c r="AN82" s="23">
        <f t="shared" ca="1" si="28"/>
        <v>5.3041095890410963</v>
      </c>
      <c r="AO82" s="23">
        <f t="shared" ca="1" si="28"/>
        <v>5.2575342465753421</v>
      </c>
      <c r="AP82" s="23">
        <f t="shared" ca="1" si="28"/>
        <v>5.2054794520547949</v>
      </c>
      <c r="AQ82" s="23">
        <f t="shared" ca="1" si="28"/>
        <v>5.1479452054794521</v>
      </c>
      <c r="AR82" s="23">
        <f t="shared" ca="1" si="28"/>
        <v>7.8246575342465752</v>
      </c>
      <c r="AS82" s="23">
        <f t="shared" ca="1" si="28"/>
        <v>7.7561643835616438</v>
      </c>
      <c r="AT82" s="23">
        <f t="shared" ca="1" si="28"/>
        <v>7.6821917808219178</v>
      </c>
      <c r="AU82" s="23">
        <f t="shared" ca="1" si="28"/>
        <v>7.602739726027397</v>
      </c>
      <c r="AV82" s="23">
        <f t="shared" ca="1" si="28"/>
        <v>7.5178082191780824</v>
      </c>
      <c r="AW82" s="23">
        <f t="shared" ca="1" si="28"/>
        <v>7.4273972602739722</v>
      </c>
      <c r="AX82" s="23">
        <f t="shared" ca="1" si="28"/>
        <v>3.2219178082191782</v>
      </c>
      <c r="AY82" s="23">
        <f t="shared" ca="1" si="28"/>
        <v>3.1205479452054794</v>
      </c>
      <c r="AZ82" s="23">
        <f t="shared" ca="1" si="28"/>
        <v>3.0136986301369864</v>
      </c>
      <c r="BA82" s="23">
        <f t="shared" ca="1" si="28"/>
        <v>2.9013698630136986</v>
      </c>
      <c r="BB82" s="23">
        <f t="shared" ca="1" si="28"/>
        <v>2.7835616438356166</v>
      </c>
      <c r="BC82" s="23">
        <f t="shared" ca="1" si="28"/>
        <v>2.6602739726027398</v>
      </c>
      <c r="BD82" s="23">
        <f t="shared" ca="1" si="28"/>
        <v>2.5315068493150683</v>
      </c>
      <c r="BE82" s="23">
        <f t="shared" ca="1" si="28"/>
        <v>2.3972602739726026</v>
      </c>
      <c r="BF82" s="23">
        <f t="shared" ca="1" si="28"/>
        <v>2.2575342465753425</v>
      </c>
      <c r="BG82" s="23">
        <f t="shared" ca="1" si="28"/>
        <v>2.1123287671232878</v>
      </c>
      <c r="BH82" s="23">
        <f t="shared" ca="1" si="28"/>
        <v>1.9616438356164383</v>
      </c>
      <c r="BI82" s="23">
        <f t="shared" ca="1" si="28"/>
        <v>1.8054794520547945</v>
      </c>
      <c r="BJ82" s="23">
        <f t="shared" ca="1" si="28"/>
        <v>1.6438356164383561</v>
      </c>
      <c r="BK82" s="23">
        <f t="shared" ca="1" si="28"/>
        <v>1.4767123287671233</v>
      </c>
      <c r="BL82" s="23">
        <f t="shared" ca="1" si="28"/>
        <v>1.3041095890410959</v>
      </c>
    </row>
    <row r="83" spans="1:64" hidden="1" outlineLevel="1" x14ac:dyDescent="0.25">
      <c r="A83" t="s">
        <v>88</v>
      </c>
      <c r="B83" s="26" t="s">
        <v>123</v>
      </c>
      <c r="C83" s="27">
        <f ca="1">C77</f>
        <v>75.993750000000006</v>
      </c>
      <c r="D83" s="27">
        <f t="shared" ref="D83:BL83" ca="1" si="29">D77</f>
        <v>75.993750000000006</v>
      </c>
      <c r="E83" s="27">
        <f t="shared" ca="1" si="29"/>
        <v>75.993750000000006</v>
      </c>
      <c r="F83" s="27">
        <f t="shared" ca="1" si="29"/>
        <v>75.993750000000006</v>
      </c>
      <c r="G83" s="27">
        <f t="shared" ca="1" si="29"/>
        <v>75.993750000000006</v>
      </c>
      <c r="H83" s="27">
        <f t="shared" ca="1" si="29"/>
        <v>75.993750000000006</v>
      </c>
      <c r="I83" s="27">
        <f t="shared" ca="1" si="29"/>
        <v>75.993750000000006</v>
      </c>
      <c r="J83" s="27">
        <f t="shared" ca="1" si="29"/>
        <v>75.993750000000006</v>
      </c>
      <c r="K83" s="27">
        <f t="shared" ca="1" si="29"/>
        <v>75.993750000000006</v>
      </c>
      <c r="L83" s="27">
        <f t="shared" ca="1" si="29"/>
        <v>75.993750000000006</v>
      </c>
      <c r="M83" s="27">
        <f t="shared" ca="1" si="29"/>
        <v>75.993750000000006</v>
      </c>
      <c r="N83" s="27">
        <f t="shared" ca="1" si="29"/>
        <v>75.993750000000006</v>
      </c>
      <c r="O83" s="27">
        <f t="shared" ca="1" si="29"/>
        <v>75.993750000000006</v>
      </c>
      <c r="P83" s="27">
        <f t="shared" ca="1" si="29"/>
        <v>75.993750000000006</v>
      </c>
      <c r="Q83" s="27">
        <f t="shared" ca="1" si="29"/>
        <v>75.993750000000006</v>
      </c>
      <c r="R83" s="27">
        <f t="shared" ca="1" si="29"/>
        <v>75.993750000000006</v>
      </c>
      <c r="S83" s="27">
        <f t="shared" ca="1" si="29"/>
        <v>75.993750000000006</v>
      </c>
      <c r="T83" s="27">
        <f t="shared" ca="1" si="29"/>
        <v>75.993750000000006</v>
      </c>
      <c r="U83" s="27">
        <f t="shared" ca="1" si="29"/>
        <v>75.993750000000006</v>
      </c>
      <c r="V83" s="27">
        <f t="shared" ca="1" si="29"/>
        <v>75.993750000000006</v>
      </c>
      <c r="W83" s="27">
        <f t="shared" ca="1" si="29"/>
        <v>75.993750000000006</v>
      </c>
      <c r="X83" s="27">
        <f t="shared" ca="1" si="29"/>
        <v>75.993750000000006</v>
      </c>
      <c r="Y83" s="27">
        <f t="shared" ca="1" si="29"/>
        <v>75.993750000000006</v>
      </c>
      <c r="Z83" s="27">
        <f t="shared" ca="1" si="29"/>
        <v>75.993750000000006</v>
      </c>
      <c r="AA83" s="27">
        <f t="shared" ca="1" si="29"/>
        <v>75.993750000000006</v>
      </c>
      <c r="AB83" s="27">
        <f t="shared" ca="1" si="29"/>
        <v>75.993750000000006</v>
      </c>
      <c r="AC83" s="27">
        <f t="shared" ca="1" si="29"/>
        <v>75.993750000000006</v>
      </c>
      <c r="AD83" s="27">
        <f t="shared" ca="1" si="29"/>
        <v>75.993750000000006</v>
      </c>
      <c r="AE83" s="27">
        <f t="shared" ca="1" si="29"/>
        <v>75.993750000000006</v>
      </c>
      <c r="AF83" s="27">
        <f t="shared" ca="1" si="29"/>
        <v>75.993750000000006</v>
      </c>
      <c r="AG83" s="27">
        <f t="shared" ca="1" si="29"/>
        <v>75.993750000000006</v>
      </c>
      <c r="AH83" s="27">
        <f t="shared" ca="1" si="29"/>
        <v>75.993750000000006</v>
      </c>
      <c r="AI83" s="27">
        <f t="shared" ca="1" si="29"/>
        <v>75.993750000000006</v>
      </c>
      <c r="AJ83" s="27">
        <f t="shared" ca="1" si="29"/>
        <v>75.993750000000006</v>
      </c>
      <c r="AK83" s="27">
        <f t="shared" ca="1" si="29"/>
        <v>75.993750000000006</v>
      </c>
      <c r="AL83" s="27">
        <f t="shared" ca="1" si="29"/>
        <v>75.993750000000006</v>
      </c>
      <c r="AM83" s="27">
        <f t="shared" ca="1" si="29"/>
        <v>75.993750000000006</v>
      </c>
      <c r="AN83" s="27">
        <f t="shared" ca="1" si="29"/>
        <v>75.993750000000006</v>
      </c>
      <c r="AO83" s="27">
        <f t="shared" ca="1" si="29"/>
        <v>75.993750000000006</v>
      </c>
      <c r="AP83" s="27">
        <f t="shared" ca="1" si="29"/>
        <v>75.993750000000006</v>
      </c>
      <c r="AQ83" s="27">
        <f t="shared" ca="1" si="29"/>
        <v>75.993750000000006</v>
      </c>
      <c r="AR83" s="27">
        <f t="shared" ca="1" si="29"/>
        <v>75.993750000000006</v>
      </c>
      <c r="AS83" s="27">
        <f t="shared" ca="1" si="29"/>
        <v>75.993750000000006</v>
      </c>
      <c r="AT83" s="27">
        <f t="shared" ca="1" si="29"/>
        <v>75.993750000000006</v>
      </c>
      <c r="AU83" s="27">
        <f t="shared" ca="1" si="29"/>
        <v>75.993750000000006</v>
      </c>
      <c r="AV83" s="27">
        <f t="shared" ca="1" si="29"/>
        <v>75.993750000000006</v>
      </c>
      <c r="AW83" s="27">
        <f t="shared" ca="1" si="29"/>
        <v>75.993750000000006</v>
      </c>
      <c r="AX83" s="27">
        <f t="shared" ca="1" si="29"/>
        <v>75.993750000000006</v>
      </c>
      <c r="AY83" s="27">
        <f t="shared" ca="1" si="29"/>
        <v>75.993750000000006</v>
      </c>
      <c r="AZ83" s="27">
        <f t="shared" ca="1" si="29"/>
        <v>75.993750000000006</v>
      </c>
      <c r="BA83" s="27">
        <f t="shared" ca="1" si="29"/>
        <v>75.993750000000006</v>
      </c>
      <c r="BB83" s="27">
        <f t="shared" ca="1" si="29"/>
        <v>75.993750000000006</v>
      </c>
      <c r="BC83" s="27">
        <f t="shared" ca="1" si="29"/>
        <v>75.993750000000006</v>
      </c>
      <c r="BD83" s="27">
        <f t="shared" ca="1" si="29"/>
        <v>75.993750000000006</v>
      </c>
      <c r="BE83" s="27">
        <f t="shared" ca="1" si="29"/>
        <v>75.993750000000006</v>
      </c>
      <c r="BF83" s="27">
        <f t="shared" ca="1" si="29"/>
        <v>75.993750000000006</v>
      </c>
      <c r="BG83" s="27">
        <f t="shared" ca="1" si="29"/>
        <v>75.993750000000006</v>
      </c>
      <c r="BH83" s="27">
        <f t="shared" ca="1" si="29"/>
        <v>75.993750000000006</v>
      </c>
      <c r="BI83" s="27">
        <f t="shared" ca="1" si="29"/>
        <v>75.993750000000006</v>
      </c>
      <c r="BJ83" s="27">
        <f t="shared" ca="1" si="29"/>
        <v>75.993750000000006</v>
      </c>
      <c r="BK83" s="27">
        <f t="shared" ca="1" si="29"/>
        <v>75.993750000000006</v>
      </c>
      <c r="BL83" s="27">
        <f t="shared" ca="1" si="29"/>
        <v>75.993750000000006</v>
      </c>
    </row>
    <row r="84" spans="1:64" hidden="1" outlineLevel="1" x14ac:dyDescent="0.25">
      <c r="A84" t="s">
        <v>88</v>
      </c>
      <c r="B84" s="28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30"/>
      <c r="BH84" s="30"/>
      <c r="BI84" s="30"/>
      <c r="BJ84" s="30"/>
      <c r="BK84" s="30"/>
      <c r="BL84" s="30"/>
    </row>
    <row r="85" spans="1:64" hidden="1" outlineLevel="1" x14ac:dyDescent="0.25">
      <c r="A85" t="s">
        <v>88</v>
      </c>
      <c r="B85" s="15" t="s">
        <v>20</v>
      </c>
      <c r="C85" s="16">
        <f t="shared" ref="C85:BL85" ca="1" si="30">C37</f>
        <v>2159</v>
      </c>
      <c r="D85" s="16">
        <f t="shared" ca="1" si="30"/>
        <v>2216</v>
      </c>
      <c r="E85" s="16">
        <f t="shared" ca="1" si="30"/>
        <v>2271</v>
      </c>
      <c r="F85" s="16">
        <f t="shared" ca="1" si="30"/>
        <v>2324</v>
      </c>
      <c r="G85" s="16">
        <f t="shared" ca="1" si="30"/>
        <v>1875</v>
      </c>
      <c r="H85" s="16">
        <f t="shared" ca="1" si="30"/>
        <v>1924</v>
      </c>
      <c r="I85" s="16">
        <f t="shared" ca="1" si="30"/>
        <v>1971</v>
      </c>
      <c r="J85" s="16">
        <f t="shared" ca="1" si="30"/>
        <v>2016</v>
      </c>
      <c r="K85" s="16">
        <f t="shared" ca="1" si="30"/>
        <v>2059</v>
      </c>
      <c r="L85" s="16">
        <f t="shared" ca="1" si="30"/>
        <v>2100</v>
      </c>
      <c r="M85" s="16">
        <f t="shared" ca="1" si="30"/>
        <v>2139</v>
      </c>
      <c r="N85" s="16">
        <f t="shared" ca="1" si="30"/>
        <v>2176</v>
      </c>
      <c r="O85" s="16">
        <f t="shared" ca="1" si="30"/>
        <v>2211</v>
      </c>
      <c r="P85" s="16">
        <f t="shared" ca="1" si="30"/>
        <v>2244</v>
      </c>
      <c r="Q85" s="16">
        <f t="shared" ca="1" si="30"/>
        <v>2775</v>
      </c>
      <c r="R85" s="16">
        <f t="shared" ca="1" si="30"/>
        <v>2804</v>
      </c>
      <c r="S85" s="16">
        <f t="shared" ca="1" si="30"/>
        <v>2831</v>
      </c>
      <c r="T85" s="16">
        <f t="shared" ca="1" si="30"/>
        <v>2856</v>
      </c>
      <c r="U85" s="16">
        <f t="shared" ca="1" si="30"/>
        <v>2879</v>
      </c>
      <c r="V85" s="16">
        <f t="shared" ca="1" si="30"/>
        <v>2900</v>
      </c>
      <c r="W85" s="16">
        <f t="shared" ca="1" si="30"/>
        <v>2919</v>
      </c>
      <c r="X85" s="16">
        <f t="shared" ca="1" si="30"/>
        <v>1936</v>
      </c>
      <c r="Y85" s="16">
        <f t="shared" ca="1" si="30"/>
        <v>1951</v>
      </c>
      <c r="Z85" s="16">
        <f t="shared" ca="1" si="30"/>
        <v>1964</v>
      </c>
      <c r="AA85" s="16">
        <f t="shared" ca="1" si="30"/>
        <v>1975</v>
      </c>
      <c r="AB85" s="16">
        <f t="shared" ca="1" si="30"/>
        <v>1984</v>
      </c>
      <c r="AC85" s="16">
        <f t="shared" ca="1" si="30"/>
        <v>1991</v>
      </c>
      <c r="AD85" s="16">
        <f t="shared" ca="1" si="30"/>
        <v>1996</v>
      </c>
      <c r="AE85" s="16">
        <f t="shared" ca="1" si="30"/>
        <v>1999</v>
      </c>
      <c r="AF85" s="16">
        <f t="shared" ca="1" si="30"/>
        <v>2000</v>
      </c>
      <c r="AG85" s="16">
        <f t="shared" ca="1" si="30"/>
        <v>1999</v>
      </c>
      <c r="AH85" s="16">
        <f t="shared" ca="1" si="30"/>
        <v>1996</v>
      </c>
      <c r="AI85" s="16">
        <f t="shared" ca="1" si="30"/>
        <v>1991</v>
      </c>
      <c r="AJ85" s="16">
        <f t="shared" ca="1" si="30"/>
        <v>1984</v>
      </c>
      <c r="AK85" s="16">
        <f t="shared" ca="1" si="30"/>
        <v>1975</v>
      </c>
      <c r="AL85" s="16">
        <f t="shared" ca="1" si="30"/>
        <v>1964</v>
      </c>
      <c r="AM85" s="16">
        <f t="shared" ca="1" si="30"/>
        <v>1951</v>
      </c>
      <c r="AN85" s="16">
        <f t="shared" ca="1" si="30"/>
        <v>1936</v>
      </c>
      <c r="AO85" s="16">
        <f t="shared" ca="1" si="30"/>
        <v>1919</v>
      </c>
      <c r="AP85" s="16">
        <f t="shared" ca="1" si="30"/>
        <v>1900</v>
      </c>
      <c r="AQ85" s="16">
        <f t="shared" ca="1" si="30"/>
        <v>1879</v>
      </c>
      <c r="AR85" s="16">
        <f t="shared" ca="1" si="30"/>
        <v>2856</v>
      </c>
      <c r="AS85" s="16">
        <f t="shared" ca="1" si="30"/>
        <v>2831</v>
      </c>
      <c r="AT85" s="16">
        <f t="shared" ca="1" si="30"/>
        <v>2804</v>
      </c>
      <c r="AU85" s="16">
        <f t="shared" ca="1" si="30"/>
        <v>2775</v>
      </c>
      <c r="AV85" s="16">
        <f t="shared" ca="1" si="30"/>
        <v>2744</v>
      </c>
      <c r="AW85" s="16">
        <f t="shared" ca="1" si="30"/>
        <v>2711</v>
      </c>
      <c r="AX85" s="16">
        <f t="shared" ca="1" si="30"/>
        <v>1176</v>
      </c>
      <c r="AY85" s="16">
        <f t="shared" ca="1" si="30"/>
        <v>1139</v>
      </c>
      <c r="AZ85" s="16">
        <f t="shared" ca="1" si="30"/>
        <v>1100</v>
      </c>
      <c r="BA85" s="16">
        <f t="shared" ca="1" si="30"/>
        <v>1059</v>
      </c>
      <c r="BB85" s="16">
        <f t="shared" ca="1" si="30"/>
        <v>1016</v>
      </c>
      <c r="BC85" s="16">
        <f t="shared" ca="1" si="30"/>
        <v>971</v>
      </c>
      <c r="BD85" s="16">
        <f t="shared" ca="1" si="30"/>
        <v>924</v>
      </c>
      <c r="BE85" s="16">
        <f t="shared" ca="1" si="30"/>
        <v>875</v>
      </c>
      <c r="BF85" s="16">
        <f t="shared" ca="1" si="30"/>
        <v>824</v>
      </c>
      <c r="BG85" s="16">
        <f t="shared" ca="1" si="30"/>
        <v>771</v>
      </c>
      <c r="BH85" s="16">
        <f t="shared" ca="1" si="30"/>
        <v>716</v>
      </c>
      <c r="BI85" s="16">
        <f t="shared" ca="1" si="30"/>
        <v>659</v>
      </c>
      <c r="BJ85" s="16">
        <f t="shared" ca="1" si="30"/>
        <v>600</v>
      </c>
      <c r="BK85" s="16">
        <f t="shared" ca="1" si="30"/>
        <v>539</v>
      </c>
      <c r="BL85" s="16">
        <f t="shared" ca="1" si="30"/>
        <v>476</v>
      </c>
    </row>
    <row r="86" spans="1:64" hidden="1" outlineLevel="1" x14ac:dyDescent="0.25">
      <c r="A86" t="s">
        <v>88</v>
      </c>
      <c r="B86" s="31" t="s">
        <v>124</v>
      </c>
      <c r="C86" s="32">
        <f ca="1">C85/365</f>
        <v>5.9150684931506845</v>
      </c>
      <c r="D86" s="32">
        <f t="shared" ref="D86:BL86" ca="1" si="31">D85/365</f>
        <v>6.0712328767123287</v>
      </c>
      <c r="E86" s="32">
        <f t="shared" ca="1" si="31"/>
        <v>6.2219178082191782</v>
      </c>
      <c r="F86" s="32">
        <f t="shared" ca="1" si="31"/>
        <v>6.3671232876712329</v>
      </c>
      <c r="G86" s="32">
        <f t="shared" ca="1" si="31"/>
        <v>5.1369863013698627</v>
      </c>
      <c r="H86" s="32">
        <f t="shared" ca="1" si="31"/>
        <v>5.2712328767123289</v>
      </c>
      <c r="I86" s="32">
        <f t="shared" ca="1" si="31"/>
        <v>5.4</v>
      </c>
      <c r="J86" s="32">
        <f t="shared" ca="1" si="31"/>
        <v>5.5232876712328771</v>
      </c>
      <c r="K86" s="32">
        <f t="shared" ca="1" si="31"/>
        <v>5.6410958904109592</v>
      </c>
      <c r="L86" s="32">
        <f t="shared" ca="1" si="31"/>
        <v>5.7534246575342465</v>
      </c>
      <c r="M86" s="32">
        <f t="shared" ca="1" si="31"/>
        <v>5.86027397260274</v>
      </c>
      <c r="N86" s="32">
        <f t="shared" ca="1" si="31"/>
        <v>5.9616438356164387</v>
      </c>
      <c r="O86" s="32">
        <f t="shared" ca="1" si="31"/>
        <v>6.0575342465753428</v>
      </c>
      <c r="P86" s="32">
        <f t="shared" ca="1" si="31"/>
        <v>6.1479452054794521</v>
      </c>
      <c r="Q86" s="32">
        <f t="shared" ca="1" si="31"/>
        <v>7.602739726027397</v>
      </c>
      <c r="R86" s="32">
        <f t="shared" ca="1" si="31"/>
        <v>7.6821917808219178</v>
      </c>
      <c r="S86" s="32">
        <f t="shared" ca="1" si="31"/>
        <v>7.7561643835616438</v>
      </c>
      <c r="T86" s="32">
        <f t="shared" ca="1" si="31"/>
        <v>7.8246575342465752</v>
      </c>
      <c r="U86" s="32">
        <f t="shared" ca="1" si="31"/>
        <v>7.8876712328767127</v>
      </c>
      <c r="V86" s="32">
        <f t="shared" ca="1" si="31"/>
        <v>7.9452054794520546</v>
      </c>
      <c r="W86" s="32">
        <f t="shared" ca="1" si="31"/>
        <v>7.9972602739726026</v>
      </c>
      <c r="X86" s="32">
        <f t="shared" ca="1" si="31"/>
        <v>5.3041095890410963</v>
      </c>
      <c r="Y86" s="32">
        <f t="shared" ca="1" si="31"/>
        <v>5.3452054794520549</v>
      </c>
      <c r="Z86" s="32">
        <f t="shared" ca="1" si="31"/>
        <v>5.3808219178082188</v>
      </c>
      <c r="AA86" s="32">
        <f t="shared" ca="1" si="31"/>
        <v>5.4109589041095889</v>
      </c>
      <c r="AB86" s="32">
        <f t="shared" ca="1" si="31"/>
        <v>5.4356164383561643</v>
      </c>
      <c r="AC86" s="32">
        <f t="shared" ca="1" si="31"/>
        <v>5.4547945205479449</v>
      </c>
      <c r="AD86" s="32">
        <f t="shared" ca="1" si="31"/>
        <v>5.4684931506849317</v>
      </c>
      <c r="AE86" s="32">
        <f t="shared" ca="1" si="31"/>
        <v>5.4767123287671229</v>
      </c>
      <c r="AF86" s="32">
        <f t="shared" ca="1" si="31"/>
        <v>5.4794520547945202</v>
      </c>
      <c r="AG86" s="32">
        <f t="shared" ca="1" si="31"/>
        <v>5.4767123287671229</v>
      </c>
      <c r="AH86" s="32">
        <f t="shared" ca="1" si="31"/>
        <v>5.4684931506849317</v>
      </c>
      <c r="AI86" s="32">
        <f t="shared" ca="1" si="31"/>
        <v>5.4547945205479449</v>
      </c>
      <c r="AJ86" s="32">
        <f t="shared" ca="1" si="31"/>
        <v>5.4356164383561643</v>
      </c>
      <c r="AK86" s="32">
        <f t="shared" ca="1" si="31"/>
        <v>5.4109589041095889</v>
      </c>
      <c r="AL86" s="32">
        <f t="shared" ca="1" si="31"/>
        <v>5.3808219178082188</v>
      </c>
      <c r="AM86" s="32">
        <f t="shared" ca="1" si="31"/>
        <v>5.3452054794520549</v>
      </c>
      <c r="AN86" s="32">
        <f t="shared" ca="1" si="31"/>
        <v>5.3041095890410963</v>
      </c>
      <c r="AO86" s="32">
        <f t="shared" ca="1" si="31"/>
        <v>5.2575342465753421</v>
      </c>
      <c r="AP86" s="32">
        <f t="shared" ca="1" si="31"/>
        <v>5.2054794520547949</v>
      </c>
      <c r="AQ86" s="32">
        <f t="shared" ca="1" si="31"/>
        <v>5.1479452054794521</v>
      </c>
      <c r="AR86" s="32">
        <f t="shared" ca="1" si="31"/>
        <v>7.8246575342465752</v>
      </c>
      <c r="AS86" s="32">
        <f t="shared" ca="1" si="31"/>
        <v>7.7561643835616438</v>
      </c>
      <c r="AT86" s="32">
        <f t="shared" ca="1" si="31"/>
        <v>7.6821917808219178</v>
      </c>
      <c r="AU86" s="32">
        <f t="shared" ca="1" si="31"/>
        <v>7.602739726027397</v>
      </c>
      <c r="AV86" s="32">
        <f t="shared" ca="1" si="31"/>
        <v>7.5178082191780824</v>
      </c>
      <c r="AW86" s="32">
        <f t="shared" ca="1" si="31"/>
        <v>7.4273972602739722</v>
      </c>
      <c r="AX86" s="32">
        <f t="shared" ca="1" si="31"/>
        <v>3.2219178082191782</v>
      </c>
      <c r="AY86" s="32">
        <f t="shared" ca="1" si="31"/>
        <v>3.1205479452054794</v>
      </c>
      <c r="AZ86" s="32">
        <f t="shared" ca="1" si="31"/>
        <v>3.0136986301369864</v>
      </c>
      <c r="BA86" s="32">
        <f t="shared" ca="1" si="31"/>
        <v>2.9013698630136986</v>
      </c>
      <c r="BB86" s="32">
        <f t="shared" ca="1" si="31"/>
        <v>2.7835616438356166</v>
      </c>
      <c r="BC86" s="32">
        <f t="shared" ca="1" si="31"/>
        <v>2.6602739726027398</v>
      </c>
      <c r="BD86" s="32">
        <f t="shared" ca="1" si="31"/>
        <v>2.5315068493150683</v>
      </c>
      <c r="BE86" s="32">
        <f t="shared" ca="1" si="31"/>
        <v>2.3972602739726026</v>
      </c>
      <c r="BF86" s="32">
        <f t="shared" ca="1" si="31"/>
        <v>2.2575342465753425</v>
      </c>
      <c r="BG86" s="32">
        <f t="shared" ca="1" si="31"/>
        <v>2.1123287671232878</v>
      </c>
      <c r="BH86" s="32">
        <f t="shared" ca="1" si="31"/>
        <v>1.9616438356164383</v>
      </c>
      <c r="BI86" s="32">
        <f t="shared" ca="1" si="31"/>
        <v>1.8054794520547945</v>
      </c>
      <c r="BJ86" s="32">
        <f t="shared" ca="1" si="31"/>
        <v>1.6438356164383561</v>
      </c>
      <c r="BK86" s="32">
        <f t="shared" ca="1" si="31"/>
        <v>1.4767123287671233</v>
      </c>
      <c r="BL86" s="32">
        <f t="shared" ca="1" si="31"/>
        <v>1.3041095890410959</v>
      </c>
    </row>
    <row r="87" spans="1:64" hidden="1" outlineLevel="1" x14ac:dyDescent="0.25">
      <c r="A87" t="s">
        <v>88</v>
      </c>
      <c r="B87" s="26" t="s">
        <v>125</v>
      </c>
      <c r="C87" s="27">
        <f t="shared" ref="C87:BL87" ca="1" si="32">C81</f>
        <v>74.19</v>
      </c>
      <c r="D87" s="27">
        <f t="shared" ca="1" si="32"/>
        <v>74.36</v>
      </c>
      <c r="E87" s="27">
        <f t="shared" ca="1" si="32"/>
        <v>74.510000000000005</v>
      </c>
      <c r="F87" s="27">
        <f t="shared" ca="1" si="32"/>
        <v>74.64</v>
      </c>
      <c r="G87" s="27">
        <f t="shared" ca="1" si="32"/>
        <v>74.75</v>
      </c>
      <c r="H87" s="27">
        <f t="shared" ca="1" si="32"/>
        <v>74.84</v>
      </c>
      <c r="I87" s="27">
        <f t="shared" ca="1" si="32"/>
        <v>74.91</v>
      </c>
      <c r="J87" s="27">
        <f t="shared" ca="1" si="32"/>
        <v>74.959999999999994</v>
      </c>
      <c r="K87" s="27">
        <f t="shared" ca="1" si="32"/>
        <v>74.989999999999995</v>
      </c>
      <c r="L87" s="27">
        <f t="shared" ca="1" si="32"/>
        <v>75</v>
      </c>
      <c r="M87" s="27">
        <f t="shared" ca="1" si="32"/>
        <v>74.989999999999995</v>
      </c>
      <c r="N87" s="27">
        <f t="shared" ca="1" si="32"/>
        <v>74.959999999999994</v>
      </c>
      <c r="O87" s="27">
        <f t="shared" ca="1" si="32"/>
        <v>74.91</v>
      </c>
      <c r="P87" s="27">
        <f t="shared" ca="1" si="32"/>
        <v>74.84</v>
      </c>
      <c r="Q87" s="27">
        <f t="shared" ca="1" si="32"/>
        <v>74.75</v>
      </c>
      <c r="R87" s="27">
        <f t="shared" ca="1" si="32"/>
        <v>74.64</v>
      </c>
      <c r="S87" s="27">
        <f t="shared" ca="1" si="32"/>
        <v>74.510000000000005</v>
      </c>
      <c r="T87" s="27">
        <f t="shared" ca="1" si="32"/>
        <v>74.36</v>
      </c>
      <c r="U87" s="27">
        <f t="shared" ca="1" si="32"/>
        <v>74.19</v>
      </c>
      <c r="V87" s="27">
        <f t="shared" ca="1" si="32"/>
        <v>74</v>
      </c>
      <c r="W87" s="27">
        <f t="shared" ca="1" si="32"/>
        <v>73.790000000000006</v>
      </c>
      <c r="X87" s="27">
        <f t="shared" ca="1" si="32"/>
        <v>73.56</v>
      </c>
      <c r="Y87" s="27">
        <f t="shared" ca="1" si="32"/>
        <v>73.31</v>
      </c>
      <c r="Z87" s="27">
        <f t="shared" ca="1" si="32"/>
        <v>73.040000000000006</v>
      </c>
      <c r="AA87" s="27">
        <f t="shared" ca="1" si="32"/>
        <v>72.75</v>
      </c>
      <c r="AB87" s="27">
        <f t="shared" ca="1" si="32"/>
        <v>72.44</v>
      </c>
      <c r="AC87" s="27">
        <f t="shared" ca="1" si="32"/>
        <v>72.11</v>
      </c>
      <c r="AD87" s="27">
        <f t="shared" ca="1" si="32"/>
        <v>71.760000000000005</v>
      </c>
      <c r="AE87" s="27">
        <f t="shared" ca="1" si="32"/>
        <v>71.39</v>
      </c>
      <c r="AF87" s="27">
        <f t="shared" ca="1" si="32"/>
        <v>71</v>
      </c>
      <c r="AG87" s="27">
        <f t="shared" ca="1" si="32"/>
        <v>70.59</v>
      </c>
      <c r="AH87" s="27">
        <f t="shared" ca="1" si="32"/>
        <v>70.16</v>
      </c>
      <c r="AI87" s="27">
        <f t="shared" ca="1" si="32"/>
        <v>69.710000000000008</v>
      </c>
      <c r="AJ87" s="27">
        <f t="shared" ca="1" si="32"/>
        <v>69.239999999999995</v>
      </c>
      <c r="AK87" s="27">
        <f t="shared" ca="1" si="32"/>
        <v>68.75</v>
      </c>
      <c r="AL87" s="27">
        <f t="shared" ca="1" si="32"/>
        <v>68.239999999999995</v>
      </c>
      <c r="AM87" s="27">
        <f t="shared" ca="1" si="32"/>
        <v>67.709999999999994</v>
      </c>
      <c r="AN87" s="27">
        <f t="shared" ca="1" si="32"/>
        <v>67.16</v>
      </c>
      <c r="AO87" s="27">
        <f t="shared" ca="1" si="32"/>
        <v>66.59</v>
      </c>
      <c r="AP87" s="27">
        <f t="shared" ca="1" si="32"/>
        <v>66</v>
      </c>
      <c r="AQ87" s="27">
        <f t="shared" ca="1" si="32"/>
        <v>65.39</v>
      </c>
      <c r="AR87" s="27">
        <f t="shared" ca="1" si="32"/>
        <v>64.759999999999991</v>
      </c>
      <c r="AS87" s="27">
        <f t="shared" ca="1" si="32"/>
        <v>64.11</v>
      </c>
      <c r="AT87" s="27">
        <f t="shared" ca="1" si="32"/>
        <v>63.44</v>
      </c>
      <c r="AU87" s="27">
        <f t="shared" ca="1" si="32"/>
        <v>62.75</v>
      </c>
      <c r="AV87" s="27">
        <f t="shared" ca="1" si="32"/>
        <v>62.040000000000006</v>
      </c>
      <c r="AW87" s="27">
        <f t="shared" ca="1" si="32"/>
        <v>61.31</v>
      </c>
      <c r="AX87" s="27">
        <f t="shared" ca="1" si="32"/>
        <v>60.56</v>
      </c>
      <c r="AY87" s="27">
        <f t="shared" ca="1" si="32"/>
        <v>59.789999999999992</v>
      </c>
      <c r="AZ87" s="27">
        <f t="shared" ca="1" si="32"/>
        <v>59</v>
      </c>
      <c r="BA87" s="27">
        <f t="shared" ca="1" si="32"/>
        <v>58.19</v>
      </c>
      <c r="BB87" s="27">
        <f t="shared" ca="1" si="32"/>
        <v>57.36</v>
      </c>
      <c r="BC87" s="27">
        <f t="shared" ca="1" si="32"/>
        <v>56.510000000000005</v>
      </c>
      <c r="BD87" s="27">
        <f t="shared" ca="1" si="32"/>
        <v>55.64</v>
      </c>
      <c r="BE87" s="27">
        <f t="shared" ca="1" si="32"/>
        <v>54.75</v>
      </c>
      <c r="BF87" s="27">
        <f t="shared" ca="1" si="32"/>
        <v>53.84</v>
      </c>
      <c r="BG87" s="27">
        <f t="shared" ca="1" si="32"/>
        <v>52.91</v>
      </c>
      <c r="BH87" s="27">
        <f t="shared" ca="1" si="32"/>
        <v>51.96</v>
      </c>
      <c r="BI87" s="27">
        <f t="shared" ca="1" si="32"/>
        <v>50.989999999999995</v>
      </c>
      <c r="BJ87" s="27">
        <f t="shared" ca="1" si="32"/>
        <v>50</v>
      </c>
      <c r="BK87" s="27">
        <f t="shared" ca="1" si="32"/>
        <v>48.99</v>
      </c>
      <c r="BL87" s="27">
        <f t="shared" ca="1" si="32"/>
        <v>47.959999999999994</v>
      </c>
    </row>
    <row r="88" spans="1:64" hidden="1" outlineLevel="1" x14ac:dyDescent="0.25">
      <c r="A88" t="s">
        <v>88</v>
      </c>
      <c r="B88" s="26" t="s">
        <v>123</v>
      </c>
      <c r="C88" s="27">
        <f ca="1">C83</f>
        <v>75.993750000000006</v>
      </c>
      <c r="D88" s="27">
        <f t="shared" ref="D88:BL88" ca="1" si="33">D83</f>
        <v>75.993750000000006</v>
      </c>
      <c r="E88" s="27">
        <f t="shared" ca="1" si="33"/>
        <v>75.993750000000006</v>
      </c>
      <c r="F88" s="27">
        <f t="shared" ca="1" si="33"/>
        <v>75.993750000000006</v>
      </c>
      <c r="G88" s="27">
        <f t="shared" ca="1" si="33"/>
        <v>75.993750000000006</v>
      </c>
      <c r="H88" s="27">
        <f t="shared" ca="1" si="33"/>
        <v>75.993750000000006</v>
      </c>
      <c r="I88" s="27">
        <f t="shared" ca="1" si="33"/>
        <v>75.993750000000006</v>
      </c>
      <c r="J88" s="27">
        <f t="shared" ca="1" si="33"/>
        <v>75.993750000000006</v>
      </c>
      <c r="K88" s="27">
        <f t="shared" ca="1" si="33"/>
        <v>75.993750000000006</v>
      </c>
      <c r="L88" s="27">
        <f t="shared" ca="1" si="33"/>
        <v>75.993750000000006</v>
      </c>
      <c r="M88" s="27">
        <f t="shared" ca="1" si="33"/>
        <v>75.993750000000006</v>
      </c>
      <c r="N88" s="27">
        <f t="shared" ca="1" si="33"/>
        <v>75.993750000000006</v>
      </c>
      <c r="O88" s="27">
        <f t="shared" ca="1" si="33"/>
        <v>75.993750000000006</v>
      </c>
      <c r="P88" s="27">
        <f t="shared" ca="1" si="33"/>
        <v>75.993750000000006</v>
      </c>
      <c r="Q88" s="27">
        <f t="shared" ca="1" si="33"/>
        <v>75.993750000000006</v>
      </c>
      <c r="R88" s="27">
        <f t="shared" ca="1" si="33"/>
        <v>75.993750000000006</v>
      </c>
      <c r="S88" s="27">
        <f t="shared" ca="1" si="33"/>
        <v>75.993750000000006</v>
      </c>
      <c r="T88" s="27">
        <f t="shared" ca="1" si="33"/>
        <v>75.993750000000006</v>
      </c>
      <c r="U88" s="27">
        <f t="shared" ca="1" si="33"/>
        <v>75.993750000000006</v>
      </c>
      <c r="V88" s="27">
        <f t="shared" ca="1" si="33"/>
        <v>75.993750000000006</v>
      </c>
      <c r="W88" s="27">
        <f t="shared" ca="1" si="33"/>
        <v>75.993750000000006</v>
      </c>
      <c r="X88" s="27">
        <f t="shared" ca="1" si="33"/>
        <v>75.993750000000006</v>
      </c>
      <c r="Y88" s="27">
        <f t="shared" ca="1" si="33"/>
        <v>75.993750000000006</v>
      </c>
      <c r="Z88" s="27">
        <f t="shared" ca="1" si="33"/>
        <v>75.993750000000006</v>
      </c>
      <c r="AA88" s="27">
        <f t="shared" ca="1" si="33"/>
        <v>75.993750000000006</v>
      </c>
      <c r="AB88" s="27">
        <f t="shared" ca="1" si="33"/>
        <v>75.993750000000006</v>
      </c>
      <c r="AC88" s="27">
        <f t="shared" ca="1" si="33"/>
        <v>75.993750000000006</v>
      </c>
      <c r="AD88" s="27">
        <f t="shared" ca="1" si="33"/>
        <v>75.993750000000006</v>
      </c>
      <c r="AE88" s="27">
        <f t="shared" ca="1" si="33"/>
        <v>75.993750000000006</v>
      </c>
      <c r="AF88" s="27">
        <f t="shared" ca="1" si="33"/>
        <v>75.993750000000006</v>
      </c>
      <c r="AG88" s="27">
        <f t="shared" ca="1" si="33"/>
        <v>75.993750000000006</v>
      </c>
      <c r="AH88" s="27">
        <f t="shared" ca="1" si="33"/>
        <v>75.993750000000006</v>
      </c>
      <c r="AI88" s="27">
        <f t="shared" ca="1" si="33"/>
        <v>75.993750000000006</v>
      </c>
      <c r="AJ88" s="27">
        <f t="shared" ca="1" si="33"/>
        <v>75.993750000000006</v>
      </c>
      <c r="AK88" s="27">
        <f t="shared" ca="1" si="33"/>
        <v>75.993750000000006</v>
      </c>
      <c r="AL88" s="27">
        <f t="shared" ca="1" si="33"/>
        <v>75.993750000000006</v>
      </c>
      <c r="AM88" s="27">
        <f t="shared" ca="1" si="33"/>
        <v>75.993750000000006</v>
      </c>
      <c r="AN88" s="27">
        <f t="shared" ca="1" si="33"/>
        <v>75.993750000000006</v>
      </c>
      <c r="AO88" s="27">
        <f t="shared" ca="1" si="33"/>
        <v>75.993750000000006</v>
      </c>
      <c r="AP88" s="27">
        <f t="shared" ca="1" si="33"/>
        <v>75.993750000000006</v>
      </c>
      <c r="AQ88" s="27">
        <f t="shared" ca="1" si="33"/>
        <v>75.993750000000006</v>
      </c>
      <c r="AR88" s="27">
        <f t="shared" ca="1" si="33"/>
        <v>75.993750000000006</v>
      </c>
      <c r="AS88" s="27">
        <f t="shared" ca="1" si="33"/>
        <v>75.993750000000006</v>
      </c>
      <c r="AT88" s="27">
        <f t="shared" ca="1" si="33"/>
        <v>75.993750000000006</v>
      </c>
      <c r="AU88" s="27">
        <f t="shared" ca="1" si="33"/>
        <v>75.993750000000006</v>
      </c>
      <c r="AV88" s="27">
        <f t="shared" ca="1" si="33"/>
        <v>75.993750000000006</v>
      </c>
      <c r="AW88" s="27">
        <f t="shared" ca="1" si="33"/>
        <v>75.993750000000006</v>
      </c>
      <c r="AX88" s="27">
        <f t="shared" ca="1" si="33"/>
        <v>75.993750000000006</v>
      </c>
      <c r="AY88" s="27">
        <f t="shared" ca="1" si="33"/>
        <v>75.993750000000006</v>
      </c>
      <c r="AZ88" s="27">
        <f t="shared" ca="1" si="33"/>
        <v>75.993750000000006</v>
      </c>
      <c r="BA88" s="27">
        <f t="shared" ca="1" si="33"/>
        <v>75.993750000000006</v>
      </c>
      <c r="BB88" s="27">
        <f t="shared" ca="1" si="33"/>
        <v>75.993750000000006</v>
      </c>
      <c r="BC88" s="27">
        <f t="shared" ca="1" si="33"/>
        <v>75.993750000000006</v>
      </c>
      <c r="BD88" s="27">
        <f t="shared" ca="1" si="33"/>
        <v>75.993750000000006</v>
      </c>
      <c r="BE88" s="27">
        <f t="shared" ca="1" si="33"/>
        <v>75.993750000000006</v>
      </c>
      <c r="BF88" s="27">
        <f t="shared" ca="1" si="33"/>
        <v>75.993750000000006</v>
      </c>
      <c r="BG88" s="27">
        <f t="shared" ca="1" si="33"/>
        <v>75.993750000000006</v>
      </c>
      <c r="BH88" s="27">
        <f t="shared" ca="1" si="33"/>
        <v>75.993750000000006</v>
      </c>
      <c r="BI88" s="27">
        <f t="shared" ca="1" si="33"/>
        <v>75.993750000000006</v>
      </c>
      <c r="BJ88" s="27">
        <f t="shared" ca="1" si="33"/>
        <v>75.993750000000006</v>
      </c>
      <c r="BK88" s="27">
        <f t="shared" ca="1" si="33"/>
        <v>75.993750000000006</v>
      </c>
      <c r="BL88" s="27">
        <f t="shared" ca="1" si="33"/>
        <v>75.993750000000006</v>
      </c>
    </row>
    <row r="89" spans="1:64" hidden="1" outlineLevel="1" x14ac:dyDescent="0.25">
      <c r="A89" t="s">
        <v>88</v>
      </c>
      <c r="B89" s="31" t="s">
        <v>126</v>
      </c>
      <c r="C89" s="33">
        <f t="shared" ref="C89:AH89" ca="1" si="34">C88/C87</f>
        <v>1.0243125758188436</v>
      </c>
      <c r="D89" s="33">
        <f t="shared" ca="1" si="34"/>
        <v>1.0219708176438946</v>
      </c>
      <c r="E89" s="33">
        <f t="shared" ca="1" si="34"/>
        <v>1.0199134344383305</v>
      </c>
      <c r="F89" s="33">
        <f t="shared" ca="1" si="34"/>
        <v>1.0181370578778135</v>
      </c>
      <c r="G89" s="33">
        <f t="shared" ca="1" si="34"/>
        <v>1.0166387959866221</v>
      </c>
      <c r="H89" s="33">
        <f t="shared" ca="1" si="34"/>
        <v>1.015416221272047</v>
      </c>
      <c r="I89" s="33">
        <f t="shared" ca="1" si="34"/>
        <v>1.0144673608329997</v>
      </c>
      <c r="J89" s="33">
        <f t="shared" ca="1" si="34"/>
        <v>1.0137906883671293</v>
      </c>
      <c r="K89" s="33">
        <f t="shared" ca="1" si="34"/>
        <v>1.0133851180157356</v>
      </c>
      <c r="L89" s="33">
        <f t="shared" ca="1" si="34"/>
        <v>1.01325</v>
      </c>
      <c r="M89" s="33">
        <f t="shared" ca="1" si="34"/>
        <v>1.0133851180157356</v>
      </c>
      <c r="N89" s="33">
        <f t="shared" ca="1" si="34"/>
        <v>1.0137906883671293</v>
      </c>
      <c r="O89" s="33">
        <f t="shared" ca="1" si="34"/>
        <v>1.0144673608329997</v>
      </c>
      <c r="P89" s="33">
        <f t="shared" ca="1" si="34"/>
        <v>1.015416221272047</v>
      </c>
      <c r="Q89" s="33">
        <f t="shared" ca="1" si="34"/>
        <v>1.0166387959866221</v>
      </c>
      <c r="R89" s="33">
        <f t="shared" ca="1" si="34"/>
        <v>1.0181370578778135</v>
      </c>
      <c r="S89" s="33">
        <f t="shared" ca="1" si="34"/>
        <v>1.0199134344383305</v>
      </c>
      <c r="T89" s="33">
        <f t="shared" ca="1" si="34"/>
        <v>1.0219708176438946</v>
      </c>
      <c r="U89" s="33">
        <f t="shared" ca="1" si="34"/>
        <v>1.0243125758188436</v>
      </c>
      <c r="V89" s="33">
        <f t="shared" ca="1" si="34"/>
        <v>1.0269425675675676</v>
      </c>
      <c r="W89" s="33">
        <f t="shared" ca="1" si="34"/>
        <v>1.0298651578804716</v>
      </c>
      <c r="X89" s="33">
        <f t="shared" ca="1" si="34"/>
        <v>1.0330852365415988</v>
      </c>
      <c r="Y89" s="33">
        <f t="shared" ca="1" si="34"/>
        <v>1.0366082389851317</v>
      </c>
      <c r="Z89" s="33">
        <f t="shared" ca="1" si="34"/>
        <v>1.040440169769989</v>
      </c>
      <c r="AA89" s="33">
        <f t="shared" ca="1" si="34"/>
        <v>1.0445876288659794</v>
      </c>
      <c r="AB89" s="33">
        <f t="shared" ca="1" si="34"/>
        <v>1.049057840971839</v>
      </c>
      <c r="AC89" s="33">
        <f t="shared" ca="1" si="34"/>
        <v>1.0538586881153793</v>
      </c>
      <c r="AD89" s="33">
        <f t="shared" ca="1" si="34"/>
        <v>1.0589987458193979</v>
      </c>
      <c r="AE89" s="33">
        <f t="shared" ca="1" si="34"/>
        <v>1.0644873231545036</v>
      </c>
      <c r="AF89" s="33">
        <f t="shared" ca="1" si="34"/>
        <v>1.0703345070422536</v>
      </c>
      <c r="AG89" s="33">
        <f t="shared" ca="1" si="34"/>
        <v>1.0765512112197195</v>
      </c>
      <c r="AH89" s="33">
        <f t="shared" ca="1" si="34"/>
        <v>1.0831492303306729</v>
      </c>
      <c r="AI89" s="33">
        <f ca="1">AI88/AI87</f>
        <v>1.0901412996700617</v>
      </c>
      <c r="AJ89" s="33">
        <f t="shared" ref="AJ89:BL89" ca="1" si="35">AJ88/AJ87</f>
        <v>1.0975411611785097</v>
      </c>
      <c r="AK89" s="33">
        <f t="shared" ca="1" si="35"/>
        <v>1.1053636363636365</v>
      </c>
      <c r="AL89" s="33">
        <f t="shared" ca="1" si="35"/>
        <v>1.1136247069167646</v>
      </c>
      <c r="AM89" s="33">
        <f ca="1">AM88/AM87</f>
        <v>1.1223416038989811</v>
      </c>
      <c r="AN89" s="33">
        <f t="shared" ca="1" si="35"/>
        <v>1.1315329064919597</v>
      </c>
      <c r="AO89" s="33">
        <f t="shared" ca="1" si="35"/>
        <v>1.1412186514491667</v>
      </c>
      <c r="AP89" s="33">
        <f t="shared" ca="1" si="35"/>
        <v>1.1514204545454547</v>
      </c>
      <c r="AQ89" s="33">
        <f t="shared" ca="1" si="35"/>
        <v>1.1621616455115462</v>
      </c>
      <c r="AR89" s="33">
        <f t="shared" ca="1" si="35"/>
        <v>1.1734674181593578</v>
      </c>
      <c r="AS89" s="33">
        <f t="shared" ca="1" si="35"/>
        <v>1.1853649976602716</v>
      </c>
      <c r="AT89" s="33">
        <f t="shared" ca="1" si="35"/>
        <v>1.1978838272383356</v>
      </c>
      <c r="AU89" s="33">
        <f t="shared" ca="1" si="35"/>
        <v>1.2110557768924304</v>
      </c>
      <c r="AV89" s="33">
        <f t="shared" ca="1" si="35"/>
        <v>1.2249153771760155</v>
      </c>
      <c r="AW89" s="33">
        <f t="shared" ca="1" si="35"/>
        <v>1.2395000815527646</v>
      </c>
      <c r="AX89" s="33">
        <f t="shared" ca="1" si="35"/>
        <v>1.2548505614266843</v>
      </c>
      <c r="AY89" s="33">
        <f t="shared" ca="1" si="35"/>
        <v>1.2710110386352236</v>
      </c>
      <c r="AZ89" s="33">
        <f t="shared" ca="1" si="35"/>
        <v>1.2880296610169493</v>
      </c>
      <c r="BA89" s="33">
        <f t="shared" ca="1" si="35"/>
        <v>1.3059589276507992</v>
      </c>
      <c r="BB89" s="33">
        <f t="shared" ca="1" si="35"/>
        <v>1.3248561715481173</v>
      </c>
      <c r="BC89" s="33">
        <f t="shared" ca="1" si="35"/>
        <v>1.3447841090072554</v>
      </c>
      <c r="BD89" s="33">
        <f t="shared" ca="1" si="35"/>
        <v>1.3658114665708125</v>
      </c>
      <c r="BE89" s="33">
        <f t="shared" ca="1" si="35"/>
        <v>1.388013698630137</v>
      </c>
      <c r="BF89" s="33">
        <f t="shared" ca="1" si="35"/>
        <v>1.4114738112927192</v>
      </c>
      <c r="BG89" s="33">
        <f t="shared" ca="1" si="35"/>
        <v>1.4362833112833115</v>
      </c>
      <c r="BH89" s="33">
        <f t="shared" ca="1" si="35"/>
        <v>1.4625433025404158</v>
      </c>
      <c r="BI89" s="33">
        <f t="shared" ca="1" si="35"/>
        <v>1.4903657579917633</v>
      </c>
      <c r="BJ89" s="33">
        <f t="shared" ca="1" si="35"/>
        <v>1.5198750000000001</v>
      </c>
      <c r="BK89" s="33">
        <f t="shared" ca="1" si="35"/>
        <v>1.5512094304960196</v>
      </c>
      <c r="BL89" s="33">
        <f t="shared" ca="1" si="35"/>
        <v>1.5845235613010846</v>
      </c>
    </row>
    <row r="90" spans="1:64" hidden="1" outlineLevel="1" x14ac:dyDescent="0.25">
      <c r="A90" t="s">
        <v>88</v>
      </c>
      <c r="B90" s="31" t="s">
        <v>127</v>
      </c>
      <c r="C90" s="34">
        <f t="shared" ref="C90:BL90" ca="1" si="36">($C$4+273)</f>
        <v>293</v>
      </c>
      <c r="D90" s="34">
        <f t="shared" ca="1" si="36"/>
        <v>293</v>
      </c>
      <c r="E90" s="34">
        <f t="shared" ca="1" si="36"/>
        <v>293</v>
      </c>
      <c r="F90" s="34">
        <f t="shared" ca="1" si="36"/>
        <v>293</v>
      </c>
      <c r="G90" s="34">
        <f t="shared" ca="1" si="36"/>
        <v>293</v>
      </c>
      <c r="H90" s="34">
        <f t="shared" ca="1" si="36"/>
        <v>293</v>
      </c>
      <c r="I90" s="34">
        <f t="shared" ca="1" si="36"/>
        <v>293</v>
      </c>
      <c r="J90" s="34">
        <f t="shared" ca="1" si="36"/>
        <v>293</v>
      </c>
      <c r="K90" s="34">
        <f t="shared" ca="1" si="36"/>
        <v>293</v>
      </c>
      <c r="L90" s="34">
        <f t="shared" ca="1" si="36"/>
        <v>293</v>
      </c>
      <c r="M90" s="34">
        <f t="shared" ca="1" si="36"/>
        <v>293</v>
      </c>
      <c r="N90" s="34">
        <f t="shared" ca="1" si="36"/>
        <v>293</v>
      </c>
      <c r="O90" s="34">
        <f t="shared" ca="1" si="36"/>
        <v>293</v>
      </c>
      <c r="P90" s="34">
        <f t="shared" ca="1" si="36"/>
        <v>293</v>
      </c>
      <c r="Q90" s="34">
        <f t="shared" ca="1" si="36"/>
        <v>293</v>
      </c>
      <c r="R90" s="34">
        <f t="shared" ca="1" si="36"/>
        <v>293</v>
      </c>
      <c r="S90" s="34">
        <f t="shared" ca="1" si="36"/>
        <v>293</v>
      </c>
      <c r="T90" s="34">
        <f t="shared" ca="1" si="36"/>
        <v>293</v>
      </c>
      <c r="U90" s="34">
        <f t="shared" ca="1" si="36"/>
        <v>293</v>
      </c>
      <c r="V90" s="34">
        <f t="shared" ca="1" si="36"/>
        <v>293</v>
      </c>
      <c r="W90" s="34">
        <f t="shared" ca="1" si="36"/>
        <v>293</v>
      </c>
      <c r="X90" s="34">
        <f t="shared" ca="1" si="36"/>
        <v>293</v>
      </c>
      <c r="Y90" s="34">
        <f t="shared" ca="1" si="36"/>
        <v>293</v>
      </c>
      <c r="Z90" s="34">
        <f t="shared" ca="1" si="36"/>
        <v>293</v>
      </c>
      <c r="AA90" s="34">
        <f t="shared" ca="1" si="36"/>
        <v>293</v>
      </c>
      <c r="AB90" s="34">
        <f t="shared" ca="1" si="36"/>
        <v>293</v>
      </c>
      <c r="AC90" s="34">
        <f t="shared" ca="1" si="36"/>
        <v>293</v>
      </c>
      <c r="AD90" s="34">
        <f t="shared" ca="1" si="36"/>
        <v>293</v>
      </c>
      <c r="AE90" s="34">
        <f t="shared" ca="1" si="36"/>
        <v>293</v>
      </c>
      <c r="AF90" s="34">
        <f t="shared" ca="1" si="36"/>
        <v>293</v>
      </c>
      <c r="AG90" s="34">
        <f t="shared" ca="1" si="36"/>
        <v>293</v>
      </c>
      <c r="AH90" s="34">
        <f t="shared" ca="1" si="36"/>
        <v>293</v>
      </c>
      <c r="AI90" s="34">
        <f t="shared" ca="1" si="36"/>
        <v>293</v>
      </c>
      <c r="AJ90" s="34">
        <f t="shared" ca="1" si="36"/>
        <v>293</v>
      </c>
      <c r="AK90" s="34">
        <f t="shared" ca="1" si="36"/>
        <v>293</v>
      </c>
      <c r="AL90" s="34">
        <f t="shared" ca="1" si="36"/>
        <v>293</v>
      </c>
      <c r="AM90" s="34">
        <f t="shared" ca="1" si="36"/>
        <v>293</v>
      </c>
      <c r="AN90" s="34">
        <f t="shared" ca="1" si="36"/>
        <v>293</v>
      </c>
      <c r="AO90" s="34">
        <f t="shared" ca="1" si="36"/>
        <v>293</v>
      </c>
      <c r="AP90" s="34">
        <f t="shared" ca="1" si="36"/>
        <v>293</v>
      </c>
      <c r="AQ90" s="34">
        <f t="shared" ca="1" si="36"/>
        <v>293</v>
      </c>
      <c r="AR90" s="34">
        <f t="shared" ca="1" si="36"/>
        <v>293</v>
      </c>
      <c r="AS90" s="34">
        <f t="shared" ca="1" si="36"/>
        <v>293</v>
      </c>
      <c r="AT90" s="34">
        <f t="shared" ca="1" si="36"/>
        <v>293</v>
      </c>
      <c r="AU90" s="34">
        <f t="shared" ca="1" si="36"/>
        <v>293</v>
      </c>
      <c r="AV90" s="34">
        <f t="shared" ca="1" si="36"/>
        <v>293</v>
      </c>
      <c r="AW90" s="34">
        <f t="shared" ca="1" si="36"/>
        <v>293</v>
      </c>
      <c r="AX90" s="34">
        <f t="shared" ca="1" si="36"/>
        <v>293</v>
      </c>
      <c r="AY90" s="34">
        <f t="shared" ca="1" si="36"/>
        <v>293</v>
      </c>
      <c r="AZ90" s="34">
        <f t="shared" ca="1" si="36"/>
        <v>293</v>
      </c>
      <c r="BA90" s="34">
        <f t="shared" ca="1" si="36"/>
        <v>293</v>
      </c>
      <c r="BB90" s="34">
        <f t="shared" ca="1" si="36"/>
        <v>293</v>
      </c>
      <c r="BC90" s="34">
        <f t="shared" ca="1" si="36"/>
        <v>293</v>
      </c>
      <c r="BD90" s="34">
        <f t="shared" ca="1" si="36"/>
        <v>293</v>
      </c>
      <c r="BE90" s="34">
        <f t="shared" ca="1" si="36"/>
        <v>293</v>
      </c>
      <c r="BF90" s="34">
        <f t="shared" ca="1" si="36"/>
        <v>293</v>
      </c>
      <c r="BG90" s="34">
        <f t="shared" ca="1" si="36"/>
        <v>293</v>
      </c>
      <c r="BH90" s="34">
        <f t="shared" ca="1" si="36"/>
        <v>293</v>
      </c>
      <c r="BI90" s="34">
        <f t="shared" ca="1" si="36"/>
        <v>293</v>
      </c>
      <c r="BJ90" s="34">
        <f t="shared" ca="1" si="36"/>
        <v>293</v>
      </c>
      <c r="BK90" s="34">
        <f t="shared" ca="1" si="36"/>
        <v>293</v>
      </c>
      <c r="BL90" s="34">
        <f t="shared" ca="1" si="36"/>
        <v>293</v>
      </c>
    </row>
    <row r="91" spans="1:64" hidden="1" outlineLevel="1" x14ac:dyDescent="0.25">
      <c r="A91" t="s">
        <v>88</v>
      </c>
      <c r="B91" s="31" t="s">
        <v>1</v>
      </c>
      <c r="C91" s="35">
        <f t="shared" ref="C91:BL91" ca="1" si="37">$C$1</f>
        <v>0.95</v>
      </c>
      <c r="D91" s="35">
        <f t="shared" ca="1" si="37"/>
        <v>0.95</v>
      </c>
      <c r="E91" s="35">
        <f t="shared" ca="1" si="37"/>
        <v>0.95</v>
      </c>
      <c r="F91" s="35">
        <f t="shared" ca="1" si="37"/>
        <v>0.95</v>
      </c>
      <c r="G91" s="35">
        <f t="shared" ca="1" si="37"/>
        <v>0.95</v>
      </c>
      <c r="H91" s="35">
        <f t="shared" ca="1" si="37"/>
        <v>0.95</v>
      </c>
      <c r="I91" s="35">
        <f t="shared" ca="1" si="37"/>
        <v>0.95</v>
      </c>
      <c r="J91" s="35">
        <f t="shared" ca="1" si="37"/>
        <v>0.95</v>
      </c>
      <c r="K91" s="35">
        <f t="shared" ca="1" si="37"/>
        <v>0.95</v>
      </c>
      <c r="L91" s="35">
        <f t="shared" ca="1" si="37"/>
        <v>0.95</v>
      </c>
      <c r="M91" s="35">
        <f t="shared" ca="1" si="37"/>
        <v>0.95</v>
      </c>
      <c r="N91" s="35">
        <f t="shared" ca="1" si="37"/>
        <v>0.95</v>
      </c>
      <c r="O91" s="35">
        <f t="shared" ca="1" si="37"/>
        <v>0.95</v>
      </c>
      <c r="P91" s="35">
        <f t="shared" ca="1" si="37"/>
        <v>0.95</v>
      </c>
      <c r="Q91" s="35">
        <f t="shared" ca="1" si="37"/>
        <v>0.95</v>
      </c>
      <c r="R91" s="35">
        <f t="shared" ca="1" si="37"/>
        <v>0.95</v>
      </c>
      <c r="S91" s="35">
        <f t="shared" ca="1" si="37"/>
        <v>0.95</v>
      </c>
      <c r="T91" s="35">
        <f t="shared" ca="1" si="37"/>
        <v>0.95</v>
      </c>
      <c r="U91" s="35">
        <f t="shared" ca="1" si="37"/>
        <v>0.95</v>
      </c>
      <c r="V91" s="35">
        <f t="shared" ca="1" si="37"/>
        <v>0.95</v>
      </c>
      <c r="W91" s="35">
        <f t="shared" ca="1" si="37"/>
        <v>0.95</v>
      </c>
      <c r="X91" s="35">
        <f t="shared" ca="1" si="37"/>
        <v>0.95</v>
      </c>
      <c r="Y91" s="35">
        <f t="shared" ca="1" si="37"/>
        <v>0.95</v>
      </c>
      <c r="Z91" s="35">
        <f t="shared" ca="1" si="37"/>
        <v>0.95</v>
      </c>
      <c r="AA91" s="35">
        <f t="shared" ca="1" si="37"/>
        <v>0.95</v>
      </c>
      <c r="AB91" s="35">
        <f t="shared" ca="1" si="37"/>
        <v>0.95</v>
      </c>
      <c r="AC91" s="35">
        <f t="shared" ca="1" si="37"/>
        <v>0.95</v>
      </c>
      <c r="AD91" s="35">
        <f t="shared" ca="1" si="37"/>
        <v>0.95</v>
      </c>
      <c r="AE91" s="35">
        <f t="shared" ca="1" si="37"/>
        <v>0.95</v>
      </c>
      <c r="AF91" s="35">
        <f t="shared" ca="1" si="37"/>
        <v>0.95</v>
      </c>
      <c r="AG91" s="35">
        <f t="shared" ca="1" si="37"/>
        <v>0.95</v>
      </c>
      <c r="AH91" s="35">
        <f t="shared" ca="1" si="37"/>
        <v>0.95</v>
      </c>
      <c r="AI91" s="35">
        <f t="shared" ca="1" si="37"/>
        <v>0.95</v>
      </c>
      <c r="AJ91" s="35">
        <f t="shared" ca="1" si="37"/>
        <v>0.95</v>
      </c>
      <c r="AK91" s="35">
        <f t="shared" ca="1" si="37"/>
        <v>0.95</v>
      </c>
      <c r="AL91" s="35">
        <f t="shared" ca="1" si="37"/>
        <v>0.95</v>
      </c>
      <c r="AM91" s="35">
        <f t="shared" ca="1" si="37"/>
        <v>0.95</v>
      </c>
      <c r="AN91" s="35">
        <f t="shared" ca="1" si="37"/>
        <v>0.95</v>
      </c>
      <c r="AO91" s="35">
        <f t="shared" ca="1" si="37"/>
        <v>0.95</v>
      </c>
      <c r="AP91" s="35">
        <f t="shared" ca="1" si="37"/>
        <v>0.95</v>
      </c>
      <c r="AQ91" s="35">
        <f t="shared" ca="1" si="37"/>
        <v>0.95</v>
      </c>
      <c r="AR91" s="35">
        <f t="shared" ca="1" si="37"/>
        <v>0.95</v>
      </c>
      <c r="AS91" s="35">
        <f t="shared" ca="1" si="37"/>
        <v>0.95</v>
      </c>
      <c r="AT91" s="35">
        <f t="shared" ca="1" si="37"/>
        <v>0.95</v>
      </c>
      <c r="AU91" s="35">
        <f t="shared" ca="1" si="37"/>
        <v>0.95</v>
      </c>
      <c r="AV91" s="35">
        <f t="shared" ca="1" si="37"/>
        <v>0.95</v>
      </c>
      <c r="AW91" s="35">
        <f t="shared" ca="1" si="37"/>
        <v>0.95</v>
      </c>
      <c r="AX91" s="35">
        <f t="shared" ca="1" si="37"/>
        <v>0.95</v>
      </c>
      <c r="AY91" s="35">
        <f t="shared" ca="1" si="37"/>
        <v>0.95</v>
      </c>
      <c r="AZ91" s="35">
        <f t="shared" ca="1" si="37"/>
        <v>0.95</v>
      </c>
      <c r="BA91" s="35">
        <f t="shared" ca="1" si="37"/>
        <v>0.95</v>
      </c>
      <c r="BB91" s="35">
        <f t="shared" ca="1" si="37"/>
        <v>0.95</v>
      </c>
      <c r="BC91" s="35">
        <f t="shared" ca="1" si="37"/>
        <v>0.95</v>
      </c>
      <c r="BD91" s="35">
        <f t="shared" ca="1" si="37"/>
        <v>0.95</v>
      </c>
      <c r="BE91" s="35">
        <f t="shared" ca="1" si="37"/>
        <v>0.95</v>
      </c>
      <c r="BF91" s="35">
        <f t="shared" ca="1" si="37"/>
        <v>0.95</v>
      </c>
      <c r="BG91" s="35">
        <f t="shared" ca="1" si="37"/>
        <v>0.95</v>
      </c>
      <c r="BH91" s="35">
        <f t="shared" ca="1" si="37"/>
        <v>0.95</v>
      </c>
      <c r="BI91" s="35">
        <f t="shared" ca="1" si="37"/>
        <v>0.95</v>
      </c>
      <c r="BJ91" s="35">
        <f t="shared" ca="1" si="37"/>
        <v>0.95</v>
      </c>
      <c r="BK91" s="35">
        <f t="shared" ca="1" si="37"/>
        <v>0.95</v>
      </c>
      <c r="BL91" s="35">
        <f t="shared" ca="1" si="37"/>
        <v>0.95</v>
      </c>
    </row>
    <row r="92" spans="1:64" hidden="1" outlineLevel="1" x14ac:dyDescent="0.25">
      <c r="A92" t="s">
        <v>88</v>
      </c>
      <c r="B92" s="31" t="s">
        <v>2</v>
      </c>
      <c r="C92" s="36">
        <f t="shared" ref="C92:BL92" ca="1" si="38">$C$2</f>
        <v>0.8</v>
      </c>
      <c r="D92" s="36">
        <f t="shared" ca="1" si="38"/>
        <v>0.8</v>
      </c>
      <c r="E92" s="36">
        <f t="shared" ca="1" si="38"/>
        <v>0.8</v>
      </c>
      <c r="F92" s="36">
        <f t="shared" ca="1" si="38"/>
        <v>0.8</v>
      </c>
      <c r="G92" s="36">
        <f t="shared" ca="1" si="38"/>
        <v>0.8</v>
      </c>
      <c r="H92" s="36">
        <f t="shared" ca="1" si="38"/>
        <v>0.8</v>
      </c>
      <c r="I92" s="36">
        <f t="shared" ca="1" si="38"/>
        <v>0.8</v>
      </c>
      <c r="J92" s="36">
        <f t="shared" ca="1" si="38"/>
        <v>0.8</v>
      </c>
      <c r="K92" s="36">
        <f t="shared" ca="1" si="38"/>
        <v>0.8</v>
      </c>
      <c r="L92" s="36">
        <f t="shared" ca="1" si="38"/>
        <v>0.8</v>
      </c>
      <c r="M92" s="36">
        <f t="shared" ca="1" si="38"/>
        <v>0.8</v>
      </c>
      <c r="N92" s="36">
        <f t="shared" ca="1" si="38"/>
        <v>0.8</v>
      </c>
      <c r="O92" s="36">
        <f t="shared" ca="1" si="38"/>
        <v>0.8</v>
      </c>
      <c r="P92" s="36">
        <f t="shared" ca="1" si="38"/>
        <v>0.8</v>
      </c>
      <c r="Q92" s="36">
        <f t="shared" ca="1" si="38"/>
        <v>0.8</v>
      </c>
      <c r="R92" s="36">
        <f t="shared" ca="1" si="38"/>
        <v>0.8</v>
      </c>
      <c r="S92" s="36">
        <f t="shared" ca="1" si="38"/>
        <v>0.8</v>
      </c>
      <c r="T92" s="36">
        <f t="shared" ca="1" si="38"/>
        <v>0.8</v>
      </c>
      <c r="U92" s="36">
        <f t="shared" ca="1" si="38"/>
        <v>0.8</v>
      </c>
      <c r="V92" s="36">
        <f t="shared" ca="1" si="38"/>
        <v>0.8</v>
      </c>
      <c r="W92" s="36">
        <f t="shared" ca="1" si="38"/>
        <v>0.8</v>
      </c>
      <c r="X92" s="36">
        <f t="shared" ca="1" si="38"/>
        <v>0.8</v>
      </c>
      <c r="Y92" s="36">
        <f t="shared" ca="1" si="38"/>
        <v>0.8</v>
      </c>
      <c r="Z92" s="36">
        <f t="shared" ca="1" si="38"/>
        <v>0.8</v>
      </c>
      <c r="AA92" s="36">
        <f t="shared" ca="1" si="38"/>
        <v>0.8</v>
      </c>
      <c r="AB92" s="36">
        <f t="shared" ca="1" si="38"/>
        <v>0.8</v>
      </c>
      <c r="AC92" s="36">
        <f t="shared" ca="1" si="38"/>
        <v>0.8</v>
      </c>
      <c r="AD92" s="36">
        <f t="shared" ca="1" si="38"/>
        <v>0.8</v>
      </c>
      <c r="AE92" s="36">
        <f t="shared" ca="1" si="38"/>
        <v>0.8</v>
      </c>
      <c r="AF92" s="36">
        <f t="shared" ca="1" si="38"/>
        <v>0.8</v>
      </c>
      <c r="AG92" s="36">
        <f t="shared" ca="1" si="38"/>
        <v>0.8</v>
      </c>
      <c r="AH92" s="36">
        <f t="shared" ca="1" si="38"/>
        <v>0.8</v>
      </c>
      <c r="AI92" s="36">
        <f t="shared" ca="1" si="38"/>
        <v>0.8</v>
      </c>
      <c r="AJ92" s="36">
        <f t="shared" ca="1" si="38"/>
        <v>0.8</v>
      </c>
      <c r="AK92" s="36">
        <f t="shared" ca="1" si="38"/>
        <v>0.8</v>
      </c>
      <c r="AL92" s="36">
        <f t="shared" ca="1" si="38"/>
        <v>0.8</v>
      </c>
      <c r="AM92" s="36">
        <f t="shared" ca="1" si="38"/>
        <v>0.8</v>
      </c>
      <c r="AN92" s="36">
        <f t="shared" ca="1" si="38"/>
        <v>0.8</v>
      </c>
      <c r="AO92" s="36">
        <f t="shared" ca="1" si="38"/>
        <v>0.8</v>
      </c>
      <c r="AP92" s="36">
        <f t="shared" ca="1" si="38"/>
        <v>0.8</v>
      </c>
      <c r="AQ92" s="36">
        <f t="shared" ca="1" si="38"/>
        <v>0.8</v>
      </c>
      <c r="AR92" s="36">
        <f t="shared" ca="1" si="38"/>
        <v>0.8</v>
      </c>
      <c r="AS92" s="36">
        <f t="shared" ca="1" si="38"/>
        <v>0.8</v>
      </c>
      <c r="AT92" s="36">
        <f t="shared" ca="1" si="38"/>
        <v>0.8</v>
      </c>
      <c r="AU92" s="36">
        <f t="shared" ca="1" si="38"/>
        <v>0.8</v>
      </c>
      <c r="AV92" s="36">
        <f t="shared" ca="1" si="38"/>
        <v>0.8</v>
      </c>
      <c r="AW92" s="36">
        <f t="shared" ca="1" si="38"/>
        <v>0.8</v>
      </c>
      <c r="AX92" s="36">
        <f t="shared" ca="1" si="38"/>
        <v>0.8</v>
      </c>
      <c r="AY92" s="36">
        <f t="shared" ca="1" si="38"/>
        <v>0.8</v>
      </c>
      <c r="AZ92" s="36">
        <f t="shared" ca="1" si="38"/>
        <v>0.8</v>
      </c>
      <c r="BA92" s="36">
        <f t="shared" ca="1" si="38"/>
        <v>0.8</v>
      </c>
      <c r="BB92" s="36">
        <f t="shared" ca="1" si="38"/>
        <v>0.8</v>
      </c>
      <c r="BC92" s="36">
        <f t="shared" ca="1" si="38"/>
        <v>0.8</v>
      </c>
      <c r="BD92" s="36">
        <f t="shared" ca="1" si="38"/>
        <v>0.8</v>
      </c>
      <c r="BE92" s="36">
        <f t="shared" ca="1" si="38"/>
        <v>0.8</v>
      </c>
      <c r="BF92" s="36">
        <f t="shared" ca="1" si="38"/>
        <v>0.8</v>
      </c>
      <c r="BG92" s="36">
        <f t="shared" ca="1" si="38"/>
        <v>0.8</v>
      </c>
      <c r="BH92" s="36">
        <f t="shared" ca="1" si="38"/>
        <v>0.8</v>
      </c>
      <c r="BI92" s="36">
        <f t="shared" ca="1" si="38"/>
        <v>0.8</v>
      </c>
      <c r="BJ92" s="36">
        <f t="shared" ca="1" si="38"/>
        <v>0.8</v>
      </c>
      <c r="BK92" s="36">
        <f t="shared" ca="1" si="38"/>
        <v>0.8</v>
      </c>
      <c r="BL92" s="36">
        <f t="shared" ca="1" si="38"/>
        <v>0.8</v>
      </c>
    </row>
    <row r="93" spans="1:64" hidden="1" outlineLevel="1" x14ac:dyDescent="0.25">
      <c r="A93" t="s">
        <v>88</v>
      </c>
      <c r="B93" s="15" t="s">
        <v>128</v>
      </c>
      <c r="C93" s="37">
        <f t="shared" ref="C93:BL93" ca="1" si="39">13.34*C86*C91*C90*((POWER(C89,0.3)-1))/C92</f>
        <v>198.56751237831602</v>
      </c>
      <c r="D93" s="37">
        <f t="shared" ca="1" si="39"/>
        <v>184.3275213712044</v>
      </c>
      <c r="E93" s="37">
        <f t="shared" ca="1" si="39"/>
        <v>171.33464921764977</v>
      </c>
      <c r="F93" s="37">
        <f t="shared" ca="1" si="39"/>
        <v>159.79048506940637</v>
      </c>
      <c r="G93" s="37">
        <f t="shared" ca="1" si="39"/>
        <v>118.33025640652043</v>
      </c>
      <c r="H93" s="37">
        <f t="shared" ca="1" si="39"/>
        <v>112.54836061168656</v>
      </c>
      <c r="I93" s="37">
        <f t="shared" ca="1" si="39"/>
        <v>108.2367320322242</v>
      </c>
      <c r="J93" s="37">
        <f t="shared" ca="1" si="39"/>
        <v>105.55454489159233</v>
      </c>
      <c r="K93" s="37">
        <f t="shared" ca="1" si="39"/>
        <v>104.65018870459983</v>
      </c>
      <c r="L93" s="37">
        <f t="shared" ca="1" si="39"/>
        <v>105.66154677576421</v>
      </c>
      <c r="M93" s="37">
        <f t="shared" ca="1" si="39"/>
        <v>108.7162475177946</v>
      </c>
      <c r="N93" s="37">
        <f t="shared" ca="1" si="39"/>
        <v>113.93188972425843</v>
      </c>
      <c r="O93" s="37">
        <f t="shared" ca="1" si="39"/>
        <v>121.41624278196232</v>
      </c>
      <c r="P93" s="37">
        <f t="shared" ca="1" si="39"/>
        <v>131.26742266768434</v>
      </c>
      <c r="Q93" s="37">
        <f t="shared" ca="1" si="39"/>
        <v>175.12877948165021</v>
      </c>
      <c r="R93" s="37">
        <f t="shared" ca="1" si="39"/>
        <v>192.79368336257124</v>
      </c>
      <c r="S93" s="37">
        <f t="shared" ca="1" si="39"/>
        <v>213.58361599963303</v>
      </c>
      <c r="T93" s="37">
        <f t="shared" ca="1" si="39"/>
        <v>237.56290660476526</v>
      </c>
      <c r="U93" s="37">
        <f t="shared" ca="1" si="39"/>
        <v>264.78734049892165</v>
      </c>
      <c r="V93" s="37">
        <f t="shared" ca="1" si="39"/>
        <v>295.30421330204899</v>
      </c>
      <c r="W93" s="37">
        <f t="shared" ca="1" si="39"/>
        <v>329.15236524681524</v>
      </c>
      <c r="X93" s="37">
        <f t="shared" ca="1" si="39"/>
        <v>241.57943140813131</v>
      </c>
      <c r="Y93" s="37">
        <f t="shared" ca="1" si="39"/>
        <v>269.05133391758505</v>
      </c>
      <c r="Z93" s="37">
        <f t="shared" ca="1" si="39"/>
        <v>298.80512588148662</v>
      </c>
      <c r="AA93" s="37">
        <f t="shared" ca="1" si="39"/>
        <v>330.83000705985381</v>
      </c>
      <c r="AB93" s="37">
        <f t="shared" ca="1" si="39"/>
        <v>365.10517277368717</v>
      </c>
      <c r="AC93" s="37">
        <f t="shared" ca="1" si="39"/>
        <v>401.59966517888915</v>
      </c>
      <c r="AD93" s="37">
        <f t="shared" ca="1" si="39"/>
        <v>440.27219581517164</v>
      </c>
      <c r="AE93" s="37">
        <f t="shared" ca="1" si="39"/>
        <v>481.07093802711245</v>
      </c>
      <c r="AF93" s="37">
        <f t="shared" ca="1" si="39"/>
        <v>523.93328763626778</v>
      </c>
      <c r="AG93" s="37">
        <f t="shared" ca="1" si="39"/>
        <v>568.78559000407529</v>
      </c>
      <c r="AH93" s="37">
        <f t="shared" ca="1" si="39"/>
        <v>615.54283136222557</v>
      </c>
      <c r="AI93" s="37">
        <f t="shared" ca="1" si="39"/>
        <v>664.10829199578643</v>
      </c>
      <c r="AJ93" s="37">
        <f t="shared" ca="1" si="39"/>
        <v>714.37315854122869</v>
      </c>
      <c r="AK93" s="37">
        <f t="shared" ca="1" si="39"/>
        <v>766.21609230002753</v>
      </c>
      <c r="AL93" s="37">
        <f t="shared" ca="1" si="39"/>
        <v>819.50275006450624</v>
      </c>
      <c r="AM93" s="37">
        <f t="shared" ca="1" si="39"/>
        <v>874.08525349786032</v>
      </c>
      <c r="AN93" s="37">
        <f t="shared" ca="1" si="39"/>
        <v>929.80160259740387</v>
      </c>
      <c r="AO93" s="37">
        <f t="shared" ca="1" si="39"/>
        <v>986.47502818986163</v>
      </c>
      <c r="AP93" s="37">
        <f t="shared" ca="1" si="39"/>
        <v>1043.9132777485099</v>
      </c>
      <c r="AQ93" s="37">
        <f t="shared" ca="1" si="39"/>
        <v>1101.9078280715694</v>
      </c>
      <c r="AR93" s="37">
        <f t="shared" ca="1" si="39"/>
        <v>1785.3585657283932</v>
      </c>
      <c r="AS93" s="37">
        <f t="shared" ca="1" si="39"/>
        <v>1884.2076723663313</v>
      </c>
      <c r="AT93" s="37">
        <f t="shared" ca="1" si="39"/>
        <v>1984.6866459719367</v>
      </c>
      <c r="AU93" s="37">
        <f t="shared" ca="1" si="39"/>
        <v>2086.5779091271688</v>
      </c>
      <c r="AV93" s="37">
        <f t="shared" ca="1" si="39"/>
        <v>2189.6469951390031</v>
      </c>
      <c r="AW93" s="37">
        <f t="shared" ca="1" si="39"/>
        <v>2293.6415196711905</v>
      </c>
      <c r="AX93" s="37">
        <f t="shared" ca="1" si="39"/>
        <v>1053.9570598835651</v>
      </c>
      <c r="AY93" s="37">
        <f t="shared" ca="1" si="39"/>
        <v>1080.4318431907955</v>
      </c>
      <c r="AZ93" s="37">
        <f t="shared" ca="1" si="39"/>
        <v>1103.5370899709239</v>
      </c>
      <c r="BA93" s="37">
        <f t="shared" ca="1" si="39"/>
        <v>1122.7850173171184</v>
      </c>
      <c r="BB93" s="37">
        <f t="shared" ca="1" si="39"/>
        <v>1137.6511296341491</v>
      </c>
      <c r="BC93" s="37">
        <f t="shared" ca="1" si="39"/>
        <v>1147.5711754417484</v>
      </c>
      <c r="BD93" s="37">
        <f t="shared" ca="1" si="39"/>
        <v>1151.9377430054644</v>
      </c>
      <c r="BE93" s="37">
        <f t="shared" ca="1" si="39"/>
        <v>1150.0964431650996</v>
      </c>
      <c r="BF93" s="37">
        <f t="shared" ca="1" si="39"/>
        <v>1141.3416187836401</v>
      </c>
      <c r="BG93" s="37">
        <f t="shared" ca="1" si="39"/>
        <v>1124.9115094777214</v>
      </c>
      <c r="BH93" s="37">
        <f t="shared" ca="1" si="39"/>
        <v>1099.9827872883047</v>
      </c>
      <c r="BI93" s="37">
        <f t="shared" ca="1" si="39"/>
        <v>1065.6643631678082</v>
      </c>
      <c r="BJ93" s="37">
        <f t="shared" ca="1" si="39"/>
        <v>1020.990344910078</v>
      </c>
      <c r="BK93" s="37">
        <f t="shared" ca="1" si="39"/>
        <v>964.91200355008743</v>
      </c>
      <c r="BL93" s="37">
        <f t="shared" ca="1" si="39"/>
        <v>896.2885761728985</v>
      </c>
    </row>
    <row r="94" spans="1:64" hidden="1" outlineLevel="1" x14ac:dyDescent="0.25">
      <c r="A94" t="s">
        <v>88</v>
      </c>
      <c r="B94" s="38" t="s">
        <v>129</v>
      </c>
      <c r="C94" s="39">
        <f t="shared" ref="C94:BL94" ca="1" si="40">C93*(1+$C$3)</f>
        <v>238.28101485397923</v>
      </c>
      <c r="D94" s="39">
        <f t="shared" ca="1" si="40"/>
        <v>221.19302564544526</v>
      </c>
      <c r="E94" s="39">
        <f t="shared" ca="1" si="40"/>
        <v>205.60157906117971</v>
      </c>
      <c r="F94" s="39">
        <f t="shared" ca="1" si="40"/>
        <v>191.74858208328763</v>
      </c>
      <c r="G94" s="39">
        <f t="shared" ca="1" si="40"/>
        <v>141.99630768782453</v>
      </c>
      <c r="H94" s="39">
        <f t="shared" ca="1" si="40"/>
        <v>135.05803273402387</v>
      </c>
      <c r="I94" s="39">
        <f t="shared" ca="1" si="40"/>
        <v>129.88407843866904</v>
      </c>
      <c r="J94" s="39">
        <f t="shared" ca="1" si="40"/>
        <v>126.66545386991079</v>
      </c>
      <c r="K94" s="39">
        <f t="shared" ca="1" si="40"/>
        <v>125.58022644551978</v>
      </c>
      <c r="L94" s="39">
        <f t="shared" ca="1" si="40"/>
        <v>126.79385613091705</v>
      </c>
      <c r="M94" s="39">
        <f t="shared" ca="1" si="40"/>
        <v>130.45949702135351</v>
      </c>
      <c r="N94" s="39">
        <f t="shared" ca="1" si="40"/>
        <v>136.71826766911011</v>
      </c>
      <c r="O94" s="39">
        <f t="shared" ca="1" si="40"/>
        <v>145.69949133835479</v>
      </c>
      <c r="P94" s="39">
        <f t="shared" ca="1" si="40"/>
        <v>157.52090720122121</v>
      </c>
      <c r="Q94" s="39">
        <f t="shared" ca="1" si="40"/>
        <v>210.15453537798024</v>
      </c>
      <c r="R94" s="39">
        <f t="shared" ca="1" si="40"/>
        <v>231.35242003508549</v>
      </c>
      <c r="S94" s="39">
        <f t="shared" ca="1" si="40"/>
        <v>256.30033919955963</v>
      </c>
      <c r="T94" s="39">
        <f t="shared" ca="1" si="40"/>
        <v>285.07548792571828</v>
      </c>
      <c r="U94" s="39">
        <f t="shared" ca="1" si="40"/>
        <v>317.74480859870596</v>
      </c>
      <c r="V94" s="39">
        <f t="shared" ca="1" si="40"/>
        <v>354.36505596245877</v>
      </c>
      <c r="W94" s="39">
        <f t="shared" ca="1" si="40"/>
        <v>394.98283829617827</v>
      </c>
      <c r="X94" s="39">
        <f t="shared" ca="1" si="40"/>
        <v>289.89531768975758</v>
      </c>
      <c r="Y94" s="39">
        <f t="shared" ca="1" si="40"/>
        <v>322.86160070110208</v>
      </c>
      <c r="Z94" s="39">
        <f t="shared" ca="1" si="40"/>
        <v>358.56615105778394</v>
      </c>
      <c r="AA94" s="39">
        <f t="shared" ca="1" si="40"/>
        <v>396.99600847182455</v>
      </c>
      <c r="AB94" s="39">
        <f t="shared" ca="1" si="40"/>
        <v>438.12620732842458</v>
      </c>
      <c r="AC94" s="39">
        <f t="shared" ca="1" si="40"/>
        <v>481.91959821466696</v>
      </c>
      <c r="AD94" s="39">
        <f t="shared" ca="1" si="40"/>
        <v>528.3266349782059</v>
      </c>
      <c r="AE94" s="39">
        <f t="shared" ca="1" si="40"/>
        <v>577.28512563253491</v>
      </c>
      <c r="AF94" s="39">
        <f t="shared" ca="1" si="40"/>
        <v>628.71994516352129</v>
      </c>
      <c r="AG94" s="39">
        <f t="shared" ca="1" si="40"/>
        <v>682.5427080048903</v>
      </c>
      <c r="AH94" s="39">
        <f t="shared" ca="1" si="40"/>
        <v>738.65139763467062</v>
      </c>
      <c r="AI94" s="39">
        <f t="shared" ca="1" si="40"/>
        <v>796.92995039494372</v>
      </c>
      <c r="AJ94" s="39">
        <f t="shared" ca="1" si="40"/>
        <v>857.24779024947441</v>
      </c>
      <c r="AK94" s="39">
        <f t="shared" ca="1" si="40"/>
        <v>919.45931076003296</v>
      </c>
      <c r="AL94" s="39">
        <f t="shared" ca="1" si="40"/>
        <v>983.40330007740749</v>
      </c>
      <c r="AM94" s="39">
        <f t="shared" ca="1" si="40"/>
        <v>1048.9023041974324</v>
      </c>
      <c r="AN94" s="39">
        <f t="shared" ca="1" si="40"/>
        <v>1115.7619231168846</v>
      </c>
      <c r="AO94" s="39">
        <f t="shared" ca="1" si="40"/>
        <v>1183.7700338278339</v>
      </c>
      <c r="AP94" s="39">
        <f t="shared" ca="1" si="40"/>
        <v>1252.6959332982119</v>
      </c>
      <c r="AQ94" s="39">
        <f t="shared" ca="1" si="40"/>
        <v>1322.2893936858832</v>
      </c>
      <c r="AR94" s="39">
        <f t="shared" ca="1" si="40"/>
        <v>2142.4302788740715</v>
      </c>
      <c r="AS94" s="39">
        <f t="shared" ca="1" si="40"/>
        <v>2261.0492068395974</v>
      </c>
      <c r="AT94" s="39">
        <f t="shared" ca="1" si="40"/>
        <v>2381.6239751663238</v>
      </c>
      <c r="AU94" s="39">
        <f t="shared" ca="1" si="40"/>
        <v>2503.8934909526024</v>
      </c>
      <c r="AV94" s="39">
        <f t="shared" ca="1" si="40"/>
        <v>2627.5763941668038</v>
      </c>
      <c r="AW94" s="39">
        <f t="shared" ca="1" si="40"/>
        <v>2752.3698236054283</v>
      </c>
      <c r="AX94" s="39">
        <f t="shared" ca="1" si="40"/>
        <v>1264.748471860278</v>
      </c>
      <c r="AY94" s="39">
        <f t="shared" ca="1" si="40"/>
        <v>1296.5182118289545</v>
      </c>
      <c r="AZ94" s="39">
        <f t="shared" ca="1" si="40"/>
        <v>1324.2445079651086</v>
      </c>
      <c r="BA94" s="39">
        <f t="shared" ca="1" si="40"/>
        <v>1347.342020780542</v>
      </c>
      <c r="BB94" s="39">
        <f t="shared" ca="1" si="40"/>
        <v>1365.181355560979</v>
      </c>
      <c r="BC94" s="39">
        <f t="shared" ca="1" si="40"/>
        <v>1377.085410530098</v>
      </c>
      <c r="BD94" s="39">
        <f t="shared" ca="1" si="40"/>
        <v>1382.3252916065574</v>
      </c>
      <c r="BE94" s="39">
        <f t="shared" ca="1" si="40"/>
        <v>1380.1157317981194</v>
      </c>
      <c r="BF94" s="39">
        <f t="shared" ca="1" si="40"/>
        <v>1369.6099425403681</v>
      </c>
      <c r="BG94" s="39">
        <f t="shared" ca="1" si="40"/>
        <v>1349.8938113732656</v>
      </c>
      <c r="BH94" s="39">
        <f t="shared" ca="1" si="40"/>
        <v>1319.9793447459656</v>
      </c>
      <c r="BI94" s="39">
        <f t="shared" ca="1" si="40"/>
        <v>1278.7972358013699</v>
      </c>
      <c r="BJ94" s="39">
        <f t="shared" ca="1" si="40"/>
        <v>1225.1884138920934</v>
      </c>
      <c r="BK94" s="39">
        <f t="shared" ca="1" si="40"/>
        <v>1157.8944042601049</v>
      </c>
      <c r="BL94" s="39">
        <f t="shared" ca="1" si="40"/>
        <v>1075.5462914074781</v>
      </c>
    </row>
    <row r="95" spans="1:64" ht="22.5" hidden="1" outlineLevel="1" x14ac:dyDescent="0.25">
      <c r="A95" t="s">
        <v>88</v>
      </c>
      <c r="B95" s="40" t="s">
        <v>130</v>
      </c>
      <c r="C95" s="39">
        <f t="shared" ref="C95:BL95" ca="1" si="41">IF(C93=0,0,C172*24*365/1000)</f>
        <v>2.4776544874061206</v>
      </c>
      <c r="D95" s="39">
        <f t="shared" ca="1" si="41"/>
        <v>2.4402276132335294</v>
      </c>
      <c r="E95" s="39">
        <f t="shared" ca="1" si="41"/>
        <v>2.4060785332945889</v>
      </c>
      <c r="F95" s="39">
        <f t="shared" ca="1" si="41"/>
        <v>2.375737083023429</v>
      </c>
      <c r="G95" s="39">
        <f t="shared" ca="1" si="41"/>
        <v>2.2667674382702994</v>
      </c>
      <c r="H95" s="39">
        <f t="shared" ca="1" si="41"/>
        <v>2.2515709197974858</v>
      </c>
      <c r="I95" s="39">
        <f t="shared" ca="1" si="41"/>
        <v>2.2402386949216488</v>
      </c>
      <c r="J95" s="39">
        <f t="shared" ca="1" si="41"/>
        <v>2.2331891202014367</v>
      </c>
      <c r="K95" s="39">
        <f t="shared" ca="1" si="41"/>
        <v>2.2308122068170908</v>
      </c>
      <c r="L95" s="39">
        <f t="shared" ca="1" si="41"/>
        <v>2.2334703525458348</v>
      </c>
      <c r="M95" s="39">
        <f t="shared" ca="1" si="41"/>
        <v>2.2414990023005847</v>
      </c>
      <c r="N95" s="39">
        <f t="shared" ca="1" si="41"/>
        <v>2.2552072402126102</v>
      </c>
      <c r="O95" s="39">
        <f t="shared" ca="1" si="41"/>
        <v>2.2748783158484049</v>
      </c>
      <c r="P95" s="39">
        <f t="shared" ca="1" si="41"/>
        <v>2.3007701067807411</v>
      </c>
      <c r="Q95" s="39">
        <f t="shared" ca="1" si="41"/>
        <v>2.4160506207709251</v>
      </c>
      <c r="R95" s="39">
        <f t="shared" ca="1" si="41"/>
        <v>2.4624791707954277</v>
      </c>
      <c r="S95" s="39">
        <f t="shared" ca="1" si="41"/>
        <v>2.517121213228978</v>
      </c>
      <c r="T95" s="39">
        <f t="shared" ca="1" si="41"/>
        <v>2.5801458241137794</v>
      </c>
      <c r="U95" s="39">
        <f t="shared" ca="1" si="41"/>
        <v>2.6516996236398995</v>
      </c>
      <c r="V95" s="39">
        <f t="shared" ca="1" si="41"/>
        <v>2.7319069185724043</v>
      </c>
      <c r="W95" s="39">
        <f t="shared" ca="1" si="41"/>
        <v>2.8208697924379043</v>
      </c>
      <c r="X95" s="39">
        <f t="shared" ca="1" si="41"/>
        <v>2.5907024296868868</v>
      </c>
      <c r="Y95" s="39">
        <f t="shared" ca="1" si="41"/>
        <v>2.6629066493376943</v>
      </c>
      <c r="Z95" s="39">
        <f t="shared" ca="1" si="41"/>
        <v>2.7411083439479138</v>
      </c>
      <c r="AA95" s="39">
        <f t="shared" ca="1" si="41"/>
        <v>2.8252791273182356</v>
      </c>
      <c r="AB95" s="39">
        <f t="shared" ca="1" si="41"/>
        <v>2.915364318648463</v>
      </c>
      <c r="AC95" s="39">
        <f t="shared" ca="1" si="41"/>
        <v>3.0112825516417239</v>
      </c>
      <c r="AD95" s="39">
        <f t="shared" ca="1" si="41"/>
        <v>3.1129253081109511</v>
      </c>
      <c r="AE95" s="39">
        <f t="shared" ca="1" si="41"/>
        <v>3.2201563724005076</v>
      </c>
      <c r="AF95" s="39">
        <f t="shared" ca="1" si="41"/>
        <v>3.3328112023622904</v>
      </c>
      <c r="AG95" s="39">
        <f t="shared" ca="1" si="41"/>
        <v>3.4506962119969589</v>
      </c>
      <c r="AH95" s="39">
        <f t="shared" ca="1" si="41"/>
        <v>3.5735879601795961</v>
      </c>
      <c r="AI95" s="39">
        <f t="shared" ca="1" si="41"/>
        <v>3.7012322391232031</v>
      </c>
      <c r="AJ95" s="39">
        <f t="shared" ca="1" si="41"/>
        <v>3.8333430553841712</v>
      </c>
      <c r="AK95" s="39">
        <f t="shared" ca="1" si="41"/>
        <v>3.9696014952637695</v>
      </c>
      <c r="AL95" s="39">
        <f t="shared" ca="1" si="41"/>
        <v>4.1096544653978846</v>
      </c>
      <c r="AM95" s="39">
        <f t="shared" ca="1" si="41"/>
        <v>4.2531132981320461</v>
      </c>
      <c r="AN95" s="39">
        <f t="shared" ca="1" si="41"/>
        <v>4.3995522099307536</v>
      </c>
      <c r="AO95" s="39">
        <f t="shared" ca="1" si="41"/>
        <v>4.5485065995451368</v>
      </c>
      <c r="AP95" s="39">
        <f t="shared" ca="1" si="41"/>
        <v>4.6994711709308783</v>
      </c>
      <c r="AQ95" s="39">
        <f t="shared" ca="1" si="41"/>
        <v>4.8518978639360331</v>
      </c>
      <c r="AR95" s="39">
        <f t="shared" ca="1" si="41"/>
        <v>6.6482069169875384</v>
      </c>
      <c r="AS95" s="39">
        <f t="shared" ca="1" si="41"/>
        <v>6.9080113701198149</v>
      </c>
      <c r="AT95" s="39">
        <f t="shared" ca="1" si="41"/>
        <v>7.1720995918223442</v>
      </c>
      <c r="AU95" s="39">
        <f t="shared" ca="1" si="41"/>
        <v>7.4398997248064704</v>
      </c>
      <c r="AV95" s="39">
        <f t="shared" ca="1" si="41"/>
        <v>7.7107955218138153</v>
      </c>
      <c r="AW95" s="39">
        <f t="shared" ca="1" si="41"/>
        <v>7.9841236427628255</v>
      </c>
      <c r="AX95" s="39">
        <f t="shared" ca="1" si="41"/>
        <v>4.7258691770811554</v>
      </c>
      <c r="AY95" s="39">
        <f t="shared" ca="1" si="41"/>
        <v>4.7954526749282742</v>
      </c>
      <c r="AZ95" s="39">
        <f t="shared" ca="1" si="41"/>
        <v>4.8561800422092407</v>
      </c>
      <c r="BA95" s="39">
        <f t="shared" ca="1" si="41"/>
        <v>4.9067692423365052</v>
      </c>
      <c r="BB95" s="39">
        <f t="shared" ca="1" si="41"/>
        <v>4.9458417470064342</v>
      </c>
      <c r="BC95" s="39">
        <f t="shared" ca="1" si="41"/>
        <v>4.9719145377857208</v>
      </c>
      <c r="BD95" s="39">
        <f t="shared" ca="1" si="41"/>
        <v>4.9833911584304742</v>
      </c>
      <c r="BE95" s="39">
        <f t="shared" ca="1" si="41"/>
        <v>4.9785516822394484</v>
      </c>
      <c r="BF95" s="39">
        <f t="shared" ca="1" si="41"/>
        <v>4.9555414352270475</v>
      </c>
      <c r="BG95" s="39">
        <f t="shared" ca="1" si="41"/>
        <v>4.9123582876163878</v>
      </c>
      <c r="BH95" s="39">
        <f t="shared" ca="1" si="41"/>
        <v>4.8468382919786928</v>
      </c>
      <c r="BI95" s="39">
        <f t="shared" ca="1" si="41"/>
        <v>4.7566394048643694</v>
      </c>
      <c r="BJ95" s="39">
        <f t="shared" ca="1" si="41"/>
        <v>4.639222978176945</v>
      </c>
      <c r="BK95" s="39">
        <f t="shared" ca="1" si="41"/>
        <v>4.4918326445145285</v>
      </c>
      <c r="BL95" s="39">
        <f t="shared" ca="1" si="41"/>
        <v>4.3114701442534447</v>
      </c>
    </row>
    <row r="96" spans="1:64" hidden="1" outlineLevel="1" x14ac:dyDescent="0.25">
      <c r="A96" t="s">
        <v>88</v>
      </c>
    </row>
    <row r="97" spans="1:64" hidden="1" outlineLevel="1" x14ac:dyDescent="0.25">
      <c r="A97" t="s">
        <v>88</v>
      </c>
    </row>
    <row r="98" spans="1:64" hidden="1" outlineLevel="1" x14ac:dyDescent="0.25">
      <c r="A98" t="s">
        <v>88</v>
      </c>
    </row>
    <row r="99" spans="1:64" s="41" customFormat="1" ht="18.75" hidden="1" outlineLevel="1" x14ac:dyDescent="0.3">
      <c r="A99" s="41" t="s">
        <v>88</v>
      </c>
      <c r="B99" s="42" t="s">
        <v>131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</row>
    <row r="100" spans="1:64" ht="15.75" hidden="1" outlineLevel="1" x14ac:dyDescent="0.25">
      <c r="A100" t="s">
        <v>88</v>
      </c>
      <c r="B100" s="44" t="s">
        <v>132</v>
      </c>
      <c r="C100" s="14" t="str">
        <f t="shared" ref="C100:BL100" ca="1" si="42">C33</f>
        <v>год 1</v>
      </c>
      <c r="D100" s="14" t="str">
        <f t="shared" ca="1" si="42"/>
        <v>год 2</v>
      </c>
      <c r="E100" s="14" t="str">
        <f t="shared" ca="1" si="42"/>
        <v>год 3</v>
      </c>
      <c r="F100" s="14" t="str">
        <f t="shared" ca="1" si="42"/>
        <v>год 4</v>
      </c>
      <c r="G100" s="14" t="str">
        <f t="shared" ca="1" si="42"/>
        <v>год 5</v>
      </c>
      <c r="H100" s="14" t="str">
        <f t="shared" ca="1" si="42"/>
        <v>год 6</v>
      </c>
      <c r="I100" s="45" t="str">
        <f t="shared" ca="1" si="42"/>
        <v>год 7</v>
      </c>
      <c r="J100" s="14" t="str">
        <f t="shared" ca="1" si="42"/>
        <v>год 8</v>
      </c>
      <c r="K100" s="14" t="str">
        <f t="shared" ca="1" si="42"/>
        <v>год 9</v>
      </c>
      <c r="L100" s="14" t="str">
        <f t="shared" ca="1" si="42"/>
        <v>год 10</v>
      </c>
      <c r="M100" s="14" t="str">
        <f t="shared" ca="1" si="42"/>
        <v>год 11</v>
      </c>
      <c r="N100" s="14" t="str">
        <f t="shared" ca="1" si="42"/>
        <v>год 12</v>
      </c>
      <c r="O100" s="45" t="str">
        <f t="shared" ca="1" si="42"/>
        <v>год 13</v>
      </c>
      <c r="P100" s="45" t="str">
        <f t="shared" ca="1" si="42"/>
        <v>год 14</v>
      </c>
      <c r="Q100" s="14" t="str">
        <f t="shared" ca="1" si="42"/>
        <v>год 15</v>
      </c>
      <c r="R100" s="14" t="str">
        <f t="shared" ca="1" si="42"/>
        <v>год 16</v>
      </c>
      <c r="S100" s="14" t="str">
        <f t="shared" ca="1" si="42"/>
        <v>год 17</v>
      </c>
      <c r="T100" s="14" t="str">
        <f t="shared" ca="1" si="42"/>
        <v>год 18</v>
      </c>
      <c r="U100" s="45" t="str">
        <f t="shared" ca="1" si="42"/>
        <v>год 19</v>
      </c>
      <c r="V100" s="14" t="str">
        <f t="shared" ca="1" si="42"/>
        <v>год 20</v>
      </c>
      <c r="W100" s="14" t="str">
        <f t="shared" ca="1" si="42"/>
        <v>год 21</v>
      </c>
      <c r="X100" s="14" t="str">
        <f t="shared" ca="1" si="42"/>
        <v>год 22</v>
      </c>
      <c r="Y100" s="14" t="str">
        <f t="shared" ca="1" si="42"/>
        <v>год 23</v>
      </c>
      <c r="Z100" s="14" t="str">
        <f t="shared" ca="1" si="42"/>
        <v>год 24</v>
      </c>
      <c r="AA100" s="45" t="str">
        <f t="shared" ca="1" si="42"/>
        <v>год 25</v>
      </c>
      <c r="AB100" s="14" t="str">
        <f t="shared" ca="1" si="42"/>
        <v>год 26</v>
      </c>
      <c r="AC100" s="14" t="str">
        <f t="shared" ca="1" si="42"/>
        <v>год 27</v>
      </c>
      <c r="AD100" s="14" t="str">
        <f t="shared" ca="1" si="42"/>
        <v>год 28</v>
      </c>
      <c r="AE100" s="14" t="str">
        <f t="shared" ca="1" si="42"/>
        <v>год 29</v>
      </c>
      <c r="AF100" s="14" t="str">
        <f t="shared" ca="1" si="42"/>
        <v>год 30</v>
      </c>
      <c r="AG100" s="45" t="str">
        <f t="shared" ca="1" si="42"/>
        <v>год 31</v>
      </c>
      <c r="AH100" s="14" t="str">
        <f t="shared" ca="1" si="42"/>
        <v>год 32</v>
      </c>
      <c r="AI100" s="14" t="str">
        <f t="shared" ca="1" si="42"/>
        <v>год 33</v>
      </c>
      <c r="AJ100" s="14" t="str">
        <f t="shared" ca="1" si="42"/>
        <v>год 34</v>
      </c>
      <c r="AK100" s="14" t="str">
        <f t="shared" ca="1" si="42"/>
        <v>год 35</v>
      </c>
      <c r="AL100" s="14" t="str">
        <f t="shared" ca="1" si="42"/>
        <v>год 36</v>
      </c>
      <c r="AM100" s="45" t="str">
        <f t="shared" ca="1" si="42"/>
        <v>год 37</v>
      </c>
      <c r="AN100" s="14" t="str">
        <f t="shared" ca="1" si="42"/>
        <v>год 38</v>
      </c>
      <c r="AO100" s="14" t="str">
        <f t="shared" ca="1" si="42"/>
        <v>год 39</v>
      </c>
      <c r="AP100" s="14" t="str">
        <f t="shared" ca="1" si="42"/>
        <v>год 40</v>
      </c>
      <c r="AQ100" s="14" t="str">
        <f t="shared" ca="1" si="42"/>
        <v>год 41</v>
      </c>
      <c r="AR100" s="14" t="str">
        <f t="shared" ca="1" si="42"/>
        <v>год 42</v>
      </c>
      <c r="AS100" s="45" t="str">
        <f t="shared" ca="1" si="42"/>
        <v>год 43</v>
      </c>
      <c r="AT100" s="14" t="str">
        <f t="shared" ca="1" si="42"/>
        <v>год 44</v>
      </c>
      <c r="AU100" s="14" t="str">
        <f t="shared" ca="1" si="42"/>
        <v>год 45</v>
      </c>
      <c r="AV100" s="14" t="str">
        <f t="shared" ca="1" si="42"/>
        <v>год 46</v>
      </c>
      <c r="AW100" s="14" t="str">
        <f t="shared" ca="1" si="42"/>
        <v>год 47</v>
      </c>
      <c r="AX100" s="14" t="str">
        <f t="shared" ca="1" si="42"/>
        <v>год 48</v>
      </c>
      <c r="AY100" s="45" t="str">
        <f t="shared" ca="1" si="42"/>
        <v>год 49</v>
      </c>
      <c r="AZ100" s="14" t="str">
        <f t="shared" ca="1" si="42"/>
        <v>год 50</v>
      </c>
      <c r="BA100" s="14" t="str">
        <f t="shared" ca="1" si="42"/>
        <v>год 51</v>
      </c>
      <c r="BB100" s="14" t="str">
        <f t="shared" ca="1" si="42"/>
        <v>год 52</v>
      </c>
      <c r="BC100" s="14" t="str">
        <f t="shared" ca="1" si="42"/>
        <v>год 53</v>
      </c>
      <c r="BD100" s="14" t="str">
        <f t="shared" ca="1" si="42"/>
        <v>год 54</v>
      </c>
      <c r="BE100" s="45" t="str">
        <f t="shared" ca="1" si="42"/>
        <v>год 55</v>
      </c>
      <c r="BF100" s="14" t="str">
        <f t="shared" ca="1" si="42"/>
        <v>год 56</v>
      </c>
      <c r="BG100" s="14" t="str">
        <f t="shared" ca="1" si="42"/>
        <v>год 57</v>
      </c>
      <c r="BH100" s="14" t="str">
        <f t="shared" ca="1" si="42"/>
        <v>год 58</v>
      </c>
      <c r="BI100" s="14" t="str">
        <f t="shared" ca="1" si="42"/>
        <v>год 59</v>
      </c>
      <c r="BJ100" s="14" t="str">
        <f t="shared" ca="1" si="42"/>
        <v>год 60</v>
      </c>
      <c r="BK100" s="14" t="str">
        <f t="shared" ca="1" si="42"/>
        <v>год 61</v>
      </c>
      <c r="BL100" s="14" t="str">
        <f t="shared" ca="1" si="42"/>
        <v>год 62</v>
      </c>
    </row>
    <row r="101" spans="1:64" hidden="1" outlineLevel="1" x14ac:dyDescent="0.25">
      <c r="A101" t="s">
        <v>88</v>
      </c>
      <c r="B101" s="46" t="s">
        <v>133</v>
      </c>
      <c r="C101" s="47">
        <f ca="1">IF(C72&gt;0,C93/1000,0)</f>
        <v>0.19856751237831602</v>
      </c>
      <c r="D101" s="47">
        <f t="shared" ref="D101:BL101" ca="1" si="43">IF(D72&gt;0,D93/1000,0)</f>
        <v>0.18432752137120439</v>
      </c>
      <c r="E101" s="47">
        <f t="shared" ca="1" si="43"/>
        <v>0.17133464921764976</v>
      </c>
      <c r="F101" s="47">
        <f t="shared" ca="1" si="43"/>
        <v>0.15979048506940638</v>
      </c>
      <c r="G101" s="47">
        <f t="shared" ca="1" si="43"/>
        <v>0.11833025640652044</v>
      </c>
      <c r="H101" s="47">
        <f t="shared" ca="1" si="43"/>
        <v>0.11254836061168656</v>
      </c>
      <c r="I101" s="47">
        <f t="shared" ca="1" si="43"/>
        <v>0.1082367320322242</v>
      </c>
      <c r="J101" s="47">
        <f t="shared" ca="1" si="43"/>
        <v>0.10555454489159233</v>
      </c>
      <c r="K101" s="47">
        <f t="shared" ca="1" si="43"/>
        <v>0.10465018870459983</v>
      </c>
      <c r="L101" s="47">
        <f t="shared" ca="1" si="43"/>
        <v>0.10566154677576421</v>
      </c>
      <c r="M101" s="47">
        <f t="shared" ca="1" si="43"/>
        <v>0.1087162475177946</v>
      </c>
      <c r="N101" s="47">
        <f t="shared" ca="1" si="43"/>
        <v>0.11393188972425843</v>
      </c>
      <c r="O101" s="47">
        <f t="shared" ca="1" si="43"/>
        <v>0.12141624278196232</v>
      </c>
      <c r="P101" s="47">
        <f t="shared" ca="1" si="43"/>
        <v>0.13126742266768435</v>
      </c>
      <c r="Q101" s="47">
        <f t="shared" ca="1" si="43"/>
        <v>0.1751287794816502</v>
      </c>
      <c r="R101" s="47">
        <f t="shared" ca="1" si="43"/>
        <v>0.19279368336257124</v>
      </c>
      <c r="S101" s="47">
        <f t="shared" ca="1" si="43"/>
        <v>0.21358361599963302</v>
      </c>
      <c r="T101" s="47">
        <f t="shared" ca="1" si="43"/>
        <v>0.23756290660476526</v>
      </c>
      <c r="U101" s="47">
        <f t="shared" ca="1" si="43"/>
        <v>0.26478734049892166</v>
      </c>
      <c r="V101" s="47">
        <f t="shared" ca="1" si="43"/>
        <v>0.29530421330204898</v>
      </c>
      <c r="W101" s="47">
        <f t="shared" ca="1" si="43"/>
        <v>0.32915236524681524</v>
      </c>
      <c r="X101" s="47">
        <f t="shared" ca="1" si="43"/>
        <v>0.24157943140813132</v>
      </c>
      <c r="Y101" s="47">
        <f t="shared" ca="1" si="43"/>
        <v>0.26905133391758507</v>
      </c>
      <c r="Z101" s="47">
        <f t="shared" ca="1" si="43"/>
        <v>0.29880512588148661</v>
      </c>
      <c r="AA101" s="47">
        <f t="shared" ca="1" si="43"/>
        <v>0.33083000705985383</v>
      </c>
      <c r="AB101" s="47">
        <f t="shared" ca="1" si="43"/>
        <v>0.36510517277368715</v>
      </c>
      <c r="AC101" s="47">
        <f t="shared" ca="1" si="43"/>
        <v>0.40159966517888918</v>
      </c>
      <c r="AD101" s="47">
        <f t="shared" ca="1" si="43"/>
        <v>0.44027219581517163</v>
      </c>
      <c r="AE101" s="47">
        <f t="shared" ca="1" si="43"/>
        <v>0.48107093802711243</v>
      </c>
      <c r="AF101" s="47">
        <f t="shared" ca="1" si="43"/>
        <v>0.52393328763626779</v>
      </c>
      <c r="AG101" s="47">
        <f t="shared" ca="1" si="43"/>
        <v>0.56878559000407525</v>
      </c>
      <c r="AH101" s="47">
        <f t="shared" ca="1" si="43"/>
        <v>0.61554283136222554</v>
      </c>
      <c r="AI101" s="47">
        <f t="shared" ca="1" si="43"/>
        <v>0.66410829199578647</v>
      </c>
      <c r="AJ101" s="47">
        <f t="shared" ca="1" si="43"/>
        <v>0.71437315854122874</v>
      </c>
      <c r="AK101" s="47">
        <f t="shared" ca="1" si="43"/>
        <v>0.76621609230002752</v>
      </c>
      <c r="AL101" s="47">
        <f t="shared" ca="1" si="43"/>
        <v>0.81950275006450624</v>
      </c>
      <c r="AM101" s="47">
        <f t="shared" ca="1" si="43"/>
        <v>0.87408525349786037</v>
      </c>
      <c r="AN101" s="47">
        <f t="shared" ca="1" si="43"/>
        <v>0.92980160259740385</v>
      </c>
      <c r="AO101" s="47">
        <f t="shared" ca="1" si="43"/>
        <v>0.98647502818986166</v>
      </c>
      <c r="AP101" s="47">
        <f t="shared" ca="1" si="43"/>
        <v>1.0439132777485098</v>
      </c>
      <c r="AQ101" s="47">
        <f t="shared" ca="1" si="43"/>
        <v>1.1019078280715693</v>
      </c>
      <c r="AR101" s="47">
        <f t="shared" ca="1" si="43"/>
        <v>1.7853585657283932</v>
      </c>
      <c r="AS101" s="47">
        <f t="shared" ca="1" si="43"/>
        <v>1.8842076723663312</v>
      </c>
      <c r="AT101" s="47">
        <f t="shared" ca="1" si="43"/>
        <v>1.9846866459719368</v>
      </c>
      <c r="AU101" s="47">
        <f t="shared" ca="1" si="43"/>
        <v>2.0865779091271688</v>
      </c>
      <c r="AV101" s="47">
        <f t="shared" ca="1" si="43"/>
        <v>2.189646995139003</v>
      </c>
      <c r="AW101" s="47">
        <f t="shared" ca="1" si="43"/>
        <v>2.2936415196711906</v>
      </c>
      <c r="AX101" s="47">
        <f t="shared" ca="1" si="43"/>
        <v>1.053957059883565</v>
      </c>
      <c r="AY101" s="47">
        <f t="shared" ca="1" si="43"/>
        <v>1.0804318431907955</v>
      </c>
      <c r="AZ101" s="47">
        <f t="shared" ca="1" si="43"/>
        <v>1.103537089970924</v>
      </c>
      <c r="BA101" s="47">
        <f t="shared" ca="1" si="43"/>
        <v>1.1227850173171185</v>
      </c>
      <c r="BB101" s="47">
        <f t="shared" ca="1" si="43"/>
        <v>1.1376511296341492</v>
      </c>
      <c r="BC101" s="47">
        <f t="shared" ca="1" si="43"/>
        <v>1.1475711754417484</v>
      </c>
      <c r="BD101" s="47">
        <f t="shared" ca="1" si="43"/>
        <v>1.1519377430054645</v>
      </c>
      <c r="BE101" s="47">
        <f t="shared" ca="1" si="43"/>
        <v>1.1500964431650995</v>
      </c>
      <c r="BF101" s="47">
        <f t="shared" ca="1" si="43"/>
        <v>1.14134161878364</v>
      </c>
      <c r="BG101" s="47">
        <f t="shared" ca="1" si="43"/>
        <v>1.1249115094777213</v>
      </c>
      <c r="BH101" s="47">
        <f t="shared" ca="1" si="43"/>
        <v>1.0999827872883048</v>
      </c>
      <c r="BI101" s="47">
        <f t="shared" ca="1" si="43"/>
        <v>1.0656643631678082</v>
      </c>
      <c r="BJ101" s="47">
        <f t="shared" ca="1" si="43"/>
        <v>1.0209903449100779</v>
      </c>
      <c r="BK101" s="47">
        <f t="shared" ca="1" si="43"/>
        <v>0.96491200355008744</v>
      </c>
      <c r="BL101" s="47">
        <f t="shared" ca="1" si="43"/>
        <v>0.89628857617289848</v>
      </c>
    </row>
    <row r="102" spans="1:64" hidden="1" outlineLevel="1" x14ac:dyDescent="0.25">
      <c r="A102" t="s">
        <v>88</v>
      </c>
      <c r="B102" s="46" t="s">
        <v>134</v>
      </c>
      <c r="C102" s="47">
        <f ca="1">IF(C101&gt;0,CEILING(MAX($C$101:$BL$101),1),0)</f>
        <v>3</v>
      </c>
      <c r="D102" s="47">
        <f ca="1">IF(D101&gt;0,CEILING(MAX($C$101:$BL$101),1)-SUM($C102:C$102),0)</f>
        <v>0</v>
      </c>
      <c r="E102" s="47">
        <f ca="1">IF(E101&gt;0,CEILING(MAX($C$101:$BL$101),1)-SUM($C102:D$102),0)</f>
        <v>0</v>
      </c>
      <c r="F102" s="47">
        <f ca="1">IF(F101&gt;0,CEILING(MAX($C$101:$BL$101),1)-SUM($C102:E$102),0)</f>
        <v>0</v>
      </c>
      <c r="G102" s="47">
        <f ca="1">IF(G101&gt;0,CEILING(MAX($C$101:$BL$101),1)-SUM($C102:F$102),0)</f>
        <v>0</v>
      </c>
      <c r="H102" s="47">
        <f ca="1">IF(H101&gt;0,CEILING(MAX($C$101:$BL$101),1)-SUM($C102:G$102),0)</f>
        <v>0</v>
      </c>
      <c r="I102" s="47">
        <f ca="1">IF(I101&gt;0,CEILING(MAX($C$101:$BL$101),1)-SUM($C102:H$102),0)</f>
        <v>0</v>
      </c>
      <c r="J102" s="47">
        <f ca="1">IF(J101&gt;0,CEILING(MAX($C$101:$BL$101),1)-SUM($C102:I$102),0)</f>
        <v>0</v>
      </c>
      <c r="K102" s="47">
        <f ca="1">IF(K101&gt;0,CEILING(MAX($C$101:$BL$101),1)-SUM($C102:J$102),0)</f>
        <v>0</v>
      </c>
      <c r="L102" s="47">
        <f ca="1">IF(L101&gt;0,CEILING(MAX($C$101:$BL$101),1)-SUM($C102:K$102),0)</f>
        <v>0</v>
      </c>
      <c r="M102" s="47">
        <f ca="1">IF(M101&gt;0,CEILING(MAX($C$101:$BL$101),1)-SUM($C102:L$102),0)</f>
        <v>0</v>
      </c>
      <c r="N102" s="47">
        <f ca="1">IF(N101&gt;0,CEILING(MAX($C$101:$BL$101),1)-SUM($C102:M$102),0)</f>
        <v>0</v>
      </c>
      <c r="O102" s="47">
        <f ca="1">IF(O101&gt;0,CEILING(MAX($C$101:$BL$101),1)-SUM($C102:N$102),0)</f>
        <v>0</v>
      </c>
      <c r="P102" s="47">
        <f ca="1">IF(P101&gt;0,CEILING(MAX($C$101:$BL$101),1)-SUM($C102:O$102),0)</f>
        <v>0</v>
      </c>
      <c r="Q102" s="47">
        <f ca="1">IF(Q101&gt;0,CEILING(MAX($C$101:$BL$101),1)-SUM($C102:P$102),0)</f>
        <v>0</v>
      </c>
      <c r="R102" s="47">
        <f ca="1">IF(R101&gt;0,CEILING(MAX($C$101:$BL$101),1)-SUM($C102:Q$102),0)</f>
        <v>0</v>
      </c>
      <c r="S102" s="47">
        <f ca="1">IF(S101&gt;0,CEILING(MAX($C$101:$BL$101),1)-SUM($C102:R$102),0)</f>
        <v>0</v>
      </c>
      <c r="T102" s="47">
        <f ca="1">IF(T101&gt;0,CEILING(MAX($C$101:$BL$101),1)-SUM($C102:S$102),0)</f>
        <v>0</v>
      </c>
      <c r="U102" s="47">
        <f ca="1">IF(U101&gt;0,CEILING(MAX($C$101:$BL$101),1)-SUM($C102:T$102),0)</f>
        <v>0</v>
      </c>
      <c r="V102" s="47">
        <f ca="1">IF(V101&gt;0,CEILING(MAX($C$101:$BL$101),1)-SUM($C102:U$102),0)</f>
        <v>0</v>
      </c>
      <c r="W102" s="47">
        <f ca="1">IF(W101&gt;0,CEILING(MAX($C$101:$BL$101),1)-SUM($C102:V$102),0)</f>
        <v>0</v>
      </c>
      <c r="X102" s="47">
        <f ca="1">IF(X101&gt;0,CEILING(MAX($C$101:$BL$101),1)-SUM($C102:W$102),0)</f>
        <v>0</v>
      </c>
      <c r="Y102" s="47">
        <f ca="1">IF(Y101&gt;0,CEILING(MAX($C$101:$BL$101),1)-SUM($C102:X$102),0)</f>
        <v>0</v>
      </c>
      <c r="Z102" s="47">
        <f ca="1">IF(Z101&gt;0,CEILING(MAX($C$101:$BL$101),1)-SUM($C102:Y$102),0)</f>
        <v>0</v>
      </c>
      <c r="AA102" s="47">
        <f ca="1">IF(AA101&gt;0,CEILING(MAX($C$101:$BL$101),1)-SUM($C102:Z$102),0)</f>
        <v>0</v>
      </c>
      <c r="AB102" s="47">
        <f ca="1">IF(AB101&gt;0,CEILING(MAX($C$101:$BL$101),1)-SUM($C102:AA$102),0)</f>
        <v>0</v>
      </c>
      <c r="AC102" s="47">
        <f ca="1">IF(AC101&gt;0,CEILING(MAX($C$101:$BL$101),1)-SUM($C102:AB$102),0)</f>
        <v>0</v>
      </c>
      <c r="AD102" s="47">
        <f ca="1">IF(AD101&gt;0,CEILING(MAX($C$101:$BL$101),1)-SUM($C102:AC$102),0)</f>
        <v>0</v>
      </c>
      <c r="AE102" s="47">
        <f ca="1">IF(AE101&gt;0,CEILING(MAX($C$101:$BL$101),1)-SUM($C102:AD$102),0)</f>
        <v>0</v>
      </c>
      <c r="AF102" s="47">
        <f ca="1">IF(AF101&gt;0,CEILING(MAX($C$101:$BL$101),1)-SUM($C102:AE$102),0)</f>
        <v>0</v>
      </c>
      <c r="AG102" s="47">
        <f ca="1">IF(AG101&gt;0,CEILING(MAX($C$101:$BL$101),1)-SUM($C102:AF$102),0)</f>
        <v>0</v>
      </c>
      <c r="AH102" s="47">
        <f ca="1">IF(AH101&gt;0,CEILING(MAX($C$101:$BL$101),1)-SUM($C102:AG$102),0)</f>
        <v>0</v>
      </c>
      <c r="AI102" s="47">
        <f ca="1">IF(AI101&gt;0,CEILING(MAX($C$101:$BL$101),1)-SUM($C102:AH$102),0)</f>
        <v>0</v>
      </c>
      <c r="AJ102" s="47">
        <f ca="1">IF(AJ101&gt;0,CEILING(MAX($C$101:$BL$101),1)-SUM($C102:AI$102),0)</f>
        <v>0</v>
      </c>
      <c r="AK102" s="47">
        <f ca="1">IF(AK101&gt;0,CEILING(MAX($C$101:$BL$101),1)-SUM($C102:AJ$102),0)</f>
        <v>0</v>
      </c>
      <c r="AL102" s="47">
        <f ca="1">IF(AL101&gt;0,CEILING(MAX($C$101:$BL$101),1)-SUM($C102:AK$102),0)</f>
        <v>0</v>
      </c>
      <c r="AM102" s="47">
        <f ca="1">IF(AM101&gt;0,CEILING(MAX($C$101:$BL$101),1)-SUM($C102:AL$102),0)</f>
        <v>0</v>
      </c>
      <c r="AN102" s="47">
        <f ca="1">IF(AN101&gt;0,CEILING(MAX($C$101:$BL$101),1)-SUM($C102:AM$102),0)</f>
        <v>0</v>
      </c>
      <c r="AO102" s="47">
        <f ca="1">IF(AO101&gt;0,CEILING(MAX($C$101:$BL$101),1)-SUM($C102:AN$102),0)</f>
        <v>0</v>
      </c>
      <c r="AP102" s="47">
        <f ca="1">IF(AP101&gt;0,CEILING(MAX($C$101:$BL$101),1)-SUM($C102:AO$102),0)</f>
        <v>0</v>
      </c>
      <c r="AQ102" s="47">
        <f ca="1">IF(AQ101&gt;0,CEILING(MAX($C$101:$BL$101),1)-SUM($C102:AP$102),0)</f>
        <v>0</v>
      </c>
      <c r="AR102" s="47">
        <f ca="1">IF(AR101&gt;0,CEILING(MAX($C$101:$BL$101),1)-SUM($C102:AQ$102),0)</f>
        <v>0</v>
      </c>
      <c r="AS102" s="47">
        <f ca="1">IF(AS101&gt;0,CEILING(MAX($C$101:$BL$101),1)-SUM($C102:AR$102),0)</f>
        <v>0</v>
      </c>
      <c r="AT102" s="47">
        <f ca="1">IF(AT101&gt;0,CEILING(MAX($C$101:$BL$101),1)-SUM($C102:AS$102),0)</f>
        <v>0</v>
      </c>
      <c r="AU102" s="47">
        <f ca="1">IF(AU101&gt;0,CEILING(MAX($C$101:$BL$101),1)-SUM($C102:AT$102),0)</f>
        <v>0</v>
      </c>
      <c r="AV102" s="47">
        <f ca="1">IF(AV101&gt;0,CEILING(MAX($C$101:$BL$101),1)-SUM($C102:AU$102),0)</f>
        <v>0</v>
      </c>
      <c r="AW102" s="47">
        <f ca="1">IF(AW101&gt;0,CEILING(MAX($C$101:$BL$101),1)-SUM($C102:AV$102),0)</f>
        <v>0</v>
      </c>
      <c r="AX102" s="47">
        <f ca="1">IF(AX101&gt;0,CEILING(MAX($C$101:$BL$101),1)-SUM($C102:AW$102),0)</f>
        <v>0</v>
      </c>
      <c r="AY102" s="47">
        <f ca="1">IF(AY101&gt;0,CEILING(MAX($C$101:$BL$101),1)-SUM($C102:AX$102),0)</f>
        <v>0</v>
      </c>
      <c r="AZ102" s="47">
        <f ca="1">IF(AZ101&gt;0,CEILING(MAX($C$101:$BL$101),1)-SUM($C102:AY$102),0)</f>
        <v>0</v>
      </c>
      <c r="BA102" s="47">
        <f ca="1">IF(BA101&gt;0,CEILING(MAX($C$101:$BL$101),1)-SUM($C102:AZ$102),0)</f>
        <v>0</v>
      </c>
      <c r="BB102" s="47">
        <f ca="1">IF(BB101&gt;0,CEILING(MAX($C$101:$BL$101),1)-SUM($C102:BA$102),0)</f>
        <v>0</v>
      </c>
      <c r="BC102" s="47">
        <f ca="1">IF(BC101&gt;0,CEILING(MAX($C$101:$BL$101),1)-SUM($C102:BB$102),0)</f>
        <v>0</v>
      </c>
      <c r="BD102" s="47">
        <f ca="1">IF(BD101&gt;0,CEILING(MAX($C$101:$BL$101),1)-SUM($C102:BC$102),0)</f>
        <v>0</v>
      </c>
      <c r="BE102" s="47">
        <f ca="1">IF(BE101&gt;0,CEILING(MAX($C$101:$BL$101),1)-SUM($C102:BD$102),0)</f>
        <v>0</v>
      </c>
      <c r="BF102" s="47">
        <f ca="1">IF(BF101&gt;0,CEILING(MAX($C$101:$BL$101),1)-SUM($C102:BE$102),0)</f>
        <v>0</v>
      </c>
      <c r="BG102" s="47">
        <f ca="1">IF(BG101&gt;0,CEILING(MAX($C$101:$BL$101),1)-SUM($C102:BF$102),0)</f>
        <v>0</v>
      </c>
      <c r="BH102" s="47">
        <f ca="1">IF(BH101&gt;0,CEILING(MAX($C$101:$BL$101),1)-SUM($C102:BG$102),0)</f>
        <v>0</v>
      </c>
      <c r="BI102" s="47">
        <f ca="1">IF(BI101&gt;0,CEILING(MAX($C$101:$BL$101),1)-SUM($C102:BH$102),0)</f>
        <v>0</v>
      </c>
      <c r="BJ102" s="47">
        <f ca="1">IF(BJ101&gt;0,CEILING(MAX($C$101:$BL$101),1)-SUM($C102:BI$102),0)</f>
        <v>0</v>
      </c>
      <c r="BK102" s="47">
        <f ca="1">IF(BK101&gt;0,CEILING(MAX($C$101:$BL$101),1)-SUM($C102:BJ$102),0)</f>
        <v>0</v>
      </c>
      <c r="BL102" s="47">
        <f ca="1">IF(BL101&gt;0,CEILING(MAX($C$101:$BL$101),1)-SUM($C102:BK$102),0)</f>
        <v>0</v>
      </c>
    </row>
    <row r="103" spans="1:64" hidden="1" outlineLevel="1" x14ac:dyDescent="0.25">
      <c r="A103" t="s">
        <v>88</v>
      </c>
      <c r="B103" s="46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</row>
    <row r="104" spans="1:64" hidden="1" outlineLevel="1" x14ac:dyDescent="0.25">
      <c r="A104" t="s">
        <v>88</v>
      </c>
      <c r="B104" s="46" t="s">
        <v>135</v>
      </c>
      <c r="C104" s="47">
        <f ca="1">IF(C73&gt;0,C93/1000,0)</f>
        <v>0</v>
      </c>
      <c r="D104" s="47">
        <f t="shared" ref="D104:BL104" ca="1" si="44">IF(D73&gt;0,D93/1000,0)</f>
        <v>0</v>
      </c>
      <c r="E104" s="47">
        <f t="shared" ca="1" si="44"/>
        <v>0</v>
      </c>
      <c r="F104" s="47">
        <f t="shared" ca="1" si="44"/>
        <v>0</v>
      </c>
      <c r="G104" s="47">
        <f t="shared" ca="1" si="44"/>
        <v>0</v>
      </c>
      <c r="H104" s="47">
        <f t="shared" ca="1" si="44"/>
        <v>0</v>
      </c>
      <c r="I104" s="47">
        <f t="shared" ca="1" si="44"/>
        <v>0</v>
      </c>
      <c r="J104" s="47">
        <f t="shared" ca="1" si="44"/>
        <v>0</v>
      </c>
      <c r="K104" s="47">
        <f t="shared" ca="1" si="44"/>
        <v>0</v>
      </c>
      <c r="L104" s="47">
        <f t="shared" ca="1" si="44"/>
        <v>0</v>
      </c>
      <c r="M104" s="47">
        <f t="shared" ca="1" si="44"/>
        <v>0</v>
      </c>
      <c r="N104" s="47">
        <f t="shared" ca="1" si="44"/>
        <v>0</v>
      </c>
      <c r="O104" s="47">
        <f t="shared" ca="1" si="44"/>
        <v>0</v>
      </c>
      <c r="P104" s="47">
        <f t="shared" ca="1" si="44"/>
        <v>0</v>
      </c>
      <c r="Q104" s="47">
        <f t="shared" ca="1" si="44"/>
        <v>0</v>
      </c>
      <c r="R104" s="47">
        <f t="shared" ca="1" si="44"/>
        <v>0</v>
      </c>
      <c r="S104" s="47">
        <f t="shared" ca="1" si="44"/>
        <v>0</v>
      </c>
      <c r="T104" s="47">
        <f t="shared" ca="1" si="44"/>
        <v>0</v>
      </c>
      <c r="U104" s="47">
        <f t="shared" ca="1" si="44"/>
        <v>0</v>
      </c>
      <c r="V104" s="47">
        <f t="shared" ca="1" si="44"/>
        <v>0</v>
      </c>
      <c r="W104" s="47">
        <f t="shared" ca="1" si="44"/>
        <v>0</v>
      </c>
      <c r="X104" s="47">
        <f t="shared" ca="1" si="44"/>
        <v>0</v>
      </c>
      <c r="Y104" s="47">
        <f t="shared" ca="1" si="44"/>
        <v>0</v>
      </c>
      <c r="Z104" s="47">
        <f t="shared" ca="1" si="44"/>
        <v>0</v>
      </c>
      <c r="AA104" s="47">
        <f t="shared" ca="1" si="44"/>
        <v>0</v>
      </c>
      <c r="AB104" s="47">
        <f t="shared" ca="1" si="44"/>
        <v>0</v>
      </c>
      <c r="AC104" s="47">
        <f t="shared" ca="1" si="44"/>
        <v>0</v>
      </c>
      <c r="AD104" s="47">
        <f t="shared" ca="1" si="44"/>
        <v>0</v>
      </c>
      <c r="AE104" s="47">
        <f t="shared" ca="1" si="44"/>
        <v>0</v>
      </c>
      <c r="AF104" s="47">
        <f t="shared" ca="1" si="44"/>
        <v>0</v>
      </c>
      <c r="AG104" s="47">
        <f t="shared" ca="1" si="44"/>
        <v>0</v>
      </c>
      <c r="AH104" s="47">
        <f t="shared" ca="1" si="44"/>
        <v>0</v>
      </c>
      <c r="AI104" s="47">
        <f t="shared" ca="1" si="44"/>
        <v>0</v>
      </c>
      <c r="AJ104" s="47">
        <f t="shared" ca="1" si="44"/>
        <v>0</v>
      </c>
      <c r="AK104" s="47">
        <f t="shared" ca="1" si="44"/>
        <v>0</v>
      </c>
      <c r="AL104" s="47">
        <f t="shared" ca="1" si="44"/>
        <v>0</v>
      </c>
      <c r="AM104" s="47">
        <f t="shared" ca="1" si="44"/>
        <v>0</v>
      </c>
      <c r="AN104" s="47">
        <f t="shared" ca="1" si="44"/>
        <v>0</v>
      </c>
      <c r="AO104" s="47">
        <f t="shared" ca="1" si="44"/>
        <v>0</v>
      </c>
      <c r="AP104" s="47">
        <f t="shared" ca="1" si="44"/>
        <v>0</v>
      </c>
      <c r="AQ104" s="47">
        <f t="shared" ca="1" si="44"/>
        <v>0</v>
      </c>
      <c r="AR104" s="47">
        <f t="shared" ca="1" si="44"/>
        <v>0</v>
      </c>
      <c r="AS104" s="47">
        <f t="shared" ca="1" si="44"/>
        <v>0</v>
      </c>
      <c r="AT104" s="47">
        <f t="shared" ca="1" si="44"/>
        <v>0</v>
      </c>
      <c r="AU104" s="47">
        <f t="shared" ca="1" si="44"/>
        <v>0</v>
      </c>
      <c r="AV104" s="47">
        <f t="shared" ca="1" si="44"/>
        <v>0</v>
      </c>
      <c r="AW104" s="47">
        <f t="shared" ca="1" si="44"/>
        <v>0</v>
      </c>
      <c r="AX104" s="47">
        <f t="shared" ca="1" si="44"/>
        <v>0</v>
      </c>
      <c r="AY104" s="47">
        <f t="shared" ca="1" si="44"/>
        <v>0</v>
      </c>
      <c r="AZ104" s="47">
        <f t="shared" ca="1" si="44"/>
        <v>0</v>
      </c>
      <c r="BA104" s="47">
        <f t="shared" ca="1" si="44"/>
        <v>0</v>
      </c>
      <c r="BB104" s="47">
        <f t="shared" ca="1" si="44"/>
        <v>0</v>
      </c>
      <c r="BC104" s="47">
        <f t="shared" ca="1" si="44"/>
        <v>0</v>
      </c>
      <c r="BD104" s="47">
        <f t="shared" ca="1" si="44"/>
        <v>0</v>
      </c>
      <c r="BE104" s="47">
        <f t="shared" ca="1" si="44"/>
        <v>0</v>
      </c>
      <c r="BF104" s="47">
        <f t="shared" ca="1" si="44"/>
        <v>0</v>
      </c>
      <c r="BG104" s="47">
        <f t="shared" ca="1" si="44"/>
        <v>0</v>
      </c>
      <c r="BH104" s="47">
        <f t="shared" ca="1" si="44"/>
        <v>0</v>
      </c>
      <c r="BI104" s="47">
        <f t="shared" ca="1" si="44"/>
        <v>0</v>
      </c>
      <c r="BJ104" s="47">
        <f t="shared" ca="1" si="44"/>
        <v>0</v>
      </c>
      <c r="BK104" s="47">
        <f t="shared" ca="1" si="44"/>
        <v>0</v>
      </c>
      <c r="BL104" s="47">
        <f t="shared" ca="1" si="44"/>
        <v>0</v>
      </c>
    </row>
    <row r="105" spans="1:64" hidden="1" outlineLevel="1" x14ac:dyDescent="0.25">
      <c r="A105" t="s">
        <v>88</v>
      </c>
      <c r="B105" s="46" t="s">
        <v>136</v>
      </c>
      <c r="C105" s="47">
        <f ca="1">IF(C104&gt;0,CEILING(MAX($C$104:$BL$104),1),0)</f>
        <v>0</v>
      </c>
      <c r="D105" s="47">
        <f ca="1">IF(D104&gt;0,CEILING(MAX($C$104:$BL$104),1)-SUM($C105:C$105),0)</f>
        <v>0</v>
      </c>
      <c r="E105" s="47">
        <f ca="1">IF(E104&gt;0,CEILING(MAX($C$104:$BL$104),1)-SUM($C105:D$105),0)</f>
        <v>0</v>
      </c>
      <c r="F105" s="47">
        <f ca="1">IF(F104&gt;0,CEILING(MAX($C$104:$BL$104),1)-SUM($C105:E$105),0)</f>
        <v>0</v>
      </c>
      <c r="G105" s="47">
        <f ca="1">IF(G104&gt;0,CEILING(MAX($C$104:$BL$104),1)-SUM($C105:F$105),0)</f>
        <v>0</v>
      </c>
      <c r="H105" s="47">
        <f ca="1">IF(H104&gt;0,CEILING(MAX($C$104:$BL$104),1)-SUM($C105:G$105),0)</f>
        <v>0</v>
      </c>
      <c r="I105" s="47">
        <f ca="1">IF(I104&gt;0,CEILING(MAX($C$104:$BL$104),1)-SUM($C105:H$105),0)</f>
        <v>0</v>
      </c>
      <c r="J105" s="47">
        <f ca="1">IF(J104&gt;0,CEILING(MAX($C$104:$BL$104),1)-SUM($C105:I$105),0)</f>
        <v>0</v>
      </c>
      <c r="K105" s="47">
        <f ca="1">IF(K104&gt;0,CEILING(MAX($C$104:$BL$104),1)-SUM($C105:J$105),0)</f>
        <v>0</v>
      </c>
      <c r="L105" s="47">
        <f ca="1">IF(L104&gt;0,CEILING(MAX($C$104:$BL$104),1)-SUM($C105:K$105),0)</f>
        <v>0</v>
      </c>
      <c r="M105" s="47">
        <f ca="1">IF(M104&gt;0,CEILING(MAX($C$104:$BL$104),1)-SUM($C105:L$105),0)</f>
        <v>0</v>
      </c>
      <c r="N105" s="47">
        <f ca="1">IF(N104&gt;0,CEILING(MAX($C$104:$BL$104),1)-SUM($C105:M$105),0)</f>
        <v>0</v>
      </c>
      <c r="O105" s="47">
        <f ca="1">IF(O104&gt;0,CEILING(MAX($C$104:$BL$104),1)-SUM($C105:N$105),0)</f>
        <v>0</v>
      </c>
      <c r="P105" s="47">
        <f ca="1">IF(P104&gt;0,CEILING(MAX($C$104:$BL$104),1)-SUM($C105:O$105),0)</f>
        <v>0</v>
      </c>
      <c r="Q105" s="47">
        <f ca="1">IF(Q104&gt;0,CEILING(MAX($C$104:$BL$104),1)-SUM($C105:P$105),0)</f>
        <v>0</v>
      </c>
      <c r="R105" s="47">
        <f ca="1">IF(R104&gt;0,CEILING(MAX($C$104:$BL$104),1)-SUM($C105:Q$105),0)</f>
        <v>0</v>
      </c>
      <c r="S105" s="47">
        <f ca="1">IF(S104&gt;0,CEILING(MAX($C$104:$BL$104),1)-SUM($C105:R$105),0)</f>
        <v>0</v>
      </c>
      <c r="T105" s="47">
        <f ca="1">IF(T104&gt;0,CEILING(MAX($C$104:$BL$104),1)-SUM($C105:S$105),0)</f>
        <v>0</v>
      </c>
      <c r="U105" s="47">
        <f ca="1">IF(U104&gt;0,CEILING(MAX($C$104:$BL$104),1)-SUM($C105:T$105),0)</f>
        <v>0</v>
      </c>
      <c r="V105" s="47">
        <f ca="1">IF(V104&gt;0,CEILING(MAX($C$104:$BL$104),1)-SUM($C105:U$105),0)</f>
        <v>0</v>
      </c>
      <c r="W105" s="47">
        <f ca="1">IF(W104&gt;0,CEILING(MAX($C$104:$BL$104),1)-SUM($C105:V$105),0)</f>
        <v>0</v>
      </c>
      <c r="X105" s="47">
        <f ca="1">IF(X104&gt;0,CEILING(MAX($C$104:$BL$104),1)-SUM($C105:W$105),0)</f>
        <v>0</v>
      </c>
      <c r="Y105" s="47">
        <f ca="1">IF(Y104&gt;0,CEILING(MAX($C$104:$BL$104),1)-SUM($C105:X$105),0)</f>
        <v>0</v>
      </c>
      <c r="Z105" s="47">
        <f ca="1">IF(Z104&gt;0,CEILING(MAX($C$104:$BL$104),1)-SUM($C105:Y$105),0)</f>
        <v>0</v>
      </c>
      <c r="AA105" s="47">
        <f ca="1">IF(AA104&gt;0,CEILING(MAX($C$104:$BL$104),1)-SUM($C105:Z$105),0)</f>
        <v>0</v>
      </c>
      <c r="AB105" s="47">
        <f ca="1">IF(AB104&gt;0,CEILING(MAX($C$104:$BL$104),1)-SUM($C105:AA$105),0)</f>
        <v>0</v>
      </c>
      <c r="AC105" s="47">
        <f ca="1">IF(AC104&gt;0,CEILING(MAX($C$104:$BL$104),1)-SUM($C105:AB$105),0)</f>
        <v>0</v>
      </c>
      <c r="AD105" s="47">
        <f ca="1">IF(AD104&gt;0,CEILING(MAX($C$104:$BL$104),1)-SUM($C105:AC$105),0)</f>
        <v>0</v>
      </c>
      <c r="AE105" s="47">
        <f ca="1">IF(AE104&gt;0,CEILING(MAX($C$104:$BL$104),1)-SUM($C105:AD$105),0)</f>
        <v>0</v>
      </c>
      <c r="AF105" s="47">
        <f ca="1">IF(AF104&gt;0,CEILING(MAX($C$104:$BL$104),1)-SUM($C105:AE$105),0)</f>
        <v>0</v>
      </c>
      <c r="AG105" s="47">
        <f ca="1">IF(AG104&gt;0,CEILING(MAX($C$104:$BL$104),1)-SUM($C105:AF$105),0)</f>
        <v>0</v>
      </c>
      <c r="AH105" s="47">
        <f ca="1">IF(AH104&gt;0,CEILING(MAX($C$104:$BL$104),1)-SUM($C105:AG$105),0)</f>
        <v>0</v>
      </c>
      <c r="AI105" s="47">
        <f ca="1">IF(AI104&gt;0,CEILING(MAX($C$104:$BL$104),1)-SUM($C105:AH$105),0)</f>
        <v>0</v>
      </c>
      <c r="AJ105" s="47">
        <f ca="1">IF(AJ104&gt;0,CEILING(MAX($C$104:$BL$104),1)-SUM($C105:AI$105),0)</f>
        <v>0</v>
      </c>
      <c r="AK105" s="47">
        <f ca="1">IF(AK104&gt;0,CEILING(MAX($C$104:$BL$104),1)-SUM($C105:AJ$105),0)</f>
        <v>0</v>
      </c>
      <c r="AL105" s="47">
        <f ca="1">IF(AL104&gt;0,CEILING(MAX($C$104:$BL$104),1)-SUM($C105:AK$105),0)</f>
        <v>0</v>
      </c>
      <c r="AM105" s="47">
        <f ca="1">IF(AM104&gt;0,CEILING(MAX($C$104:$BL$104),1)-SUM($C105:AL$105),0)</f>
        <v>0</v>
      </c>
      <c r="AN105" s="47">
        <f ca="1">IF(AN104&gt;0,CEILING(MAX($C$104:$BL$104),1)-SUM($C105:AM$105),0)</f>
        <v>0</v>
      </c>
      <c r="AO105" s="47">
        <f ca="1">IF(AO104&gt;0,CEILING(MAX($C$104:$BL$104),1)-SUM($C105:AN$105),0)</f>
        <v>0</v>
      </c>
      <c r="AP105" s="47">
        <f ca="1">IF(AP104&gt;0,CEILING(MAX($C$104:$BL$104),1)-SUM($C105:AO$105),0)</f>
        <v>0</v>
      </c>
      <c r="AQ105" s="47">
        <f ca="1">IF(AQ104&gt;0,CEILING(MAX($C$104:$BL$104),1)-SUM($C105:AP$105),0)</f>
        <v>0</v>
      </c>
      <c r="AR105" s="47">
        <f ca="1">IF(AR104&gt;0,CEILING(MAX($C$104:$BL$104),1)-SUM($C105:AQ$105),0)</f>
        <v>0</v>
      </c>
      <c r="AS105" s="47">
        <f ca="1">IF(AS104&gt;0,CEILING(MAX($C$104:$BL$104),1)-SUM($C105:AR$105),0)</f>
        <v>0</v>
      </c>
      <c r="AT105" s="47">
        <f ca="1">IF(AT104&gt;0,CEILING(MAX($C$104:$BL$104),1)-SUM($C105:AS$105),0)</f>
        <v>0</v>
      </c>
      <c r="AU105" s="47">
        <f ca="1">IF(AU104&gt;0,CEILING(MAX($C$104:$BL$104),1)-SUM($C105:AT$105),0)</f>
        <v>0</v>
      </c>
      <c r="AV105" s="47">
        <f ca="1">IF(AV104&gt;0,CEILING(MAX($C$104:$BL$104),1)-SUM($C105:AU$105),0)</f>
        <v>0</v>
      </c>
      <c r="AW105" s="47">
        <f ca="1">IF(AW104&gt;0,CEILING(MAX($C$104:$BL$104),1)-SUM($C105:AV$105),0)</f>
        <v>0</v>
      </c>
      <c r="AX105" s="47">
        <f ca="1">IF(AX104&gt;0,CEILING(MAX($C$104:$BL$104),1)-SUM($C105:AW$105),0)</f>
        <v>0</v>
      </c>
      <c r="AY105" s="47">
        <f ca="1">IF(AY104&gt;0,CEILING(MAX($C$104:$BL$104),1)-SUM($C105:AX$105),0)</f>
        <v>0</v>
      </c>
      <c r="AZ105" s="47">
        <f ca="1">IF(AZ104&gt;0,CEILING(MAX($C$104:$BL$104),1)-SUM($C105:AY$105),0)</f>
        <v>0</v>
      </c>
      <c r="BA105" s="47">
        <f ca="1">IF(BA104&gt;0,CEILING(MAX($C$104:$BL$104),1)-SUM($C105:AZ$105),0)</f>
        <v>0</v>
      </c>
      <c r="BB105" s="47">
        <f ca="1">IF(BB104&gt;0,CEILING(MAX($C$104:$BL$104),1)-SUM($C105:BA$105),0)</f>
        <v>0</v>
      </c>
      <c r="BC105" s="47">
        <f ca="1">IF(BC104&gt;0,CEILING(MAX($C$104:$BL$104),1)-SUM($C105:BB$105),0)</f>
        <v>0</v>
      </c>
      <c r="BD105" s="47">
        <f ca="1">IF(BD104&gt;0,CEILING(MAX($C$104:$BL$104),1)-SUM($C105:BC$105),0)</f>
        <v>0</v>
      </c>
      <c r="BE105" s="47">
        <f ca="1">IF(BE104&gt;0,CEILING(MAX($C$104:$BL$104),1)-SUM($C105:BD$105),0)</f>
        <v>0</v>
      </c>
      <c r="BF105" s="47">
        <f ca="1">IF(BF104&gt;0,CEILING(MAX($C$104:$BL$104),1)-SUM($C105:BE$105),0)</f>
        <v>0</v>
      </c>
      <c r="BG105" s="47">
        <f ca="1">IF(BG104&gt;0,CEILING(MAX($C$104:$BL$104),1)-SUM($C105:BF$105),0)</f>
        <v>0</v>
      </c>
      <c r="BH105" s="47">
        <f ca="1">IF(BH104&gt;0,CEILING(MAX($C$104:$BL$104),1)-SUM($C105:BG$105),0)</f>
        <v>0</v>
      </c>
      <c r="BI105" s="47">
        <f ca="1">IF(BI104&gt;0,CEILING(MAX($C$104:$BL$104),1)-SUM($C105:BH$105),0)</f>
        <v>0</v>
      </c>
      <c r="BJ105" s="47">
        <f ca="1">IF(BJ104&gt;0,CEILING(MAX($C$104:$BL$104),1)-SUM($C105:BI$105),0)</f>
        <v>0</v>
      </c>
      <c r="BK105" s="47">
        <f ca="1">IF(BK104&gt;0,CEILING(MAX($C$104:$BL$104),1)-SUM($C105:BJ$105),0)</f>
        <v>0</v>
      </c>
      <c r="BL105" s="47">
        <f ca="1">IF(BL104&gt;0,CEILING(MAX($C$104:$BL$104),1)-SUM($C105:BK$105),0)</f>
        <v>0</v>
      </c>
    </row>
    <row r="106" spans="1:64" hidden="1" outlineLevel="1" x14ac:dyDescent="0.25">
      <c r="A106" t="s">
        <v>88</v>
      </c>
      <c r="B106" s="46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</row>
    <row r="107" spans="1:64" hidden="1" outlineLevel="1" x14ac:dyDescent="0.25">
      <c r="A107" t="s">
        <v>88</v>
      </c>
      <c r="B107" s="46" t="s">
        <v>137</v>
      </c>
      <c r="C107" s="47">
        <f ca="1">IF(C74&gt;0,C93/1000,0)</f>
        <v>0</v>
      </c>
      <c r="D107" s="47">
        <f t="shared" ref="D107:BL107" ca="1" si="45">IF(D74&gt;0,D93/1000,0)</f>
        <v>0</v>
      </c>
      <c r="E107" s="47">
        <f t="shared" ca="1" si="45"/>
        <v>0</v>
      </c>
      <c r="F107" s="47">
        <f t="shared" ca="1" si="45"/>
        <v>0</v>
      </c>
      <c r="G107" s="47">
        <f t="shared" ca="1" si="45"/>
        <v>0</v>
      </c>
      <c r="H107" s="47">
        <f t="shared" ca="1" si="45"/>
        <v>0</v>
      </c>
      <c r="I107" s="47">
        <f t="shared" ca="1" si="45"/>
        <v>0</v>
      </c>
      <c r="J107" s="47">
        <f t="shared" ca="1" si="45"/>
        <v>0</v>
      </c>
      <c r="K107" s="47">
        <f t="shared" ca="1" si="45"/>
        <v>0</v>
      </c>
      <c r="L107" s="47">
        <f t="shared" ca="1" si="45"/>
        <v>0</v>
      </c>
      <c r="M107" s="47">
        <f t="shared" ca="1" si="45"/>
        <v>0</v>
      </c>
      <c r="N107" s="47">
        <f t="shared" ca="1" si="45"/>
        <v>0</v>
      </c>
      <c r="O107" s="47">
        <f t="shared" ca="1" si="45"/>
        <v>0</v>
      </c>
      <c r="P107" s="47">
        <f t="shared" ca="1" si="45"/>
        <v>0</v>
      </c>
      <c r="Q107" s="47">
        <f t="shared" ca="1" si="45"/>
        <v>0</v>
      </c>
      <c r="R107" s="47">
        <f t="shared" ca="1" si="45"/>
        <v>0</v>
      </c>
      <c r="S107" s="47">
        <f t="shared" ca="1" si="45"/>
        <v>0</v>
      </c>
      <c r="T107" s="47">
        <f t="shared" ca="1" si="45"/>
        <v>0</v>
      </c>
      <c r="U107" s="47">
        <f t="shared" ca="1" si="45"/>
        <v>0</v>
      </c>
      <c r="V107" s="47">
        <f t="shared" ca="1" si="45"/>
        <v>0</v>
      </c>
      <c r="W107" s="47">
        <f t="shared" ca="1" si="45"/>
        <v>0</v>
      </c>
      <c r="X107" s="47">
        <f t="shared" ca="1" si="45"/>
        <v>0</v>
      </c>
      <c r="Y107" s="47">
        <f t="shared" ca="1" si="45"/>
        <v>0</v>
      </c>
      <c r="Z107" s="47">
        <f t="shared" ca="1" si="45"/>
        <v>0</v>
      </c>
      <c r="AA107" s="47">
        <f t="shared" ca="1" si="45"/>
        <v>0</v>
      </c>
      <c r="AB107" s="47">
        <f t="shared" ca="1" si="45"/>
        <v>0</v>
      </c>
      <c r="AC107" s="47">
        <f t="shared" ca="1" si="45"/>
        <v>0</v>
      </c>
      <c r="AD107" s="47">
        <f t="shared" ca="1" si="45"/>
        <v>0</v>
      </c>
      <c r="AE107" s="47">
        <f t="shared" ca="1" si="45"/>
        <v>0</v>
      </c>
      <c r="AF107" s="47">
        <f t="shared" ca="1" si="45"/>
        <v>0</v>
      </c>
      <c r="AG107" s="47">
        <f t="shared" ca="1" si="45"/>
        <v>0</v>
      </c>
      <c r="AH107" s="47">
        <f t="shared" ca="1" si="45"/>
        <v>0</v>
      </c>
      <c r="AI107" s="47">
        <f t="shared" ca="1" si="45"/>
        <v>0</v>
      </c>
      <c r="AJ107" s="47">
        <f t="shared" ca="1" si="45"/>
        <v>0</v>
      </c>
      <c r="AK107" s="47">
        <f t="shared" ca="1" si="45"/>
        <v>0</v>
      </c>
      <c r="AL107" s="47">
        <f t="shared" ca="1" si="45"/>
        <v>0</v>
      </c>
      <c r="AM107" s="47">
        <f t="shared" ca="1" si="45"/>
        <v>0</v>
      </c>
      <c r="AN107" s="47">
        <f t="shared" ca="1" si="45"/>
        <v>0</v>
      </c>
      <c r="AO107" s="47">
        <f t="shared" ca="1" si="45"/>
        <v>0</v>
      </c>
      <c r="AP107" s="47">
        <f t="shared" ca="1" si="45"/>
        <v>0</v>
      </c>
      <c r="AQ107" s="47">
        <f t="shared" ca="1" si="45"/>
        <v>0</v>
      </c>
      <c r="AR107" s="47">
        <f t="shared" ca="1" si="45"/>
        <v>0</v>
      </c>
      <c r="AS107" s="47">
        <f t="shared" ca="1" si="45"/>
        <v>0</v>
      </c>
      <c r="AT107" s="47">
        <f t="shared" ca="1" si="45"/>
        <v>0</v>
      </c>
      <c r="AU107" s="47">
        <f t="shared" ca="1" si="45"/>
        <v>0</v>
      </c>
      <c r="AV107" s="47">
        <f t="shared" ca="1" si="45"/>
        <v>0</v>
      </c>
      <c r="AW107" s="47">
        <f t="shared" ca="1" si="45"/>
        <v>0</v>
      </c>
      <c r="AX107" s="47">
        <f t="shared" ca="1" si="45"/>
        <v>0</v>
      </c>
      <c r="AY107" s="47">
        <f t="shared" ca="1" si="45"/>
        <v>0</v>
      </c>
      <c r="AZ107" s="47">
        <f t="shared" ca="1" si="45"/>
        <v>0</v>
      </c>
      <c r="BA107" s="47">
        <f t="shared" ca="1" si="45"/>
        <v>0</v>
      </c>
      <c r="BB107" s="47">
        <f t="shared" ca="1" si="45"/>
        <v>0</v>
      </c>
      <c r="BC107" s="47">
        <f t="shared" ca="1" si="45"/>
        <v>0</v>
      </c>
      <c r="BD107" s="47">
        <f t="shared" ca="1" si="45"/>
        <v>0</v>
      </c>
      <c r="BE107" s="47">
        <f t="shared" ca="1" si="45"/>
        <v>0</v>
      </c>
      <c r="BF107" s="47">
        <f t="shared" ca="1" si="45"/>
        <v>0</v>
      </c>
      <c r="BG107" s="47">
        <f t="shared" ca="1" si="45"/>
        <v>0</v>
      </c>
      <c r="BH107" s="47">
        <f t="shared" ca="1" si="45"/>
        <v>0</v>
      </c>
      <c r="BI107" s="47">
        <f t="shared" ca="1" si="45"/>
        <v>0</v>
      </c>
      <c r="BJ107" s="47">
        <f t="shared" ca="1" si="45"/>
        <v>0</v>
      </c>
      <c r="BK107" s="47">
        <f t="shared" ca="1" si="45"/>
        <v>0</v>
      </c>
      <c r="BL107" s="47">
        <f t="shared" ca="1" si="45"/>
        <v>0</v>
      </c>
    </row>
    <row r="108" spans="1:64" hidden="1" outlineLevel="1" x14ac:dyDescent="0.25">
      <c r="A108" t="s">
        <v>88</v>
      </c>
      <c r="B108" s="46" t="s">
        <v>138</v>
      </c>
      <c r="C108" s="47">
        <f ca="1">IF(C107&gt;0,CEILING(MAX($C$107:$BL$107),1),0)</f>
        <v>0</v>
      </c>
      <c r="D108" s="47">
        <f ca="1">IF(D107&gt;0,CEILING(MAX($C$107:$BL$107),1)-SUM($C108:C$108),0)</f>
        <v>0</v>
      </c>
      <c r="E108" s="47">
        <f ca="1">IF(E107&gt;0,CEILING(MAX($C$107:$BL$107),1)-SUM($C108:D$108),0)</f>
        <v>0</v>
      </c>
      <c r="F108" s="47">
        <f ca="1">IF(F107&gt;0,CEILING(MAX($C$107:$BL$107),1)-SUM($C108:E$108),0)</f>
        <v>0</v>
      </c>
      <c r="G108" s="47">
        <f ca="1">IF(G107&gt;0,CEILING(MAX($C$107:$BL$107),1)-SUM($C108:F$108),0)</f>
        <v>0</v>
      </c>
      <c r="H108" s="47">
        <f ca="1">IF(H107&gt;0,CEILING(MAX($C$107:$BL$107),1)-SUM($C108:G$108),0)</f>
        <v>0</v>
      </c>
      <c r="I108" s="47">
        <f ca="1">IF(I107&gt;0,CEILING(MAX($C$107:$BL$107),1)-SUM($C108:H$108),0)</f>
        <v>0</v>
      </c>
      <c r="J108" s="47">
        <f ca="1">IF(J107&gt;0,CEILING(MAX($C$107:$BL$107),1)-SUM($C108:I$108),0)</f>
        <v>0</v>
      </c>
      <c r="K108" s="47">
        <f ca="1">IF(K107&gt;0,CEILING(MAX($C$107:$BL$107),1)-SUM($C108:J$108),0)</f>
        <v>0</v>
      </c>
      <c r="L108" s="47">
        <f ca="1">IF(L107&gt;0,CEILING(MAX($C$107:$BL$107),1)-SUM($C108:K$108),0)</f>
        <v>0</v>
      </c>
      <c r="M108" s="47">
        <f ca="1">IF(M107&gt;0,CEILING(MAX($C$107:$BL$107),1)-SUM($C108:L$108),0)</f>
        <v>0</v>
      </c>
      <c r="N108" s="47">
        <f ca="1">IF(N107&gt;0,CEILING(MAX($C$107:$BL$107),1)-SUM($C108:M$108),0)</f>
        <v>0</v>
      </c>
      <c r="O108" s="47">
        <f ca="1">IF(O107&gt;0,CEILING(MAX($C$107:$BL$107),1)-SUM($C108:N$108),0)</f>
        <v>0</v>
      </c>
      <c r="P108" s="47">
        <f ca="1">IF(P107&gt;0,CEILING(MAX($C$107:$BL$107),1)-SUM($C108:O$108),0)</f>
        <v>0</v>
      </c>
      <c r="Q108" s="47">
        <f ca="1">IF(Q107&gt;0,CEILING(MAX($C$107:$BL$107),1)-SUM($C108:P$108),0)</f>
        <v>0</v>
      </c>
      <c r="R108" s="47">
        <f ca="1">IF(R107&gt;0,CEILING(MAX($C$107:$BL$107),1)-SUM($C108:Q$108),0)</f>
        <v>0</v>
      </c>
      <c r="S108" s="47">
        <f ca="1">IF(S107&gt;0,CEILING(MAX($C$107:$BL$107),1)-SUM($C108:R$108),0)</f>
        <v>0</v>
      </c>
      <c r="T108" s="47">
        <f ca="1">IF(T107&gt;0,CEILING(MAX($C$107:$BL$107),1)-SUM($C108:S$108),0)</f>
        <v>0</v>
      </c>
      <c r="U108" s="47">
        <f ca="1">IF(U107&gt;0,CEILING(MAX($C$107:$BL$107),1)-SUM($C108:T$108),0)</f>
        <v>0</v>
      </c>
      <c r="V108" s="47">
        <f ca="1">IF(V107&gt;0,CEILING(MAX($C$107:$BL$107),1)-SUM($C108:U$108),0)</f>
        <v>0</v>
      </c>
      <c r="W108" s="47">
        <f ca="1">IF(W107&gt;0,CEILING(MAX($C$107:$BL$107),1)-SUM($C108:V$108),0)</f>
        <v>0</v>
      </c>
      <c r="X108" s="47">
        <f ca="1">IF(X107&gt;0,CEILING(MAX($C$107:$BL$107),1)-SUM($C108:W$108),0)</f>
        <v>0</v>
      </c>
      <c r="Y108" s="47">
        <f ca="1">IF(Y107&gt;0,CEILING(MAX($C$107:$BL$107),1)-SUM($C108:X$108),0)</f>
        <v>0</v>
      </c>
      <c r="Z108" s="47">
        <f ca="1">IF(Z107&gt;0,CEILING(MAX($C$107:$BL$107),1)-SUM($C108:Y$108),0)</f>
        <v>0</v>
      </c>
      <c r="AA108" s="47">
        <f ca="1">IF(AA107&gt;0,CEILING(MAX($C$107:$BL$107),1)-SUM($C108:Z$108),0)</f>
        <v>0</v>
      </c>
      <c r="AB108" s="47">
        <f ca="1">IF(AB107&gt;0,CEILING(MAX($C$107:$BL$107),1)-SUM($C108:AA$108),0)</f>
        <v>0</v>
      </c>
      <c r="AC108" s="47">
        <f ca="1">IF(AC107&gt;0,CEILING(MAX($C$107:$BL$107),1)-SUM($C108:AB$108),0)</f>
        <v>0</v>
      </c>
      <c r="AD108" s="47">
        <f ca="1">IF(AD107&gt;0,CEILING(MAX($C$107:$BL$107),1)-SUM($C108:AC$108),0)</f>
        <v>0</v>
      </c>
      <c r="AE108" s="47">
        <f ca="1">IF(AE107&gt;0,CEILING(MAX($C$107:$BL$107),1)-SUM($C108:AD$108),0)</f>
        <v>0</v>
      </c>
      <c r="AF108" s="47">
        <f ca="1">IF(AF107&gt;0,CEILING(MAX($C$107:$BL$107),1)-SUM($C108:AE$108),0)</f>
        <v>0</v>
      </c>
      <c r="AG108" s="47">
        <f ca="1">IF(AG107&gt;0,CEILING(MAX($C$107:$BL$107),1)-SUM($C108:AF$108),0)</f>
        <v>0</v>
      </c>
      <c r="AH108" s="47">
        <f ca="1">IF(AH107&gt;0,CEILING(MAX($C$107:$BL$107),1)-SUM($C108:AG$108),0)</f>
        <v>0</v>
      </c>
      <c r="AI108" s="47">
        <f ca="1">IF(AI107&gt;0,CEILING(MAX($C$107:$BL$107),1)-SUM($C108:AH$108),0)</f>
        <v>0</v>
      </c>
      <c r="AJ108" s="47">
        <f ca="1">IF(AJ107&gt;0,CEILING(MAX($C$107:$BL$107),1)-SUM($C108:AI$108),0)</f>
        <v>0</v>
      </c>
      <c r="AK108" s="47">
        <f ca="1">IF(AK107&gt;0,CEILING(MAX($C$107:$BL$107),1)-SUM($C108:AJ$108),0)</f>
        <v>0</v>
      </c>
      <c r="AL108" s="47">
        <f ca="1">IF(AL107&gt;0,CEILING(MAX($C$107:$BL$107),1)-SUM($C108:AK$108),0)</f>
        <v>0</v>
      </c>
      <c r="AM108" s="47">
        <f ca="1">IF(AM107&gt;0,CEILING(MAX($C$107:$BL$107),1)-SUM($C108:AL$108),0)</f>
        <v>0</v>
      </c>
      <c r="AN108" s="47">
        <f ca="1">IF(AN107&gt;0,CEILING(MAX($C$107:$BL$107),1)-SUM($C108:AM$108),0)</f>
        <v>0</v>
      </c>
      <c r="AO108" s="47">
        <f ca="1">IF(AO107&gt;0,CEILING(MAX($C$107:$BL$107),1)-SUM($C108:AN$108),0)</f>
        <v>0</v>
      </c>
      <c r="AP108" s="47">
        <f ca="1">IF(AP107&gt;0,CEILING(MAX($C$107:$BL$107),1)-SUM($C108:AO$108),0)</f>
        <v>0</v>
      </c>
      <c r="AQ108" s="47">
        <f ca="1">IF(AQ107&gt;0,CEILING(MAX($C$107:$BL$107),1)-SUM($C108:AP$108),0)</f>
        <v>0</v>
      </c>
      <c r="AR108" s="47">
        <f ca="1">IF(AR107&gt;0,CEILING(MAX($C$107:$BL$107),1)-SUM($C108:AQ$108),0)</f>
        <v>0</v>
      </c>
      <c r="AS108" s="47">
        <f ca="1">IF(AS107&gt;0,CEILING(MAX($C$107:$BL$107),1)-SUM($C108:AR$108),0)</f>
        <v>0</v>
      </c>
      <c r="AT108" s="47">
        <f ca="1">IF(AT107&gt;0,CEILING(MAX($C$107:$BL$107),1)-SUM($C108:AS$108),0)</f>
        <v>0</v>
      </c>
      <c r="AU108" s="47">
        <f ca="1">IF(AU107&gt;0,CEILING(MAX($C$107:$BL$107),1)-SUM($C108:AT$108),0)</f>
        <v>0</v>
      </c>
      <c r="AV108" s="47">
        <f ca="1">IF(AV107&gt;0,CEILING(MAX($C$107:$BL$107),1)-SUM($C108:AU$108),0)</f>
        <v>0</v>
      </c>
      <c r="AW108" s="47">
        <f ca="1">IF(AW107&gt;0,CEILING(MAX($C$107:$BL$107),1)-SUM($C108:AV$108),0)</f>
        <v>0</v>
      </c>
      <c r="AX108" s="47">
        <f ca="1">IF(AX107&gt;0,CEILING(MAX($C$107:$BL$107),1)-SUM($C108:AW$108),0)</f>
        <v>0</v>
      </c>
      <c r="AY108" s="47">
        <f ca="1">IF(AY107&gt;0,CEILING(MAX($C$107:$BL$107),1)-SUM($C108:AX$108),0)</f>
        <v>0</v>
      </c>
      <c r="AZ108" s="47">
        <f ca="1">IF(AZ107&gt;0,CEILING(MAX($C$107:$BL$107),1)-SUM($C108:AY$108),0)</f>
        <v>0</v>
      </c>
      <c r="BA108" s="47">
        <f ca="1">IF(BA107&gt;0,CEILING(MAX($C$107:$BL$107),1)-SUM($C108:AZ$108),0)</f>
        <v>0</v>
      </c>
      <c r="BB108" s="47">
        <f ca="1">IF(BB107&gt;0,CEILING(MAX($C$107:$BL$107),1)-SUM($C108:BA$108),0)</f>
        <v>0</v>
      </c>
      <c r="BC108" s="47">
        <f ca="1">IF(BC107&gt;0,CEILING(MAX($C$107:$BL$107),1)-SUM($C108:BB$108),0)</f>
        <v>0</v>
      </c>
      <c r="BD108" s="47">
        <f ca="1">IF(BD107&gt;0,CEILING(MAX($C$107:$BL$107),1)-SUM($C108:BC$108),0)</f>
        <v>0</v>
      </c>
      <c r="BE108" s="47">
        <f ca="1">IF(BE107&gt;0,CEILING(MAX($C$107:$BL$107),1)-SUM($C108:BD$108),0)</f>
        <v>0</v>
      </c>
      <c r="BF108" s="47">
        <f ca="1">IF(BF107&gt;0,CEILING(MAX($C$107:$BL$107),1)-SUM($C108:BE$108),0)</f>
        <v>0</v>
      </c>
      <c r="BG108" s="47">
        <f ca="1">IF(BG107&gt;0,CEILING(MAX($C$107:$BL$107),1)-SUM($C108:BF$108),0)</f>
        <v>0</v>
      </c>
      <c r="BH108" s="47">
        <f ca="1">IF(BH107&gt;0,CEILING(MAX($C$107:$BL$107),1)-SUM($C108:BG$108),0)</f>
        <v>0</v>
      </c>
      <c r="BI108" s="47">
        <f ca="1">IF(BI107&gt;0,CEILING(MAX($C$107:$BL$107),1)-SUM($C108:BH$108),0)</f>
        <v>0</v>
      </c>
      <c r="BJ108" s="47">
        <f ca="1">IF(BJ107&gt;0,CEILING(MAX($C$107:$BL$107),1)-SUM($C108:BI$108),0)</f>
        <v>0</v>
      </c>
      <c r="BK108" s="47">
        <f ca="1">IF(BK107&gt;0,CEILING(MAX($C$107:$BL$107),1)-SUM($C108:BJ$108),0)</f>
        <v>0</v>
      </c>
      <c r="BL108" s="47">
        <f ca="1">IF(BL107&gt;0,CEILING(MAX($C$107:$BL$107),1)-SUM($C108:BK$108),0)</f>
        <v>0</v>
      </c>
    </row>
    <row r="109" spans="1:64" hidden="1" outlineLevel="1" x14ac:dyDescent="0.25">
      <c r="A109" t="s">
        <v>88</v>
      </c>
      <c r="B109" s="46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</row>
    <row r="110" spans="1:64" hidden="1" outlineLevel="1" x14ac:dyDescent="0.25">
      <c r="A110" t="s">
        <v>88</v>
      </c>
      <c r="B110" s="46" t="s">
        <v>139</v>
      </c>
      <c r="C110" s="47">
        <f ca="1">IF(C75&gt;0,C93/1000,0)</f>
        <v>0</v>
      </c>
      <c r="D110" s="47">
        <f t="shared" ref="D110:BL110" ca="1" si="46">IF(D75&gt;0,D93/1000,0)</f>
        <v>0</v>
      </c>
      <c r="E110" s="47">
        <f t="shared" ca="1" si="46"/>
        <v>0</v>
      </c>
      <c r="F110" s="47">
        <f t="shared" ca="1" si="46"/>
        <v>0</v>
      </c>
      <c r="G110" s="47">
        <f t="shared" ca="1" si="46"/>
        <v>0</v>
      </c>
      <c r="H110" s="47">
        <f t="shared" ca="1" si="46"/>
        <v>0</v>
      </c>
      <c r="I110" s="47">
        <f t="shared" ca="1" si="46"/>
        <v>0</v>
      </c>
      <c r="J110" s="47">
        <f t="shared" ca="1" si="46"/>
        <v>0</v>
      </c>
      <c r="K110" s="47">
        <f t="shared" ca="1" si="46"/>
        <v>0</v>
      </c>
      <c r="L110" s="47">
        <f t="shared" ca="1" si="46"/>
        <v>0</v>
      </c>
      <c r="M110" s="47">
        <f t="shared" ca="1" si="46"/>
        <v>0</v>
      </c>
      <c r="N110" s="47">
        <f t="shared" ca="1" si="46"/>
        <v>0</v>
      </c>
      <c r="O110" s="47">
        <f t="shared" ca="1" si="46"/>
        <v>0</v>
      </c>
      <c r="P110" s="47">
        <f t="shared" ca="1" si="46"/>
        <v>0</v>
      </c>
      <c r="Q110" s="47">
        <f t="shared" ca="1" si="46"/>
        <v>0</v>
      </c>
      <c r="R110" s="47">
        <f t="shared" ca="1" si="46"/>
        <v>0</v>
      </c>
      <c r="S110" s="47">
        <f t="shared" ca="1" si="46"/>
        <v>0</v>
      </c>
      <c r="T110" s="47">
        <f t="shared" ca="1" si="46"/>
        <v>0</v>
      </c>
      <c r="U110" s="47">
        <f t="shared" ca="1" si="46"/>
        <v>0</v>
      </c>
      <c r="V110" s="47">
        <f t="shared" ca="1" si="46"/>
        <v>0</v>
      </c>
      <c r="W110" s="47">
        <f t="shared" ca="1" si="46"/>
        <v>0</v>
      </c>
      <c r="X110" s="47">
        <f t="shared" ca="1" si="46"/>
        <v>0</v>
      </c>
      <c r="Y110" s="47">
        <f t="shared" ca="1" si="46"/>
        <v>0</v>
      </c>
      <c r="Z110" s="47">
        <f t="shared" ca="1" si="46"/>
        <v>0</v>
      </c>
      <c r="AA110" s="47">
        <f t="shared" ca="1" si="46"/>
        <v>0</v>
      </c>
      <c r="AB110" s="47">
        <f t="shared" ca="1" si="46"/>
        <v>0</v>
      </c>
      <c r="AC110" s="47">
        <f t="shared" ca="1" si="46"/>
        <v>0</v>
      </c>
      <c r="AD110" s="47">
        <f t="shared" ca="1" si="46"/>
        <v>0</v>
      </c>
      <c r="AE110" s="47">
        <f t="shared" ca="1" si="46"/>
        <v>0</v>
      </c>
      <c r="AF110" s="47">
        <f t="shared" ca="1" si="46"/>
        <v>0</v>
      </c>
      <c r="AG110" s="47">
        <f t="shared" ca="1" si="46"/>
        <v>0</v>
      </c>
      <c r="AH110" s="47">
        <f t="shared" ca="1" si="46"/>
        <v>0</v>
      </c>
      <c r="AI110" s="47">
        <f t="shared" ca="1" si="46"/>
        <v>0</v>
      </c>
      <c r="AJ110" s="47">
        <f t="shared" ca="1" si="46"/>
        <v>0</v>
      </c>
      <c r="AK110" s="47">
        <f t="shared" ca="1" si="46"/>
        <v>0</v>
      </c>
      <c r="AL110" s="47">
        <f t="shared" ca="1" si="46"/>
        <v>0</v>
      </c>
      <c r="AM110" s="47">
        <f t="shared" ca="1" si="46"/>
        <v>0</v>
      </c>
      <c r="AN110" s="47">
        <f t="shared" ca="1" si="46"/>
        <v>0</v>
      </c>
      <c r="AO110" s="47">
        <f t="shared" ca="1" si="46"/>
        <v>0</v>
      </c>
      <c r="AP110" s="47">
        <f t="shared" ca="1" si="46"/>
        <v>0</v>
      </c>
      <c r="AQ110" s="47">
        <f t="shared" ca="1" si="46"/>
        <v>0</v>
      </c>
      <c r="AR110" s="47">
        <f t="shared" ca="1" si="46"/>
        <v>0</v>
      </c>
      <c r="AS110" s="47">
        <f t="shared" ca="1" si="46"/>
        <v>0</v>
      </c>
      <c r="AT110" s="47">
        <f t="shared" ca="1" si="46"/>
        <v>0</v>
      </c>
      <c r="AU110" s="47">
        <f t="shared" ca="1" si="46"/>
        <v>0</v>
      </c>
      <c r="AV110" s="47">
        <f t="shared" ca="1" si="46"/>
        <v>0</v>
      </c>
      <c r="AW110" s="47">
        <f t="shared" ca="1" si="46"/>
        <v>0</v>
      </c>
      <c r="AX110" s="47">
        <f t="shared" ca="1" si="46"/>
        <v>0</v>
      </c>
      <c r="AY110" s="47">
        <f t="shared" ca="1" si="46"/>
        <v>0</v>
      </c>
      <c r="AZ110" s="47">
        <f t="shared" ca="1" si="46"/>
        <v>0</v>
      </c>
      <c r="BA110" s="47">
        <f t="shared" ca="1" si="46"/>
        <v>0</v>
      </c>
      <c r="BB110" s="47">
        <f t="shared" ca="1" si="46"/>
        <v>0</v>
      </c>
      <c r="BC110" s="47">
        <f t="shared" ca="1" si="46"/>
        <v>0</v>
      </c>
      <c r="BD110" s="47">
        <f t="shared" ca="1" si="46"/>
        <v>0</v>
      </c>
      <c r="BE110" s="47">
        <f t="shared" ca="1" si="46"/>
        <v>0</v>
      </c>
      <c r="BF110" s="47">
        <f t="shared" ca="1" si="46"/>
        <v>0</v>
      </c>
      <c r="BG110" s="47">
        <f t="shared" ca="1" si="46"/>
        <v>0</v>
      </c>
      <c r="BH110" s="47">
        <f t="shared" ca="1" si="46"/>
        <v>0</v>
      </c>
      <c r="BI110" s="47">
        <f t="shared" ca="1" si="46"/>
        <v>0</v>
      </c>
      <c r="BJ110" s="47">
        <f t="shared" ca="1" si="46"/>
        <v>0</v>
      </c>
      <c r="BK110" s="47">
        <f t="shared" ca="1" si="46"/>
        <v>0</v>
      </c>
      <c r="BL110" s="47">
        <f t="shared" ca="1" si="46"/>
        <v>0</v>
      </c>
    </row>
    <row r="111" spans="1:64" hidden="1" outlineLevel="1" x14ac:dyDescent="0.25">
      <c r="A111" t="s">
        <v>88</v>
      </c>
      <c r="B111" s="46" t="s">
        <v>140</v>
      </c>
      <c r="C111" s="47">
        <f ca="1">IF(C110&gt;0,CEILING(MAX($C$110:$BL$110),1),0)</f>
        <v>0</v>
      </c>
      <c r="D111" s="47">
        <f ca="1">IF(D110&gt;0,CEILING(MAX($C$110:$BL$110),1)-SUM($C111:C$111),0)</f>
        <v>0</v>
      </c>
      <c r="E111" s="47">
        <f ca="1">IF(E110&gt;0,CEILING(MAX($C$110:$BL$110),1)-SUM($C111:D$111),0)</f>
        <v>0</v>
      </c>
      <c r="F111" s="47">
        <f ca="1">IF(F110&gt;0,CEILING(MAX($C$110:$BL$110),1)-SUM($C111:E$111),0)</f>
        <v>0</v>
      </c>
      <c r="G111" s="47">
        <f ca="1">IF(G110&gt;0,CEILING(MAX($C$110:$BL$110),1)-SUM($C111:F$111),0)</f>
        <v>0</v>
      </c>
      <c r="H111" s="47">
        <f ca="1">IF(H110&gt;0,CEILING(MAX($C$110:$BL$110),1)-SUM($C111:G$111),0)</f>
        <v>0</v>
      </c>
      <c r="I111" s="47">
        <f ca="1">IF(I110&gt;0,CEILING(MAX($C$110:$BL$110),1)-SUM($C111:H$111),0)</f>
        <v>0</v>
      </c>
      <c r="J111" s="47">
        <f ca="1">IF(J110&gt;0,CEILING(MAX($C$110:$BL$110),1)-SUM($C111:I$111),0)</f>
        <v>0</v>
      </c>
      <c r="K111" s="47">
        <f ca="1">IF(K110&gt;0,CEILING(MAX($C$110:$BL$110),1)-SUM($C111:J$111),0)</f>
        <v>0</v>
      </c>
      <c r="L111" s="47">
        <f ca="1">IF(L110&gt;0,CEILING(MAX($C$110:$BL$110),1)-SUM($C111:K$111),0)</f>
        <v>0</v>
      </c>
      <c r="M111" s="47">
        <f ca="1">IF(M110&gt;0,CEILING(MAX($C$110:$BL$110),1)-SUM($C111:L$111),0)</f>
        <v>0</v>
      </c>
      <c r="N111" s="47">
        <f ca="1">IF(N110&gt;0,CEILING(MAX($C$110:$BL$110),1)-SUM($C111:M$111),0)</f>
        <v>0</v>
      </c>
      <c r="O111" s="47">
        <f ca="1">IF(O110&gt;0,CEILING(MAX($C$110:$BL$110),1)-SUM($C111:N$111),0)</f>
        <v>0</v>
      </c>
      <c r="P111" s="47">
        <f ca="1">IF(P110&gt;0,CEILING(MAX($C$110:$BL$110),1)-SUM($C111:O$111),0)</f>
        <v>0</v>
      </c>
      <c r="Q111" s="47">
        <f ca="1">IF(Q110&gt;0,CEILING(MAX($C$110:$BL$110),1)-SUM($C111:P$111),0)</f>
        <v>0</v>
      </c>
      <c r="R111" s="47">
        <f ca="1">IF(R110&gt;0,CEILING(MAX($C$110:$BL$110),1)-SUM($C111:Q$111),0)</f>
        <v>0</v>
      </c>
      <c r="S111" s="47">
        <f ca="1">IF(S110&gt;0,CEILING(MAX($C$110:$BL$110),1)-SUM($C111:R$111),0)</f>
        <v>0</v>
      </c>
      <c r="T111" s="47">
        <f ca="1">IF(T110&gt;0,CEILING(MAX($C$110:$BL$110),1)-SUM($C111:S$111),0)</f>
        <v>0</v>
      </c>
      <c r="U111" s="47">
        <f ca="1">IF(U110&gt;0,CEILING(MAX($C$110:$BL$110),1)-SUM($C111:T$111),0)</f>
        <v>0</v>
      </c>
      <c r="V111" s="47">
        <f ca="1">IF(V110&gt;0,CEILING(MAX($C$110:$BL$110),1)-SUM($C111:U$111),0)</f>
        <v>0</v>
      </c>
      <c r="W111" s="47">
        <f ca="1">IF(W110&gt;0,CEILING(MAX($C$110:$BL$110),1)-SUM($C111:V$111),0)</f>
        <v>0</v>
      </c>
      <c r="X111" s="47">
        <f ca="1">IF(X110&gt;0,CEILING(MAX($C$110:$BL$110),1)-SUM($C111:W$111),0)</f>
        <v>0</v>
      </c>
      <c r="Y111" s="47">
        <f ca="1">IF(Y110&gt;0,CEILING(MAX($C$110:$BL$110),1)-SUM($C111:X$111),0)</f>
        <v>0</v>
      </c>
      <c r="Z111" s="47">
        <f ca="1">IF(Z110&gt;0,CEILING(MAX($C$110:$BL$110),1)-SUM($C111:Y$111),0)</f>
        <v>0</v>
      </c>
      <c r="AA111" s="47">
        <f ca="1">IF(AA110&gt;0,CEILING(MAX($C$110:$BL$110),1)-SUM($C111:Z$111),0)</f>
        <v>0</v>
      </c>
      <c r="AB111" s="47">
        <f ca="1">IF(AB110&gt;0,CEILING(MAX($C$110:$BL$110),1)-SUM($C111:AA$111),0)</f>
        <v>0</v>
      </c>
      <c r="AC111" s="47">
        <f ca="1">IF(AC110&gt;0,CEILING(MAX($C$110:$BL$110),1)-SUM($C111:AB$111),0)</f>
        <v>0</v>
      </c>
      <c r="AD111" s="47">
        <f ca="1">IF(AD110&gt;0,CEILING(MAX($C$110:$BL$110),1)-SUM($C111:AC$111),0)</f>
        <v>0</v>
      </c>
      <c r="AE111" s="47">
        <f ca="1">IF(AE110&gt;0,CEILING(MAX($C$110:$BL$110),1)-SUM($C111:AD$111),0)</f>
        <v>0</v>
      </c>
      <c r="AF111" s="47">
        <f ca="1">IF(AF110&gt;0,CEILING(MAX($C$110:$BL$110),1)-SUM($C111:AE$111),0)</f>
        <v>0</v>
      </c>
      <c r="AG111" s="47">
        <f ca="1">IF(AG110&gt;0,CEILING(MAX($C$110:$BL$110),1)-SUM($C111:AF$111),0)</f>
        <v>0</v>
      </c>
      <c r="AH111" s="47">
        <f ca="1">IF(AH110&gt;0,CEILING(MAX($C$110:$BL$110),1)-SUM($C111:AG$111),0)</f>
        <v>0</v>
      </c>
      <c r="AI111" s="47">
        <f ca="1">IF(AI110&gt;0,CEILING(MAX($C$110:$BL$110),1)-SUM($C111:AH$111),0)</f>
        <v>0</v>
      </c>
      <c r="AJ111" s="47">
        <f ca="1">IF(AJ110&gt;0,CEILING(MAX($C$110:$BL$110),1)-SUM($C111:AI$111),0)</f>
        <v>0</v>
      </c>
      <c r="AK111" s="47">
        <f ca="1">IF(AK110&gt;0,CEILING(MAX($C$110:$BL$110),1)-SUM($C111:AJ$111),0)</f>
        <v>0</v>
      </c>
      <c r="AL111" s="47">
        <f ca="1">IF(AL110&gt;0,CEILING(MAX($C$110:$BL$110),1)-SUM($C111:AK$111),0)</f>
        <v>0</v>
      </c>
      <c r="AM111" s="47">
        <f ca="1">IF(AM110&gt;0,CEILING(MAX($C$110:$BL$110),1)-SUM($C111:AL$111),0)</f>
        <v>0</v>
      </c>
      <c r="AN111" s="47">
        <f ca="1">IF(AN110&gt;0,CEILING(MAX($C$110:$BL$110),1)-SUM($C111:AM$111),0)</f>
        <v>0</v>
      </c>
      <c r="AO111" s="47">
        <f ca="1">IF(AO110&gt;0,CEILING(MAX($C$110:$BL$110),1)-SUM($C111:AN$111),0)</f>
        <v>0</v>
      </c>
      <c r="AP111" s="47">
        <f ca="1">IF(AP110&gt;0,CEILING(MAX($C$110:$BL$110),1)-SUM($C111:AO$111),0)</f>
        <v>0</v>
      </c>
      <c r="AQ111" s="47">
        <f ca="1">IF(AQ110&gt;0,CEILING(MAX($C$110:$BL$110),1)-SUM($C111:AP$111),0)</f>
        <v>0</v>
      </c>
      <c r="AR111" s="47">
        <f ca="1">IF(AR110&gt;0,CEILING(MAX($C$110:$BL$110),1)-SUM($C111:AQ$111),0)</f>
        <v>0</v>
      </c>
      <c r="AS111" s="47">
        <f ca="1">IF(AS110&gt;0,CEILING(MAX($C$110:$BL$110),1)-SUM($C111:AR$111),0)</f>
        <v>0</v>
      </c>
      <c r="AT111" s="47">
        <f ca="1">IF(AT110&gt;0,CEILING(MAX($C$110:$BL$110),1)-SUM($C111:AS$111),0)</f>
        <v>0</v>
      </c>
      <c r="AU111" s="47">
        <f ca="1">IF(AU110&gt;0,CEILING(MAX($C$110:$BL$110),1)-SUM($C111:AT$111),0)</f>
        <v>0</v>
      </c>
      <c r="AV111" s="47">
        <f ca="1">IF(AV110&gt;0,CEILING(MAX($C$110:$BL$110),1)-SUM($C111:AU$111),0)</f>
        <v>0</v>
      </c>
      <c r="AW111" s="47">
        <f ca="1">IF(AW110&gt;0,CEILING(MAX($C$110:$BL$110),1)-SUM($C111:AV$111),0)</f>
        <v>0</v>
      </c>
      <c r="AX111" s="47">
        <f ca="1">IF(AX110&gt;0,CEILING(MAX($C$110:$BL$110),1)-SUM($C111:AW$111),0)</f>
        <v>0</v>
      </c>
      <c r="AY111" s="47">
        <f ca="1">IF(AY110&gt;0,CEILING(MAX($C$110:$BL$110),1)-SUM($C111:AX$111),0)</f>
        <v>0</v>
      </c>
      <c r="AZ111" s="47">
        <f ca="1">IF(AZ110&gt;0,CEILING(MAX($C$110:$BL$110),1)-SUM($C111:AY$111),0)</f>
        <v>0</v>
      </c>
      <c r="BA111" s="47">
        <f ca="1">IF(BA110&gt;0,CEILING(MAX($C$110:$BL$110),1)-SUM($C111:AZ$111),0)</f>
        <v>0</v>
      </c>
      <c r="BB111" s="47">
        <f ca="1">IF(BB110&gt;0,CEILING(MAX($C$110:$BL$110),1)-SUM($C111:BA$111),0)</f>
        <v>0</v>
      </c>
      <c r="BC111" s="47">
        <f ca="1">IF(BC110&gt;0,CEILING(MAX($C$110:$BL$110),1)-SUM($C111:BB$111),0)</f>
        <v>0</v>
      </c>
      <c r="BD111" s="47">
        <f ca="1">IF(BD110&gt;0,CEILING(MAX($C$110:$BL$110),1)-SUM($C111:BC$111),0)</f>
        <v>0</v>
      </c>
      <c r="BE111" s="47">
        <f ca="1">IF(BE110&gt;0,CEILING(MAX($C$110:$BL$110),1)-SUM($C111:BD$111),0)</f>
        <v>0</v>
      </c>
      <c r="BF111" s="47">
        <f ca="1">IF(BF110&gt;0,CEILING(MAX($C$110:$BL$110),1)-SUM($C111:BE$111),0)</f>
        <v>0</v>
      </c>
      <c r="BG111" s="47">
        <f ca="1">IF(BG110&gt;0,CEILING(MAX($C$110:$BL$110),1)-SUM($C111:BF$111),0)</f>
        <v>0</v>
      </c>
      <c r="BH111" s="47">
        <f ca="1">IF(BH110&gt;0,CEILING(MAX($C$110:$BL$110),1)-SUM($C111:BG$111),0)</f>
        <v>0</v>
      </c>
      <c r="BI111" s="47">
        <f ca="1">IF(BI110&gt;0,CEILING(MAX($C$110:$BL$110),1)-SUM($C111:BH$111),0)</f>
        <v>0</v>
      </c>
      <c r="BJ111" s="47">
        <f ca="1">IF(BJ110&gt;0,CEILING(MAX($C$110:$BL$110),1)-SUM($C111:BI$111),0)</f>
        <v>0</v>
      </c>
      <c r="BK111" s="47">
        <f ca="1">IF(BK110&gt;0,CEILING(MAX($C$110:$BL$110),1)-SUM($C111:BJ$111),0)</f>
        <v>0</v>
      </c>
      <c r="BL111" s="47">
        <f ca="1">IF(BL110&gt;0,CEILING(MAX($C$110:$BL$110),1)-SUM($C111:BK$111),0)</f>
        <v>0</v>
      </c>
    </row>
    <row r="112" spans="1:64" hidden="1" outlineLevel="1" x14ac:dyDescent="0.25">
      <c r="A112" t="s">
        <v>88</v>
      </c>
      <c r="B112" s="46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</row>
    <row r="113" spans="1:64" hidden="1" outlineLevel="1" x14ac:dyDescent="0.25">
      <c r="A113" t="s">
        <v>88</v>
      </c>
      <c r="B113" s="46" t="s">
        <v>141</v>
      </c>
      <c r="C113" s="47">
        <f ca="1">IF(C76&gt;0,C93/1000,0)</f>
        <v>0</v>
      </c>
      <c r="D113" s="47">
        <f t="shared" ref="D113:BL113" ca="1" si="47">IF(D76&gt;0,D93/1000,0)</f>
        <v>0</v>
      </c>
      <c r="E113" s="47">
        <f t="shared" ca="1" si="47"/>
        <v>0</v>
      </c>
      <c r="F113" s="47">
        <f t="shared" ca="1" si="47"/>
        <v>0</v>
      </c>
      <c r="G113" s="47">
        <f t="shared" ca="1" si="47"/>
        <v>0</v>
      </c>
      <c r="H113" s="47">
        <f t="shared" ca="1" si="47"/>
        <v>0</v>
      </c>
      <c r="I113" s="47">
        <f t="shared" ca="1" si="47"/>
        <v>0</v>
      </c>
      <c r="J113" s="47">
        <f t="shared" ca="1" si="47"/>
        <v>0</v>
      </c>
      <c r="K113" s="47">
        <f t="shared" ca="1" si="47"/>
        <v>0</v>
      </c>
      <c r="L113" s="47">
        <f t="shared" ca="1" si="47"/>
        <v>0</v>
      </c>
      <c r="M113" s="47">
        <f t="shared" ca="1" si="47"/>
        <v>0</v>
      </c>
      <c r="N113" s="47">
        <f t="shared" ca="1" si="47"/>
        <v>0</v>
      </c>
      <c r="O113" s="47">
        <f t="shared" ca="1" si="47"/>
        <v>0</v>
      </c>
      <c r="P113" s="47">
        <f t="shared" ca="1" si="47"/>
        <v>0</v>
      </c>
      <c r="Q113" s="47">
        <f t="shared" ca="1" si="47"/>
        <v>0</v>
      </c>
      <c r="R113" s="47">
        <f t="shared" ca="1" si="47"/>
        <v>0</v>
      </c>
      <c r="S113" s="47">
        <f t="shared" ca="1" si="47"/>
        <v>0</v>
      </c>
      <c r="T113" s="47">
        <f t="shared" ca="1" si="47"/>
        <v>0</v>
      </c>
      <c r="U113" s="47">
        <f t="shared" ca="1" si="47"/>
        <v>0</v>
      </c>
      <c r="V113" s="47">
        <f t="shared" ca="1" si="47"/>
        <v>0</v>
      </c>
      <c r="W113" s="47">
        <f t="shared" ca="1" si="47"/>
        <v>0</v>
      </c>
      <c r="X113" s="47">
        <f t="shared" ca="1" si="47"/>
        <v>0</v>
      </c>
      <c r="Y113" s="47">
        <f t="shared" ca="1" si="47"/>
        <v>0</v>
      </c>
      <c r="Z113" s="47">
        <f t="shared" ca="1" si="47"/>
        <v>0</v>
      </c>
      <c r="AA113" s="47">
        <f t="shared" ca="1" si="47"/>
        <v>0</v>
      </c>
      <c r="AB113" s="47">
        <f t="shared" ca="1" si="47"/>
        <v>0</v>
      </c>
      <c r="AC113" s="47">
        <f t="shared" ca="1" si="47"/>
        <v>0</v>
      </c>
      <c r="AD113" s="47">
        <f t="shared" ca="1" si="47"/>
        <v>0</v>
      </c>
      <c r="AE113" s="47">
        <f t="shared" ca="1" si="47"/>
        <v>0</v>
      </c>
      <c r="AF113" s="47">
        <f t="shared" ca="1" si="47"/>
        <v>0</v>
      </c>
      <c r="AG113" s="47">
        <f t="shared" ca="1" si="47"/>
        <v>0</v>
      </c>
      <c r="AH113" s="47">
        <f t="shared" ca="1" si="47"/>
        <v>0</v>
      </c>
      <c r="AI113" s="47">
        <f t="shared" ca="1" si="47"/>
        <v>0</v>
      </c>
      <c r="AJ113" s="47">
        <f t="shared" ca="1" si="47"/>
        <v>0</v>
      </c>
      <c r="AK113" s="47">
        <f t="shared" ca="1" si="47"/>
        <v>0</v>
      </c>
      <c r="AL113" s="47">
        <f t="shared" ca="1" si="47"/>
        <v>0</v>
      </c>
      <c r="AM113" s="47">
        <f t="shared" ca="1" si="47"/>
        <v>0</v>
      </c>
      <c r="AN113" s="47">
        <f t="shared" ca="1" si="47"/>
        <v>0</v>
      </c>
      <c r="AO113" s="47">
        <f t="shared" ca="1" si="47"/>
        <v>0</v>
      </c>
      <c r="AP113" s="47">
        <f t="shared" ca="1" si="47"/>
        <v>0</v>
      </c>
      <c r="AQ113" s="47">
        <f t="shared" ca="1" si="47"/>
        <v>0</v>
      </c>
      <c r="AR113" s="47">
        <f t="shared" ca="1" si="47"/>
        <v>0</v>
      </c>
      <c r="AS113" s="47">
        <f t="shared" ca="1" si="47"/>
        <v>0</v>
      </c>
      <c r="AT113" s="47">
        <f t="shared" ca="1" si="47"/>
        <v>0</v>
      </c>
      <c r="AU113" s="47">
        <f t="shared" ca="1" si="47"/>
        <v>0</v>
      </c>
      <c r="AV113" s="47">
        <f t="shared" ca="1" si="47"/>
        <v>0</v>
      </c>
      <c r="AW113" s="47">
        <f t="shared" ca="1" si="47"/>
        <v>0</v>
      </c>
      <c r="AX113" s="47">
        <f t="shared" ca="1" si="47"/>
        <v>0</v>
      </c>
      <c r="AY113" s="47">
        <f t="shared" ca="1" si="47"/>
        <v>0</v>
      </c>
      <c r="AZ113" s="47">
        <f t="shared" ca="1" si="47"/>
        <v>0</v>
      </c>
      <c r="BA113" s="47">
        <f t="shared" ca="1" si="47"/>
        <v>0</v>
      </c>
      <c r="BB113" s="47">
        <f t="shared" ca="1" si="47"/>
        <v>0</v>
      </c>
      <c r="BC113" s="47">
        <f t="shared" ca="1" si="47"/>
        <v>0</v>
      </c>
      <c r="BD113" s="47">
        <f t="shared" ca="1" si="47"/>
        <v>0</v>
      </c>
      <c r="BE113" s="47">
        <f t="shared" ca="1" si="47"/>
        <v>0</v>
      </c>
      <c r="BF113" s="47">
        <f t="shared" ca="1" si="47"/>
        <v>0</v>
      </c>
      <c r="BG113" s="47">
        <f t="shared" ca="1" si="47"/>
        <v>0</v>
      </c>
      <c r="BH113" s="47">
        <f t="shared" ca="1" si="47"/>
        <v>0</v>
      </c>
      <c r="BI113" s="47">
        <f t="shared" ca="1" si="47"/>
        <v>0</v>
      </c>
      <c r="BJ113" s="47">
        <f t="shared" ca="1" si="47"/>
        <v>0</v>
      </c>
      <c r="BK113" s="47">
        <f t="shared" ca="1" si="47"/>
        <v>0</v>
      </c>
      <c r="BL113" s="47">
        <f t="shared" ca="1" si="47"/>
        <v>0</v>
      </c>
    </row>
    <row r="114" spans="1:64" hidden="1" outlineLevel="1" x14ac:dyDescent="0.25">
      <c r="A114" t="s">
        <v>88</v>
      </c>
      <c r="B114" s="46" t="s">
        <v>142</v>
      </c>
      <c r="C114" s="47">
        <f ca="1">IF(C113&gt;0,CEILING(MAX($C$113:$BL$113),1),0)</f>
        <v>0</v>
      </c>
      <c r="D114" s="47">
        <f ca="1">IF(D113&gt;0,CEILING(MAX($C$113:$BL$113),1)-SUM($C114:C$114),0)</f>
        <v>0</v>
      </c>
      <c r="E114" s="47">
        <f ca="1">IF(E113&gt;0,CEILING(MAX($C$113:$BL$113),1)-SUM($C114:D$114),0)</f>
        <v>0</v>
      </c>
      <c r="F114" s="47">
        <f ca="1">IF(F113&gt;0,CEILING(MAX($C$113:$BL$113),1)-SUM($C114:E$114),0)</f>
        <v>0</v>
      </c>
      <c r="G114" s="47">
        <f ca="1">IF(G113&gt;0,CEILING(MAX($C$113:$BL$113),1)-SUM($C114:F$114),0)</f>
        <v>0</v>
      </c>
      <c r="H114" s="47">
        <f ca="1">IF(H113&gt;0,CEILING(MAX($C$113:$BL$113),1)-SUM($C114:G$114),0)</f>
        <v>0</v>
      </c>
      <c r="I114" s="47">
        <f ca="1">IF(I113&gt;0,CEILING(MAX($C$113:$BL$113),1)-SUM($C114:H$114),0)</f>
        <v>0</v>
      </c>
      <c r="J114" s="47">
        <f ca="1">IF(J113&gt;0,CEILING(MAX($C$113:$BL$113),1)-SUM($C114:I$114),0)</f>
        <v>0</v>
      </c>
      <c r="K114" s="47">
        <f ca="1">IF(K113&gt;0,CEILING(MAX($C$113:$BL$113),1)-SUM($C114:J$114),0)</f>
        <v>0</v>
      </c>
      <c r="L114" s="47">
        <f ca="1">IF(L113&gt;0,CEILING(MAX($C$113:$BL$113),1)-SUM($C114:K$114),0)</f>
        <v>0</v>
      </c>
      <c r="M114" s="47">
        <f ca="1">IF(M113&gt;0,CEILING(MAX($C$113:$BL$113),1)-SUM($C114:L$114),0)</f>
        <v>0</v>
      </c>
      <c r="N114" s="47">
        <f ca="1">IF(N113&gt;0,CEILING(MAX($C$113:$BL$113),1)-SUM($C114:M$114),0)</f>
        <v>0</v>
      </c>
      <c r="O114" s="47">
        <f ca="1">IF(O113&gt;0,CEILING(MAX($C$113:$BL$113),1)-SUM($C114:N$114),0)</f>
        <v>0</v>
      </c>
      <c r="P114" s="47">
        <f ca="1">IF(P113&gt;0,CEILING(MAX($C$113:$BL$113),1)-SUM($C114:O$114),0)</f>
        <v>0</v>
      </c>
      <c r="Q114" s="47">
        <f ca="1">IF(Q113&gt;0,CEILING(MAX($C$113:$BL$113),1)-SUM($C114:P$114),0)</f>
        <v>0</v>
      </c>
      <c r="R114" s="47">
        <f ca="1">IF(R113&gt;0,CEILING(MAX($C$113:$BL$113),1)-SUM($C114:Q$114),0)</f>
        <v>0</v>
      </c>
      <c r="S114" s="47">
        <f ca="1">IF(S113&gt;0,CEILING(MAX($C$113:$BL$113),1)-SUM($C114:R$114),0)</f>
        <v>0</v>
      </c>
      <c r="T114" s="47">
        <f ca="1">IF(T113&gt;0,CEILING(MAX($C$113:$BL$113),1)-SUM($C114:S$114),0)</f>
        <v>0</v>
      </c>
      <c r="U114" s="47">
        <f ca="1">IF(U113&gt;0,CEILING(MAX($C$113:$BL$113),1)-SUM($C114:T$114),0)</f>
        <v>0</v>
      </c>
      <c r="V114" s="47">
        <f ca="1">IF(V113&gt;0,CEILING(MAX($C$113:$BL$113),1)-SUM($C114:U$114),0)</f>
        <v>0</v>
      </c>
      <c r="W114" s="47">
        <f ca="1">IF(W113&gt;0,CEILING(MAX($C$113:$BL$113),1)-SUM($C114:V$114),0)</f>
        <v>0</v>
      </c>
      <c r="X114" s="47">
        <f ca="1">IF(X113&gt;0,CEILING(MAX($C$113:$BL$113),1)-SUM($C114:W$114),0)</f>
        <v>0</v>
      </c>
      <c r="Y114" s="47">
        <f ca="1">IF(Y113&gt;0,CEILING(MAX($C$113:$BL$113),1)-SUM($C114:X$114),0)</f>
        <v>0</v>
      </c>
      <c r="Z114" s="47">
        <f ca="1">IF(Z113&gt;0,CEILING(MAX($C$113:$BL$113),1)-SUM($C114:Y$114),0)</f>
        <v>0</v>
      </c>
      <c r="AA114" s="47">
        <f ca="1">IF(AA113&gt;0,CEILING(MAX($C$113:$BL$113),1)-SUM($C114:Z$114),0)</f>
        <v>0</v>
      </c>
      <c r="AB114" s="47">
        <f ca="1">IF(AB113&gt;0,CEILING(MAX($C$113:$BL$113),1)-SUM($C114:AA$114),0)</f>
        <v>0</v>
      </c>
      <c r="AC114" s="47">
        <f ca="1">IF(AC113&gt;0,CEILING(MAX($C$113:$BL$113),1)-SUM($C114:AB$114),0)</f>
        <v>0</v>
      </c>
      <c r="AD114" s="47">
        <f ca="1">IF(AD113&gt;0,CEILING(MAX($C$113:$BL$113),1)-SUM($C114:AC$114),0)</f>
        <v>0</v>
      </c>
      <c r="AE114" s="47">
        <f ca="1">IF(AE113&gt;0,CEILING(MAX($C$113:$BL$113),1)-SUM($C114:AD$114),0)</f>
        <v>0</v>
      </c>
      <c r="AF114" s="47">
        <f ca="1">IF(AF113&gt;0,CEILING(MAX($C$113:$BL$113),1)-SUM($C114:AE$114),0)</f>
        <v>0</v>
      </c>
      <c r="AG114" s="47">
        <f ca="1">IF(AG113&gt;0,CEILING(MAX($C$113:$BL$113),1)-SUM($C114:AF$114),0)</f>
        <v>0</v>
      </c>
      <c r="AH114" s="47">
        <f ca="1">IF(AH113&gt;0,CEILING(MAX($C$113:$BL$113),1)-SUM($C114:AG$114),0)</f>
        <v>0</v>
      </c>
      <c r="AI114" s="47">
        <f ca="1">IF(AI113&gt;0,CEILING(MAX($C$113:$BL$113),1)-SUM($C114:AH$114),0)</f>
        <v>0</v>
      </c>
      <c r="AJ114" s="47">
        <f ca="1">IF(AJ113&gt;0,CEILING(MAX($C$113:$BL$113),1)-SUM($C114:AI$114),0)</f>
        <v>0</v>
      </c>
      <c r="AK114" s="47">
        <f ca="1">IF(AK113&gt;0,CEILING(MAX($C$113:$BL$113),1)-SUM($C114:AJ$114),0)</f>
        <v>0</v>
      </c>
      <c r="AL114" s="47">
        <f ca="1">IF(AL113&gt;0,CEILING(MAX($C$113:$BL$113),1)-SUM($C114:AK$114),0)</f>
        <v>0</v>
      </c>
      <c r="AM114" s="47">
        <f ca="1">IF(AM113&gt;0,CEILING(MAX($C$113:$BL$113),1)-SUM($C114:AL$114),0)</f>
        <v>0</v>
      </c>
      <c r="AN114" s="47">
        <f ca="1">IF(AN113&gt;0,CEILING(MAX($C$113:$BL$113),1)-SUM($C114:AM$114),0)</f>
        <v>0</v>
      </c>
      <c r="AO114" s="47">
        <f ca="1">IF(AO113&gt;0,CEILING(MAX($C$113:$BL$113),1)-SUM($C114:AN$114),0)</f>
        <v>0</v>
      </c>
      <c r="AP114" s="47">
        <f ca="1">IF(AP113&gt;0,CEILING(MAX($C$113:$BL$113),1)-SUM($C114:AO$114),0)</f>
        <v>0</v>
      </c>
      <c r="AQ114" s="47">
        <f ca="1">IF(AQ113&gt;0,CEILING(MAX($C$113:$BL$113),1)-SUM($C114:AP$114),0)</f>
        <v>0</v>
      </c>
      <c r="AR114" s="47">
        <f ca="1">IF(AR113&gt;0,CEILING(MAX($C$113:$BL$113),1)-SUM($C114:AQ$114),0)</f>
        <v>0</v>
      </c>
      <c r="AS114" s="47">
        <f ca="1">IF(AS113&gt;0,CEILING(MAX($C$113:$BL$113),1)-SUM($C114:AR$114),0)</f>
        <v>0</v>
      </c>
      <c r="AT114" s="47">
        <f ca="1">IF(AT113&gt;0,CEILING(MAX($C$113:$BL$113),1)-SUM($C114:AS$114),0)</f>
        <v>0</v>
      </c>
      <c r="AU114" s="47">
        <f ca="1">IF(AU113&gt;0,CEILING(MAX($C$113:$BL$113),1)-SUM($C114:AT$114),0)</f>
        <v>0</v>
      </c>
      <c r="AV114" s="47">
        <f ca="1">IF(AV113&gt;0,CEILING(MAX($C$113:$BL$113),1)-SUM($C114:AU$114),0)</f>
        <v>0</v>
      </c>
      <c r="AW114" s="47">
        <f ca="1">IF(AW113&gt;0,CEILING(MAX($C$113:$BL$113),1)-SUM($C114:AV$114),0)</f>
        <v>0</v>
      </c>
      <c r="AX114" s="47">
        <f ca="1">IF(AX113&gt;0,CEILING(MAX($C$113:$BL$113),1)-SUM($C114:AW$114),0)</f>
        <v>0</v>
      </c>
      <c r="AY114" s="47">
        <f ca="1">IF(AY113&gt;0,CEILING(MAX($C$113:$BL$113),1)-SUM($C114:AX$114),0)</f>
        <v>0</v>
      </c>
      <c r="AZ114" s="47">
        <f ca="1">IF(AZ113&gt;0,CEILING(MAX($C$113:$BL$113),1)-SUM($C114:AY$114),0)</f>
        <v>0</v>
      </c>
      <c r="BA114" s="47">
        <f ca="1">IF(BA113&gt;0,CEILING(MAX($C$113:$BL$113),1)-SUM($C114:AZ$114),0)</f>
        <v>0</v>
      </c>
      <c r="BB114" s="47">
        <f ca="1">IF(BB113&gt;0,CEILING(MAX($C$113:$BL$113),1)-SUM($C114:BA$114),0)</f>
        <v>0</v>
      </c>
      <c r="BC114" s="47">
        <f ca="1">IF(BC113&gt;0,CEILING(MAX($C$113:$BL$113),1)-SUM($C114:BB$114),0)</f>
        <v>0</v>
      </c>
      <c r="BD114" s="47">
        <f ca="1">IF(BD113&gt;0,CEILING(MAX($C$113:$BL$113),1)-SUM($C114:BC$114),0)</f>
        <v>0</v>
      </c>
      <c r="BE114" s="47">
        <f ca="1">IF(BE113&gt;0,CEILING(MAX($C$113:$BL$113),1)-SUM($C114:BD$114),0)</f>
        <v>0</v>
      </c>
      <c r="BF114" s="47">
        <f ca="1">IF(BF113&gt;0,CEILING(MAX($C$113:$BL$113),1)-SUM($C114:BE$114),0)</f>
        <v>0</v>
      </c>
      <c r="BG114" s="47">
        <f ca="1">IF(BG113&gt;0,CEILING(MAX($C$113:$BL$113),1)-SUM($C114:BF$114),0)</f>
        <v>0</v>
      </c>
      <c r="BH114" s="47">
        <f ca="1">IF(BH113&gt;0,CEILING(MAX($C$113:$BL$113),1)-SUM($C114:BG$114),0)</f>
        <v>0</v>
      </c>
      <c r="BI114" s="47">
        <f ca="1">IF(BI113&gt;0,CEILING(MAX($C$113:$BL$113),1)-SUM($C114:BH$114),0)</f>
        <v>0</v>
      </c>
      <c r="BJ114" s="47">
        <f ca="1">IF(BJ113&gt;0,CEILING(MAX($C$113:$BL$113),1)-SUM($C114:BI$114),0)</f>
        <v>0</v>
      </c>
      <c r="BK114" s="47">
        <f ca="1">IF(BK113&gt;0,CEILING(MAX($C$113:$BL$113),1)-SUM($C114:BJ$114),0)</f>
        <v>0</v>
      </c>
      <c r="BL114" s="47">
        <f ca="1">IF(BL113&gt;0,CEILING(MAX($C$113:$BL$113),1)-SUM($C114:BK$114),0)</f>
        <v>0</v>
      </c>
    </row>
    <row r="115" spans="1:64" hidden="1" outlineLevel="1" x14ac:dyDescent="0.25">
      <c r="A115" t="s">
        <v>88</v>
      </c>
    </row>
    <row r="116" spans="1:64" hidden="1" outlineLevel="1" x14ac:dyDescent="0.25">
      <c r="A116" t="s">
        <v>88</v>
      </c>
      <c r="B116" s="26" t="s">
        <v>143</v>
      </c>
      <c r="C116" s="47">
        <f ca="1">C102+C105+C108+C111+C114</f>
        <v>3</v>
      </c>
      <c r="D116" s="47">
        <f t="shared" ref="D116:BL116" ca="1" si="48">D102+D105+D108+D111+D114</f>
        <v>0</v>
      </c>
      <c r="E116" s="47">
        <f t="shared" ca="1" si="48"/>
        <v>0</v>
      </c>
      <c r="F116" s="47">
        <f t="shared" ca="1" si="48"/>
        <v>0</v>
      </c>
      <c r="G116" s="47">
        <f t="shared" ca="1" si="48"/>
        <v>0</v>
      </c>
      <c r="H116" s="47">
        <f t="shared" ca="1" si="48"/>
        <v>0</v>
      </c>
      <c r="I116" s="47">
        <f t="shared" ca="1" si="48"/>
        <v>0</v>
      </c>
      <c r="J116" s="47">
        <f t="shared" ca="1" si="48"/>
        <v>0</v>
      </c>
      <c r="K116" s="47">
        <f t="shared" ca="1" si="48"/>
        <v>0</v>
      </c>
      <c r="L116" s="47">
        <f t="shared" ca="1" si="48"/>
        <v>0</v>
      </c>
      <c r="M116" s="47">
        <f t="shared" ca="1" si="48"/>
        <v>0</v>
      </c>
      <c r="N116" s="47">
        <f t="shared" ca="1" si="48"/>
        <v>0</v>
      </c>
      <c r="O116" s="47">
        <f t="shared" ca="1" si="48"/>
        <v>0</v>
      </c>
      <c r="P116" s="47">
        <f t="shared" ca="1" si="48"/>
        <v>0</v>
      </c>
      <c r="Q116" s="47">
        <f t="shared" ca="1" si="48"/>
        <v>0</v>
      </c>
      <c r="R116" s="47">
        <f t="shared" ca="1" si="48"/>
        <v>0</v>
      </c>
      <c r="S116" s="47">
        <f t="shared" ca="1" si="48"/>
        <v>0</v>
      </c>
      <c r="T116" s="47">
        <f t="shared" ca="1" si="48"/>
        <v>0</v>
      </c>
      <c r="U116" s="47">
        <f t="shared" ca="1" si="48"/>
        <v>0</v>
      </c>
      <c r="V116" s="47">
        <f t="shared" ca="1" si="48"/>
        <v>0</v>
      </c>
      <c r="W116" s="47">
        <f t="shared" ca="1" si="48"/>
        <v>0</v>
      </c>
      <c r="X116" s="47">
        <f t="shared" ca="1" si="48"/>
        <v>0</v>
      </c>
      <c r="Y116" s="47">
        <f t="shared" ca="1" si="48"/>
        <v>0</v>
      </c>
      <c r="Z116" s="47">
        <f t="shared" ca="1" si="48"/>
        <v>0</v>
      </c>
      <c r="AA116" s="47">
        <f t="shared" ca="1" si="48"/>
        <v>0</v>
      </c>
      <c r="AB116" s="47">
        <f t="shared" ca="1" si="48"/>
        <v>0</v>
      </c>
      <c r="AC116" s="47">
        <f t="shared" ca="1" si="48"/>
        <v>0</v>
      </c>
      <c r="AD116" s="47">
        <f t="shared" ca="1" si="48"/>
        <v>0</v>
      </c>
      <c r="AE116" s="47">
        <f t="shared" ca="1" si="48"/>
        <v>0</v>
      </c>
      <c r="AF116" s="47">
        <f t="shared" ca="1" si="48"/>
        <v>0</v>
      </c>
      <c r="AG116" s="47">
        <f t="shared" ca="1" si="48"/>
        <v>0</v>
      </c>
      <c r="AH116" s="47">
        <f t="shared" ca="1" si="48"/>
        <v>0</v>
      </c>
      <c r="AI116" s="47">
        <f t="shared" ca="1" si="48"/>
        <v>0</v>
      </c>
      <c r="AJ116" s="47">
        <f t="shared" ca="1" si="48"/>
        <v>0</v>
      </c>
      <c r="AK116" s="47">
        <f t="shared" ca="1" si="48"/>
        <v>0</v>
      </c>
      <c r="AL116" s="47">
        <f t="shared" ca="1" si="48"/>
        <v>0</v>
      </c>
      <c r="AM116" s="47">
        <f t="shared" ca="1" si="48"/>
        <v>0</v>
      </c>
      <c r="AN116" s="47">
        <f t="shared" ca="1" si="48"/>
        <v>0</v>
      </c>
      <c r="AO116" s="47">
        <f t="shared" ca="1" si="48"/>
        <v>0</v>
      </c>
      <c r="AP116" s="47">
        <f t="shared" ca="1" si="48"/>
        <v>0</v>
      </c>
      <c r="AQ116" s="47">
        <f t="shared" ca="1" si="48"/>
        <v>0</v>
      </c>
      <c r="AR116" s="47">
        <f t="shared" ca="1" si="48"/>
        <v>0</v>
      </c>
      <c r="AS116" s="47">
        <f t="shared" ca="1" si="48"/>
        <v>0</v>
      </c>
      <c r="AT116" s="47">
        <f t="shared" ca="1" si="48"/>
        <v>0</v>
      </c>
      <c r="AU116" s="47">
        <f t="shared" ca="1" si="48"/>
        <v>0</v>
      </c>
      <c r="AV116" s="47">
        <f t="shared" ca="1" si="48"/>
        <v>0</v>
      </c>
      <c r="AW116" s="47">
        <f t="shared" ca="1" si="48"/>
        <v>0</v>
      </c>
      <c r="AX116" s="47">
        <f t="shared" ca="1" si="48"/>
        <v>0</v>
      </c>
      <c r="AY116" s="47">
        <f t="shared" ca="1" si="48"/>
        <v>0</v>
      </c>
      <c r="AZ116" s="47">
        <f t="shared" ca="1" si="48"/>
        <v>0</v>
      </c>
      <c r="BA116" s="47">
        <f t="shared" ca="1" si="48"/>
        <v>0</v>
      </c>
      <c r="BB116" s="47">
        <f t="shared" ca="1" si="48"/>
        <v>0</v>
      </c>
      <c r="BC116" s="47">
        <f t="shared" ca="1" si="48"/>
        <v>0</v>
      </c>
      <c r="BD116" s="47">
        <f t="shared" ca="1" si="48"/>
        <v>0</v>
      </c>
      <c r="BE116" s="47">
        <f t="shared" ca="1" si="48"/>
        <v>0</v>
      </c>
      <c r="BF116" s="47">
        <f t="shared" ca="1" si="48"/>
        <v>0</v>
      </c>
      <c r="BG116" s="47">
        <f t="shared" ca="1" si="48"/>
        <v>0</v>
      </c>
      <c r="BH116" s="47">
        <f t="shared" ca="1" si="48"/>
        <v>0</v>
      </c>
      <c r="BI116" s="47">
        <f t="shared" ca="1" si="48"/>
        <v>0</v>
      </c>
      <c r="BJ116" s="47">
        <f t="shared" ca="1" si="48"/>
        <v>0</v>
      </c>
      <c r="BK116" s="47">
        <f t="shared" ca="1" si="48"/>
        <v>0</v>
      </c>
      <c r="BL116" s="47">
        <f t="shared" ca="1" si="48"/>
        <v>0</v>
      </c>
    </row>
    <row r="117" spans="1:64" hidden="1" outlineLevel="1" x14ac:dyDescent="0.25">
      <c r="A117" t="s">
        <v>88</v>
      </c>
      <c r="B117" s="26" t="s">
        <v>144</v>
      </c>
      <c r="C117" s="47">
        <f t="shared" ref="C117:BL117" ca="1" si="49">C116*(1+$C$3)</f>
        <v>3.5999999999999996</v>
      </c>
      <c r="D117" s="47">
        <f t="shared" ca="1" si="49"/>
        <v>0</v>
      </c>
      <c r="E117" s="47">
        <f t="shared" ca="1" si="49"/>
        <v>0</v>
      </c>
      <c r="F117" s="47">
        <f t="shared" ca="1" si="49"/>
        <v>0</v>
      </c>
      <c r="G117" s="47">
        <f t="shared" ca="1" si="49"/>
        <v>0</v>
      </c>
      <c r="H117" s="47">
        <f t="shared" ca="1" si="49"/>
        <v>0</v>
      </c>
      <c r="I117" s="47">
        <f t="shared" ca="1" si="49"/>
        <v>0</v>
      </c>
      <c r="J117" s="47">
        <f t="shared" ca="1" si="49"/>
        <v>0</v>
      </c>
      <c r="K117" s="47">
        <f t="shared" ca="1" si="49"/>
        <v>0</v>
      </c>
      <c r="L117" s="47">
        <f t="shared" ca="1" si="49"/>
        <v>0</v>
      </c>
      <c r="M117" s="47">
        <f t="shared" ca="1" si="49"/>
        <v>0</v>
      </c>
      <c r="N117" s="47">
        <f t="shared" ca="1" si="49"/>
        <v>0</v>
      </c>
      <c r="O117" s="47">
        <f t="shared" ca="1" si="49"/>
        <v>0</v>
      </c>
      <c r="P117" s="47">
        <f t="shared" ca="1" si="49"/>
        <v>0</v>
      </c>
      <c r="Q117" s="47">
        <f t="shared" ca="1" si="49"/>
        <v>0</v>
      </c>
      <c r="R117" s="47">
        <f t="shared" ca="1" si="49"/>
        <v>0</v>
      </c>
      <c r="S117" s="47">
        <f t="shared" ca="1" si="49"/>
        <v>0</v>
      </c>
      <c r="T117" s="47">
        <f t="shared" ca="1" si="49"/>
        <v>0</v>
      </c>
      <c r="U117" s="47">
        <f t="shared" ca="1" si="49"/>
        <v>0</v>
      </c>
      <c r="V117" s="47">
        <f t="shared" ca="1" si="49"/>
        <v>0</v>
      </c>
      <c r="W117" s="47">
        <f t="shared" ca="1" si="49"/>
        <v>0</v>
      </c>
      <c r="X117" s="47">
        <f t="shared" ca="1" si="49"/>
        <v>0</v>
      </c>
      <c r="Y117" s="47">
        <f t="shared" ca="1" si="49"/>
        <v>0</v>
      </c>
      <c r="Z117" s="47">
        <f t="shared" ca="1" si="49"/>
        <v>0</v>
      </c>
      <c r="AA117" s="47">
        <f t="shared" ca="1" si="49"/>
        <v>0</v>
      </c>
      <c r="AB117" s="47">
        <f t="shared" ca="1" si="49"/>
        <v>0</v>
      </c>
      <c r="AC117" s="47">
        <f t="shared" ca="1" si="49"/>
        <v>0</v>
      </c>
      <c r="AD117" s="47">
        <f t="shared" ca="1" si="49"/>
        <v>0</v>
      </c>
      <c r="AE117" s="47">
        <f t="shared" ca="1" si="49"/>
        <v>0</v>
      </c>
      <c r="AF117" s="47">
        <f t="shared" ca="1" si="49"/>
        <v>0</v>
      </c>
      <c r="AG117" s="47">
        <f t="shared" ca="1" si="49"/>
        <v>0</v>
      </c>
      <c r="AH117" s="47">
        <f t="shared" ca="1" si="49"/>
        <v>0</v>
      </c>
      <c r="AI117" s="47">
        <f t="shared" ca="1" si="49"/>
        <v>0</v>
      </c>
      <c r="AJ117" s="47">
        <f t="shared" ca="1" si="49"/>
        <v>0</v>
      </c>
      <c r="AK117" s="47">
        <f t="shared" ca="1" si="49"/>
        <v>0</v>
      </c>
      <c r="AL117" s="47">
        <f t="shared" ca="1" si="49"/>
        <v>0</v>
      </c>
      <c r="AM117" s="47">
        <f t="shared" ca="1" si="49"/>
        <v>0</v>
      </c>
      <c r="AN117" s="47">
        <f t="shared" ca="1" si="49"/>
        <v>0</v>
      </c>
      <c r="AO117" s="47">
        <f t="shared" ca="1" si="49"/>
        <v>0</v>
      </c>
      <c r="AP117" s="47">
        <f t="shared" ca="1" si="49"/>
        <v>0</v>
      </c>
      <c r="AQ117" s="47">
        <f t="shared" ca="1" si="49"/>
        <v>0</v>
      </c>
      <c r="AR117" s="47">
        <f t="shared" ca="1" si="49"/>
        <v>0</v>
      </c>
      <c r="AS117" s="47">
        <f t="shared" ca="1" si="49"/>
        <v>0</v>
      </c>
      <c r="AT117" s="47">
        <f t="shared" ca="1" si="49"/>
        <v>0</v>
      </c>
      <c r="AU117" s="47">
        <f t="shared" ca="1" si="49"/>
        <v>0</v>
      </c>
      <c r="AV117" s="47">
        <f t="shared" ca="1" si="49"/>
        <v>0</v>
      </c>
      <c r="AW117" s="47">
        <f t="shared" ca="1" si="49"/>
        <v>0</v>
      </c>
      <c r="AX117" s="47">
        <f t="shared" ca="1" si="49"/>
        <v>0</v>
      </c>
      <c r="AY117" s="47">
        <f t="shared" ca="1" si="49"/>
        <v>0</v>
      </c>
      <c r="AZ117" s="47">
        <f t="shared" ca="1" si="49"/>
        <v>0</v>
      </c>
      <c r="BA117" s="47">
        <f t="shared" ca="1" si="49"/>
        <v>0</v>
      </c>
      <c r="BB117" s="47">
        <f t="shared" ca="1" si="49"/>
        <v>0</v>
      </c>
      <c r="BC117" s="47">
        <f t="shared" ca="1" si="49"/>
        <v>0</v>
      </c>
      <c r="BD117" s="47">
        <f t="shared" ca="1" si="49"/>
        <v>0</v>
      </c>
      <c r="BE117" s="47">
        <f t="shared" ca="1" si="49"/>
        <v>0</v>
      </c>
      <c r="BF117" s="47">
        <f t="shared" ca="1" si="49"/>
        <v>0</v>
      </c>
      <c r="BG117" s="47">
        <f t="shared" ca="1" si="49"/>
        <v>0</v>
      </c>
      <c r="BH117" s="47">
        <f t="shared" ca="1" si="49"/>
        <v>0</v>
      </c>
      <c r="BI117" s="47">
        <f t="shared" ca="1" si="49"/>
        <v>0</v>
      </c>
      <c r="BJ117" s="47">
        <f t="shared" ca="1" si="49"/>
        <v>0</v>
      </c>
      <c r="BK117" s="47">
        <f t="shared" ca="1" si="49"/>
        <v>0</v>
      </c>
      <c r="BL117" s="47">
        <f t="shared" ca="1" si="49"/>
        <v>0</v>
      </c>
    </row>
    <row r="118" spans="1:64" hidden="1" outlineLevel="1" x14ac:dyDescent="0.25">
      <c r="A118" t="s">
        <v>88</v>
      </c>
      <c r="B118" s="26" t="s">
        <v>145</v>
      </c>
      <c r="C118" s="47">
        <f ca="1">C116+C117</f>
        <v>6.6</v>
      </c>
      <c r="D118" s="47">
        <f ca="1">D116+D117</f>
        <v>0</v>
      </c>
      <c r="E118" s="47">
        <f t="shared" ref="E118:BL118" ca="1" si="50">E116+E117</f>
        <v>0</v>
      </c>
      <c r="F118" s="47">
        <f t="shared" ca="1" si="50"/>
        <v>0</v>
      </c>
      <c r="G118" s="47">
        <f t="shared" ca="1" si="50"/>
        <v>0</v>
      </c>
      <c r="H118" s="47">
        <f t="shared" ca="1" si="50"/>
        <v>0</v>
      </c>
      <c r="I118" s="47">
        <f t="shared" ca="1" si="50"/>
        <v>0</v>
      </c>
      <c r="J118" s="47">
        <f t="shared" ca="1" si="50"/>
        <v>0</v>
      </c>
      <c r="K118" s="47">
        <f t="shared" ca="1" si="50"/>
        <v>0</v>
      </c>
      <c r="L118" s="47">
        <f t="shared" ca="1" si="50"/>
        <v>0</v>
      </c>
      <c r="M118" s="47">
        <f t="shared" ca="1" si="50"/>
        <v>0</v>
      </c>
      <c r="N118" s="47">
        <f t="shared" ca="1" si="50"/>
        <v>0</v>
      </c>
      <c r="O118" s="47">
        <f t="shared" ca="1" si="50"/>
        <v>0</v>
      </c>
      <c r="P118" s="47">
        <f t="shared" ca="1" si="50"/>
        <v>0</v>
      </c>
      <c r="Q118" s="47">
        <f t="shared" ca="1" si="50"/>
        <v>0</v>
      </c>
      <c r="R118" s="47">
        <f t="shared" ca="1" si="50"/>
        <v>0</v>
      </c>
      <c r="S118" s="47">
        <f t="shared" ca="1" si="50"/>
        <v>0</v>
      </c>
      <c r="T118" s="47">
        <f t="shared" ca="1" si="50"/>
        <v>0</v>
      </c>
      <c r="U118" s="47">
        <f t="shared" ca="1" si="50"/>
        <v>0</v>
      </c>
      <c r="V118" s="47">
        <f t="shared" ca="1" si="50"/>
        <v>0</v>
      </c>
      <c r="W118" s="47">
        <f t="shared" ca="1" si="50"/>
        <v>0</v>
      </c>
      <c r="X118" s="47">
        <f t="shared" ca="1" si="50"/>
        <v>0</v>
      </c>
      <c r="Y118" s="47">
        <f t="shared" ca="1" si="50"/>
        <v>0</v>
      </c>
      <c r="Z118" s="47">
        <f t="shared" ca="1" si="50"/>
        <v>0</v>
      </c>
      <c r="AA118" s="47">
        <f t="shared" ca="1" si="50"/>
        <v>0</v>
      </c>
      <c r="AB118" s="47">
        <f t="shared" ca="1" si="50"/>
        <v>0</v>
      </c>
      <c r="AC118" s="47">
        <f t="shared" ca="1" si="50"/>
        <v>0</v>
      </c>
      <c r="AD118" s="47">
        <f t="shared" ca="1" si="50"/>
        <v>0</v>
      </c>
      <c r="AE118" s="47">
        <f t="shared" ca="1" si="50"/>
        <v>0</v>
      </c>
      <c r="AF118" s="47">
        <f t="shared" ca="1" si="50"/>
        <v>0</v>
      </c>
      <c r="AG118" s="47">
        <f t="shared" ca="1" si="50"/>
        <v>0</v>
      </c>
      <c r="AH118" s="47">
        <f t="shared" ca="1" si="50"/>
        <v>0</v>
      </c>
      <c r="AI118" s="47">
        <f t="shared" ca="1" si="50"/>
        <v>0</v>
      </c>
      <c r="AJ118" s="47">
        <f t="shared" ca="1" si="50"/>
        <v>0</v>
      </c>
      <c r="AK118" s="47">
        <f t="shared" ca="1" si="50"/>
        <v>0</v>
      </c>
      <c r="AL118" s="47">
        <f t="shared" ca="1" si="50"/>
        <v>0</v>
      </c>
      <c r="AM118" s="47">
        <f t="shared" ca="1" si="50"/>
        <v>0</v>
      </c>
      <c r="AN118" s="47">
        <f t="shared" ca="1" si="50"/>
        <v>0</v>
      </c>
      <c r="AO118" s="47">
        <f t="shared" ca="1" si="50"/>
        <v>0</v>
      </c>
      <c r="AP118" s="47">
        <f t="shared" ca="1" si="50"/>
        <v>0</v>
      </c>
      <c r="AQ118" s="47">
        <f t="shared" ca="1" si="50"/>
        <v>0</v>
      </c>
      <c r="AR118" s="47">
        <f t="shared" ca="1" si="50"/>
        <v>0</v>
      </c>
      <c r="AS118" s="47">
        <f t="shared" ca="1" si="50"/>
        <v>0</v>
      </c>
      <c r="AT118" s="47">
        <f t="shared" ca="1" si="50"/>
        <v>0</v>
      </c>
      <c r="AU118" s="47">
        <f t="shared" ca="1" si="50"/>
        <v>0</v>
      </c>
      <c r="AV118" s="47">
        <f t="shared" ca="1" si="50"/>
        <v>0</v>
      </c>
      <c r="AW118" s="47">
        <f t="shared" ca="1" si="50"/>
        <v>0</v>
      </c>
      <c r="AX118" s="47">
        <f t="shared" ca="1" si="50"/>
        <v>0</v>
      </c>
      <c r="AY118" s="47">
        <f t="shared" ca="1" si="50"/>
        <v>0</v>
      </c>
      <c r="AZ118" s="47">
        <f t="shared" ca="1" si="50"/>
        <v>0</v>
      </c>
      <c r="BA118" s="47">
        <f t="shared" ca="1" si="50"/>
        <v>0</v>
      </c>
      <c r="BB118" s="47">
        <f t="shared" ca="1" si="50"/>
        <v>0</v>
      </c>
      <c r="BC118" s="47">
        <f t="shared" ca="1" si="50"/>
        <v>0</v>
      </c>
      <c r="BD118" s="47">
        <f t="shared" ca="1" si="50"/>
        <v>0</v>
      </c>
      <c r="BE118" s="47">
        <f t="shared" ca="1" si="50"/>
        <v>0</v>
      </c>
      <c r="BF118" s="47">
        <f t="shared" ca="1" si="50"/>
        <v>0</v>
      </c>
      <c r="BG118" s="47">
        <f t="shared" ca="1" si="50"/>
        <v>0</v>
      </c>
      <c r="BH118" s="47">
        <f t="shared" ca="1" si="50"/>
        <v>0</v>
      </c>
      <c r="BI118" s="47">
        <f t="shared" ca="1" si="50"/>
        <v>0</v>
      </c>
      <c r="BJ118" s="47">
        <f t="shared" ca="1" si="50"/>
        <v>0</v>
      </c>
      <c r="BK118" s="47">
        <f t="shared" ca="1" si="50"/>
        <v>0</v>
      </c>
      <c r="BL118" s="47">
        <f t="shared" ca="1" si="50"/>
        <v>0</v>
      </c>
    </row>
    <row r="119" spans="1:64" hidden="1" outlineLevel="1" x14ac:dyDescent="0.25">
      <c r="A119" t="s">
        <v>88</v>
      </c>
    </row>
    <row r="120" spans="1:64" hidden="1" outlineLevel="1" x14ac:dyDescent="0.25">
      <c r="A120" t="s">
        <v>88</v>
      </c>
    </row>
    <row r="121" spans="1:64" s="41" customFormat="1" hidden="1" outlineLevel="1" x14ac:dyDescent="0.25">
      <c r="A121" s="41" t="s">
        <v>88</v>
      </c>
      <c r="B121" s="48" t="s">
        <v>146</v>
      </c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</row>
    <row r="122" spans="1:64" hidden="1" outlineLevel="1" x14ac:dyDescent="0.25">
      <c r="A122" t="s">
        <v>88</v>
      </c>
      <c r="B122" t="s">
        <v>147</v>
      </c>
      <c r="C122" s="49">
        <v>34500</v>
      </c>
    </row>
    <row r="123" spans="1:64" hidden="1" outlineLevel="1" x14ac:dyDescent="0.25">
      <c r="A123" t="s">
        <v>88</v>
      </c>
      <c r="B123" t="s">
        <v>148</v>
      </c>
      <c r="C123" s="49">
        <v>35830</v>
      </c>
    </row>
    <row r="124" spans="1:64" hidden="1" outlineLevel="1" x14ac:dyDescent="0.25">
      <c r="A124" t="s">
        <v>88</v>
      </c>
      <c r="B124" t="s">
        <v>149</v>
      </c>
      <c r="C124" s="49">
        <v>280</v>
      </c>
    </row>
    <row r="125" spans="1:64" hidden="1" outlineLevel="1" x14ac:dyDescent="0.25">
      <c r="A125" t="s">
        <v>88</v>
      </c>
      <c r="B125" t="s">
        <v>150</v>
      </c>
      <c r="C125" s="49">
        <v>288</v>
      </c>
    </row>
    <row r="126" spans="1:64" hidden="1" outlineLevel="1" x14ac:dyDescent="0.25">
      <c r="A126" t="s">
        <v>88</v>
      </c>
      <c r="B126" t="s">
        <v>151</v>
      </c>
      <c r="C126" s="49">
        <v>0.101325</v>
      </c>
    </row>
    <row r="127" spans="1:64" hidden="1" outlineLevel="1" x14ac:dyDescent="0.25">
      <c r="A127" t="s">
        <v>88</v>
      </c>
      <c r="B127" t="s">
        <v>152</v>
      </c>
      <c r="C127" s="49">
        <f ca="1">MAX(C101:BL101)*1000</f>
        <v>2293.6415196711905</v>
      </c>
    </row>
    <row r="128" spans="1:64" hidden="1" outlineLevel="1" x14ac:dyDescent="0.25">
      <c r="A128" t="s">
        <v>88</v>
      </c>
      <c r="B128" t="s">
        <v>153</v>
      </c>
      <c r="C128" s="49">
        <f ca="1">MAX(C104:BL104)*1000</f>
        <v>0</v>
      </c>
    </row>
    <row r="129" spans="1:64" hidden="1" outlineLevel="1" x14ac:dyDescent="0.25">
      <c r="A129" t="s">
        <v>88</v>
      </c>
      <c r="B129" t="s">
        <v>154</v>
      </c>
      <c r="C129" s="49">
        <f ca="1">MAX(C107:BL107)*1000</f>
        <v>0</v>
      </c>
    </row>
    <row r="130" spans="1:64" hidden="1" outlineLevel="1" x14ac:dyDescent="0.25">
      <c r="A130" t="s">
        <v>88</v>
      </c>
      <c r="B130" t="s">
        <v>155</v>
      </c>
      <c r="C130" s="49">
        <f ca="1">MAX(C110:BL110)*1000</f>
        <v>0</v>
      </c>
    </row>
    <row r="131" spans="1:64" hidden="1" outlineLevel="1" x14ac:dyDescent="0.25">
      <c r="A131" t="s">
        <v>88</v>
      </c>
      <c r="B131" t="s">
        <v>156</v>
      </c>
      <c r="C131" s="49">
        <f ca="1">MAX(C113:BL113)*1000</f>
        <v>0</v>
      </c>
    </row>
    <row r="132" spans="1:64" hidden="1" outlineLevel="1" x14ac:dyDescent="0.25">
      <c r="A132" t="s">
        <v>88</v>
      </c>
      <c r="B132"/>
    </row>
    <row r="133" spans="1:64" hidden="1" outlineLevel="1" x14ac:dyDescent="0.25">
      <c r="A133" t="s">
        <v>88</v>
      </c>
      <c r="B133" t="s">
        <v>157</v>
      </c>
      <c r="C133" s="49">
        <f ca="1">0.41*C127*10^-3</f>
        <v>0.94039302306518802</v>
      </c>
    </row>
    <row r="134" spans="1:64" hidden="1" outlineLevel="1" x14ac:dyDescent="0.25">
      <c r="A134" t="s">
        <v>88</v>
      </c>
      <c r="B134" t="s">
        <v>158</v>
      </c>
      <c r="C134" s="49">
        <f ca="1">0.41*C128*10^-3</f>
        <v>0</v>
      </c>
    </row>
    <row r="135" spans="1:64" hidden="1" outlineLevel="1" x14ac:dyDescent="0.25">
      <c r="A135" t="s">
        <v>88</v>
      </c>
      <c r="B135" t="s">
        <v>159</v>
      </c>
      <c r="C135" s="49">
        <f ca="1">0.41*C129*10^-3</f>
        <v>0</v>
      </c>
    </row>
    <row r="136" spans="1:64" hidden="1" outlineLevel="1" x14ac:dyDescent="0.25">
      <c r="A136" t="s">
        <v>88</v>
      </c>
      <c r="B136" t="s">
        <v>160</v>
      </c>
      <c r="C136" s="49">
        <f ca="1">0.41*C130*10^-3</f>
        <v>0</v>
      </c>
    </row>
    <row r="137" spans="1:64" hidden="1" outlineLevel="1" x14ac:dyDescent="0.25">
      <c r="A137" t="s">
        <v>88</v>
      </c>
      <c r="B137" t="s">
        <v>161</v>
      </c>
      <c r="C137" s="49">
        <f ca="1">0.41*C131*10^-3</f>
        <v>0</v>
      </c>
    </row>
    <row r="138" spans="1:64" hidden="1" outlineLevel="1" x14ac:dyDescent="0.25">
      <c r="A138" t="s">
        <v>88</v>
      </c>
      <c r="B138"/>
      <c r="C138" s="50"/>
    </row>
    <row r="139" spans="1:64" hidden="1" outlineLevel="1" x14ac:dyDescent="0.25">
      <c r="A139" t="s">
        <v>88</v>
      </c>
      <c r="B139"/>
      <c r="C139" s="50"/>
    </row>
    <row r="140" spans="1:64" s="41" customFormat="1" hidden="1" outlineLevel="1" x14ac:dyDescent="0.25">
      <c r="A140" s="41" t="s">
        <v>88</v>
      </c>
      <c r="B140" s="51" t="s">
        <v>162</v>
      </c>
      <c r="C140" s="52">
        <f t="shared" ref="C140:BL140" ca="1" si="51">IF(C43=0,C42,0)</f>
        <v>1.0243125758188436</v>
      </c>
      <c r="D140" s="52">
        <f t="shared" ca="1" si="51"/>
        <v>1.0219708176438946</v>
      </c>
      <c r="E140" s="52">
        <f t="shared" ca="1" si="51"/>
        <v>1.0199134344383305</v>
      </c>
      <c r="F140" s="52">
        <f t="shared" ca="1" si="51"/>
        <v>1.0181370578778135</v>
      </c>
      <c r="G140" s="52">
        <f t="shared" ca="1" si="51"/>
        <v>1.0166387959866221</v>
      </c>
      <c r="H140" s="52">
        <f t="shared" ca="1" si="51"/>
        <v>1.015416221272047</v>
      </c>
      <c r="I140" s="52">
        <f t="shared" ca="1" si="51"/>
        <v>1.0144673608329997</v>
      </c>
      <c r="J140" s="52">
        <f t="shared" ca="1" si="51"/>
        <v>1.0137906883671293</v>
      </c>
      <c r="K140" s="52">
        <f t="shared" ca="1" si="51"/>
        <v>1.0133851180157356</v>
      </c>
      <c r="L140" s="52">
        <f t="shared" ca="1" si="51"/>
        <v>1.01325</v>
      </c>
      <c r="M140" s="52">
        <f t="shared" ca="1" si="51"/>
        <v>1.0133851180157356</v>
      </c>
      <c r="N140" s="52">
        <f t="shared" ca="1" si="51"/>
        <v>1.0137906883671293</v>
      </c>
      <c r="O140" s="52">
        <f t="shared" ca="1" si="51"/>
        <v>1.0144673608329997</v>
      </c>
      <c r="P140" s="52">
        <f t="shared" ca="1" si="51"/>
        <v>1.015416221272047</v>
      </c>
      <c r="Q140" s="52">
        <f t="shared" ca="1" si="51"/>
        <v>1.0166387959866221</v>
      </c>
      <c r="R140" s="52">
        <f t="shared" ca="1" si="51"/>
        <v>1.0181370578778135</v>
      </c>
      <c r="S140" s="52">
        <f t="shared" ca="1" si="51"/>
        <v>1.0199134344383305</v>
      </c>
      <c r="T140" s="52">
        <f t="shared" ca="1" si="51"/>
        <v>1.0219708176438946</v>
      </c>
      <c r="U140" s="52">
        <f t="shared" ca="1" si="51"/>
        <v>1.0243125758188436</v>
      </c>
      <c r="V140" s="52">
        <f t="shared" ca="1" si="51"/>
        <v>1.0269425675675676</v>
      </c>
      <c r="W140" s="52">
        <f t="shared" ca="1" si="51"/>
        <v>1.0298651578804716</v>
      </c>
      <c r="X140" s="52">
        <f t="shared" ca="1" si="51"/>
        <v>1.0330852365415988</v>
      </c>
      <c r="Y140" s="52">
        <f t="shared" ca="1" si="51"/>
        <v>1.0366082389851317</v>
      </c>
      <c r="Z140" s="52">
        <f t="shared" ca="1" si="51"/>
        <v>1.040440169769989</v>
      </c>
      <c r="AA140" s="52">
        <f t="shared" ca="1" si="51"/>
        <v>1.0445876288659794</v>
      </c>
      <c r="AB140" s="52">
        <f t="shared" ca="1" si="51"/>
        <v>1.049057840971839</v>
      </c>
      <c r="AC140" s="52">
        <f t="shared" ca="1" si="51"/>
        <v>1.0538586881153793</v>
      </c>
      <c r="AD140" s="52">
        <f t="shared" ca="1" si="51"/>
        <v>1.0589987458193979</v>
      </c>
      <c r="AE140" s="52">
        <f t="shared" ca="1" si="51"/>
        <v>1.0644873231545036</v>
      </c>
      <c r="AF140" s="52">
        <f t="shared" ca="1" si="51"/>
        <v>1.0703345070422536</v>
      </c>
      <c r="AG140" s="52">
        <f t="shared" ca="1" si="51"/>
        <v>1.0765512112197195</v>
      </c>
      <c r="AH140" s="52">
        <f t="shared" ca="1" si="51"/>
        <v>1.0831492303306729</v>
      </c>
      <c r="AI140" s="52">
        <f t="shared" ca="1" si="51"/>
        <v>1.0901412996700617</v>
      </c>
      <c r="AJ140" s="52">
        <f t="shared" ca="1" si="51"/>
        <v>1.0975411611785097</v>
      </c>
      <c r="AK140" s="52">
        <f t="shared" ca="1" si="51"/>
        <v>1.1053636363636365</v>
      </c>
      <c r="AL140" s="52">
        <f t="shared" ca="1" si="51"/>
        <v>1.1136247069167646</v>
      </c>
      <c r="AM140" s="52">
        <f t="shared" ca="1" si="51"/>
        <v>1.1223416038989811</v>
      </c>
      <c r="AN140" s="52">
        <f t="shared" ca="1" si="51"/>
        <v>1.1315329064919597</v>
      </c>
      <c r="AO140" s="52">
        <f t="shared" ca="1" si="51"/>
        <v>1.1412186514491667</v>
      </c>
      <c r="AP140" s="52">
        <f t="shared" ca="1" si="51"/>
        <v>1.1514204545454547</v>
      </c>
      <c r="AQ140" s="52">
        <f t="shared" ca="1" si="51"/>
        <v>1.1621616455115462</v>
      </c>
      <c r="AR140" s="52">
        <f t="shared" ca="1" si="51"/>
        <v>1.1734674181593578</v>
      </c>
      <c r="AS140" s="52">
        <f t="shared" ca="1" si="51"/>
        <v>1.1853649976602716</v>
      </c>
      <c r="AT140" s="52">
        <f t="shared" ca="1" si="51"/>
        <v>1.1978838272383356</v>
      </c>
      <c r="AU140" s="52">
        <f t="shared" ca="1" si="51"/>
        <v>1.2110557768924304</v>
      </c>
      <c r="AV140" s="52">
        <f t="shared" ca="1" si="51"/>
        <v>1.2249153771760155</v>
      </c>
      <c r="AW140" s="52">
        <f t="shared" ca="1" si="51"/>
        <v>1.2395000815527646</v>
      </c>
      <c r="AX140" s="52">
        <f t="shared" ca="1" si="51"/>
        <v>1.2548505614266843</v>
      </c>
      <c r="AY140" s="52">
        <f t="shared" ca="1" si="51"/>
        <v>1.2710110386352236</v>
      </c>
      <c r="AZ140" s="52">
        <f t="shared" ca="1" si="51"/>
        <v>1.2880296610169493</v>
      </c>
      <c r="BA140" s="52">
        <f t="shared" ca="1" si="51"/>
        <v>1.3059589276507992</v>
      </c>
      <c r="BB140" s="52">
        <f t="shared" ca="1" si="51"/>
        <v>1.3248561715481173</v>
      </c>
      <c r="BC140" s="52">
        <f t="shared" ca="1" si="51"/>
        <v>1.3447841090072554</v>
      </c>
      <c r="BD140" s="52">
        <f t="shared" ca="1" si="51"/>
        <v>1.3658114665708125</v>
      </c>
      <c r="BE140" s="52">
        <f t="shared" ca="1" si="51"/>
        <v>1.388013698630137</v>
      </c>
      <c r="BF140" s="52">
        <f t="shared" ca="1" si="51"/>
        <v>1.4114738112927192</v>
      </c>
      <c r="BG140" s="52">
        <f t="shared" ca="1" si="51"/>
        <v>1.4362833112833115</v>
      </c>
      <c r="BH140" s="52">
        <f t="shared" ca="1" si="51"/>
        <v>1.4625433025404158</v>
      </c>
      <c r="BI140" s="52">
        <f t="shared" ca="1" si="51"/>
        <v>1.4903657579917633</v>
      </c>
      <c r="BJ140" s="52">
        <f t="shared" ca="1" si="51"/>
        <v>1.5198750000000001</v>
      </c>
      <c r="BK140" s="52">
        <f t="shared" ca="1" si="51"/>
        <v>1.5512094304960196</v>
      </c>
      <c r="BL140" s="52">
        <f t="shared" ca="1" si="51"/>
        <v>1.5845235613010846</v>
      </c>
    </row>
    <row r="141" spans="1:64" s="41" customFormat="1" hidden="1" outlineLevel="1" x14ac:dyDescent="0.25">
      <c r="A141" s="41" t="s">
        <v>88</v>
      </c>
      <c r="B141" s="51" t="s">
        <v>163</v>
      </c>
      <c r="C141" s="52" t="str">
        <f ca="1">IF(C43=0,"-",C42)</f>
        <v>-</v>
      </c>
      <c r="D141" s="52" t="str">
        <f t="shared" ref="D141:BL141" ca="1" si="52">IF(D43=0,"-",D42)</f>
        <v>-</v>
      </c>
      <c r="E141" s="52" t="str">
        <f t="shared" ca="1" si="52"/>
        <v>-</v>
      </c>
      <c r="F141" s="52" t="str">
        <f t="shared" ca="1" si="52"/>
        <v>-</v>
      </c>
      <c r="G141" s="52" t="str">
        <f t="shared" ca="1" si="52"/>
        <v>-</v>
      </c>
      <c r="H141" s="52" t="str">
        <f t="shared" ca="1" si="52"/>
        <v>-</v>
      </c>
      <c r="I141" s="52" t="str">
        <f t="shared" ca="1" si="52"/>
        <v>-</v>
      </c>
      <c r="J141" s="52" t="str">
        <f t="shared" ca="1" si="52"/>
        <v>-</v>
      </c>
      <c r="K141" s="52" t="str">
        <f t="shared" ca="1" si="52"/>
        <v>-</v>
      </c>
      <c r="L141" s="52" t="str">
        <f t="shared" ca="1" si="52"/>
        <v>-</v>
      </c>
      <c r="M141" s="52" t="str">
        <f t="shared" ca="1" si="52"/>
        <v>-</v>
      </c>
      <c r="N141" s="52" t="str">
        <f t="shared" ca="1" si="52"/>
        <v>-</v>
      </c>
      <c r="O141" s="52" t="str">
        <f t="shared" ca="1" si="52"/>
        <v>-</v>
      </c>
      <c r="P141" s="52" t="str">
        <f t="shared" ca="1" si="52"/>
        <v>-</v>
      </c>
      <c r="Q141" s="52" t="str">
        <f t="shared" ca="1" si="52"/>
        <v>-</v>
      </c>
      <c r="R141" s="52" t="str">
        <f t="shared" ca="1" si="52"/>
        <v>-</v>
      </c>
      <c r="S141" s="52" t="str">
        <f t="shared" ca="1" si="52"/>
        <v>-</v>
      </c>
      <c r="T141" s="52" t="str">
        <f t="shared" ca="1" si="52"/>
        <v>-</v>
      </c>
      <c r="U141" s="52" t="str">
        <f t="shared" ca="1" si="52"/>
        <v>-</v>
      </c>
      <c r="V141" s="52" t="str">
        <f t="shared" ca="1" si="52"/>
        <v>-</v>
      </c>
      <c r="W141" s="52" t="str">
        <f t="shared" ca="1" si="52"/>
        <v>-</v>
      </c>
      <c r="X141" s="52" t="str">
        <f t="shared" ca="1" si="52"/>
        <v>-</v>
      </c>
      <c r="Y141" s="52" t="str">
        <f t="shared" ca="1" si="52"/>
        <v>-</v>
      </c>
      <c r="Z141" s="52" t="str">
        <f t="shared" ca="1" si="52"/>
        <v>-</v>
      </c>
      <c r="AA141" s="52" t="str">
        <f t="shared" ca="1" si="52"/>
        <v>-</v>
      </c>
      <c r="AB141" s="52" t="str">
        <f t="shared" ca="1" si="52"/>
        <v>-</v>
      </c>
      <c r="AC141" s="52" t="str">
        <f t="shared" ca="1" si="52"/>
        <v>-</v>
      </c>
      <c r="AD141" s="52" t="str">
        <f t="shared" ca="1" si="52"/>
        <v>-</v>
      </c>
      <c r="AE141" s="52" t="str">
        <f t="shared" ca="1" si="52"/>
        <v>-</v>
      </c>
      <c r="AF141" s="52" t="str">
        <f t="shared" ca="1" si="52"/>
        <v>-</v>
      </c>
      <c r="AG141" s="52" t="str">
        <f t="shared" ca="1" si="52"/>
        <v>-</v>
      </c>
      <c r="AH141" s="52" t="str">
        <f t="shared" ca="1" si="52"/>
        <v>-</v>
      </c>
      <c r="AI141" s="52" t="str">
        <f t="shared" ca="1" si="52"/>
        <v>-</v>
      </c>
      <c r="AJ141" s="52" t="str">
        <f t="shared" ca="1" si="52"/>
        <v>-</v>
      </c>
      <c r="AK141" s="52" t="str">
        <f t="shared" ca="1" si="52"/>
        <v>-</v>
      </c>
      <c r="AL141" s="52" t="str">
        <f t="shared" ca="1" si="52"/>
        <v>-</v>
      </c>
      <c r="AM141" s="52" t="str">
        <f t="shared" ca="1" si="52"/>
        <v>-</v>
      </c>
      <c r="AN141" s="52" t="str">
        <f t="shared" ca="1" si="52"/>
        <v>-</v>
      </c>
      <c r="AO141" s="52" t="str">
        <f t="shared" ca="1" si="52"/>
        <v>-</v>
      </c>
      <c r="AP141" s="52" t="str">
        <f t="shared" ca="1" si="52"/>
        <v>-</v>
      </c>
      <c r="AQ141" s="52" t="str">
        <f t="shared" ca="1" si="52"/>
        <v>-</v>
      </c>
      <c r="AR141" s="52" t="str">
        <f t="shared" ca="1" si="52"/>
        <v>-</v>
      </c>
      <c r="AS141" s="52" t="str">
        <f t="shared" ca="1" si="52"/>
        <v>-</v>
      </c>
      <c r="AT141" s="52" t="str">
        <f t="shared" ca="1" si="52"/>
        <v>-</v>
      </c>
      <c r="AU141" s="52" t="str">
        <f t="shared" ca="1" si="52"/>
        <v>-</v>
      </c>
      <c r="AV141" s="52" t="str">
        <f t="shared" ca="1" si="52"/>
        <v>-</v>
      </c>
      <c r="AW141" s="52" t="str">
        <f t="shared" ca="1" si="52"/>
        <v>-</v>
      </c>
      <c r="AX141" s="52" t="str">
        <f t="shared" ca="1" si="52"/>
        <v>-</v>
      </c>
      <c r="AY141" s="52" t="str">
        <f t="shared" ca="1" si="52"/>
        <v>-</v>
      </c>
      <c r="AZ141" s="52" t="str">
        <f t="shared" ca="1" si="52"/>
        <v>-</v>
      </c>
      <c r="BA141" s="52" t="str">
        <f t="shared" ca="1" si="52"/>
        <v>-</v>
      </c>
      <c r="BB141" s="52" t="str">
        <f t="shared" ca="1" si="52"/>
        <v>-</v>
      </c>
      <c r="BC141" s="52" t="str">
        <f t="shared" ca="1" si="52"/>
        <v>-</v>
      </c>
      <c r="BD141" s="52" t="str">
        <f t="shared" ca="1" si="52"/>
        <v>-</v>
      </c>
      <c r="BE141" s="52" t="str">
        <f t="shared" ca="1" si="52"/>
        <v>-</v>
      </c>
      <c r="BF141" s="52" t="str">
        <f t="shared" ca="1" si="52"/>
        <v>-</v>
      </c>
      <c r="BG141" s="52" t="str">
        <f t="shared" ca="1" si="52"/>
        <v>-</v>
      </c>
      <c r="BH141" s="52" t="str">
        <f t="shared" ca="1" si="52"/>
        <v>-</v>
      </c>
      <c r="BI141" s="52" t="str">
        <f t="shared" ca="1" si="52"/>
        <v>-</v>
      </c>
      <c r="BJ141" s="52" t="str">
        <f t="shared" ca="1" si="52"/>
        <v>-</v>
      </c>
      <c r="BK141" s="52" t="str">
        <f t="shared" ca="1" si="52"/>
        <v>-</v>
      </c>
      <c r="BL141" s="52" t="str">
        <f t="shared" ca="1" si="52"/>
        <v>-</v>
      </c>
    </row>
    <row r="142" spans="1:64" s="41" customFormat="1" hidden="1" outlineLevel="1" x14ac:dyDescent="0.25">
      <c r="A142" s="41" t="s">
        <v>88</v>
      </c>
      <c r="B142" s="51" t="s">
        <v>164</v>
      </c>
      <c r="C142" s="52">
        <f ca="1">IF(C141="-",C140,MIN($C$141:$BL$141))</f>
        <v>1.0243125758188436</v>
      </c>
      <c r="D142" s="52">
        <f t="shared" ref="D142:BL142" ca="1" si="53">IF(D141="-",D140,MIN($C$141:$BL$141))</f>
        <v>1.0219708176438946</v>
      </c>
      <c r="E142" s="52">
        <f t="shared" ca="1" si="53"/>
        <v>1.0199134344383305</v>
      </c>
      <c r="F142" s="52">
        <f t="shared" ca="1" si="53"/>
        <v>1.0181370578778135</v>
      </c>
      <c r="G142" s="52">
        <f t="shared" ca="1" si="53"/>
        <v>1.0166387959866221</v>
      </c>
      <c r="H142" s="52">
        <f t="shared" ca="1" si="53"/>
        <v>1.015416221272047</v>
      </c>
      <c r="I142" s="52">
        <f t="shared" ca="1" si="53"/>
        <v>1.0144673608329997</v>
      </c>
      <c r="J142" s="52">
        <f t="shared" ca="1" si="53"/>
        <v>1.0137906883671293</v>
      </c>
      <c r="K142" s="52">
        <f t="shared" ca="1" si="53"/>
        <v>1.0133851180157356</v>
      </c>
      <c r="L142" s="52">
        <f t="shared" ca="1" si="53"/>
        <v>1.01325</v>
      </c>
      <c r="M142" s="52">
        <f t="shared" ca="1" si="53"/>
        <v>1.0133851180157356</v>
      </c>
      <c r="N142" s="52">
        <f t="shared" ca="1" si="53"/>
        <v>1.0137906883671293</v>
      </c>
      <c r="O142" s="52">
        <f t="shared" ca="1" si="53"/>
        <v>1.0144673608329997</v>
      </c>
      <c r="P142" s="52">
        <f t="shared" ca="1" si="53"/>
        <v>1.015416221272047</v>
      </c>
      <c r="Q142" s="52">
        <f t="shared" ca="1" si="53"/>
        <v>1.0166387959866221</v>
      </c>
      <c r="R142" s="52">
        <f t="shared" ca="1" si="53"/>
        <v>1.0181370578778135</v>
      </c>
      <c r="S142" s="52">
        <f t="shared" ca="1" si="53"/>
        <v>1.0199134344383305</v>
      </c>
      <c r="T142" s="52">
        <f t="shared" ca="1" si="53"/>
        <v>1.0219708176438946</v>
      </c>
      <c r="U142" s="52">
        <f t="shared" ca="1" si="53"/>
        <v>1.0243125758188436</v>
      </c>
      <c r="V142" s="52">
        <f t="shared" ca="1" si="53"/>
        <v>1.0269425675675676</v>
      </c>
      <c r="W142" s="52">
        <f t="shared" ca="1" si="53"/>
        <v>1.0298651578804716</v>
      </c>
      <c r="X142" s="52">
        <f t="shared" ca="1" si="53"/>
        <v>1.0330852365415988</v>
      </c>
      <c r="Y142" s="52">
        <f t="shared" ca="1" si="53"/>
        <v>1.0366082389851317</v>
      </c>
      <c r="Z142" s="52">
        <f t="shared" ca="1" si="53"/>
        <v>1.040440169769989</v>
      </c>
      <c r="AA142" s="52">
        <f t="shared" ca="1" si="53"/>
        <v>1.0445876288659794</v>
      </c>
      <c r="AB142" s="52">
        <f t="shared" ca="1" si="53"/>
        <v>1.049057840971839</v>
      </c>
      <c r="AC142" s="52">
        <f t="shared" ca="1" si="53"/>
        <v>1.0538586881153793</v>
      </c>
      <c r="AD142" s="52">
        <f t="shared" ca="1" si="53"/>
        <v>1.0589987458193979</v>
      </c>
      <c r="AE142" s="52">
        <f t="shared" ca="1" si="53"/>
        <v>1.0644873231545036</v>
      </c>
      <c r="AF142" s="52">
        <f t="shared" ca="1" si="53"/>
        <v>1.0703345070422536</v>
      </c>
      <c r="AG142" s="52">
        <f t="shared" ca="1" si="53"/>
        <v>1.0765512112197195</v>
      </c>
      <c r="AH142" s="52">
        <f t="shared" ca="1" si="53"/>
        <v>1.0831492303306729</v>
      </c>
      <c r="AI142" s="52">
        <f t="shared" ca="1" si="53"/>
        <v>1.0901412996700617</v>
      </c>
      <c r="AJ142" s="52">
        <f t="shared" ca="1" si="53"/>
        <v>1.0975411611785097</v>
      </c>
      <c r="AK142" s="52">
        <f t="shared" ca="1" si="53"/>
        <v>1.1053636363636365</v>
      </c>
      <c r="AL142" s="52">
        <f t="shared" ca="1" si="53"/>
        <v>1.1136247069167646</v>
      </c>
      <c r="AM142" s="52">
        <f t="shared" ca="1" si="53"/>
        <v>1.1223416038989811</v>
      </c>
      <c r="AN142" s="52">
        <f t="shared" ca="1" si="53"/>
        <v>1.1315329064919597</v>
      </c>
      <c r="AO142" s="52">
        <f t="shared" ca="1" si="53"/>
        <v>1.1412186514491667</v>
      </c>
      <c r="AP142" s="52">
        <f t="shared" ca="1" si="53"/>
        <v>1.1514204545454547</v>
      </c>
      <c r="AQ142" s="52">
        <f t="shared" ca="1" si="53"/>
        <v>1.1621616455115462</v>
      </c>
      <c r="AR142" s="52">
        <f t="shared" ca="1" si="53"/>
        <v>1.1734674181593578</v>
      </c>
      <c r="AS142" s="52">
        <f t="shared" ca="1" si="53"/>
        <v>1.1853649976602716</v>
      </c>
      <c r="AT142" s="52">
        <f t="shared" ca="1" si="53"/>
        <v>1.1978838272383356</v>
      </c>
      <c r="AU142" s="52">
        <f t="shared" ca="1" si="53"/>
        <v>1.2110557768924304</v>
      </c>
      <c r="AV142" s="52">
        <f t="shared" ca="1" si="53"/>
        <v>1.2249153771760155</v>
      </c>
      <c r="AW142" s="52">
        <f t="shared" ca="1" si="53"/>
        <v>1.2395000815527646</v>
      </c>
      <c r="AX142" s="52">
        <f t="shared" ca="1" si="53"/>
        <v>1.2548505614266843</v>
      </c>
      <c r="AY142" s="52">
        <f t="shared" ca="1" si="53"/>
        <v>1.2710110386352236</v>
      </c>
      <c r="AZ142" s="52">
        <f t="shared" ca="1" si="53"/>
        <v>1.2880296610169493</v>
      </c>
      <c r="BA142" s="52">
        <f t="shared" ca="1" si="53"/>
        <v>1.3059589276507992</v>
      </c>
      <c r="BB142" s="52">
        <f t="shared" ca="1" si="53"/>
        <v>1.3248561715481173</v>
      </c>
      <c r="BC142" s="52">
        <f t="shared" ca="1" si="53"/>
        <v>1.3447841090072554</v>
      </c>
      <c r="BD142" s="52">
        <f t="shared" ca="1" si="53"/>
        <v>1.3658114665708125</v>
      </c>
      <c r="BE142" s="52">
        <f t="shared" ca="1" si="53"/>
        <v>1.388013698630137</v>
      </c>
      <c r="BF142" s="52">
        <f t="shared" ca="1" si="53"/>
        <v>1.4114738112927192</v>
      </c>
      <c r="BG142" s="52">
        <f t="shared" ca="1" si="53"/>
        <v>1.4362833112833115</v>
      </c>
      <c r="BH142" s="52">
        <f t="shared" ca="1" si="53"/>
        <v>1.4625433025404158</v>
      </c>
      <c r="BI142" s="52">
        <f t="shared" ca="1" si="53"/>
        <v>1.4903657579917633</v>
      </c>
      <c r="BJ142" s="52">
        <f t="shared" ca="1" si="53"/>
        <v>1.5198750000000001</v>
      </c>
      <c r="BK142" s="52">
        <f t="shared" ca="1" si="53"/>
        <v>1.5512094304960196</v>
      </c>
      <c r="BL142" s="52">
        <f t="shared" ca="1" si="53"/>
        <v>1.5845235613010846</v>
      </c>
    </row>
    <row r="143" spans="1:64" s="53" customFormat="1" hidden="1" outlineLevel="1" x14ac:dyDescent="0.25">
      <c r="A143" s="53" t="s">
        <v>88</v>
      </c>
      <c r="B143" s="54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</row>
    <row r="144" spans="1:64" s="41" customFormat="1" hidden="1" outlineLevel="1" x14ac:dyDescent="0.25">
      <c r="A144" s="41" t="s">
        <v>88</v>
      </c>
      <c r="B144" s="51" t="s">
        <v>165</v>
      </c>
      <c r="C144" s="52">
        <f ca="1">IF(C47=0,C46,0)</f>
        <v>0</v>
      </c>
      <c r="D144" s="52">
        <f t="shared" ref="D144:BL144" ca="1" si="54">IF(D47=0,D46,0)</f>
        <v>0</v>
      </c>
      <c r="E144" s="52">
        <f t="shared" ca="1" si="54"/>
        <v>0</v>
      </c>
      <c r="F144" s="52">
        <f t="shared" ca="1" si="54"/>
        <v>0</v>
      </c>
      <c r="G144" s="52">
        <f t="shared" ca="1" si="54"/>
        <v>0</v>
      </c>
      <c r="H144" s="52">
        <f t="shared" ca="1" si="54"/>
        <v>0</v>
      </c>
      <c r="I144" s="52">
        <f t="shared" ca="1" si="54"/>
        <v>0</v>
      </c>
      <c r="J144" s="52">
        <f t="shared" ca="1" si="54"/>
        <v>0</v>
      </c>
      <c r="K144" s="52">
        <f t="shared" ca="1" si="54"/>
        <v>0</v>
      </c>
      <c r="L144" s="52">
        <f t="shared" ca="1" si="54"/>
        <v>0</v>
      </c>
      <c r="M144" s="52">
        <f t="shared" ca="1" si="54"/>
        <v>0</v>
      </c>
      <c r="N144" s="52">
        <f t="shared" ca="1" si="54"/>
        <v>0</v>
      </c>
      <c r="O144" s="52">
        <f t="shared" ca="1" si="54"/>
        <v>0</v>
      </c>
      <c r="P144" s="52">
        <f t="shared" ca="1" si="54"/>
        <v>0</v>
      </c>
      <c r="Q144" s="52">
        <f t="shared" ca="1" si="54"/>
        <v>0</v>
      </c>
      <c r="R144" s="52">
        <f t="shared" ca="1" si="54"/>
        <v>0</v>
      </c>
      <c r="S144" s="52">
        <f t="shared" ca="1" si="54"/>
        <v>0</v>
      </c>
      <c r="T144" s="52">
        <f t="shared" ca="1" si="54"/>
        <v>0</v>
      </c>
      <c r="U144" s="52">
        <f t="shared" ca="1" si="54"/>
        <v>0</v>
      </c>
      <c r="V144" s="52">
        <f t="shared" ca="1" si="54"/>
        <v>0</v>
      </c>
      <c r="W144" s="52">
        <f t="shared" ca="1" si="54"/>
        <v>0</v>
      </c>
      <c r="X144" s="52">
        <f t="shared" ca="1" si="54"/>
        <v>0</v>
      </c>
      <c r="Y144" s="52">
        <f t="shared" ca="1" si="54"/>
        <v>0</v>
      </c>
      <c r="Z144" s="52">
        <f t="shared" ca="1" si="54"/>
        <v>0</v>
      </c>
      <c r="AA144" s="52">
        <f t="shared" ca="1" si="54"/>
        <v>0</v>
      </c>
      <c r="AB144" s="52">
        <f t="shared" ca="1" si="54"/>
        <v>0</v>
      </c>
      <c r="AC144" s="52">
        <f t="shared" ca="1" si="54"/>
        <v>0</v>
      </c>
      <c r="AD144" s="52">
        <f t="shared" ca="1" si="54"/>
        <v>0</v>
      </c>
      <c r="AE144" s="52">
        <f t="shared" ca="1" si="54"/>
        <v>0</v>
      </c>
      <c r="AF144" s="52">
        <f t="shared" ca="1" si="54"/>
        <v>0</v>
      </c>
      <c r="AG144" s="52">
        <f t="shared" ca="1" si="54"/>
        <v>0</v>
      </c>
      <c r="AH144" s="52">
        <f t="shared" ca="1" si="54"/>
        <v>0</v>
      </c>
      <c r="AI144" s="52">
        <f t="shared" ca="1" si="54"/>
        <v>0</v>
      </c>
      <c r="AJ144" s="52">
        <f t="shared" ca="1" si="54"/>
        <v>0</v>
      </c>
      <c r="AK144" s="52">
        <f t="shared" ca="1" si="54"/>
        <v>0</v>
      </c>
      <c r="AL144" s="52">
        <f t="shared" ca="1" si="54"/>
        <v>0</v>
      </c>
      <c r="AM144" s="52">
        <f t="shared" ca="1" si="54"/>
        <v>0</v>
      </c>
      <c r="AN144" s="52">
        <f t="shared" ca="1" si="54"/>
        <v>0</v>
      </c>
      <c r="AO144" s="52">
        <f t="shared" ca="1" si="54"/>
        <v>0</v>
      </c>
      <c r="AP144" s="52">
        <f t="shared" ca="1" si="54"/>
        <v>0</v>
      </c>
      <c r="AQ144" s="52">
        <f t="shared" ca="1" si="54"/>
        <v>0</v>
      </c>
      <c r="AR144" s="52">
        <f t="shared" ca="1" si="54"/>
        <v>0</v>
      </c>
      <c r="AS144" s="52">
        <f t="shared" ca="1" si="54"/>
        <v>0</v>
      </c>
      <c r="AT144" s="52">
        <f t="shared" ca="1" si="54"/>
        <v>0</v>
      </c>
      <c r="AU144" s="52">
        <f t="shared" ca="1" si="54"/>
        <v>0</v>
      </c>
      <c r="AV144" s="52">
        <f t="shared" ca="1" si="54"/>
        <v>0</v>
      </c>
      <c r="AW144" s="52">
        <f t="shared" ca="1" si="54"/>
        <v>0</v>
      </c>
      <c r="AX144" s="52">
        <f t="shared" ca="1" si="54"/>
        <v>0</v>
      </c>
      <c r="AY144" s="52">
        <f t="shared" ca="1" si="54"/>
        <v>0</v>
      </c>
      <c r="AZ144" s="52">
        <f t="shared" ca="1" si="54"/>
        <v>0</v>
      </c>
      <c r="BA144" s="52">
        <f t="shared" ca="1" si="54"/>
        <v>0</v>
      </c>
      <c r="BB144" s="52">
        <f t="shared" ca="1" si="54"/>
        <v>0</v>
      </c>
      <c r="BC144" s="52">
        <f t="shared" ca="1" si="54"/>
        <v>0</v>
      </c>
      <c r="BD144" s="52">
        <f t="shared" ca="1" si="54"/>
        <v>0</v>
      </c>
      <c r="BE144" s="52">
        <f t="shared" ca="1" si="54"/>
        <v>0</v>
      </c>
      <c r="BF144" s="52">
        <f t="shared" ca="1" si="54"/>
        <v>0</v>
      </c>
      <c r="BG144" s="52">
        <f t="shared" ca="1" si="54"/>
        <v>0</v>
      </c>
      <c r="BH144" s="52">
        <f t="shared" ca="1" si="54"/>
        <v>0</v>
      </c>
      <c r="BI144" s="52">
        <f t="shared" ca="1" si="54"/>
        <v>0</v>
      </c>
      <c r="BJ144" s="52">
        <f t="shared" ca="1" si="54"/>
        <v>0</v>
      </c>
      <c r="BK144" s="52">
        <f t="shared" ca="1" si="54"/>
        <v>0</v>
      </c>
      <c r="BL144" s="52">
        <f t="shared" ca="1" si="54"/>
        <v>0</v>
      </c>
    </row>
    <row r="145" spans="1:64" s="41" customFormat="1" hidden="1" outlineLevel="1" x14ac:dyDescent="0.25">
      <c r="A145" s="41" t="s">
        <v>88</v>
      </c>
      <c r="B145" s="51" t="s">
        <v>166</v>
      </c>
      <c r="C145" s="52" t="str">
        <f ca="1">IF(C47=0,"-",C46)</f>
        <v>-</v>
      </c>
      <c r="D145" s="52" t="str">
        <f t="shared" ref="D145:BL145" ca="1" si="55">IF(D47=0,"-",D46)</f>
        <v>-</v>
      </c>
      <c r="E145" s="52" t="str">
        <f t="shared" ca="1" si="55"/>
        <v>-</v>
      </c>
      <c r="F145" s="52" t="str">
        <f t="shared" ca="1" si="55"/>
        <v>-</v>
      </c>
      <c r="G145" s="52" t="str">
        <f t="shared" ca="1" si="55"/>
        <v>-</v>
      </c>
      <c r="H145" s="52" t="str">
        <f t="shared" ca="1" si="55"/>
        <v>-</v>
      </c>
      <c r="I145" s="52" t="str">
        <f t="shared" ca="1" si="55"/>
        <v>-</v>
      </c>
      <c r="J145" s="52" t="str">
        <f t="shared" ca="1" si="55"/>
        <v>-</v>
      </c>
      <c r="K145" s="52" t="str">
        <f t="shared" ca="1" si="55"/>
        <v>-</v>
      </c>
      <c r="L145" s="52" t="str">
        <f t="shared" ca="1" si="55"/>
        <v>-</v>
      </c>
      <c r="M145" s="52" t="str">
        <f t="shared" ca="1" si="55"/>
        <v>-</v>
      </c>
      <c r="N145" s="52" t="str">
        <f t="shared" ca="1" si="55"/>
        <v>-</v>
      </c>
      <c r="O145" s="52" t="str">
        <f t="shared" ca="1" si="55"/>
        <v>-</v>
      </c>
      <c r="P145" s="52" t="str">
        <f t="shared" ca="1" si="55"/>
        <v>-</v>
      </c>
      <c r="Q145" s="52" t="str">
        <f t="shared" ca="1" si="55"/>
        <v>-</v>
      </c>
      <c r="R145" s="52" t="str">
        <f t="shared" ca="1" si="55"/>
        <v>-</v>
      </c>
      <c r="S145" s="52" t="str">
        <f t="shared" ca="1" si="55"/>
        <v>-</v>
      </c>
      <c r="T145" s="52" t="str">
        <f t="shared" ca="1" si="55"/>
        <v>-</v>
      </c>
      <c r="U145" s="52" t="str">
        <f t="shared" ca="1" si="55"/>
        <v>-</v>
      </c>
      <c r="V145" s="52" t="str">
        <f t="shared" ca="1" si="55"/>
        <v>-</v>
      </c>
      <c r="W145" s="52" t="str">
        <f t="shared" ca="1" si="55"/>
        <v>-</v>
      </c>
      <c r="X145" s="52" t="str">
        <f t="shared" ca="1" si="55"/>
        <v>-</v>
      </c>
      <c r="Y145" s="52" t="str">
        <f t="shared" ca="1" si="55"/>
        <v>-</v>
      </c>
      <c r="Z145" s="52" t="str">
        <f t="shared" ca="1" si="55"/>
        <v>-</v>
      </c>
      <c r="AA145" s="52" t="str">
        <f t="shared" ca="1" si="55"/>
        <v>-</v>
      </c>
      <c r="AB145" s="52" t="str">
        <f t="shared" ca="1" si="55"/>
        <v>-</v>
      </c>
      <c r="AC145" s="52" t="str">
        <f t="shared" ca="1" si="55"/>
        <v>-</v>
      </c>
      <c r="AD145" s="52" t="str">
        <f t="shared" ca="1" si="55"/>
        <v>-</v>
      </c>
      <c r="AE145" s="52" t="str">
        <f t="shared" ca="1" si="55"/>
        <v>-</v>
      </c>
      <c r="AF145" s="52" t="str">
        <f t="shared" ca="1" si="55"/>
        <v>-</v>
      </c>
      <c r="AG145" s="52" t="str">
        <f t="shared" ca="1" si="55"/>
        <v>-</v>
      </c>
      <c r="AH145" s="52" t="str">
        <f t="shared" ca="1" si="55"/>
        <v>-</v>
      </c>
      <c r="AI145" s="52" t="str">
        <f t="shared" ca="1" si="55"/>
        <v>-</v>
      </c>
      <c r="AJ145" s="52" t="str">
        <f t="shared" ca="1" si="55"/>
        <v>-</v>
      </c>
      <c r="AK145" s="52" t="str">
        <f t="shared" ca="1" si="55"/>
        <v>-</v>
      </c>
      <c r="AL145" s="52" t="str">
        <f t="shared" ca="1" si="55"/>
        <v>-</v>
      </c>
      <c r="AM145" s="52" t="str">
        <f t="shared" ca="1" si="55"/>
        <v>-</v>
      </c>
      <c r="AN145" s="52" t="str">
        <f t="shared" ca="1" si="55"/>
        <v>-</v>
      </c>
      <c r="AO145" s="52" t="str">
        <f t="shared" ca="1" si="55"/>
        <v>-</v>
      </c>
      <c r="AP145" s="52" t="str">
        <f t="shared" ca="1" si="55"/>
        <v>-</v>
      </c>
      <c r="AQ145" s="52" t="str">
        <f t="shared" ca="1" si="55"/>
        <v>-</v>
      </c>
      <c r="AR145" s="52" t="str">
        <f t="shared" ca="1" si="55"/>
        <v>-</v>
      </c>
      <c r="AS145" s="52" t="str">
        <f t="shared" ca="1" si="55"/>
        <v>-</v>
      </c>
      <c r="AT145" s="52" t="str">
        <f t="shared" ca="1" si="55"/>
        <v>-</v>
      </c>
      <c r="AU145" s="52" t="str">
        <f t="shared" ca="1" si="55"/>
        <v>-</v>
      </c>
      <c r="AV145" s="52" t="str">
        <f t="shared" ca="1" si="55"/>
        <v>-</v>
      </c>
      <c r="AW145" s="52" t="str">
        <f t="shared" ca="1" si="55"/>
        <v>-</v>
      </c>
      <c r="AX145" s="52" t="str">
        <f t="shared" ca="1" si="55"/>
        <v>-</v>
      </c>
      <c r="AY145" s="52" t="str">
        <f t="shared" ca="1" si="55"/>
        <v>-</v>
      </c>
      <c r="AZ145" s="52" t="str">
        <f t="shared" ca="1" si="55"/>
        <v>-</v>
      </c>
      <c r="BA145" s="52" t="str">
        <f t="shared" ca="1" si="55"/>
        <v>-</v>
      </c>
      <c r="BB145" s="52" t="str">
        <f t="shared" ca="1" si="55"/>
        <v>-</v>
      </c>
      <c r="BC145" s="52" t="str">
        <f t="shared" ca="1" si="55"/>
        <v>-</v>
      </c>
      <c r="BD145" s="52" t="str">
        <f t="shared" ca="1" si="55"/>
        <v>-</v>
      </c>
      <c r="BE145" s="52" t="str">
        <f t="shared" ca="1" si="55"/>
        <v>-</v>
      </c>
      <c r="BF145" s="52" t="str">
        <f t="shared" ca="1" si="55"/>
        <v>-</v>
      </c>
      <c r="BG145" s="52" t="str">
        <f t="shared" ca="1" si="55"/>
        <v>-</v>
      </c>
      <c r="BH145" s="52" t="str">
        <f t="shared" ca="1" si="55"/>
        <v>-</v>
      </c>
      <c r="BI145" s="52" t="str">
        <f t="shared" ca="1" si="55"/>
        <v>-</v>
      </c>
      <c r="BJ145" s="52" t="str">
        <f t="shared" ca="1" si="55"/>
        <v>-</v>
      </c>
      <c r="BK145" s="52" t="str">
        <f t="shared" ca="1" si="55"/>
        <v>-</v>
      </c>
      <c r="BL145" s="52" t="str">
        <f t="shared" ca="1" si="55"/>
        <v>-</v>
      </c>
    </row>
    <row r="146" spans="1:64" s="41" customFormat="1" hidden="1" outlineLevel="1" x14ac:dyDescent="0.25">
      <c r="A146" s="41" t="s">
        <v>88</v>
      </c>
      <c r="B146" s="51" t="s">
        <v>167</v>
      </c>
      <c r="C146" s="52">
        <f ca="1">IF(C145="-",C144,MIN($C$145:$BL$145))</f>
        <v>0</v>
      </c>
      <c r="D146" s="52">
        <f t="shared" ref="D146:BL146" ca="1" si="56">IF(D145="-",D144,MIN($C$145:$BL$145))</f>
        <v>0</v>
      </c>
      <c r="E146" s="52">
        <f t="shared" ca="1" si="56"/>
        <v>0</v>
      </c>
      <c r="F146" s="52">
        <f t="shared" ca="1" si="56"/>
        <v>0</v>
      </c>
      <c r="G146" s="52">
        <f t="shared" ca="1" si="56"/>
        <v>0</v>
      </c>
      <c r="H146" s="52">
        <f t="shared" ca="1" si="56"/>
        <v>0</v>
      </c>
      <c r="I146" s="52">
        <f t="shared" ca="1" si="56"/>
        <v>0</v>
      </c>
      <c r="J146" s="52">
        <f t="shared" ca="1" si="56"/>
        <v>0</v>
      </c>
      <c r="K146" s="52">
        <f t="shared" ca="1" si="56"/>
        <v>0</v>
      </c>
      <c r="L146" s="52">
        <f t="shared" ca="1" si="56"/>
        <v>0</v>
      </c>
      <c r="M146" s="52">
        <f t="shared" ca="1" si="56"/>
        <v>0</v>
      </c>
      <c r="N146" s="52">
        <f t="shared" ca="1" si="56"/>
        <v>0</v>
      </c>
      <c r="O146" s="52">
        <f t="shared" ca="1" si="56"/>
        <v>0</v>
      </c>
      <c r="P146" s="52">
        <f t="shared" ca="1" si="56"/>
        <v>0</v>
      </c>
      <c r="Q146" s="52">
        <f t="shared" ca="1" si="56"/>
        <v>0</v>
      </c>
      <c r="R146" s="52">
        <f t="shared" ca="1" si="56"/>
        <v>0</v>
      </c>
      <c r="S146" s="52">
        <f t="shared" ca="1" si="56"/>
        <v>0</v>
      </c>
      <c r="T146" s="52">
        <f t="shared" ca="1" si="56"/>
        <v>0</v>
      </c>
      <c r="U146" s="52">
        <f t="shared" ca="1" si="56"/>
        <v>0</v>
      </c>
      <c r="V146" s="52">
        <f t="shared" ca="1" si="56"/>
        <v>0</v>
      </c>
      <c r="W146" s="52">
        <f t="shared" ca="1" si="56"/>
        <v>0</v>
      </c>
      <c r="X146" s="52">
        <f t="shared" ca="1" si="56"/>
        <v>0</v>
      </c>
      <c r="Y146" s="52">
        <f t="shared" ca="1" si="56"/>
        <v>0</v>
      </c>
      <c r="Z146" s="52">
        <f t="shared" ca="1" si="56"/>
        <v>0</v>
      </c>
      <c r="AA146" s="52">
        <f t="shared" ca="1" si="56"/>
        <v>0</v>
      </c>
      <c r="AB146" s="52">
        <f t="shared" ca="1" si="56"/>
        <v>0</v>
      </c>
      <c r="AC146" s="52">
        <f t="shared" ca="1" si="56"/>
        <v>0</v>
      </c>
      <c r="AD146" s="52">
        <f t="shared" ca="1" si="56"/>
        <v>0</v>
      </c>
      <c r="AE146" s="52">
        <f t="shared" ca="1" si="56"/>
        <v>0</v>
      </c>
      <c r="AF146" s="52">
        <f t="shared" ca="1" si="56"/>
        <v>0</v>
      </c>
      <c r="AG146" s="52">
        <f t="shared" ca="1" si="56"/>
        <v>0</v>
      </c>
      <c r="AH146" s="52">
        <f t="shared" ca="1" si="56"/>
        <v>0</v>
      </c>
      <c r="AI146" s="52">
        <f t="shared" ca="1" si="56"/>
        <v>0</v>
      </c>
      <c r="AJ146" s="52">
        <f t="shared" ca="1" si="56"/>
        <v>0</v>
      </c>
      <c r="AK146" s="52">
        <f t="shared" ca="1" si="56"/>
        <v>0</v>
      </c>
      <c r="AL146" s="52">
        <f t="shared" ca="1" si="56"/>
        <v>0</v>
      </c>
      <c r="AM146" s="52">
        <f t="shared" ca="1" si="56"/>
        <v>0</v>
      </c>
      <c r="AN146" s="52">
        <f t="shared" ca="1" si="56"/>
        <v>0</v>
      </c>
      <c r="AO146" s="52">
        <f t="shared" ca="1" si="56"/>
        <v>0</v>
      </c>
      <c r="AP146" s="52">
        <f t="shared" ca="1" si="56"/>
        <v>0</v>
      </c>
      <c r="AQ146" s="52">
        <f t="shared" ca="1" si="56"/>
        <v>0</v>
      </c>
      <c r="AR146" s="52">
        <f t="shared" ca="1" si="56"/>
        <v>0</v>
      </c>
      <c r="AS146" s="52">
        <f t="shared" ca="1" si="56"/>
        <v>0</v>
      </c>
      <c r="AT146" s="52">
        <f t="shared" ca="1" si="56"/>
        <v>0</v>
      </c>
      <c r="AU146" s="52">
        <f t="shared" ca="1" si="56"/>
        <v>0</v>
      </c>
      <c r="AV146" s="52">
        <f t="shared" ca="1" si="56"/>
        <v>0</v>
      </c>
      <c r="AW146" s="52">
        <f t="shared" ca="1" si="56"/>
        <v>0</v>
      </c>
      <c r="AX146" s="52">
        <f t="shared" ca="1" si="56"/>
        <v>0</v>
      </c>
      <c r="AY146" s="52">
        <f t="shared" ca="1" si="56"/>
        <v>0</v>
      </c>
      <c r="AZ146" s="52">
        <f t="shared" ca="1" si="56"/>
        <v>0</v>
      </c>
      <c r="BA146" s="52">
        <f t="shared" ca="1" si="56"/>
        <v>0</v>
      </c>
      <c r="BB146" s="52">
        <f t="shared" ca="1" si="56"/>
        <v>0</v>
      </c>
      <c r="BC146" s="52">
        <f t="shared" ca="1" si="56"/>
        <v>0</v>
      </c>
      <c r="BD146" s="52">
        <f t="shared" ca="1" si="56"/>
        <v>0</v>
      </c>
      <c r="BE146" s="52">
        <f t="shared" ca="1" si="56"/>
        <v>0</v>
      </c>
      <c r="BF146" s="52">
        <f t="shared" ca="1" si="56"/>
        <v>0</v>
      </c>
      <c r="BG146" s="52">
        <f t="shared" ca="1" si="56"/>
        <v>0</v>
      </c>
      <c r="BH146" s="52">
        <f t="shared" ca="1" si="56"/>
        <v>0</v>
      </c>
      <c r="BI146" s="52">
        <f t="shared" ca="1" si="56"/>
        <v>0</v>
      </c>
      <c r="BJ146" s="52">
        <f t="shared" ca="1" si="56"/>
        <v>0</v>
      </c>
      <c r="BK146" s="52">
        <f t="shared" ca="1" si="56"/>
        <v>0</v>
      </c>
      <c r="BL146" s="52">
        <f t="shared" ca="1" si="56"/>
        <v>0</v>
      </c>
    </row>
    <row r="147" spans="1:64" s="53" customFormat="1" hidden="1" outlineLevel="1" x14ac:dyDescent="0.25">
      <c r="A147" s="53" t="s">
        <v>88</v>
      </c>
      <c r="B147" s="54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</row>
    <row r="148" spans="1:64" s="41" customFormat="1" hidden="1" outlineLevel="1" x14ac:dyDescent="0.25">
      <c r="A148" s="41" t="s">
        <v>88</v>
      </c>
      <c r="B148" s="51" t="s">
        <v>168</v>
      </c>
      <c r="C148" s="52">
        <f ca="1">IF(C51=0,C50,0)</f>
        <v>0</v>
      </c>
      <c r="D148" s="52">
        <f t="shared" ref="D148:BL148" ca="1" si="57">IF(D51=0,D50,0)</f>
        <v>0</v>
      </c>
      <c r="E148" s="52">
        <f t="shared" ca="1" si="57"/>
        <v>0</v>
      </c>
      <c r="F148" s="52">
        <f t="shared" ca="1" si="57"/>
        <v>0</v>
      </c>
      <c r="G148" s="52">
        <f t="shared" ca="1" si="57"/>
        <v>0</v>
      </c>
      <c r="H148" s="52">
        <f t="shared" ca="1" si="57"/>
        <v>0</v>
      </c>
      <c r="I148" s="52">
        <f t="shared" ca="1" si="57"/>
        <v>0</v>
      </c>
      <c r="J148" s="52">
        <f t="shared" ca="1" si="57"/>
        <v>0</v>
      </c>
      <c r="K148" s="52">
        <f t="shared" ca="1" si="57"/>
        <v>0</v>
      </c>
      <c r="L148" s="52">
        <f t="shared" ca="1" si="57"/>
        <v>0</v>
      </c>
      <c r="M148" s="52">
        <f t="shared" ca="1" si="57"/>
        <v>0</v>
      </c>
      <c r="N148" s="52">
        <f t="shared" ca="1" si="57"/>
        <v>0</v>
      </c>
      <c r="O148" s="52">
        <f t="shared" ca="1" si="57"/>
        <v>0</v>
      </c>
      <c r="P148" s="52">
        <f t="shared" ca="1" si="57"/>
        <v>0</v>
      </c>
      <c r="Q148" s="52">
        <f t="shared" ca="1" si="57"/>
        <v>0</v>
      </c>
      <c r="R148" s="52">
        <f t="shared" ca="1" si="57"/>
        <v>0</v>
      </c>
      <c r="S148" s="52">
        <f t="shared" ca="1" si="57"/>
        <v>0</v>
      </c>
      <c r="T148" s="52">
        <f t="shared" ca="1" si="57"/>
        <v>0</v>
      </c>
      <c r="U148" s="52">
        <f t="shared" ca="1" si="57"/>
        <v>0</v>
      </c>
      <c r="V148" s="52">
        <f t="shared" ca="1" si="57"/>
        <v>0</v>
      </c>
      <c r="W148" s="52">
        <f t="shared" ca="1" si="57"/>
        <v>0</v>
      </c>
      <c r="X148" s="52">
        <f t="shared" ca="1" si="57"/>
        <v>0</v>
      </c>
      <c r="Y148" s="52">
        <f t="shared" ca="1" si="57"/>
        <v>0</v>
      </c>
      <c r="Z148" s="52">
        <f t="shared" ca="1" si="57"/>
        <v>0</v>
      </c>
      <c r="AA148" s="52">
        <f t="shared" ca="1" si="57"/>
        <v>0</v>
      </c>
      <c r="AB148" s="52">
        <f t="shared" ca="1" si="57"/>
        <v>0</v>
      </c>
      <c r="AC148" s="52">
        <f t="shared" ca="1" si="57"/>
        <v>0</v>
      </c>
      <c r="AD148" s="52">
        <f t="shared" ca="1" si="57"/>
        <v>0</v>
      </c>
      <c r="AE148" s="52">
        <f t="shared" ca="1" si="57"/>
        <v>0</v>
      </c>
      <c r="AF148" s="52">
        <f t="shared" ca="1" si="57"/>
        <v>0</v>
      </c>
      <c r="AG148" s="52">
        <f t="shared" ca="1" si="57"/>
        <v>0</v>
      </c>
      <c r="AH148" s="52">
        <f t="shared" ca="1" si="57"/>
        <v>0</v>
      </c>
      <c r="AI148" s="52">
        <f t="shared" ca="1" si="57"/>
        <v>0</v>
      </c>
      <c r="AJ148" s="52">
        <f t="shared" ca="1" si="57"/>
        <v>0</v>
      </c>
      <c r="AK148" s="52">
        <f t="shared" ca="1" si="57"/>
        <v>0</v>
      </c>
      <c r="AL148" s="52">
        <f t="shared" ca="1" si="57"/>
        <v>0</v>
      </c>
      <c r="AM148" s="52">
        <f t="shared" ca="1" si="57"/>
        <v>0</v>
      </c>
      <c r="AN148" s="52">
        <f t="shared" ca="1" si="57"/>
        <v>0</v>
      </c>
      <c r="AO148" s="52">
        <f t="shared" ca="1" si="57"/>
        <v>0</v>
      </c>
      <c r="AP148" s="52">
        <f t="shared" ca="1" si="57"/>
        <v>0</v>
      </c>
      <c r="AQ148" s="52">
        <f t="shared" ca="1" si="57"/>
        <v>0</v>
      </c>
      <c r="AR148" s="52">
        <f t="shared" ca="1" si="57"/>
        <v>0</v>
      </c>
      <c r="AS148" s="52">
        <f t="shared" ca="1" si="57"/>
        <v>0</v>
      </c>
      <c r="AT148" s="52">
        <f t="shared" ca="1" si="57"/>
        <v>0</v>
      </c>
      <c r="AU148" s="52">
        <f t="shared" ca="1" si="57"/>
        <v>0</v>
      </c>
      <c r="AV148" s="52">
        <f t="shared" ca="1" si="57"/>
        <v>0</v>
      </c>
      <c r="AW148" s="52">
        <f t="shared" ca="1" si="57"/>
        <v>0</v>
      </c>
      <c r="AX148" s="52">
        <f t="shared" ca="1" si="57"/>
        <v>0</v>
      </c>
      <c r="AY148" s="52">
        <f t="shared" ca="1" si="57"/>
        <v>0</v>
      </c>
      <c r="AZ148" s="52">
        <f t="shared" ca="1" si="57"/>
        <v>0</v>
      </c>
      <c r="BA148" s="52">
        <f t="shared" ca="1" si="57"/>
        <v>0</v>
      </c>
      <c r="BB148" s="52">
        <f t="shared" ca="1" si="57"/>
        <v>0</v>
      </c>
      <c r="BC148" s="52">
        <f t="shared" ca="1" si="57"/>
        <v>0</v>
      </c>
      <c r="BD148" s="52">
        <f t="shared" ca="1" si="57"/>
        <v>0</v>
      </c>
      <c r="BE148" s="52">
        <f t="shared" ca="1" si="57"/>
        <v>0</v>
      </c>
      <c r="BF148" s="52">
        <f t="shared" ca="1" si="57"/>
        <v>0</v>
      </c>
      <c r="BG148" s="52">
        <f t="shared" ca="1" si="57"/>
        <v>0</v>
      </c>
      <c r="BH148" s="52">
        <f t="shared" ca="1" si="57"/>
        <v>0</v>
      </c>
      <c r="BI148" s="52">
        <f t="shared" ca="1" si="57"/>
        <v>0</v>
      </c>
      <c r="BJ148" s="52">
        <f t="shared" ca="1" si="57"/>
        <v>0</v>
      </c>
      <c r="BK148" s="52">
        <f t="shared" ca="1" si="57"/>
        <v>0</v>
      </c>
      <c r="BL148" s="52">
        <f t="shared" ca="1" si="57"/>
        <v>0</v>
      </c>
    </row>
    <row r="149" spans="1:64" s="41" customFormat="1" hidden="1" outlineLevel="1" x14ac:dyDescent="0.25">
      <c r="A149" s="41" t="s">
        <v>88</v>
      </c>
      <c r="B149" s="51" t="s">
        <v>169</v>
      </c>
      <c r="C149" s="52" t="str">
        <f ca="1">IF(C51=0,"-",C50)</f>
        <v>-</v>
      </c>
      <c r="D149" s="52" t="str">
        <f t="shared" ref="D149:BL149" ca="1" si="58">IF(D51=0,"-",D50)</f>
        <v>-</v>
      </c>
      <c r="E149" s="52" t="str">
        <f t="shared" ca="1" si="58"/>
        <v>-</v>
      </c>
      <c r="F149" s="52" t="str">
        <f t="shared" ca="1" si="58"/>
        <v>-</v>
      </c>
      <c r="G149" s="52" t="str">
        <f t="shared" ca="1" si="58"/>
        <v>-</v>
      </c>
      <c r="H149" s="52" t="str">
        <f t="shared" ca="1" si="58"/>
        <v>-</v>
      </c>
      <c r="I149" s="52" t="str">
        <f t="shared" ca="1" si="58"/>
        <v>-</v>
      </c>
      <c r="J149" s="52" t="str">
        <f t="shared" ca="1" si="58"/>
        <v>-</v>
      </c>
      <c r="K149" s="52" t="str">
        <f t="shared" ca="1" si="58"/>
        <v>-</v>
      </c>
      <c r="L149" s="52" t="str">
        <f t="shared" ca="1" si="58"/>
        <v>-</v>
      </c>
      <c r="M149" s="52" t="str">
        <f t="shared" ca="1" si="58"/>
        <v>-</v>
      </c>
      <c r="N149" s="52" t="str">
        <f t="shared" ca="1" si="58"/>
        <v>-</v>
      </c>
      <c r="O149" s="52" t="str">
        <f t="shared" ca="1" si="58"/>
        <v>-</v>
      </c>
      <c r="P149" s="52" t="str">
        <f t="shared" ca="1" si="58"/>
        <v>-</v>
      </c>
      <c r="Q149" s="52" t="str">
        <f t="shared" ca="1" si="58"/>
        <v>-</v>
      </c>
      <c r="R149" s="52" t="str">
        <f t="shared" ca="1" si="58"/>
        <v>-</v>
      </c>
      <c r="S149" s="52" t="str">
        <f t="shared" ca="1" si="58"/>
        <v>-</v>
      </c>
      <c r="T149" s="52" t="str">
        <f t="shared" ca="1" si="58"/>
        <v>-</v>
      </c>
      <c r="U149" s="52" t="str">
        <f t="shared" ca="1" si="58"/>
        <v>-</v>
      </c>
      <c r="V149" s="52" t="str">
        <f t="shared" ca="1" si="58"/>
        <v>-</v>
      </c>
      <c r="W149" s="52" t="str">
        <f t="shared" ca="1" si="58"/>
        <v>-</v>
      </c>
      <c r="X149" s="52" t="str">
        <f t="shared" ca="1" si="58"/>
        <v>-</v>
      </c>
      <c r="Y149" s="52" t="str">
        <f t="shared" ca="1" si="58"/>
        <v>-</v>
      </c>
      <c r="Z149" s="52" t="str">
        <f t="shared" ca="1" si="58"/>
        <v>-</v>
      </c>
      <c r="AA149" s="52" t="str">
        <f t="shared" ca="1" si="58"/>
        <v>-</v>
      </c>
      <c r="AB149" s="52" t="str">
        <f t="shared" ca="1" si="58"/>
        <v>-</v>
      </c>
      <c r="AC149" s="52" t="str">
        <f t="shared" ca="1" si="58"/>
        <v>-</v>
      </c>
      <c r="AD149" s="52" t="str">
        <f t="shared" ca="1" si="58"/>
        <v>-</v>
      </c>
      <c r="AE149" s="52" t="str">
        <f t="shared" ca="1" si="58"/>
        <v>-</v>
      </c>
      <c r="AF149" s="52" t="str">
        <f t="shared" ca="1" si="58"/>
        <v>-</v>
      </c>
      <c r="AG149" s="52" t="str">
        <f t="shared" ca="1" si="58"/>
        <v>-</v>
      </c>
      <c r="AH149" s="52" t="str">
        <f t="shared" ca="1" si="58"/>
        <v>-</v>
      </c>
      <c r="AI149" s="52" t="str">
        <f t="shared" ca="1" si="58"/>
        <v>-</v>
      </c>
      <c r="AJ149" s="52" t="str">
        <f t="shared" ca="1" si="58"/>
        <v>-</v>
      </c>
      <c r="AK149" s="52" t="str">
        <f t="shared" ca="1" si="58"/>
        <v>-</v>
      </c>
      <c r="AL149" s="52" t="str">
        <f t="shared" ca="1" si="58"/>
        <v>-</v>
      </c>
      <c r="AM149" s="52" t="str">
        <f t="shared" ca="1" si="58"/>
        <v>-</v>
      </c>
      <c r="AN149" s="52" t="str">
        <f t="shared" ca="1" si="58"/>
        <v>-</v>
      </c>
      <c r="AO149" s="52" t="str">
        <f t="shared" ca="1" si="58"/>
        <v>-</v>
      </c>
      <c r="AP149" s="52" t="str">
        <f t="shared" ca="1" si="58"/>
        <v>-</v>
      </c>
      <c r="AQ149" s="52" t="str">
        <f t="shared" ca="1" si="58"/>
        <v>-</v>
      </c>
      <c r="AR149" s="52" t="str">
        <f t="shared" ca="1" si="58"/>
        <v>-</v>
      </c>
      <c r="AS149" s="52" t="str">
        <f t="shared" ca="1" si="58"/>
        <v>-</v>
      </c>
      <c r="AT149" s="52" t="str">
        <f t="shared" ca="1" si="58"/>
        <v>-</v>
      </c>
      <c r="AU149" s="52" t="str">
        <f t="shared" ca="1" si="58"/>
        <v>-</v>
      </c>
      <c r="AV149" s="52" t="str">
        <f t="shared" ca="1" si="58"/>
        <v>-</v>
      </c>
      <c r="AW149" s="52" t="str">
        <f t="shared" ca="1" si="58"/>
        <v>-</v>
      </c>
      <c r="AX149" s="52" t="str">
        <f t="shared" ca="1" si="58"/>
        <v>-</v>
      </c>
      <c r="AY149" s="52" t="str">
        <f t="shared" ca="1" si="58"/>
        <v>-</v>
      </c>
      <c r="AZ149" s="52" t="str">
        <f t="shared" ca="1" si="58"/>
        <v>-</v>
      </c>
      <c r="BA149" s="52" t="str">
        <f t="shared" ca="1" si="58"/>
        <v>-</v>
      </c>
      <c r="BB149" s="52" t="str">
        <f t="shared" ca="1" si="58"/>
        <v>-</v>
      </c>
      <c r="BC149" s="52" t="str">
        <f t="shared" ca="1" si="58"/>
        <v>-</v>
      </c>
      <c r="BD149" s="52" t="str">
        <f t="shared" ca="1" si="58"/>
        <v>-</v>
      </c>
      <c r="BE149" s="52" t="str">
        <f t="shared" ca="1" si="58"/>
        <v>-</v>
      </c>
      <c r="BF149" s="52" t="str">
        <f t="shared" ca="1" si="58"/>
        <v>-</v>
      </c>
      <c r="BG149" s="52" t="str">
        <f t="shared" ca="1" si="58"/>
        <v>-</v>
      </c>
      <c r="BH149" s="52" t="str">
        <f t="shared" ca="1" si="58"/>
        <v>-</v>
      </c>
      <c r="BI149" s="52" t="str">
        <f t="shared" ca="1" si="58"/>
        <v>-</v>
      </c>
      <c r="BJ149" s="52" t="str">
        <f t="shared" ca="1" si="58"/>
        <v>-</v>
      </c>
      <c r="BK149" s="52" t="str">
        <f t="shared" ca="1" si="58"/>
        <v>-</v>
      </c>
      <c r="BL149" s="52" t="str">
        <f t="shared" ca="1" si="58"/>
        <v>-</v>
      </c>
    </row>
    <row r="150" spans="1:64" s="41" customFormat="1" hidden="1" outlineLevel="1" x14ac:dyDescent="0.25">
      <c r="A150" s="41" t="s">
        <v>88</v>
      </c>
      <c r="B150" s="51" t="s">
        <v>170</v>
      </c>
      <c r="C150" s="52">
        <f ca="1">IF(C149="-",C148,MIN($C$149:$BL$149))</f>
        <v>0</v>
      </c>
      <c r="D150" s="52">
        <f t="shared" ref="D150:BL150" ca="1" si="59">IF(D149="-",D148,MIN($C$149:$BL$149))</f>
        <v>0</v>
      </c>
      <c r="E150" s="52">
        <f t="shared" ca="1" si="59"/>
        <v>0</v>
      </c>
      <c r="F150" s="52">
        <f t="shared" ca="1" si="59"/>
        <v>0</v>
      </c>
      <c r="G150" s="52">
        <f t="shared" ca="1" si="59"/>
        <v>0</v>
      </c>
      <c r="H150" s="52">
        <f t="shared" ca="1" si="59"/>
        <v>0</v>
      </c>
      <c r="I150" s="52">
        <f t="shared" ca="1" si="59"/>
        <v>0</v>
      </c>
      <c r="J150" s="52">
        <f t="shared" ca="1" si="59"/>
        <v>0</v>
      </c>
      <c r="K150" s="52">
        <f t="shared" ca="1" si="59"/>
        <v>0</v>
      </c>
      <c r="L150" s="52">
        <f t="shared" ca="1" si="59"/>
        <v>0</v>
      </c>
      <c r="M150" s="52">
        <f t="shared" ca="1" si="59"/>
        <v>0</v>
      </c>
      <c r="N150" s="52">
        <f t="shared" ca="1" si="59"/>
        <v>0</v>
      </c>
      <c r="O150" s="52">
        <f t="shared" ca="1" si="59"/>
        <v>0</v>
      </c>
      <c r="P150" s="52">
        <f t="shared" ca="1" si="59"/>
        <v>0</v>
      </c>
      <c r="Q150" s="52">
        <f t="shared" ca="1" si="59"/>
        <v>0</v>
      </c>
      <c r="R150" s="52">
        <f t="shared" ca="1" si="59"/>
        <v>0</v>
      </c>
      <c r="S150" s="52">
        <f t="shared" ca="1" si="59"/>
        <v>0</v>
      </c>
      <c r="T150" s="52">
        <f t="shared" ca="1" si="59"/>
        <v>0</v>
      </c>
      <c r="U150" s="52">
        <f t="shared" ca="1" si="59"/>
        <v>0</v>
      </c>
      <c r="V150" s="52">
        <f t="shared" ca="1" si="59"/>
        <v>0</v>
      </c>
      <c r="W150" s="52">
        <f t="shared" ca="1" si="59"/>
        <v>0</v>
      </c>
      <c r="X150" s="52">
        <f t="shared" ca="1" si="59"/>
        <v>0</v>
      </c>
      <c r="Y150" s="52">
        <f t="shared" ca="1" si="59"/>
        <v>0</v>
      </c>
      <c r="Z150" s="52">
        <f t="shared" ca="1" si="59"/>
        <v>0</v>
      </c>
      <c r="AA150" s="52">
        <f t="shared" ca="1" si="59"/>
        <v>0</v>
      </c>
      <c r="AB150" s="52">
        <f t="shared" ca="1" si="59"/>
        <v>0</v>
      </c>
      <c r="AC150" s="52">
        <f t="shared" ca="1" si="59"/>
        <v>0</v>
      </c>
      <c r="AD150" s="52">
        <f t="shared" ca="1" si="59"/>
        <v>0</v>
      </c>
      <c r="AE150" s="52">
        <f t="shared" ca="1" si="59"/>
        <v>0</v>
      </c>
      <c r="AF150" s="52">
        <f t="shared" ca="1" si="59"/>
        <v>0</v>
      </c>
      <c r="AG150" s="52">
        <f t="shared" ca="1" si="59"/>
        <v>0</v>
      </c>
      <c r="AH150" s="52">
        <f t="shared" ca="1" si="59"/>
        <v>0</v>
      </c>
      <c r="AI150" s="52">
        <f t="shared" ca="1" si="59"/>
        <v>0</v>
      </c>
      <c r="AJ150" s="52">
        <f t="shared" ca="1" si="59"/>
        <v>0</v>
      </c>
      <c r="AK150" s="52">
        <f t="shared" ca="1" si="59"/>
        <v>0</v>
      </c>
      <c r="AL150" s="52">
        <f t="shared" ca="1" si="59"/>
        <v>0</v>
      </c>
      <c r="AM150" s="52">
        <f t="shared" ca="1" si="59"/>
        <v>0</v>
      </c>
      <c r="AN150" s="52">
        <f t="shared" ca="1" si="59"/>
        <v>0</v>
      </c>
      <c r="AO150" s="52">
        <f t="shared" ca="1" si="59"/>
        <v>0</v>
      </c>
      <c r="AP150" s="52">
        <f t="shared" ca="1" si="59"/>
        <v>0</v>
      </c>
      <c r="AQ150" s="52">
        <f t="shared" ca="1" si="59"/>
        <v>0</v>
      </c>
      <c r="AR150" s="52">
        <f t="shared" ca="1" si="59"/>
        <v>0</v>
      </c>
      <c r="AS150" s="52">
        <f t="shared" ca="1" si="59"/>
        <v>0</v>
      </c>
      <c r="AT150" s="52">
        <f t="shared" ca="1" si="59"/>
        <v>0</v>
      </c>
      <c r="AU150" s="52">
        <f t="shared" ca="1" si="59"/>
        <v>0</v>
      </c>
      <c r="AV150" s="52">
        <f t="shared" ca="1" si="59"/>
        <v>0</v>
      </c>
      <c r="AW150" s="52">
        <f t="shared" ca="1" si="59"/>
        <v>0</v>
      </c>
      <c r="AX150" s="52">
        <f t="shared" ca="1" si="59"/>
        <v>0</v>
      </c>
      <c r="AY150" s="52">
        <f t="shared" ca="1" si="59"/>
        <v>0</v>
      </c>
      <c r="AZ150" s="52">
        <f t="shared" ca="1" si="59"/>
        <v>0</v>
      </c>
      <c r="BA150" s="52">
        <f t="shared" ca="1" si="59"/>
        <v>0</v>
      </c>
      <c r="BB150" s="52">
        <f t="shared" ca="1" si="59"/>
        <v>0</v>
      </c>
      <c r="BC150" s="52">
        <f t="shared" ca="1" si="59"/>
        <v>0</v>
      </c>
      <c r="BD150" s="52">
        <f t="shared" ca="1" si="59"/>
        <v>0</v>
      </c>
      <c r="BE150" s="52">
        <f t="shared" ca="1" si="59"/>
        <v>0</v>
      </c>
      <c r="BF150" s="52">
        <f t="shared" ca="1" si="59"/>
        <v>0</v>
      </c>
      <c r="BG150" s="52">
        <f t="shared" ca="1" si="59"/>
        <v>0</v>
      </c>
      <c r="BH150" s="52">
        <f t="shared" ca="1" si="59"/>
        <v>0</v>
      </c>
      <c r="BI150" s="52">
        <f t="shared" ca="1" si="59"/>
        <v>0</v>
      </c>
      <c r="BJ150" s="52">
        <f t="shared" ca="1" si="59"/>
        <v>0</v>
      </c>
      <c r="BK150" s="52">
        <f t="shared" ca="1" si="59"/>
        <v>0</v>
      </c>
      <c r="BL150" s="52">
        <f t="shared" ca="1" si="59"/>
        <v>0</v>
      </c>
    </row>
    <row r="151" spans="1:64" s="41" customFormat="1" hidden="1" outlineLevel="1" x14ac:dyDescent="0.25">
      <c r="A151" s="41" t="s">
        <v>88</v>
      </c>
      <c r="B151" s="54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</row>
    <row r="152" spans="1:64" s="41" customFormat="1" hidden="1" outlineLevel="1" x14ac:dyDescent="0.25">
      <c r="A152" s="41" t="s">
        <v>88</v>
      </c>
      <c r="B152" s="51" t="s">
        <v>171</v>
      </c>
      <c r="C152" s="52">
        <f ca="1">IF(C55=0,C54,0)</f>
        <v>0</v>
      </c>
      <c r="D152" s="52">
        <f t="shared" ref="D152:BL152" ca="1" si="60">IF(D55=0,D54,0)</f>
        <v>0</v>
      </c>
      <c r="E152" s="52">
        <f t="shared" ca="1" si="60"/>
        <v>0</v>
      </c>
      <c r="F152" s="52">
        <f t="shared" ca="1" si="60"/>
        <v>0</v>
      </c>
      <c r="G152" s="52">
        <f t="shared" ca="1" si="60"/>
        <v>0</v>
      </c>
      <c r="H152" s="52">
        <f t="shared" ca="1" si="60"/>
        <v>0</v>
      </c>
      <c r="I152" s="52">
        <f t="shared" ca="1" si="60"/>
        <v>0</v>
      </c>
      <c r="J152" s="52">
        <f t="shared" ca="1" si="60"/>
        <v>0</v>
      </c>
      <c r="K152" s="52">
        <f t="shared" ca="1" si="60"/>
        <v>0</v>
      </c>
      <c r="L152" s="52">
        <f t="shared" ca="1" si="60"/>
        <v>0</v>
      </c>
      <c r="M152" s="52">
        <f t="shared" ca="1" si="60"/>
        <v>0</v>
      </c>
      <c r="N152" s="52">
        <f t="shared" ca="1" si="60"/>
        <v>0</v>
      </c>
      <c r="O152" s="52">
        <f t="shared" ca="1" si="60"/>
        <v>0</v>
      </c>
      <c r="P152" s="52">
        <f t="shared" ca="1" si="60"/>
        <v>0</v>
      </c>
      <c r="Q152" s="52">
        <f t="shared" ca="1" si="60"/>
        <v>0</v>
      </c>
      <c r="R152" s="52">
        <f t="shared" ca="1" si="60"/>
        <v>0</v>
      </c>
      <c r="S152" s="52">
        <f t="shared" ca="1" si="60"/>
        <v>0</v>
      </c>
      <c r="T152" s="52">
        <f t="shared" ca="1" si="60"/>
        <v>0</v>
      </c>
      <c r="U152" s="52">
        <f t="shared" ca="1" si="60"/>
        <v>0</v>
      </c>
      <c r="V152" s="52">
        <f t="shared" ca="1" si="60"/>
        <v>0</v>
      </c>
      <c r="W152" s="52">
        <f t="shared" ca="1" si="60"/>
        <v>0</v>
      </c>
      <c r="X152" s="52">
        <f t="shared" ca="1" si="60"/>
        <v>0</v>
      </c>
      <c r="Y152" s="52">
        <f t="shared" ca="1" si="60"/>
        <v>0</v>
      </c>
      <c r="Z152" s="52">
        <f t="shared" ca="1" si="60"/>
        <v>0</v>
      </c>
      <c r="AA152" s="52">
        <f t="shared" ca="1" si="60"/>
        <v>0</v>
      </c>
      <c r="AB152" s="52">
        <f t="shared" ca="1" si="60"/>
        <v>0</v>
      </c>
      <c r="AC152" s="52">
        <f t="shared" ca="1" si="60"/>
        <v>0</v>
      </c>
      <c r="AD152" s="52">
        <f t="shared" ca="1" si="60"/>
        <v>0</v>
      </c>
      <c r="AE152" s="52">
        <f t="shared" ca="1" si="60"/>
        <v>0</v>
      </c>
      <c r="AF152" s="52">
        <f t="shared" ca="1" si="60"/>
        <v>0</v>
      </c>
      <c r="AG152" s="52">
        <f t="shared" ca="1" si="60"/>
        <v>0</v>
      </c>
      <c r="AH152" s="52">
        <f t="shared" ca="1" si="60"/>
        <v>0</v>
      </c>
      <c r="AI152" s="52">
        <f t="shared" ca="1" si="60"/>
        <v>0</v>
      </c>
      <c r="AJ152" s="52">
        <f t="shared" ca="1" si="60"/>
        <v>0</v>
      </c>
      <c r="AK152" s="52">
        <f t="shared" ca="1" si="60"/>
        <v>0</v>
      </c>
      <c r="AL152" s="52">
        <f t="shared" ca="1" si="60"/>
        <v>0</v>
      </c>
      <c r="AM152" s="52">
        <f t="shared" ca="1" si="60"/>
        <v>0</v>
      </c>
      <c r="AN152" s="52">
        <f t="shared" ca="1" si="60"/>
        <v>0</v>
      </c>
      <c r="AO152" s="52">
        <f t="shared" ca="1" si="60"/>
        <v>0</v>
      </c>
      <c r="AP152" s="52">
        <f t="shared" ca="1" si="60"/>
        <v>0</v>
      </c>
      <c r="AQ152" s="52">
        <f t="shared" ca="1" si="60"/>
        <v>0</v>
      </c>
      <c r="AR152" s="52">
        <f t="shared" ca="1" si="60"/>
        <v>0</v>
      </c>
      <c r="AS152" s="52">
        <f t="shared" ca="1" si="60"/>
        <v>0</v>
      </c>
      <c r="AT152" s="52">
        <f t="shared" ca="1" si="60"/>
        <v>0</v>
      </c>
      <c r="AU152" s="52">
        <f t="shared" ca="1" si="60"/>
        <v>0</v>
      </c>
      <c r="AV152" s="52">
        <f t="shared" ca="1" si="60"/>
        <v>0</v>
      </c>
      <c r="AW152" s="52">
        <f t="shared" ca="1" si="60"/>
        <v>0</v>
      </c>
      <c r="AX152" s="52">
        <f t="shared" ca="1" si="60"/>
        <v>0</v>
      </c>
      <c r="AY152" s="52">
        <f t="shared" ca="1" si="60"/>
        <v>0</v>
      </c>
      <c r="AZ152" s="52">
        <f t="shared" ca="1" si="60"/>
        <v>0</v>
      </c>
      <c r="BA152" s="52">
        <f t="shared" ca="1" si="60"/>
        <v>0</v>
      </c>
      <c r="BB152" s="52">
        <f t="shared" ca="1" si="60"/>
        <v>0</v>
      </c>
      <c r="BC152" s="52">
        <f t="shared" ca="1" si="60"/>
        <v>0</v>
      </c>
      <c r="BD152" s="52">
        <f t="shared" ca="1" si="60"/>
        <v>0</v>
      </c>
      <c r="BE152" s="52">
        <f t="shared" ca="1" si="60"/>
        <v>0</v>
      </c>
      <c r="BF152" s="52">
        <f t="shared" ca="1" si="60"/>
        <v>0</v>
      </c>
      <c r="BG152" s="52">
        <f t="shared" ca="1" si="60"/>
        <v>0</v>
      </c>
      <c r="BH152" s="52">
        <f t="shared" ca="1" si="60"/>
        <v>0</v>
      </c>
      <c r="BI152" s="52">
        <f t="shared" ca="1" si="60"/>
        <v>0</v>
      </c>
      <c r="BJ152" s="52">
        <f t="shared" ca="1" si="60"/>
        <v>0</v>
      </c>
      <c r="BK152" s="52">
        <f t="shared" ca="1" si="60"/>
        <v>0</v>
      </c>
      <c r="BL152" s="52">
        <f t="shared" ca="1" si="60"/>
        <v>0</v>
      </c>
    </row>
    <row r="153" spans="1:64" s="41" customFormat="1" hidden="1" outlineLevel="1" x14ac:dyDescent="0.25">
      <c r="A153" s="41" t="s">
        <v>88</v>
      </c>
      <c r="B153" s="51" t="s">
        <v>172</v>
      </c>
      <c r="C153" s="52" t="str">
        <f ca="1">IF(C55=0,"-",C54)</f>
        <v>-</v>
      </c>
      <c r="D153" s="52" t="str">
        <f t="shared" ref="D153:BL153" ca="1" si="61">IF(D55=0,"-",D54)</f>
        <v>-</v>
      </c>
      <c r="E153" s="52" t="str">
        <f t="shared" ca="1" si="61"/>
        <v>-</v>
      </c>
      <c r="F153" s="52" t="str">
        <f t="shared" ca="1" si="61"/>
        <v>-</v>
      </c>
      <c r="G153" s="52" t="str">
        <f t="shared" ca="1" si="61"/>
        <v>-</v>
      </c>
      <c r="H153" s="52" t="str">
        <f t="shared" ca="1" si="61"/>
        <v>-</v>
      </c>
      <c r="I153" s="52" t="str">
        <f t="shared" ca="1" si="61"/>
        <v>-</v>
      </c>
      <c r="J153" s="52" t="str">
        <f t="shared" ca="1" si="61"/>
        <v>-</v>
      </c>
      <c r="K153" s="52" t="str">
        <f t="shared" ca="1" si="61"/>
        <v>-</v>
      </c>
      <c r="L153" s="52" t="str">
        <f t="shared" ca="1" si="61"/>
        <v>-</v>
      </c>
      <c r="M153" s="52" t="str">
        <f t="shared" ca="1" si="61"/>
        <v>-</v>
      </c>
      <c r="N153" s="52" t="str">
        <f t="shared" ca="1" si="61"/>
        <v>-</v>
      </c>
      <c r="O153" s="52" t="str">
        <f t="shared" ca="1" si="61"/>
        <v>-</v>
      </c>
      <c r="P153" s="52" t="str">
        <f t="shared" ca="1" si="61"/>
        <v>-</v>
      </c>
      <c r="Q153" s="52" t="str">
        <f t="shared" ca="1" si="61"/>
        <v>-</v>
      </c>
      <c r="R153" s="52" t="str">
        <f t="shared" ca="1" si="61"/>
        <v>-</v>
      </c>
      <c r="S153" s="52" t="str">
        <f t="shared" ca="1" si="61"/>
        <v>-</v>
      </c>
      <c r="T153" s="52" t="str">
        <f t="shared" ca="1" si="61"/>
        <v>-</v>
      </c>
      <c r="U153" s="52" t="str">
        <f t="shared" ca="1" si="61"/>
        <v>-</v>
      </c>
      <c r="V153" s="52" t="str">
        <f t="shared" ca="1" si="61"/>
        <v>-</v>
      </c>
      <c r="W153" s="52" t="str">
        <f t="shared" ca="1" si="61"/>
        <v>-</v>
      </c>
      <c r="X153" s="52" t="str">
        <f t="shared" ca="1" si="61"/>
        <v>-</v>
      </c>
      <c r="Y153" s="52" t="str">
        <f t="shared" ca="1" si="61"/>
        <v>-</v>
      </c>
      <c r="Z153" s="52" t="str">
        <f t="shared" ca="1" si="61"/>
        <v>-</v>
      </c>
      <c r="AA153" s="52" t="str">
        <f t="shared" ca="1" si="61"/>
        <v>-</v>
      </c>
      <c r="AB153" s="52" t="str">
        <f t="shared" ca="1" si="61"/>
        <v>-</v>
      </c>
      <c r="AC153" s="52" t="str">
        <f t="shared" ca="1" si="61"/>
        <v>-</v>
      </c>
      <c r="AD153" s="52" t="str">
        <f t="shared" ca="1" si="61"/>
        <v>-</v>
      </c>
      <c r="AE153" s="52" t="str">
        <f t="shared" ca="1" si="61"/>
        <v>-</v>
      </c>
      <c r="AF153" s="52" t="str">
        <f t="shared" ca="1" si="61"/>
        <v>-</v>
      </c>
      <c r="AG153" s="52" t="str">
        <f t="shared" ca="1" si="61"/>
        <v>-</v>
      </c>
      <c r="AH153" s="52" t="str">
        <f t="shared" ca="1" si="61"/>
        <v>-</v>
      </c>
      <c r="AI153" s="52" t="str">
        <f t="shared" ca="1" si="61"/>
        <v>-</v>
      </c>
      <c r="AJ153" s="52" t="str">
        <f t="shared" ca="1" si="61"/>
        <v>-</v>
      </c>
      <c r="AK153" s="52" t="str">
        <f t="shared" ca="1" si="61"/>
        <v>-</v>
      </c>
      <c r="AL153" s="52" t="str">
        <f t="shared" ca="1" si="61"/>
        <v>-</v>
      </c>
      <c r="AM153" s="52" t="str">
        <f t="shared" ca="1" si="61"/>
        <v>-</v>
      </c>
      <c r="AN153" s="52" t="str">
        <f t="shared" ca="1" si="61"/>
        <v>-</v>
      </c>
      <c r="AO153" s="52" t="str">
        <f t="shared" ca="1" si="61"/>
        <v>-</v>
      </c>
      <c r="AP153" s="52" t="str">
        <f t="shared" ca="1" si="61"/>
        <v>-</v>
      </c>
      <c r="AQ153" s="52" t="str">
        <f t="shared" ca="1" si="61"/>
        <v>-</v>
      </c>
      <c r="AR153" s="52" t="str">
        <f t="shared" ca="1" si="61"/>
        <v>-</v>
      </c>
      <c r="AS153" s="52" t="str">
        <f t="shared" ca="1" si="61"/>
        <v>-</v>
      </c>
      <c r="AT153" s="52" t="str">
        <f t="shared" ca="1" si="61"/>
        <v>-</v>
      </c>
      <c r="AU153" s="52" t="str">
        <f t="shared" ca="1" si="61"/>
        <v>-</v>
      </c>
      <c r="AV153" s="52" t="str">
        <f t="shared" ca="1" si="61"/>
        <v>-</v>
      </c>
      <c r="AW153" s="52" t="str">
        <f t="shared" ca="1" si="61"/>
        <v>-</v>
      </c>
      <c r="AX153" s="52" t="str">
        <f t="shared" ca="1" si="61"/>
        <v>-</v>
      </c>
      <c r="AY153" s="52" t="str">
        <f t="shared" ca="1" si="61"/>
        <v>-</v>
      </c>
      <c r="AZ153" s="52" t="str">
        <f t="shared" ca="1" si="61"/>
        <v>-</v>
      </c>
      <c r="BA153" s="52" t="str">
        <f t="shared" ca="1" si="61"/>
        <v>-</v>
      </c>
      <c r="BB153" s="52" t="str">
        <f t="shared" ca="1" si="61"/>
        <v>-</v>
      </c>
      <c r="BC153" s="52" t="str">
        <f t="shared" ca="1" si="61"/>
        <v>-</v>
      </c>
      <c r="BD153" s="52" t="str">
        <f t="shared" ca="1" si="61"/>
        <v>-</v>
      </c>
      <c r="BE153" s="52" t="str">
        <f t="shared" ca="1" si="61"/>
        <v>-</v>
      </c>
      <c r="BF153" s="52" t="str">
        <f t="shared" ca="1" si="61"/>
        <v>-</v>
      </c>
      <c r="BG153" s="52" t="str">
        <f t="shared" ca="1" si="61"/>
        <v>-</v>
      </c>
      <c r="BH153" s="52" t="str">
        <f t="shared" ca="1" si="61"/>
        <v>-</v>
      </c>
      <c r="BI153" s="52" t="str">
        <f t="shared" ca="1" si="61"/>
        <v>-</v>
      </c>
      <c r="BJ153" s="52" t="str">
        <f t="shared" ca="1" si="61"/>
        <v>-</v>
      </c>
      <c r="BK153" s="52" t="str">
        <f t="shared" ca="1" si="61"/>
        <v>-</v>
      </c>
      <c r="BL153" s="52" t="str">
        <f t="shared" ca="1" si="61"/>
        <v>-</v>
      </c>
    </row>
    <row r="154" spans="1:64" s="41" customFormat="1" hidden="1" outlineLevel="1" x14ac:dyDescent="0.25">
      <c r="A154" s="41" t="s">
        <v>88</v>
      </c>
      <c r="B154" s="51" t="s">
        <v>173</v>
      </c>
      <c r="C154" s="52">
        <f ca="1">IF(C153="-",C152,MIN($C$153:$BL$153))</f>
        <v>0</v>
      </c>
      <c r="D154" s="52">
        <f t="shared" ref="D154:BL154" ca="1" si="62">IF(D153="-",D152,MIN($C$153:$BL$153))</f>
        <v>0</v>
      </c>
      <c r="E154" s="52">
        <f t="shared" ca="1" si="62"/>
        <v>0</v>
      </c>
      <c r="F154" s="52">
        <f t="shared" ca="1" si="62"/>
        <v>0</v>
      </c>
      <c r="G154" s="52">
        <f t="shared" ca="1" si="62"/>
        <v>0</v>
      </c>
      <c r="H154" s="52">
        <f t="shared" ca="1" si="62"/>
        <v>0</v>
      </c>
      <c r="I154" s="52">
        <f t="shared" ca="1" si="62"/>
        <v>0</v>
      </c>
      <c r="J154" s="52">
        <f t="shared" ca="1" si="62"/>
        <v>0</v>
      </c>
      <c r="K154" s="52">
        <f t="shared" ca="1" si="62"/>
        <v>0</v>
      </c>
      <c r="L154" s="52">
        <f t="shared" ca="1" si="62"/>
        <v>0</v>
      </c>
      <c r="M154" s="52">
        <f t="shared" ca="1" si="62"/>
        <v>0</v>
      </c>
      <c r="N154" s="52">
        <f t="shared" ca="1" si="62"/>
        <v>0</v>
      </c>
      <c r="O154" s="52">
        <f t="shared" ca="1" si="62"/>
        <v>0</v>
      </c>
      <c r="P154" s="52">
        <f t="shared" ca="1" si="62"/>
        <v>0</v>
      </c>
      <c r="Q154" s="52">
        <f t="shared" ca="1" si="62"/>
        <v>0</v>
      </c>
      <c r="R154" s="52">
        <f t="shared" ca="1" si="62"/>
        <v>0</v>
      </c>
      <c r="S154" s="52">
        <f t="shared" ca="1" si="62"/>
        <v>0</v>
      </c>
      <c r="T154" s="52">
        <f t="shared" ca="1" si="62"/>
        <v>0</v>
      </c>
      <c r="U154" s="52">
        <f t="shared" ca="1" si="62"/>
        <v>0</v>
      </c>
      <c r="V154" s="52">
        <f t="shared" ca="1" si="62"/>
        <v>0</v>
      </c>
      <c r="W154" s="52">
        <f t="shared" ca="1" si="62"/>
        <v>0</v>
      </c>
      <c r="X154" s="52">
        <f t="shared" ca="1" si="62"/>
        <v>0</v>
      </c>
      <c r="Y154" s="52">
        <f t="shared" ca="1" si="62"/>
        <v>0</v>
      </c>
      <c r="Z154" s="52">
        <f t="shared" ca="1" si="62"/>
        <v>0</v>
      </c>
      <c r="AA154" s="52">
        <f t="shared" ca="1" si="62"/>
        <v>0</v>
      </c>
      <c r="AB154" s="52">
        <f t="shared" ca="1" si="62"/>
        <v>0</v>
      </c>
      <c r="AC154" s="52">
        <f t="shared" ca="1" si="62"/>
        <v>0</v>
      </c>
      <c r="AD154" s="52">
        <f t="shared" ca="1" si="62"/>
        <v>0</v>
      </c>
      <c r="AE154" s="52">
        <f t="shared" ca="1" si="62"/>
        <v>0</v>
      </c>
      <c r="AF154" s="52">
        <f t="shared" ca="1" si="62"/>
        <v>0</v>
      </c>
      <c r="AG154" s="52">
        <f t="shared" ca="1" si="62"/>
        <v>0</v>
      </c>
      <c r="AH154" s="52">
        <f t="shared" ca="1" si="62"/>
        <v>0</v>
      </c>
      <c r="AI154" s="52">
        <f t="shared" ca="1" si="62"/>
        <v>0</v>
      </c>
      <c r="AJ154" s="52">
        <f t="shared" ca="1" si="62"/>
        <v>0</v>
      </c>
      <c r="AK154" s="52">
        <f t="shared" ca="1" si="62"/>
        <v>0</v>
      </c>
      <c r="AL154" s="52">
        <f t="shared" ca="1" si="62"/>
        <v>0</v>
      </c>
      <c r="AM154" s="52">
        <f t="shared" ca="1" si="62"/>
        <v>0</v>
      </c>
      <c r="AN154" s="52">
        <f t="shared" ca="1" si="62"/>
        <v>0</v>
      </c>
      <c r="AO154" s="52">
        <f t="shared" ca="1" si="62"/>
        <v>0</v>
      </c>
      <c r="AP154" s="52">
        <f t="shared" ca="1" si="62"/>
        <v>0</v>
      </c>
      <c r="AQ154" s="52">
        <f t="shared" ca="1" si="62"/>
        <v>0</v>
      </c>
      <c r="AR154" s="52">
        <f t="shared" ca="1" si="62"/>
        <v>0</v>
      </c>
      <c r="AS154" s="52">
        <f t="shared" ca="1" si="62"/>
        <v>0</v>
      </c>
      <c r="AT154" s="52">
        <f t="shared" ca="1" si="62"/>
        <v>0</v>
      </c>
      <c r="AU154" s="52">
        <f t="shared" ca="1" si="62"/>
        <v>0</v>
      </c>
      <c r="AV154" s="52">
        <f t="shared" ca="1" si="62"/>
        <v>0</v>
      </c>
      <c r="AW154" s="52">
        <f t="shared" ca="1" si="62"/>
        <v>0</v>
      </c>
      <c r="AX154" s="52">
        <f t="shared" ca="1" si="62"/>
        <v>0</v>
      </c>
      <c r="AY154" s="52">
        <f t="shared" ca="1" si="62"/>
        <v>0</v>
      </c>
      <c r="AZ154" s="52">
        <f t="shared" ca="1" si="62"/>
        <v>0</v>
      </c>
      <c r="BA154" s="52">
        <f t="shared" ca="1" si="62"/>
        <v>0</v>
      </c>
      <c r="BB154" s="52">
        <f t="shared" ca="1" si="62"/>
        <v>0</v>
      </c>
      <c r="BC154" s="52">
        <f t="shared" ca="1" si="62"/>
        <v>0</v>
      </c>
      <c r="BD154" s="52">
        <f t="shared" ca="1" si="62"/>
        <v>0</v>
      </c>
      <c r="BE154" s="52">
        <f t="shared" ca="1" si="62"/>
        <v>0</v>
      </c>
      <c r="BF154" s="52">
        <f t="shared" ca="1" si="62"/>
        <v>0</v>
      </c>
      <c r="BG154" s="52">
        <f t="shared" ca="1" si="62"/>
        <v>0</v>
      </c>
      <c r="BH154" s="52">
        <f t="shared" ca="1" si="62"/>
        <v>0</v>
      </c>
      <c r="BI154" s="52">
        <f t="shared" ca="1" si="62"/>
        <v>0</v>
      </c>
      <c r="BJ154" s="52">
        <f t="shared" ca="1" si="62"/>
        <v>0</v>
      </c>
      <c r="BK154" s="52">
        <f t="shared" ca="1" si="62"/>
        <v>0</v>
      </c>
      <c r="BL154" s="52">
        <f t="shared" ca="1" si="62"/>
        <v>0</v>
      </c>
    </row>
    <row r="155" spans="1:64" s="53" customFormat="1" hidden="1" outlineLevel="1" x14ac:dyDescent="0.25">
      <c r="A155" s="53" t="s">
        <v>88</v>
      </c>
      <c r="B155" s="54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</row>
    <row r="156" spans="1:64" s="41" customFormat="1" hidden="1" outlineLevel="1" x14ac:dyDescent="0.25">
      <c r="A156" s="41" t="s">
        <v>88</v>
      </c>
      <c r="B156" s="51" t="s">
        <v>174</v>
      </c>
      <c r="C156" s="52">
        <f ca="1">IF(C59=0,C58,0)</f>
        <v>0</v>
      </c>
      <c r="D156" s="52">
        <f t="shared" ref="D156:BL156" ca="1" si="63">IF(D59=0,D58,0)</f>
        <v>0</v>
      </c>
      <c r="E156" s="52">
        <f t="shared" ca="1" si="63"/>
        <v>0</v>
      </c>
      <c r="F156" s="52">
        <f t="shared" ca="1" si="63"/>
        <v>0</v>
      </c>
      <c r="G156" s="52">
        <f t="shared" ca="1" si="63"/>
        <v>0</v>
      </c>
      <c r="H156" s="52">
        <f t="shared" ca="1" si="63"/>
        <v>0</v>
      </c>
      <c r="I156" s="52">
        <f t="shared" ca="1" si="63"/>
        <v>0</v>
      </c>
      <c r="J156" s="52">
        <f t="shared" ca="1" si="63"/>
        <v>0</v>
      </c>
      <c r="K156" s="52">
        <f t="shared" ca="1" si="63"/>
        <v>0</v>
      </c>
      <c r="L156" s="52">
        <f t="shared" ca="1" si="63"/>
        <v>0</v>
      </c>
      <c r="M156" s="52">
        <f t="shared" ca="1" si="63"/>
        <v>0</v>
      </c>
      <c r="N156" s="52">
        <f t="shared" ca="1" si="63"/>
        <v>0</v>
      </c>
      <c r="O156" s="52">
        <f t="shared" ca="1" si="63"/>
        <v>0</v>
      </c>
      <c r="P156" s="52">
        <f t="shared" ca="1" si="63"/>
        <v>0</v>
      </c>
      <c r="Q156" s="52">
        <f t="shared" ca="1" si="63"/>
        <v>0</v>
      </c>
      <c r="R156" s="52">
        <f t="shared" ca="1" si="63"/>
        <v>0</v>
      </c>
      <c r="S156" s="52">
        <f t="shared" ca="1" si="63"/>
        <v>0</v>
      </c>
      <c r="T156" s="52">
        <f t="shared" ca="1" si="63"/>
        <v>0</v>
      </c>
      <c r="U156" s="52">
        <f t="shared" ca="1" si="63"/>
        <v>0</v>
      </c>
      <c r="V156" s="52">
        <f t="shared" ca="1" si="63"/>
        <v>0</v>
      </c>
      <c r="W156" s="52">
        <f t="shared" ca="1" si="63"/>
        <v>0</v>
      </c>
      <c r="X156" s="52">
        <f t="shared" ca="1" si="63"/>
        <v>0</v>
      </c>
      <c r="Y156" s="52">
        <f t="shared" ca="1" si="63"/>
        <v>0</v>
      </c>
      <c r="Z156" s="52">
        <f t="shared" ca="1" si="63"/>
        <v>0</v>
      </c>
      <c r="AA156" s="52">
        <f t="shared" ca="1" si="63"/>
        <v>0</v>
      </c>
      <c r="AB156" s="52">
        <f t="shared" ca="1" si="63"/>
        <v>0</v>
      </c>
      <c r="AC156" s="52">
        <f t="shared" ca="1" si="63"/>
        <v>0</v>
      </c>
      <c r="AD156" s="52">
        <f t="shared" ca="1" si="63"/>
        <v>0</v>
      </c>
      <c r="AE156" s="52">
        <f t="shared" ca="1" si="63"/>
        <v>0</v>
      </c>
      <c r="AF156" s="52">
        <f t="shared" ca="1" si="63"/>
        <v>0</v>
      </c>
      <c r="AG156" s="52">
        <f t="shared" ca="1" si="63"/>
        <v>0</v>
      </c>
      <c r="AH156" s="52">
        <f t="shared" ca="1" si="63"/>
        <v>0</v>
      </c>
      <c r="AI156" s="52">
        <f t="shared" ca="1" si="63"/>
        <v>0</v>
      </c>
      <c r="AJ156" s="52">
        <f t="shared" ca="1" si="63"/>
        <v>0</v>
      </c>
      <c r="AK156" s="52">
        <f t="shared" ca="1" si="63"/>
        <v>0</v>
      </c>
      <c r="AL156" s="52">
        <f t="shared" ca="1" si="63"/>
        <v>0</v>
      </c>
      <c r="AM156" s="52">
        <f t="shared" ca="1" si="63"/>
        <v>0</v>
      </c>
      <c r="AN156" s="52">
        <f t="shared" ca="1" si="63"/>
        <v>0</v>
      </c>
      <c r="AO156" s="52">
        <f t="shared" ca="1" si="63"/>
        <v>0</v>
      </c>
      <c r="AP156" s="52">
        <f t="shared" ca="1" si="63"/>
        <v>0</v>
      </c>
      <c r="AQ156" s="52">
        <f t="shared" ca="1" si="63"/>
        <v>0</v>
      </c>
      <c r="AR156" s="52">
        <f t="shared" ca="1" si="63"/>
        <v>0</v>
      </c>
      <c r="AS156" s="52">
        <f t="shared" ca="1" si="63"/>
        <v>0</v>
      </c>
      <c r="AT156" s="52">
        <f t="shared" ca="1" si="63"/>
        <v>0</v>
      </c>
      <c r="AU156" s="52">
        <f t="shared" ca="1" si="63"/>
        <v>0</v>
      </c>
      <c r="AV156" s="52">
        <f t="shared" ca="1" si="63"/>
        <v>0</v>
      </c>
      <c r="AW156" s="52">
        <f t="shared" ca="1" si="63"/>
        <v>0</v>
      </c>
      <c r="AX156" s="52">
        <f t="shared" ca="1" si="63"/>
        <v>0</v>
      </c>
      <c r="AY156" s="52">
        <f t="shared" ca="1" si="63"/>
        <v>0</v>
      </c>
      <c r="AZ156" s="52">
        <f t="shared" ca="1" si="63"/>
        <v>0</v>
      </c>
      <c r="BA156" s="52">
        <f t="shared" ca="1" si="63"/>
        <v>0</v>
      </c>
      <c r="BB156" s="52">
        <f t="shared" ca="1" si="63"/>
        <v>0</v>
      </c>
      <c r="BC156" s="52">
        <f t="shared" ca="1" si="63"/>
        <v>0</v>
      </c>
      <c r="BD156" s="52">
        <f t="shared" ca="1" si="63"/>
        <v>0</v>
      </c>
      <c r="BE156" s="52">
        <f t="shared" ca="1" si="63"/>
        <v>0</v>
      </c>
      <c r="BF156" s="52">
        <f t="shared" ca="1" si="63"/>
        <v>0</v>
      </c>
      <c r="BG156" s="52">
        <f t="shared" ca="1" si="63"/>
        <v>0</v>
      </c>
      <c r="BH156" s="52">
        <f t="shared" ca="1" si="63"/>
        <v>0</v>
      </c>
      <c r="BI156" s="52">
        <f t="shared" ca="1" si="63"/>
        <v>0</v>
      </c>
      <c r="BJ156" s="52">
        <f t="shared" ca="1" si="63"/>
        <v>0</v>
      </c>
      <c r="BK156" s="52">
        <f t="shared" ca="1" si="63"/>
        <v>0</v>
      </c>
      <c r="BL156" s="52">
        <f t="shared" ca="1" si="63"/>
        <v>0</v>
      </c>
    </row>
    <row r="157" spans="1:64" s="41" customFormat="1" hidden="1" outlineLevel="1" x14ac:dyDescent="0.25">
      <c r="A157" s="41" t="s">
        <v>88</v>
      </c>
      <c r="B157" s="51" t="s">
        <v>175</v>
      </c>
      <c r="C157" s="52" t="str">
        <f ca="1">IF(C59=0,"-",C58)</f>
        <v>-</v>
      </c>
      <c r="D157" s="52" t="str">
        <f t="shared" ref="D157:BL157" ca="1" si="64">IF(D59=0,"-",D58)</f>
        <v>-</v>
      </c>
      <c r="E157" s="52" t="str">
        <f t="shared" ca="1" si="64"/>
        <v>-</v>
      </c>
      <c r="F157" s="52" t="str">
        <f t="shared" ca="1" si="64"/>
        <v>-</v>
      </c>
      <c r="G157" s="52" t="str">
        <f t="shared" ca="1" si="64"/>
        <v>-</v>
      </c>
      <c r="H157" s="52" t="str">
        <f t="shared" ca="1" si="64"/>
        <v>-</v>
      </c>
      <c r="I157" s="52" t="str">
        <f t="shared" ca="1" si="64"/>
        <v>-</v>
      </c>
      <c r="J157" s="52" t="str">
        <f t="shared" ca="1" si="64"/>
        <v>-</v>
      </c>
      <c r="K157" s="52" t="str">
        <f t="shared" ca="1" si="64"/>
        <v>-</v>
      </c>
      <c r="L157" s="52" t="str">
        <f t="shared" ca="1" si="64"/>
        <v>-</v>
      </c>
      <c r="M157" s="52" t="str">
        <f t="shared" ca="1" si="64"/>
        <v>-</v>
      </c>
      <c r="N157" s="52" t="str">
        <f t="shared" ca="1" si="64"/>
        <v>-</v>
      </c>
      <c r="O157" s="52" t="str">
        <f t="shared" ca="1" si="64"/>
        <v>-</v>
      </c>
      <c r="P157" s="52" t="str">
        <f t="shared" ca="1" si="64"/>
        <v>-</v>
      </c>
      <c r="Q157" s="52" t="str">
        <f t="shared" ca="1" si="64"/>
        <v>-</v>
      </c>
      <c r="R157" s="52" t="str">
        <f t="shared" ca="1" si="64"/>
        <v>-</v>
      </c>
      <c r="S157" s="52" t="str">
        <f t="shared" ca="1" si="64"/>
        <v>-</v>
      </c>
      <c r="T157" s="52" t="str">
        <f t="shared" ca="1" si="64"/>
        <v>-</v>
      </c>
      <c r="U157" s="52" t="str">
        <f t="shared" ca="1" si="64"/>
        <v>-</v>
      </c>
      <c r="V157" s="52" t="str">
        <f t="shared" ca="1" si="64"/>
        <v>-</v>
      </c>
      <c r="W157" s="52" t="str">
        <f t="shared" ca="1" si="64"/>
        <v>-</v>
      </c>
      <c r="X157" s="52" t="str">
        <f t="shared" ca="1" si="64"/>
        <v>-</v>
      </c>
      <c r="Y157" s="52" t="str">
        <f t="shared" ca="1" si="64"/>
        <v>-</v>
      </c>
      <c r="Z157" s="52" t="str">
        <f t="shared" ca="1" si="64"/>
        <v>-</v>
      </c>
      <c r="AA157" s="52" t="str">
        <f t="shared" ca="1" si="64"/>
        <v>-</v>
      </c>
      <c r="AB157" s="52" t="str">
        <f t="shared" ca="1" si="64"/>
        <v>-</v>
      </c>
      <c r="AC157" s="52" t="str">
        <f t="shared" ca="1" si="64"/>
        <v>-</v>
      </c>
      <c r="AD157" s="52" t="str">
        <f t="shared" ca="1" si="64"/>
        <v>-</v>
      </c>
      <c r="AE157" s="52" t="str">
        <f t="shared" ca="1" si="64"/>
        <v>-</v>
      </c>
      <c r="AF157" s="52" t="str">
        <f t="shared" ca="1" si="64"/>
        <v>-</v>
      </c>
      <c r="AG157" s="52" t="str">
        <f t="shared" ca="1" si="64"/>
        <v>-</v>
      </c>
      <c r="AH157" s="52" t="str">
        <f t="shared" ca="1" si="64"/>
        <v>-</v>
      </c>
      <c r="AI157" s="52" t="str">
        <f t="shared" ca="1" si="64"/>
        <v>-</v>
      </c>
      <c r="AJ157" s="52" t="str">
        <f t="shared" ca="1" si="64"/>
        <v>-</v>
      </c>
      <c r="AK157" s="52" t="str">
        <f t="shared" ca="1" si="64"/>
        <v>-</v>
      </c>
      <c r="AL157" s="52" t="str">
        <f t="shared" ca="1" si="64"/>
        <v>-</v>
      </c>
      <c r="AM157" s="52" t="str">
        <f t="shared" ca="1" si="64"/>
        <v>-</v>
      </c>
      <c r="AN157" s="52" t="str">
        <f t="shared" ca="1" si="64"/>
        <v>-</v>
      </c>
      <c r="AO157" s="52" t="str">
        <f t="shared" ca="1" si="64"/>
        <v>-</v>
      </c>
      <c r="AP157" s="52" t="str">
        <f t="shared" ca="1" si="64"/>
        <v>-</v>
      </c>
      <c r="AQ157" s="52" t="str">
        <f t="shared" ca="1" si="64"/>
        <v>-</v>
      </c>
      <c r="AR157" s="52" t="str">
        <f t="shared" ca="1" si="64"/>
        <v>-</v>
      </c>
      <c r="AS157" s="52" t="str">
        <f t="shared" ca="1" si="64"/>
        <v>-</v>
      </c>
      <c r="AT157" s="52" t="str">
        <f t="shared" ca="1" si="64"/>
        <v>-</v>
      </c>
      <c r="AU157" s="52" t="str">
        <f t="shared" ca="1" si="64"/>
        <v>-</v>
      </c>
      <c r="AV157" s="52" t="str">
        <f t="shared" ca="1" si="64"/>
        <v>-</v>
      </c>
      <c r="AW157" s="52" t="str">
        <f t="shared" ca="1" si="64"/>
        <v>-</v>
      </c>
      <c r="AX157" s="52" t="str">
        <f t="shared" ca="1" si="64"/>
        <v>-</v>
      </c>
      <c r="AY157" s="52" t="str">
        <f t="shared" ca="1" si="64"/>
        <v>-</v>
      </c>
      <c r="AZ157" s="52" t="str">
        <f t="shared" ca="1" si="64"/>
        <v>-</v>
      </c>
      <c r="BA157" s="52" t="str">
        <f t="shared" ca="1" si="64"/>
        <v>-</v>
      </c>
      <c r="BB157" s="52" t="str">
        <f t="shared" ca="1" si="64"/>
        <v>-</v>
      </c>
      <c r="BC157" s="52" t="str">
        <f t="shared" ca="1" si="64"/>
        <v>-</v>
      </c>
      <c r="BD157" s="52" t="str">
        <f t="shared" ca="1" si="64"/>
        <v>-</v>
      </c>
      <c r="BE157" s="52" t="str">
        <f t="shared" ca="1" si="64"/>
        <v>-</v>
      </c>
      <c r="BF157" s="52" t="str">
        <f t="shared" ca="1" si="64"/>
        <v>-</v>
      </c>
      <c r="BG157" s="52" t="str">
        <f t="shared" ca="1" si="64"/>
        <v>-</v>
      </c>
      <c r="BH157" s="52" t="str">
        <f t="shared" ca="1" si="64"/>
        <v>-</v>
      </c>
      <c r="BI157" s="52" t="str">
        <f t="shared" ca="1" si="64"/>
        <v>-</v>
      </c>
      <c r="BJ157" s="52" t="str">
        <f t="shared" ca="1" si="64"/>
        <v>-</v>
      </c>
      <c r="BK157" s="52" t="str">
        <f t="shared" ca="1" si="64"/>
        <v>-</v>
      </c>
      <c r="BL157" s="52" t="str">
        <f t="shared" ca="1" si="64"/>
        <v>-</v>
      </c>
    </row>
    <row r="158" spans="1:64" s="41" customFormat="1" hidden="1" outlineLevel="1" x14ac:dyDescent="0.25">
      <c r="A158" s="41" t="s">
        <v>88</v>
      </c>
      <c r="B158" s="51" t="s">
        <v>176</v>
      </c>
      <c r="C158" s="52">
        <f ca="1">IF(C157="-",C156,MIN($C$157:$BL$157))</f>
        <v>0</v>
      </c>
      <c r="D158" s="52">
        <f t="shared" ref="D158:BL158" ca="1" si="65">IF(D157="-",D156,MIN($C$157:$BL$157))</f>
        <v>0</v>
      </c>
      <c r="E158" s="52">
        <f t="shared" ca="1" si="65"/>
        <v>0</v>
      </c>
      <c r="F158" s="52">
        <f t="shared" ca="1" si="65"/>
        <v>0</v>
      </c>
      <c r="G158" s="52">
        <f t="shared" ca="1" si="65"/>
        <v>0</v>
      </c>
      <c r="H158" s="52">
        <f t="shared" ca="1" si="65"/>
        <v>0</v>
      </c>
      <c r="I158" s="52">
        <f t="shared" ca="1" si="65"/>
        <v>0</v>
      </c>
      <c r="J158" s="52">
        <f t="shared" ca="1" si="65"/>
        <v>0</v>
      </c>
      <c r="K158" s="52">
        <f t="shared" ca="1" si="65"/>
        <v>0</v>
      </c>
      <c r="L158" s="52">
        <f t="shared" ca="1" si="65"/>
        <v>0</v>
      </c>
      <c r="M158" s="52">
        <f t="shared" ca="1" si="65"/>
        <v>0</v>
      </c>
      <c r="N158" s="52">
        <f t="shared" ca="1" si="65"/>
        <v>0</v>
      </c>
      <c r="O158" s="52">
        <f t="shared" ca="1" si="65"/>
        <v>0</v>
      </c>
      <c r="P158" s="52">
        <f t="shared" ca="1" si="65"/>
        <v>0</v>
      </c>
      <c r="Q158" s="52">
        <f t="shared" ca="1" si="65"/>
        <v>0</v>
      </c>
      <c r="R158" s="52">
        <f t="shared" ca="1" si="65"/>
        <v>0</v>
      </c>
      <c r="S158" s="52">
        <f t="shared" ca="1" si="65"/>
        <v>0</v>
      </c>
      <c r="T158" s="52">
        <f t="shared" ca="1" si="65"/>
        <v>0</v>
      </c>
      <c r="U158" s="52">
        <f t="shared" ca="1" si="65"/>
        <v>0</v>
      </c>
      <c r="V158" s="52">
        <f t="shared" ca="1" si="65"/>
        <v>0</v>
      </c>
      <c r="W158" s="52">
        <f t="shared" ca="1" si="65"/>
        <v>0</v>
      </c>
      <c r="X158" s="52">
        <f t="shared" ca="1" si="65"/>
        <v>0</v>
      </c>
      <c r="Y158" s="52">
        <f t="shared" ca="1" si="65"/>
        <v>0</v>
      </c>
      <c r="Z158" s="52">
        <f t="shared" ca="1" si="65"/>
        <v>0</v>
      </c>
      <c r="AA158" s="52">
        <f t="shared" ca="1" si="65"/>
        <v>0</v>
      </c>
      <c r="AB158" s="52">
        <f t="shared" ca="1" si="65"/>
        <v>0</v>
      </c>
      <c r="AC158" s="52">
        <f t="shared" ca="1" si="65"/>
        <v>0</v>
      </c>
      <c r="AD158" s="52">
        <f t="shared" ca="1" si="65"/>
        <v>0</v>
      </c>
      <c r="AE158" s="52">
        <f t="shared" ca="1" si="65"/>
        <v>0</v>
      </c>
      <c r="AF158" s="52">
        <f t="shared" ca="1" si="65"/>
        <v>0</v>
      </c>
      <c r="AG158" s="52">
        <f t="shared" ca="1" si="65"/>
        <v>0</v>
      </c>
      <c r="AH158" s="52">
        <f t="shared" ca="1" si="65"/>
        <v>0</v>
      </c>
      <c r="AI158" s="52">
        <f t="shared" ca="1" si="65"/>
        <v>0</v>
      </c>
      <c r="AJ158" s="52">
        <f t="shared" ca="1" si="65"/>
        <v>0</v>
      </c>
      <c r="AK158" s="52">
        <f t="shared" ca="1" si="65"/>
        <v>0</v>
      </c>
      <c r="AL158" s="52">
        <f t="shared" ca="1" si="65"/>
        <v>0</v>
      </c>
      <c r="AM158" s="52">
        <f t="shared" ca="1" si="65"/>
        <v>0</v>
      </c>
      <c r="AN158" s="52">
        <f t="shared" ca="1" si="65"/>
        <v>0</v>
      </c>
      <c r="AO158" s="52">
        <f t="shared" ca="1" si="65"/>
        <v>0</v>
      </c>
      <c r="AP158" s="52">
        <f t="shared" ca="1" si="65"/>
        <v>0</v>
      </c>
      <c r="AQ158" s="52">
        <f t="shared" ca="1" si="65"/>
        <v>0</v>
      </c>
      <c r="AR158" s="52">
        <f t="shared" ca="1" si="65"/>
        <v>0</v>
      </c>
      <c r="AS158" s="52">
        <f t="shared" ca="1" si="65"/>
        <v>0</v>
      </c>
      <c r="AT158" s="52">
        <f t="shared" ca="1" si="65"/>
        <v>0</v>
      </c>
      <c r="AU158" s="52">
        <f t="shared" ca="1" si="65"/>
        <v>0</v>
      </c>
      <c r="AV158" s="52">
        <f t="shared" ca="1" si="65"/>
        <v>0</v>
      </c>
      <c r="AW158" s="52">
        <f t="shared" ca="1" si="65"/>
        <v>0</v>
      </c>
      <c r="AX158" s="52">
        <f t="shared" ca="1" si="65"/>
        <v>0</v>
      </c>
      <c r="AY158" s="52">
        <f t="shared" ca="1" si="65"/>
        <v>0</v>
      </c>
      <c r="AZ158" s="52">
        <f t="shared" ca="1" si="65"/>
        <v>0</v>
      </c>
      <c r="BA158" s="52">
        <f t="shared" ca="1" si="65"/>
        <v>0</v>
      </c>
      <c r="BB158" s="52">
        <f t="shared" ca="1" si="65"/>
        <v>0</v>
      </c>
      <c r="BC158" s="52">
        <f t="shared" ca="1" si="65"/>
        <v>0</v>
      </c>
      <c r="BD158" s="52">
        <f t="shared" ca="1" si="65"/>
        <v>0</v>
      </c>
      <c r="BE158" s="52">
        <f t="shared" ca="1" si="65"/>
        <v>0</v>
      </c>
      <c r="BF158" s="52">
        <f t="shared" ca="1" si="65"/>
        <v>0</v>
      </c>
      <c r="BG158" s="52">
        <f t="shared" ca="1" si="65"/>
        <v>0</v>
      </c>
      <c r="BH158" s="52">
        <f t="shared" ca="1" si="65"/>
        <v>0</v>
      </c>
      <c r="BI158" s="52">
        <f t="shared" ca="1" si="65"/>
        <v>0</v>
      </c>
      <c r="BJ158" s="52">
        <f t="shared" ca="1" si="65"/>
        <v>0</v>
      </c>
      <c r="BK158" s="52">
        <f t="shared" ca="1" si="65"/>
        <v>0</v>
      </c>
      <c r="BL158" s="52">
        <f t="shared" ca="1" si="65"/>
        <v>0</v>
      </c>
    </row>
    <row r="159" spans="1:64" s="53" customFormat="1" hidden="1" outlineLevel="1" x14ac:dyDescent="0.25">
      <c r="A159" s="53" t="s">
        <v>88</v>
      </c>
      <c r="B159" s="54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</row>
    <row r="160" spans="1:64" s="41" customFormat="1" hidden="1" outlineLevel="1" x14ac:dyDescent="0.25">
      <c r="A160" s="41" t="s">
        <v>88</v>
      </c>
      <c r="B160" s="51" t="s">
        <v>177</v>
      </c>
      <c r="C160" s="55">
        <f t="shared" ref="C160:BL160" ca="1" si="66">13.34*C86*$C$1*($C$4+273)*((POWER(C142,0.3)-1))/$C$2</f>
        <v>198.56751237831602</v>
      </c>
      <c r="D160" s="55">
        <f t="shared" ca="1" si="66"/>
        <v>184.3275213712044</v>
      </c>
      <c r="E160" s="55">
        <f t="shared" ca="1" si="66"/>
        <v>171.33464921764977</v>
      </c>
      <c r="F160" s="55">
        <f t="shared" ca="1" si="66"/>
        <v>159.79048506940637</v>
      </c>
      <c r="G160" s="55">
        <f t="shared" ca="1" si="66"/>
        <v>118.33025640652043</v>
      </c>
      <c r="H160" s="55">
        <f t="shared" ca="1" si="66"/>
        <v>112.54836061168656</v>
      </c>
      <c r="I160" s="55">
        <f t="shared" ca="1" si="66"/>
        <v>108.2367320322242</v>
      </c>
      <c r="J160" s="55">
        <f t="shared" ca="1" si="66"/>
        <v>105.55454489159233</v>
      </c>
      <c r="K160" s="55">
        <f t="shared" ca="1" si="66"/>
        <v>104.65018870459983</v>
      </c>
      <c r="L160" s="55">
        <f t="shared" ca="1" si="66"/>
        <v>105.66154677576421</v>
      </c>
      <c r="M160" s="55">
        <f t="shared" ca="1" si="66"/>
        <v>108.7162475177946</v>
      </c>
      <c r="N160" s="55">
        <f t="shared" ca="1" si="66"/>
        <v>113.93188972425843</v>
      </c>
      <c r="O160" s="55">
        <f t="shared" ca="1" si="66"/>
        <v>121.41624278196232</v>
      </c>
      <c r="P160" s="55">
        <f t="shared" ca="1" si="66"/>
        <v>131.26742266768434</v>
      </c>
      <c r="Q160" s="55">
        <f t="shared" ca="1" si="66"/>
        <v>175.12877948165021</v>
      </c>
      <c r="R160" s="55">
        <f t="shared" ca="1" si="66"/>
        <v>192.79368336257124</v>
      </c>
      <c r="S160" s="55">
        <f t="shared" ca="1" si="66"/>
        <v>213.58361599963303</v>
      </c>
      <c r="T160" s="55">
        <f t="shared" ca="1" si="66"/>
        <v>237.56290660476526</v>
      </c>
      <c r="U160" s="55">
        <f t="shared" ca="1" si="66"/>
        <v>264.78734049892165</v>
      </c>
      <c r="V160" s="55">
        <f t="shared" ca="1" si="66"/>
        <v>295.30421330204899</v>
      </c>
      <c r="W160" s="55">
        <f t="shared" ca="1" si="66"/>
        <v>329.15236524681524</v>
      </c>
      <c r="X160" s="55">
        <f t="shared" ca="1" si="66"/>
        <v>241.57943140813131</v>
      </c>
      <c r="Y160" s="55">
        <f t="shared" ca="1" si="66"/>
        <v>269.05133391758505</v>
      </c>
      <c r="Z160" s="55">
        <f t="shared" ca="1" si="66"/>
        <v>298.80512588148662</v>
      </c>
      <c r="AA160" s="55">
        <f t="shared" ca="1" si="66"/>
        <v>330.83000705985381</v>
      </c>
      <c r="AB160" s="55">
        <f t="shared" ca="1" si="66"/>
        <v>365.10517277368717</v>
      </c>
      <c r="AC160" s="55">
        <f t="shared" ca="1" si="66"/>
        <v>401.59966517888915</v>
      </c>
      <c r="AD160" s="55">
        <f t="shared" ca="1" si="66"/>
        <v>440.27219581517164</v>
      </c>
      <c r="AE160" s="55">
        <f t="shared" ca="1" si="66"/>
        <v>481.07093802711245</v>
      </c>
      <c r="AF160" s="55">
        <f t="shared" ca="1" si="66"/>
        <v>523.93328763626778</v>
      </c>
      <c r="AG160" s="55">
        <f t="shared" ca="1" si="66"/>
        <v>568.78559000407529</v>
      </c>
      <c r="AH160" s="55">
        <f t="shared" ca="1" si="66"/>
        <v>615.54283136222557</v>
      </c>
      <c r="AI160" s="55">
        <f t="shared" ca="1" si="66"/>
        <v>664.10829199578643</v>
      </c>
      <c r="AJ160" s="55">
        <f t="shared" ca="1" si="66"/>
        <v>714.37315854122869</v>
      </c>
      <c r="AK160" s="55">
        <f t="shared" ca="1" si="66"/>
        <v>766.21609230002753</v>
      </c>
      <c r="AL160" s="55">
        <f t="shared" ca="1" si="66"/>
        <v>819.50275006450624</v>
      </c>
      <c r="AM160" s="55">
        <f t="shared" ca="1" si="66"/>
        <v>874.08525349786032</v>
      </c>
      <c r="AN160" s="55">
        <f t="shared" ca="1" si="66"/>
        <v>929.80160259740387</v>
      </c>
      <c r="AO160" s="55">
        <f t="shared" ca="1" si="66"/>
        <v>986.47502818986163</v>
      </c>
      <c r="AP160" s="55">
        <f t="shared" ca="1" si="66"/>
        <v>1043.9132777485099</v>
      </c>
      <c r="AQ160" s="55">
        <f t="shared" ca="1" si="66"/>
        <v>1101.9078280715694</v>
      </c>
      <c r="AR160" s="55">
        <f t="shared" ca="1" si="66"/>
        <v>1785.3585657283932</v>
      </c>
      <c r="AS160" s="55">
        <f t="shared" ca="1" si="66"/>
        <v>1884.2076723663313</v>
      </c>
      <c r="AT160" s="55">
        <f t="shared" ca="1" si="66"/>
        <v>1984.6866459719367</v>
      </c>
      <c r="AU160" s="55">
        <f t="shared" ca="1" si="66"/>
        <v>2086.5779091271688</v>
      </c>
      <c r="AV160" s="55">
        <f t="shared" ca="1" si="66"/>
        <v>2189.6469951390031</v>
      </c>
      <c r="AW160" s="55">
        <f t="shared" ca="1" si="66"/>
        <v>2293.6415196711905</v>
      </c>
      <c r="AX160" s="55">
        <f t="shared" ca="1" si="66"/>
        <v>1053.9570598835651</v>
      </c>
      <c r="AY160" s="55">
        <f t="shared" ca="1" si="66"/>
        <v>1080.4318431907955</v>
      </c>
      <c r="AZ160" s="55">
        <f t="shared" ca="1" si="66"/>
        <v>1103.5370899709239</v>
      </c>
      <c r="BA160" s="55">
        <f t="shared" ca="1" si="66"/>
        <v>1122.7850173171184</v>
      </c>
      <c r="BB160" s="55">
        <f t="shared" ca="1" si="66"/>
        <v>1137.6511296341491</v>
      </c>
      <c r="BC160" s="55">
        <f t="shared" ca="1" si="66"/>
        <v>1147.5711754417484</v>
      </c>
      <c r="BD160" s="55">
        <f t="shared" ca="1" si="66"/>
        <v>1151.9377430054644</v>
      </c>
      <c r="BE160" s="55">
        <f t="shared" ca="1" si="66"/>
        <v>1150.0964431650996</v>
      </c>
      <c r="BF160" s="55">
        <f t="shared" ca="1" si="66"/>
        <v>1141.3416187836401</v>
      </c>
      <c r="BG160" s="55">
        <f t="shared" ca="1" si="66"/>
        <v>1124.9115094777214</v>
      </c>
      <c r="BH160" s="55">
        <f t="shared" ca="1" si="66"/>
        <v>1099.9827872883047</v>
      </c>
      <c r="BI160" s="55">
        <f t="shared" ca="1" si="66"/>
        <v>1065.6643631678082</v>
      </c>
      <c r="BJ160" s="55">
        <f t="shared" ca="1" si="66"/>
        <v>1020.990344910078</v>
      </c>
      <c r="BK160" s="55">
        <f t="shared" ca="1" si="66"/>
        <v>964.91200355008743</v>
      </c>
      <c r="BL160" s="55">
        <f t="shared" ca="1" si="66"/>
        <v>896.2885761728985</v>
      </c>
    </row>
    <row r="161" spans="1:64" hidden="1" outlineLevel="1" x14ac:dyDescent="0.25">
      <c r="A161" t="s">
        <v>88</v>
      </c>
      <c r="B161" s="51" t="s">
        <v>178</v>
      </c>
      <c r="C161" s="47">
        <f t="shared" ref="C161:BL161" ca="1" si="67">13.34*C86*$C$1*($C$4+273)*((POWER(C146,0.3)-1))/$C$2</f>
        <v>-27454.709078767119</v>
      </c>
      <c r="D161" s="47">
        <f t="shared" ca="1" si="67"/>
        <v>-28179.543917808216</v>
      </c>
      <c r="E161" s="47">
        <f t="shared" ca="1" si="67"/>
        <v>-28878.945955479448</v>
      </c>
      <c r="F161" s="47">
        <f t="shared" ca="1" si="67"/>
        <v>-29552.915191780819</v>
      </c>
      <c r="G161" s="47">
        <f t="shared" ca="1" si="67"/>
        <v>-23843.251284246569</v>
      </c>
      <c r="H161" s="47">
        <f t="shared" ca="1" si="67"/>
        <v>-24466.354917808214</v>
      </c>
      <c r="I161" s="47">
        <f t="shared" ca="1" si="67"/>
        <v>-25064.025750000001</v>
      </c>
      <c r="J161" s="47">
        <f t="shared" ca="1" si="67"/>
        <v>-25636.263780821911</v>
      </c>
      <c r="K161" s="47">
        <f t="shared" ca="1" si="67"/>
        <v>-26183.069010273968</v>
      </c>
      <c r="L161" s="47">
        <f t="shared" ca="1" si="67"/>
        <v>-26704.441438356163</v>
      </c>
      <c r="M161" s="47">
        <f t="shared" ca="1" si="67"/>
        <v>-27200.381065068494</v>
      </c>
      <c r="N161" s="47">
        <f t="shared" ca="1" si="67"/>
        <v>-27670.887890410962</v>
      </c>
      <c r="O161" s="47">
        <f t="shared" ca="1" si="67"/>
        <v>-28115.961914383563</v>
      </c>
      <c r="P161" s="47">
        <f t="shared" ca="1" si="67"/>
        <v>-28535.603136986301</v>
      </c>
      <c r="Q161" s="47">
        <f t="shared" ca="1" si="67"/>
        <v>-35288.01190068492</v>
      </c>
      <c r="R161" s="47">
        <f t="shared" ca="1" si="67"/>
        <v>-35656.787520547943</v>
      </c>
      <c r="S161" s="47">
        <f t="shared" ca="1" si="67"/>
        <v>-36000.130339041098</v>
      </c>
      <c r="T161" s="47">
        <f t="shared" ca="1" si="67"/>
        <v>-36318.040356164376</v>
      </c>
      <c r="U161" s="47">
        <f t="shared" ca="1" si="67"/>
        <v>-36610.517571917808</v>
      </c>
      <c r="V161" s="47">
        <f t="shared" ca="1" si="67"/>
        <v>-36877.561986301356</v>
      </c>
      <c r="W161" s="47">
        <f t="shared" ca="1" si="67"/>
        <v>-37119.173599315065</v>
      </c>
      <c r="X161" s="47">
        <f t="shared" ca="1" si="67"/>
        <v>-24618.951726027397</v>
      </c>
      <c r="Y161" s="47">
        <f t="shared" ca="1" si="67"/>
        <v>-24809.697736301368</v>
      </c>
      <c r="Z161" s="47">
        <f t="shared" ca="1" si="67"/>
        <v>-24975.010945205475</v>
      </c>
      <c r="AA161" s="47">
        <f t="shared" ca="1" si="67"/>
        <v>-25114.891352739724</v>
      </c>
      <c r="AB161" s="47">
        <f t="shared" ca="1" si="67"/>
        <v>-25229.338958904103</v>
      </c>
      <c r="AC161" s="47">
        <f t="shared" ca="1" si="67"/>
        <v>-25318.353763698626</v>
      </c>
      <c r="AD161" s="47">
        <f t="shared" ca="1" si="67"/>
        <v>-25381.93576712329</v>
      </c>
      <c r="AE161" s="47">
        <f t="shared" ca="1" si="67"/>
        <v>-25420.084969178071</v>
      </c>
      <c r="AF161" s="47">
        <f t="shared" ca="1" si="67"/>
        <v>-25432.801369863009</v>
      </c>
      <c r="AG161" s="47">
        <f t="shared" ca="1" si="67"/>
        <v>-25420.084969178071</v>
      </c>
      <c r="AH161" s="47">
        <f t="shared" ca="1" si="67"/>
        <v>-25381.93576712329</v>
      </c>
      <c r="AI161" s="47">
        <f t="shared" ca="1" si="67"/>
        <v>-25318.353763698626</v>
      </c>
      <c r="AJ161" s="47">
        <f t="shared" ca="1" si="67"/>
        <v>-25229.338958904103</v>
      </c>
      <c r="AK161" s="47">
        <f t="shared" ca="1" si="67"/>
        <v>-25114.891352739724</v>
      </c>
      <c r="AL161" s="47">
        <f t="shared" ca="1" si="67"/>
        <v>-24975.010945205475</v>
      </c>
      <c r="AM161" s="47">
        <f t="shared" ca="1" si="67"/>
        <v>-24809.697736301368</v>
      </c>
      <c r="AN161" s="47">
        <f t="shared" ca="1" si="67"/>
        <v>-24618.951726027397</v>
      </c>
      <c r="AO161" s="47">
        <f t="shared" ca="1" si="67"/>
        <v>-24402.772914383557</v>
      </c>
      <c r="AP161" s="47">
        <f t="shared" ca="1" si="67"/>
        <v>-24161.161301369866</v>
      </c>
      <c r="AQ161" s="47">
        <f t="shared" ca="1" si="67"/>
        <v>-23894.116886986296</v>
      </c>
      <c r="AR161" s="47">
        <f t="shared" ca="1" si="67"/>
        <v>-36318.040356164376</v>
      </c>
      <c r="AS161" s="47">
        <f t="shared" ca="1" si="67"/>
        <v>-36000.130339041098</v>
      </c>
      <c r="AT161" s="47">
        <f t="shared" ca="1" si="67"/>
        <v>-35656.787520547943</v>
      </c>
      <c r="AU161" s="47">
        <f t="shared" ca="1" si="67"/>
        <v>-35288.01190068492</v>
      </c>
      <c r="AV161" s="47">
        <f t="shared" ca="1" si="67"/>
        <v>-34893.80347945205</v>
      </c>
      <c r="AW161" s="47">
        <f t="shared" ca="1" si="67"/>
        <v>-34474.162256849311</v>
      </c>
      <c r="AX161" s="47">
        <f t="shared" ca="1" si="67"/>
        <v>-14954.48720547945</v>
      </c>
      <c r="AY161" s="47">
        <f t="shared" ca="1" si="67"/>
        <v>-14483.980380136984</v>
      </c>
      <c r="AZ161" s="47">
        <f t="shared" ca="1" si="67"/>
        <v>-13988.040753424657</v>
      </c>
      <c r="BA161" s="47">
        <f t="shared" ca="1" si="67"/>
        <v>-13466.668325342465</v>
      </c>
      <c r="BB161" s="47">
        <f t="shared" ca="1" si="67"/>
        <v>-12919.863095890409</v>
      </c>
      <c r="BC161" s="47">
        <f t="shared" ca="1" si="67"/>
        <v>-12347.625065068492</v>
      </c>
      <c r="BD161" s="47">
        <f t="shared" ca="1" si="67"/>
        <v>-11749.954232876711</v>
      </c>
      <c r="BE161" s="47">
        <f t="shared" ca="1" si="67"/>
        <v>-11126.850599315067</v>
      </c>
      <c r="BF161" s="47">
        <f t="shared" ca="1" si="67"/>
        <v>-10478.314164383561</v>
      </c>
      <c r="BG161" s="47">
        <f t="shared" ca="1" si="67"/>
        <v>-9804.3449280821897</v>
      </c>
      <c r="BH161" s="47">
        <f t="shared" ca="1" si="67"/>
        <v>-9104.9428904109573</v>
      </c>
      <c r="BI161" s="47">
        <f t="shared" ca="1" si="67"/>
        <v>-8380.1080513698616</v>
      </c>
      <c r="BJ161" s="47">
        <f t="shared" ca="1" si="67"/>
        <v>-7629.8404109589028</v>
      </c>
      <c r="BK161" s="47">
        <f t="shared" ca="1" si="67"/>
        <v>-6854.1399691780825</v>
      </c>
      <c r="BL161" s="47">
        <f t="shared" ca="1" si="67"/>
        <v>-6053.0067260273972</v>
      </c>
    </row>
    <row r="162" spans="1:64" hidden="1" outlineLevel="1" x14ac:dyDescent="0.25">
      <c r="A162" t="s">
        <v>88</v>
      </c>
      <c r="B162" s="51" t="s">
        <v>179</v>
      </c>
      <c r="C162" s="47">
        <f t="shared" ref="C162:BL162" ca="1" si="68">13.34*C86*$C$1*($C$4+273)*((POWER(C150,0.3)-1))/$C$2</f>
        <v>-27454.709078767119</v>
      </c>
      <c r="D162" s="47">
        <f t="shared" ca="1" si="68"/>
        <v>-28179.543917808216</v>
      </c>
      <c r="E162" s="47">
        <f t="shared" ca="1" si="68"/>
        <v>-28878.945955479448</v>
      </c>
      <c r="F162" s="47">
        <f t="shared" ca="1" si="68"/>
        <v>-29552.915191780819</v>
      </c>
      <c r="G162" s="47">
        <f t="shared" ca="1" si="68"/>
        <v>-23843.251284246569</v>
      </c>
      <c r="H162" s="47">
        <f t="shared" ca="1" si="68"/>
        <v>-24466.354917808214</v>
      </c>
      <c r="I162" s="47">
        <f t="shared" ca="1" si="68"/>
        <v>-25064.025750000001</v>
      </c>
      <c r="J162" s="47">
        <f t="shared" ca="1" si="68"/>
        <v>-25636.263780821911</v>
      </c>
      <c r="K162" s="47">
        <f t="shared" ca="1" si="68"/>
        <v>-26183.069010273968</v>
      </c>
      <c r="L162" s="47">
        <f t="shared" ca="1" si="68"/>
        <v>-26704.441438356163</v>
      </c>
      <c r="M162" s="47">
        <f t="shared" ca="1" si="68"/>
        <v>-27200.381065068494</v>
      </c>
      <c r="N162" s="47">
        <f t="shared" ca="1" si="68"/>
        <v>-27670.887890410962</v>
      </c>
      <c r="O162" s="47">
        <f t="shared" ca="1" si="68"/>
        <v>-28115.961914383563</v>
      </c>
      <c r="P162" s="47">
        <f t="shared" ca="1" si="68"/>
        <v>-28535.603136986301</v>
      </c>
      <c r="Q162" s="47">
        <f t="shared" ca="1" si="68"/>
        <v>-35288.01190068492</v>
      </c>
      <c r="R162" s="47">
        <f t="shared" ca="1" si="68"/>
        <v>-35656.787520547943</v>
      </c>
      <c r="S162" s="47">
        <f t="shared" ca="1" si="68"/>
        <v>-36000.130339041098</v>
      </c>
      <c r="T162" s="47">
        <f t="shared" ca="1" si="68"/>
        <v>-36318.040356164376</v>
      </c>
      <c r="U162" s="47">
        <f t="shared" ca="1" si="68"/>
        <v>-36610.517571917808</v>
      </c>
      <c r="V162" s="47">
        <f t="shared" ca="1" si="68"/>
        <v>-36877.561986301356</v>
      </c>
      <c r="W162" s="47">
        <f t="shared" ca="1" si="68"/>
        <v>-37119.173599315065</v>
      </c>
      <c r="X162" s="47">
        <f t="shared" ca="1" si="68"/>
        <v>-24618.951726027397</v>
      </c>
      <c r="Y162" s="47">
        <f t="shared" ca="1" si="68"/>
        <v>-24809.697736301368</v>
      </c>
      <c r="Z162" s="47">
        <f t="shared" ca="1" si="68"/>
        <v>-24975.010945205475</v>
      </c>
      <c r="AA162" s="47">
        <f t="shared" ca="1" si="68"/>
        <v>-25114.891352739724</v>
      </c>
      <c r="AB162" s="47">
        <f t="shared" ca="1" si="68"/>
        <v>-25229.338958904103</v>
      </c>
      <c r="AC162" s="47">
        <f t="shared" ca="1" si="68"/>
        <v>-25318.353763698626</v>
      </c>
      <c r="AD162" s="47">
        <f t="shared" ca="1" si="68"/>
        <v>-25381.93576712329</v>
      </c>
      <c r="AE162" s="47">
        <f t="shared" ca="1" si="68"/>
        <v>-25420.084969178071</v>
      </c>
      <c r="AF162" s="47">
        <f t="shared" ca="1" si="68"/>
        <v>-25432.801369863009</v>
      </c>
      <c r="AG162" s="47">
        <f t="shared" ca="1" si="68"/>
        <v>-25420.084969178071</v>
      </c>
      <c r="AH162" s="47">
        <f t="shared" ca="1" si="68"/>
        <v>-25381.93576712329</v>
      </c>
      <c r="AI162" s="47">
        <f t="shared" ca="1" si="68"/>
        <v>-25318.353763698626</v>
      </c>
      <c r="AJ162" s="47">
        <f t="shared" ca="1" si="68"/>
        <v>-25229.338958904103</v>
      </c>
      <c r="AK162" s="47">
        <f t="shared" ca="1" si="68"/>
        <v>-25114.891352739724</v>
      </c>
      <c r="AL162" s="47">
        <f t="shared" ca="1" si="68"/>
        <v>-24975.010945205475</v>
      </c>
      <c r="AM162" s="47">
        <f t="shared" ca="1" si="68"/>
        <v>-24809.697736301368</v>
      </c>
      <c r="AN162" s="47">
        <f t="shared" ca="1" si="68"/>
        <v>-24618.951726027397</v>
      </c>
      <c r="AO162" s="47">
        <f t="shared" ca="1" si="68"/>
        <v>-24402.772914383557</v>
      </c>
      <c r="AP162" s="47">
        <f t="shared" ca="1" si="68"/>
        <v>-24161.161301369866</v>
      </c>
      <c r="AQ162" s="47">
        <f t="shared" ca="1" si="68"/>
        <v>-23894.116886986296</v>
      </c>
      <c r="AR162" s="47">
        <f t="shared" ca="1" si="68"/>
        <v>-36318.040356164376</v>
      </c>
      <c r="AS162" s="47">
        <f t="shared" ca="1" si="68"/>
        <v>-36000.130339041098</v>
      </c>
      <c r="AT162" s="47">
        <f t="shared" ca="1" si="68"/>
        <v>-35656.787520547943</v>
      </c>
      <c r="AU162" s="47">
        <f t="shared" ca="1" si="68"/>
        <v>-35288.01190068492</v>
      </c>
      <c r="AV162" s="47">
        <f t="shared" ca="1" si="68"/>
        <v>-34893.80347945205</v>
      </c>
      <c r="AW162" s="47">
        <f t="shared" ca="1" si="68"/>
        <v>-34474.162256849311</v>
      </c>
      <c r="AX162" s="47">
        <f t="shared" ca="1" si="68"/>
        <v>-14954.48720547945</v>
      </c>
      <c r="AY162" s="47">
        <f t="shared" ca="1" si="68"/>
        <v>-14483.980380136984</v>
      </c>
      <c r="AZ162" s="47">
        <f t="shared" ca="1" si="68"/>
        <v>-13988.040753424657</v>
      </c>
      <c r="BA162" s="47">
        <f t="shared" ca="1" si="68"/>
        <v>-13466.668325342465</v>
      </c>
      <c r="BB162" s="47">
        <f t="shared" ca="1" si="68"/>
        <v>-12919.863095890409</v>
      </c>
      <c r="BC162" s="47">
        <f t="shared" ca="1" si="68"/>
        <v>-12347.625065068492</v>
      </c>
      <c r="BD162" s="47">
        <f t="shared" ca="1" si="68"/>
        <v>-11749.954232876711</v>
      </c>
      <c r="BE162" s="47">
        <f t="shared" ca="1" si="68"/>
        <v>-11126.850599315067</v>
      </c>
      <c r="BF162" s="47">
        <f t="shared" ca="1" si="68"/>
        <v>-10478.314164383561</v>
      </c>
      <c r="BG162" s="47">
        <f t="shared" ca="1" si="68"/>
        <v>-9804.3449280821897</v>
      </c>
      <c r="BH162" s="47">
        <f t="shared" ca="1" si="68"/>
        <v>-9104.9428904109573</v>
      </c>
      <c r="BI162" s="47">
        <f t="shared" ca="1" si="68"/>
        <v>-8380.1080513698616</v>
      </c>
      <c r="BJ162" s="47">
        <f t="shared" ca="1" si="68"/>
        <v>-7629.8404109589028</v>
      </c>
      <c r="BK162" s="47">
        <f t="shared" ca="1" si="68"/>
        <v>-6854.1399691780825</v>
      </c>
      <c r="BL162" s="47">
        <f t="shared" ca="1" si="68"/>
        <v>-6053.0067260273972</v>
      </c>
    </row>
    <row r="163" spans="1:64" hidden="1" outlineLevel="1" x14ac:dyDescent="0.25">
      <c r="A163" t="s">
        <v>88</v>
      </c>
      <c r="B163" s="51" t="s">
        <v>180</v>
      </c>
      <c r="C163" s="47">
        <f t="shared" ref="C163:BL163" ca="1" si="69">13.34*C86*$C$1*($C$4+273)*((POWER(C154,0.3)-1))/$C$2</f>
        <v>-27454.709078767119</v>
      </c>
      <c r="D163" s="47">
        <f t="shared" ca="1" si="69"/>
        <v>-28179.543917808216</v>
      </c>
      <c r="E163" s="47">
        <f t="shared" ca="1" si="69"/>
        <v>-28878.945955479448</v>
      </c>
      <c r="F163" s="47">
        <f t="shared" ca="1" si="69"/>
        <v>-29552.915191780819</v>
      </c>
      <c r="G163" s="47">
        <f t="shared" ca="1" si="69"/>
        <v>-23843.251284246569</v>
      </c>
      <c r="H163" s="47">
        <f t="shared" ca="1" si="69"/>
        <v>-24466.354917808214</v>
      </c>
      <c r="I163" s="47">
        <f t="shared" ca="1" si="69"/>
        <v>-25064.025750000001</v>
      </c>
      <c r="J163" s="47">
        <f t="shared" ca="1" si="69"/>
        <v>-25636.263780821911</v>
      </c>
      <c r="K163" s="47">
        <f t="shared" ca="1" si="69"/>
        <v>-26183.069010273968</v>
      </c>
      <c r="L163" s="47">
        <f t="shared" ca="1" si="69"/>
        <v>-26704.441438356163</v>
      </c>
      <c r="M163" s="47">
        <f t="shared" ca="1" si="69"/>
        <v>-27200.381065068494</v>
      </c>
      <c r="N163" s="47">
        <f t="shared" ca="1" si="69"/>
        <v>-27670.887890410962</v>
      </c>
      <c r="O163" s="47">
        <f t="shared" ca="1" si="69"/>
        <v>-28115.961914383563</v>
      </c>
      <c r="P163" s="47">
        <f t="shared" ca="1" si="69"/>
        <v>-28535.603136986301</v>
      </c>
      <c r="Q163" s="47">
        <f t="shared" ca="1" si="69"/>
        <v>-35288.01190068492</v>
      </c>
      <c r="R163" s="47">
        <f t="shared" ca="1" si="69"/>
        <v>-35656.787520547943</v>
      </c>
      <c r="S163" s="47">
        <f t="shared" ca="1" si="69"/>
        <v>-36000.130339041098</v>
      </c>
      <c r="T163" s="47">
        <f t="shared" ca="1" si="69"/>
        <v>-36318.040356164376</v>
      </c>
      <c r="U163" s="47">
        <f t="shared" ca="1" si="69"/>
        <v>-36610.517571917808</v>
      </c>
      <c r="V163" s="47">
        <f t="shared" ca="1" si="69"/>
        <v>-36877.561986301356</v>
      </c>
      <c r="W163" s="47">
        <f t="shared" ca="1" si="69"/>
        <v>-37119.173599315065</v>
      </c>
      <c r="X163" s="47">
        <f t="shared" ca="1" si="69"/>
        <v>-24618.951726027397</v>
      </c>
      <c r="Y163" s="47">
        <f t="shared" ca="1" si="69"/>
        <v>-24809.697736301368</v>
      </c>
      <c r="Z163" s="47">
        <f t="shared" ca="1" si="69"/>
        <v>-24975.010945205475</v>
      </c>
      <c r="AA163" s="47">
        <f t="shared" ca="1" si="69"/>
        <v>-25114.891352739724</v>
      </c>
      <c r="AB163" s="47">
        <f t="shared" ca="1" si="69"/>
        <v>-25229.338958904103</v>
      </c>
      <c r="AC163" s="47">
        <f t="shared" ca="1" si="69"/>
        <v>-25318.353763698626</v>
      </c>
      <c r="AD163" s="47">
        <f t="shared" ca="1" si="69"/>
        <v>-25381.93576712329</v>
      </c>
      <c r="AE163" s="47">
        <f t="shared" ca="1" si="69"/>
        <v>-25420.084969178071</v>
      </c>
      <c r="AF163" s="47">
        <f t="shared" ca="1" si="69"/>
        <v>-25432.801369863009</v>
      </c>
      <c r="AG163" s="47">
        <f t="shared" ca="1" si="69"/>
        <v>-25420.084969178071</v>
      </c>
      <c r="AH163" s="47">
        <f t="shared" ca="1" si="69"/>
        <v>-25381.93576712329</v>
      </c>
      <c r="AI163" s="47">
        <f t="shared" ca="1" si="69"/>
        <v>-25318.353763698626</v>
      </c>
      <c r="AJ163" s="47">
        <f t="shared" ca="1" si="69"/>
        <v>-25229.338958904103</v>
      </c>
      <c r="AK163" s="47">
        <f t="shared" ca="1" si="69"/>
        <v>-25114.891352739724</v>
      </c>
      <c r="AL163" s="47">
        <f t="shared" ca="1" si="69"/>
        <v>-24975.010945205475</v>
      </c>
      <c r="AM163" s="47">
        <f t="shared" ca="1" si="69"/>
        <v>-24809.697736301368</v>
      </c>
      <c r="AN163" s="47">
        <f t="shared" ca="1" si="69"/>
        <v>-24618.951726027397</v>
      </c>
      <c r="AO163" s="47">
        <f t="shared" ca="1" si="69"/>
        <v>-24402.772914383557</v>
      </c>
      <c r="AP163" s="47">
        <f t="shared" ca="1" si="69"/>
        <v>-24161.161301369866</v>
      </c>
      <c r="AQ163" s="47">
        <f t="shared" ca="1" si="69"/>
        <v>-23894.116886986296</v>
      </c>
      <c r="AR163" s="47">
        <f t="shared" ca="1" si="69"/>
        <v>-36318.040356164376</v>
      </c>
      <c r="AS163" s="47">
        <f t="shared" ca="1" si="69"/>
        <v>-36000.130339041098</v>
      </c>
      <c r="AT163" s="47">
        <f t="shared" ca="1" si="69"/>
        <v>-35656.787520547943</v>
      </c>
      <c r="AU163" s="47">
        <f t="shared" ca="1" si="69"/>
        <v>-35288.01190068492</v>
      </c>
      <c r="AV163" s="47">
        <f t="shared" ca="1" si="69"/>
        <v>-34893.80347945205</v>
      </c>
      <c r="AW163" s="47">
        <f t="shared" ca="1" si="69"/>
        <v>-34474.162256849311</v>
      </c>
      <c r="AX163" s="47">
        <f t="shared" ca="1" si="69"/>
        <v>-14954.48720547945</v>
      </c>
      <c r="AY163" s="47">
        <f t="shared" ca="1" si="69"/>
        <v>-14483.980380136984</v>
      </c>
      <c r="AZ163" s="47">
        <f t="shared" ca="1" si="69"/>
        <v>-13988.040753424657</v>
      </c>
      <c r="BA163" s="47">
        <f t="shared" ca="1" si="69"/>
        <v>-13466.668325342465</v>
      </c>
      <c r="BB163" s="47">
        <f t="shared" ca="1" si="69"/>
        <v>-12919.863095890409</v>
      </c>
      <c r="BC163" s="47">
        <f t="shared" ca="1" si="69"/>
        <v>-12347.625065068492</v>
      </c>
      <c r="BD163" s="47">
        <f t="shared" ca="1" si="69"/>
        <v>-11749.954232876711</v>
      </c>
      <c r="BE163" s="47">
        <f t="shared" ca="1" si="69"/>
        <v>-11126.850599315067</v>
      </c>
      <c r="BF163" s="47">
        <f t="shared" ca="1" si="69"/>
        <v>-10478.314164383561</v>
      </c>
      <c r="BG163" s="47">
        <f t="shared" ca="1" si="69"/>
        <v>-9804.3449280821897</v>
      </c>
      <c r="BH163" s="47">
        <f t="shared" ca="1" si="69"/>
        <v>-9104.9428904109573</v>
      </c>
      <c r="BI163" s="47">
        <f t="shared" ca="1" si="69"/>
        <v>-8380.1080513698616</v>
      </c>
      <c r="BJ163" s="47">
        <f t="shared" ca="1" si="69"/>
        <v>-7629.8404109589028</v>
      </c>
      <c r="BK163" s="47">
        <f t="shared" ca="1" si="69"/>
        <v>-6854.1399691780825</v>
      </c>
      <c r="BL163" s="47">
        <f t="shared" ca="1" si="69"/>
        <v>-6053.0067260273972</v>
      </c>
    </row>
    <row r="164" spans="1:64" hidden="1" outlineLevel="1" x14ac:dyDescent="0.25">
      <c r="A164" t="s">
        <v>88</v>
      </c>
      <c r="B164" s="51" t="s">
        <v>181</v>
      </c>
      <c r="C164" s="47">
        <f t="shared" ref="C164:BL164" ca="1" si="70">13.34*C86*$C$1*($C$4+273)*((POWER(C158,0.3)-1))/$C$2</f>
        <v>-27454.709078767119</v>
      </c>
      <c r="D164" s="47">
        <f t="shared" ca="1" si="70"/>
        <v>-28179.543917808216</v>
      </c>
      <c r="E164" s="47">
        <f t="shared" ca="1" si="70"/>
        <v>-28878.945955479448</v>
      </c>
      <c r="F164" s="47">
        <f t="shared" ca="1" si="70"/>
        <v>-29552.915191780819</v>
      </c>
      <c r="G164" s="47">
        <f t="shared" ca="1" si="70"/>
        <v>-23843.251284246569</v>
      </c>
      <c r="H164" s="47">
        <f t="shared" ca="1" si="70"/>
        <v>-24466.354917808214</v>
      </c>
      <c r="I164" s="47">
        <f t="shared" ca="1" si="70"/>
        <v>-25064.025750000001</v>
      </c>
      <c r="J164" s="47">
        <f t="shared" ca="1" si="70"/>
        <v>-25636.263780821911</v>
      </c>
      <c r="K164" s="47">
        <f t="shared" ca="1" si="70"/>
        <v>-26183.069010273968</v>
      </c>
      <c r="L164" s="47">
        <f t="shared" ca="1" si="70"/>
        <v>-26704.441438356163</v>
      </c>
      <c r="M164" s="47">
        <f t="shared" ca="1" si="70"/>
        <v>-27200.381065068494</v>
      </c>
      <c r="N164" s="47">
        <f t="shared" ca="1" si="70"/>
        <v>-27670.887890410962</v>
      </c>
      <c r="O164" s="47">
        <f t="shared" ca="1" si="70"/>
        <v>-28115.961914383563</v>
      </c>
      <c r="P164" s="47">
        <f t="shared" ca="1" si="70"/>
        <v>-28535.603136986301</v>
      </c>
      <c r="Q164" s="47">
        <f t="shared" ca="1" si="70"/>
        <v>-35288.01190068492</v>
      </c>
      <c r="R164" s="47">
        <f t="shared" ca="1" si="70"/>
        <v>-35656.787520547943</v>
      </c>
      <c r="S164" s="47">
        <f t="shared" ca="1" si="70"/>
        <v>-36000.130339041098</v>
      </c>
      <c r="T164" s="47">
        <f t="shared" ca="1" si="70"/>
        <v>-36318.040356164376</v>
      </c>
      <c r="U164" s="47">
        <f t="shared" ca="1" si="70"/>
        <v>-36610.517571917808</v>
      </c>
      <c r="V164" s="47">
        <f t="shared" ca="1" si="70"/>
        <v>-36877.561986301356</v>
      </c>
      <c r="W164" s="47">
        <f t="shared" ca="1" si="70"/>
        <v>-37119.173599315065</v>
      </c>
      <c r="X164" s="47">
        <f t="shared" ca="1" si="70"/>
        <v>-24618.951726027397</v>
      </c>
      <c r="Y164" s="47">
        <f t="shared" ca="1" si="70"/>
        <v>-24809.697736301368</v>
      </c>
      <c r="Z164" s="47">
        <f t="shared" ca="1" si="70"/>
        <v>-24975.010945205475</v>
      </c>
      <c r="AA164" s="47">
        <f t="shared" ca="1" si="70"/>
        <v>-25114.891352739724</v>
      </c>
      <c r="AB164" s="47">
        <f t="shared" ca="1" si="70"/>
        <v>-25229.338958904103</v>
      </c>
      <c r="AC164" s="47">
        <f t="shared" ca="1" si="70"/>
        <v>-25318.353763698626</v>
      </c>
      <c r="AD164" s="47">
        <f t="shared" ca="1" si="70"/>
        <v>-25381.93576712329</v>
      </c>
      <c r="AE164" s="47">
        <f t="shared" ca="1" si="70"/>
        <v>-25420.084969178071</v>
      </c>
      <c r="AF164" s="47">
        <f t="shared" ca="1" si="70"/>
        <v>-25432.801369863009</v>
      </c>
      <c r="AG164" s="47">
        <f t="shared" ca="1" si="70"/>
        <v>-25420.084969178071</v>
      </c>
      <c r="AH164" s="47">
        <f t="shared" ca="1" si="70"/>
        <v>-25381.93576712329</v>
      </c>
      <c r="AI164" s="47">
        <f t="shared" ca="1" si="70"/>
        <v>-25318.353763698626</v>
      </c>
      <c r="AJ164" s="47">
        <f t="shared" ca="1" si="70"/>
        <v>-25229.338958904103</v>
      </c>
      <c r="AK164" s="47">
        <f t="shared" ca="1" si="70"/>
        <v>-25114.891352739724</v>
      </c>
      <c r="AL164" s="47">
        <f t="shared" ca="1" si="70"/>
        <v>-24975.010945205475</v>
      </c>
      <c r="AM164" s="47">
        <f t="shared" ca="1" si="70"/>
        <v>-24809.697736301368</v>
      </c>
      <c r="AN164" s="47">
        <f t="shared" ca="1" si="70"/>
        <v>-24618.951726027397</v>
      </c>
      <c r="AO164" s="47">
        <f t="shared" ca="1" si="70"/>
        <v>-24402.772914383557</v>
      </c>
      <c r="AP164" s="47">
        <f t="shared" ca="1" si="70"/>
        <v>-24161.161301369866</v>
      </c>
      <c r="AQ164" s="47">
        <f t="shared" ca="1" si="70"/>
        <v>-23894.116886986296</v>
      </c>
      <c r="AR164" s="47">
        <f t="shared" ca="1" si="70"/>
        <v>-36318.040356164376</v>
      </c>
      <c r="AS164" s="47">
        <f t="shared" ca="1" si="70"/>
        <v>-36000.130339041098</v>
      </c>
      <c r="AT164" s="47">
        <f t="shared" ca="1" si="70"/>
        <v>-35656.787520547943</v>
      </c>
      <c r="AU164" s="47">
        <f t="shared" ca="1" si="70"/>
        <v>-35288.01190068492</v>
      </c>
      <c r="AV164" s="47">
        <f t="shared" ca="1" si="70"/>
        <v>-34893.80347945205</v>
      </c>
      <c r="AW164" s="47">
        <f t="shared" ca="1" si="70"/>
        <v>-34474.162256849311</v>
      </c>
      <c r="AX164" s="47">
        <f t="shared" ca="1" si="70"/>
        <v>-14954.48720547945</v>
      </c>
      <c r="AY164" s="47">
        <f t="shared" ca="1" si="70"/>
        <v>-14483.980380136984</v>
      </c>
      <c r="AZ164" s="47">
        <f t="shared" ca="1" si="70"/>
        <v>-13988.040753424657</v>
      </c>
      <c r="BA164" s="47">
        <f t="shared" ca="1" si="70"/>
        <v>-13466.668325342465</v>
      </c>
      <c r="BB164" s="47">
        <f t="shared" ca="1" si="70"/>
        <v>-12919.863095890409</v>
      </c>
      <c r="BC164" s="47">
        <f t="shared" ca="1" si="70"/>
        <v>-12347.625065068492</v>
      </c>
      <c r="BD164" s="47">
        <f t="shared" ca="1" si="70"/>
        <v>-11749.954232876711</v>
      </c>
      <c r="BE164" s="47">
        <f t="shared" ca="1" si="70"/>
        <v>-11126.850599315067</v>
      </c>
      <c r="BF164" s="47">
        <f t="shared" ca="1" si="70"/>
        <v>-10478.314164383561</v>
      </c>
      <c r="BG164" s="47">
        <f t="shared" ca="1" si="70"/>
        <v>-9804.3449280821897</v>
      </c>
      <c r="BH164" s="47">
        <f t="shared" ca="1" si="70"/>
        <v>-9104.9428904109573</v>
      </c>
      <c r="BI164" s="47">
        <f t="shared" ca="1" si="70"/>
        <v>-8380.1080513698616</v>
      </c>
      <c r="BJ164" s="47">
        <f t="shared" ca="1" si="70"/>
        <v>-7629.8404109589028</v>
      </c>
      <c r="BK164" s="47">
        <f t="shared" ca="1" si="70"/>
        <v>-6854.1399691780825</v>
      </c>
      <c r="BL164" s="47">
        <f t="shared" ca="1" si="70"/>
        <v>-6053.0067260273972</v>
      </c>
    </row>
    <row r="165" spans="1:64" hidden="1" outlineLevel="1" x14ac:dyDescent="0.25">
      <c r="A165" t="s">
        <v>88</v>
      </c>
      <c r="B165" s="49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</row>
    <row r="166" spans="1:64" hidden="1" outlineLevel="1" x14ac:dyDescent="0.25">
      <c r="A166" t="s">
        <v>88</v>
      </c>
      <c r="B166" s="51" t="s">
        <v>177</v>
      </c>
      <c r="C166" s="56">
        <f ca="1">IF(C160&lt;0,0,C160)</f>
        <v>198.56751237831602</v>
      </c>
      <c r="D166" s="56">
        <f t="shared" ref="D166:BL170" ca="1" si="71">IF(D160&lt;0,0,D160)</f>
        <v>184.3275213712044</v>
      </c>
      <c r="E166" s="56">
        <f t="shared" ca="1" si="71"/>
        <v>171.33464921764977</v>
      </c>
      <c r="F166" s="56">
        <f t="shared" ca="1" si="71"/>
        <v>159.79048506940637</v>
      </c>
      <c r="G166" s="56">
        <f t="shared" ca="1" si="71"/>
        <v>118.33025640652043</v>
      </c>
      <c r="H166" s="56">
        <f t="shared" ca="1" si="71"/>
        <v>112.54836061168656</v>
      </c>
      <c r="I166" s="56">
        <f t="shared" ca="1" si="71"/>
        <v>108.2367320322242</v>
      </c>
      <c r="J166" s="56">
        <f t="shared" ca="1" si="71"/>
        <v>105.55454489159233</v>
      </c>
      <c r="K166" s="56">
        <f t="shared" ca="1" si="71"/>
        <v>104.65018870459983</v>
      </c>
      <c r="L166" s="56">
        <f t="shared" ca="1" si="71"/>
        <v>105.66154677576421</v>
      </c>
      <c r="M166" s="56">
        <f t="shared" ca="1" si="71"/>
        <v>108.7162475177946</v>
      </c>
      <c r="N166" s="56">
        <f t="shared" ca="1" si="71"/>
        <v>113.93188972425843</v>
      </c>
      <c r="O166" s="56">
        <f t="shared" ca="1" si="71"/>
        <v>121.41624278196232</v>
      </c>
      <c r="P166" s="56">
        <f t="shared" ca="1" si="71"/>
        <v>131.26742266768434</v>
      </c>
      <c r="Q166" s="56">
        <f t="shared" ca="1" si="71"/>
        <v>175.12877948165021</v>
      </c>
      <c r="R166" s="56">
        <f t="shared" ca="1" si="71"/>
        <v>192.79368336257124</v>
      </c>
      <c r="S166" s="56">
        <f t="shared" ca="1" si="71"/>
        <v>213.58361599963303</v>
      </c>
      <c r="T166" s="56">
        <f t="shared" ca="1" si="71"/>
        <v>237.56290660476526</v>
      </c>
      <c r="U166" s="56">
        <f t="shared" ca="1" si="71"/>
        <v>264.78734049892165</v>
      </c>
      <c r="V166" s="56">
        <f t="shared" ca="1" si="71"/>
        <v>295.30421330204899</v>
      </c>
      <c r="W166" s="56">
        <f t="shared" ca="1" si="71"/>
        <v>329.15236524681524</v>
      </c>
      <c r="X166" s="56">
        <f t="shared" ca="1" si="71"/>
        <v>241.57943140813131</v>
      </c>
      <c r="Y166" s="56">
        <f t="shared" ca="1" si="71"/>
        <v>269.05133391758505</v>
      </c>
      <c r="Z166" s="56">
        <f t="shared" ca="1" si="71"/>
        <v>298.80512588148662</v>
      </c>
      <c r="AA166" s="56">
        <f t="shared" ca="1" si="71"/>
        <v>330.83000705985381</v>
      </c>
      <c r="AB166" s="56">
        <f t="shared" ca="1" si="71"/>
        <v>365.10517277368717</v>
      </c>
      <c r="AC166" s="56">
        <f t="shared" ca="1" si="71"/>
        <v>401.59966517888915</v>
      </c>
      <c r="AD166" s="56">
        <f t="shared" ca="1" si="71"/>
        <v>440.27219581517164</v>
      </c>
      <c r="AE166" s="56">
        <f t="shared" ca="1" si="71"/>
        <v>481.07093802711245</v>
      </c>
      <c r="AF166" s="56">
        <f t="shared" ca="1" si="71"/>
        <v>523.93328763626778</v>
      </c>
      <c r="AG166" s="56">
        <f t="shared" ca="1" si="71"/>
        <v>568.78559000407529</v>
      </c>
      <c r="AH166" s="56">
        <f t="shared" ca="1" si="71"/>
        <v>615.54283136222557</v>
      </c>
      <c r="AI166" s="56">
        <f t="shared" ca="1" si="71"/>
        <v>664.10829199578643</v>
      </c>
      <c r="AJ166" s="56">
        <f t="shared" ca="1" si="71"/>
        <v>714.37315854122869</v>
      </c>
      <c r="AK166" s="56">
        <f t="shared" ca="1" si="71"/>
        <v>766.21609230002753</v>
      </c>
      <c r="AL166" s="56">
        <f t="shared" ca="1" si="71"/>
        <v>819.50275006450624</v>
      </c>
      <c r="AM166" s="56">
        <f t="shared" ca="1" si="71"/>
        <v>874.08525349786032</v>
      </c>
      <c r="AN166" s="56">
        <f t="shared" ca="1" si="71"/>
        <v>929.80160259740387</v>
      </c>
      <c r="AO166" s="56">
        <f t="shared" ca="1" si="71"/>
        <v>986.47502818986163</v>
      </c>
      <c r="AP166" s="56">
        <f t="shared" ca="1" si="71"/>
        <v>1043.9132777485099</v>
      </c>
      <c r="AQ166" s="56">
        <f t="shared" ca="1" si="71"/>
        <v>1101.9078280715694</v>
      </c>
      <c r="AR166" s="56">
        <f t="shared" ca="1" si="71"/>
        <v>1785.3585657283932</v>
      </c>
      <c r="AS166" s="56">
        <f t="shared" ca="1" si="71"/>
        <v>1884.2076723663313</v>
      </c>
      <c r="AT166" s="56">
        <f t="shared" ca="1" si="71"/>
        <v>1984.6866459719367</v>
      </c>
      <c r="AU166" s="56">
        <f t="shared" ca="1" si="71"/>
        <v>2086.5779091271688</v>
      </c>
      <c r="AV166" s="56">
        <f t="shared" ca="1" si="71"/>
        <v>2189.6469951390031</v>
      </c>
      <c r="AW166" s="56">
        <f t="shared" ca="1" si="71"/>
        <v>2293.6415196711905</v>
      </c>
      <c r="AX166" s="56">
        <f t="shared" ca="1" si="71"/>
        <v>1053.9570598835651</v>
      </c>
      <c r="AY166" s="56">
        <f t="shared" ca="1" si="71"/>
        <v>1080.4318431907955</v>
      </c>
      <c r="AZ166" s="56">
        <f t="shared" ca="1" si="71"/>
        <v>1103.5370899709239</v>
      </c>
      <c r="BA166" s="56">
        <f t="shared" ca="1" si="71"/>
        <v>1122.7850173171184</v>
      </c>
      <c r="BB166" s="56">
        <f t="shared" ca="1" si="71"/>
        <v>1137.6511296341491</v>
      </c>
      <c r="BC166" s="56">
        <f t="shared" ca="1" si="71"/>
        <v>1147.5711754417484</v>
      </c>
      <c r="BD166" s="56">
        <f t="shared" ca="1" si="71"/>
        <v>1151.9377430054644</v>
      </c>
      <c r="BE166" s="56">
        <f t="shared" ca="1" si="71"/>
        <v>1150.0964431650996</v>
      </c>
      <c r="BF166" s="56">
        <f t="shared" ca="1" si="71"/>
        <v>1141.3416187836401</v>
      </c>
      <c r="BG166" s="56">
        <f t="shared" ca="1" si="71"/>
        <v>1124.9115094777214</v>
      </c>
      <c r="BH166" s="56">
        <f t="shared" ca="1" si="71"/>
        <v>1099.9827872883047</v>
      </c>
      <c r="BI166" s="56">
        <f t="shared" ca="1" si="71"/>
        <v>1065.6643631678082</v>
      </c>
      <c r="BJ166" s="56">
        <f t="shared" ca="1" si="71"/>
        <v>1020.990344910078</v>
      </c>
      <c r="BK166" s="56">
        <f t="shared" ca="1" si="71"/>
        <v>964.91200355008743</v>
      </c>
      <c r="BL166" s="56">
        <f t="shared" ca="1" si="71"/>
        <v>896.2885761728985</v>
      </c>
    </row>
    <row r="167" spans="1:64" hidden="1" outlineLevel="1" x14ac:dyDescent="0.25">
      <c r="A167" t="s">
        <v>88</v>
      </c>
      <c r="B167" s="51" t="s">
        <v>178</v>
      </c>
      <c r="C167" s="56">
        <f ca="1">IF(C161&lt;0,0,C161)</f>
        <v>0</v>
      </c>
      <c r="D167" s="56">
        <f t="shared" ca="1" si="71"/>
        <v>0</v>
      </c>
      <c r="E167" s="56">
        <f t="shared" ca="1" si="71"/>
        <v>0</v>
      </c>
      <c r="F167" s="56">
        <f t="shared" ca="1" si="71"/>
        <v>0</v>
      </c>
      <c r="G167" s="56">
        <f t="shared" ca="1" si="71"/>
        <v>0</v>
      </c>
      <c r="H167" s="56">
        <f t="shared" ca="1" si="71"/>
        <v>0</v>
      </c>
      <c r="I167" s="56">
        <f t="shared" ca="1" si="71"/>
        <v>0</v>
      </c>
      <c r="J167" s="56">
        <f t="shared" ca="1" si="71"/>
        <v>0</v>
      </c>
      <c r="K167" s="56">
        <f t="shared" ca="1" si="71"/>
        <v>0</v>
      </c>
      <c r="L167" s="56">
        <f t="shared" ca="1" si="71"/>
        <v>0</v>
      </c>
      <c r="M167" s="56">
        <f t="shared" ca="1" si="71"/>
        <v>0</v>
      </c>
      <c r="N167" s="56">
        <f t="shared" ca="1" si="71"/>
        <v>0</v>
      </c>
      <c r="O167" s="56">
        <f t="shared" ca="1" si="71"/>
        <v>0</v>
      </c>
      <c r="P167" s="56">
        <f t="shared" ca="1" si="71"/>
        <v>0</v>
      </c>
      <c r="Q167" s="56">
        <f t="shared" ca="1" si="71"/>
        <v>0</v>
      </c>
      <c r="R167" s="56">
        <f t="shared" ca="1" si="71"/>
        <v>0</v>
      </c>
      <c r="S167" s="56">
        <f t="shared" ca="1" si="71"/>
        <v>0</v>
      </c>
      <c r="T167" s="56">
        <f t="shared" ca="1" si="71"/>
        <v>0</v>
      </c>
      <c r="U167" s="56">
        <f t="shared" ca="1" si="71"/>
        <v>0</v>
      </c>
      <c r="V167" s="56">
        <f t="shared" ca="1" si="71"/>
        <v>0</v>
      </c>
      <c r="W167" s="56">
        <f t="shared" ca="1" si="71"/>
        <v>0</v>
      </c>
      <c r="X167" s="56">
        <f t="shared" ca="1" si="71"/>
        <v>0</v>
      </c>
      <c r="Y167" s="56">
        <f t="shared" ca="1" si="71"/>
        <v>0</v>
      </c>
      <c r="Z167" s="56">
        <f t="shared" ca="1" si="71"/>
        <v>0</v>
      </c>
      <c r="AA167" s="56">
        <f t="shared" ca="1" si="71"/>
        <v>0</v>
      </c>
      <c r="AB167" s="56">
        <f t="shared" ca="1" si="71"/>
        <v>0</v>
      </c>
      <c r="AC167" s="56">
        <f t="shared" ca="1" si="71"/>
        <v>0</v>
      </c>
      <c r="AD167" s="56">
        <f t="shared" ca="1" si="71"/>
        <v>0</v>
      </c>
      <c r="AE167" s="56">
        <f t="shared" ca="1" si="71"/>
        <v>0</v>
      </c>
      <c r="AF167" s="56">
        <f t="shared" ca="1" si="71"/>
        <v>0</v>
      </c>
      <c r="AG167" s="56">
        <f t="shared" ca="1" si="71"/>
        <v>0</v>
      </c>
      <c r="AH167" s="56">
        <f t="shared" ca="1" si="71"/>
        <v>0</v>
      </c>
      <c r="AI167" s="56">
        <f t="shared" ca="1" si="71"/>
        <v>0</v>
      </c>
      <c r="AJ167" s="56">
        <f t="shared" ca="1" si="71"/>
        <v>0</v>
      </c>
      <c r="AK167" s="56">
        <f t="shared" ca="1" si="71"/>
        <v>0</v>
      </c>
      <c r="AL167" s="56">
        <f t="shared" ca="1" si="71"/>
        <v>0</v>
      </c>
      <c r="AM167" s="56">
        <f t="shared" ca="1" si="71"/>
        <v>0</v>
      </c>
      <c r="AN167" s="56">
        <f t="shared" ca="1" si="71"/>
        <v>0</v>
      </c>
      <c r="AO167" s="56">
        <f t="shared" ca="1" si="71"/>
        <v>0</v>
      </c>
      <c r="AP167" s="56">
        <f t="shared" ca="1" si="71"/>
        <v>0</v>
      </c>
      <c r="AQ167" s="56">
        <f t="shared" ca="1" si="71"/>
        <v>0</v>
      </c>
      <c r="AR167" s="56">
        <f t="shared" ca="1" si="71"/>
        <v>0</v>
      </c>
      <c r="AS167" s="56">
        <f t="shared" ca="1" si="71"/>
        <v>0</v>
      </c>
      <c r="AT167" s="56">
        <f t="shared" ca="1" si="71"/>
        <v>0</v>
      </c>
      <c r="AU167" s="56">
        <f t="shared" ca="1" si="71"/>
        <v>0</v>
      </c>
      <c r="AV167" s="56">
        <f t="shared" ca="1" si="71"/>
        <v>0</v>
      </c>
      <c r="AW167" s="56">
        <f t="shared" ca="1" si="71"/>
        <v>0</v>
      </c>
      <c r="AX167" s="56">
        <f t="shared" ca="1" si="71"/>
        <v>0</v>
      </c>
      <c r="AY167" s="56">
        <f t="shared" ca="1" si="71"/>
        <v>0</v>
      </c>
      <c r="AZ167" s="56">
        <f t="shared" ca="1" si="71"/>
        <v>0</v>
      </c>
      <c r="BA167" s="56">
        <f t="shared" ca="1" si="71"/>
        <v>0</v>
      </c>
      <c r="BB167" s="56">
        <f t="shared" ca="1" si="71"/>
        <v>0</v>
      </c>
      <c r="BC167" s="56">
        <f t="shared" ca="1" si="71"/>
        <v>0</v>
      </c>
      <c r="BD167" s="56">
        <f t="shared" ca="1" si="71"/>
        <v>0</v>
      </c>
      <c r="BE167" s="56">
        <f t="shared" ca="1" si="71"/>
        <v>0</v>
      </c>
      <c r="BF167" s="56">
        <f t="shared" ca="1" si="71"/>
        <v>0</v>
      </c>
      <c r="BG167" s="56">
        <f t="shared" ca="1" si="71"/>
        <v>0</v>
      </c>
      <c r="BH167" s="56">
        <f t="shared" ca="1" si="71"/>
        <v>0</v>
      </c>
      <c r="BI167" s="56">
        <f t="shared" ca="1" si="71"/>
        <v>0</v>
      </c>
      <c r="BJ167" s="56">
        <f t="shared" ca="1" si="71"/>
        <v>0</v>
      </c>
      <c r="BK167" s="56">
        <f t="shared" ca="1" si="71"/>
        <v>0</v>
      </c>
      <c r="BL167" s="56">
        <f t="shared" ca="1" si="71"/>
        <v>0</v>
      </c>
    </row>
    <row r="168" spans="1:64" hidden="1" outlineLevel="1" x14ac:dyDescent="0.25">
      <c r="A168" t="s">
        <v>88</v>
      </c>
      <c r="B168" s="51" t="s">
        <v>179</v>
      </c>
      <c r="C168" s="56">
        <f ca="1">IF(C162&lt;0,0,C162)</f>
        <v>0</v>
      </c>
      <c r="D168" s="56">
        <f t="shared" ca="1" si="71"/>
        <v>0</v>
      </c>
      <c r="E168" s="56">
        <f t="shared" ca="1" si="71"/>
        <v>0</v>
      </c>
      <c r="F168" s="56">
        <f t="shared" ca="1" si="71"/>
        <v>0</v>
      </c>
      <c r="G168" s="56">
        <f t="shared" ca="1" si="71"/>
        <v>0</v>
      </c>
      <c r="H168" s="56">
        <f t="shared" ca="1" si="71"/>
        <v>0</v>
      </c>
      <c r="I168" s="56">
        <f t="shared" ca="1" si="71"/>
        <v>0</v>
      </c>
      <c r="J168" s="56">
        <f t="shared" ca="1" si="71"/>
        <v>0</v>
      </c>
      <c r="K168" s="56">
        <f t="shared" ca="1" si="71"/>
        <v>0</v>
      </c>
      <c r="L168" s="56">
        <f t="shared" ca="1" si="71"/>
        <v>0</v>
      </c>
      <c r="M168" s="56">
        <f t="shared" ca="1" si="71"/>
        <v>0</v>
      </c>
      <c r="N168" s="56">
        <f t="shared" ca="1" si="71"/>
        <v>0</v>
      </c>
      <c r="O168" s="56">
        <f t="shared" ca="1" si="71"/>
        <v>0</v>
      </c>
      <c r="P168" s="56">
        <f t="shared" ca="1" si="71"/>
        <v>0</v>
      </c>
      <c r="Q168" s="56">
        <f t="shared" ca="1" si="71"/>
        <v>0</v>
      </c>
      <c r="R168" s="56">
        <f t="shared" ca="1" si="71"/>
        <v>0</v>
      </c>
      <c r="S168" s="56">
        <f t="shared" ca="1" si="71"/>
        <v>0</v>
      </c>
      <c r="T168" s="56">
        <f t="shared" ca="1" si="71"/>
        <v>0</v>
      </c>
      <c r="U168" s="56">
        <f t="shared" ca="1" si="71"/>
        <v>0</v>
      </c>
      <c r="V168" s="56">
        <f t="shared" ca="1" si="71"/>
        <v>0</v>
      </c>
      <c r="W168" s="56">
        <f t="shared" ca="1" si="71"/>
        <v>0</v>
      </c>
      <c r="X168" s="56">
        <f t="shared" ca="1" si="71"/>
        <v>0</v>
      </c>
      <c r="Y168" s="56">
        <f t="shared" ca="1" si="71"/>
        <v>0</v>
      </c>
      <c r="Z168" s="56">
        <f t="shared" ca="1" si="71"/>
        <v>0</v>
      </c>
      <c r="AA168" s="56">
        <f t="shared" ca="1" si="71"/>
        <v>0</v>
      </c>
      <c r="AB168" s="56">
        <f t="shared" ca="1" si="71"/>
        <v>0</v>
      </c>
      <c r="AC168" s="56">
        <f t="shared" ca="1" si="71"/>
        <v>0</v>
      </c>
      <c r="AD168" s="56">
        <f t="shared" ca="1" si="71"/>
        <v>0</v>
      </c>
      <c r="AE168" s="56">
        <f t="shared" ca="1" si="71"/>
        <v>0</v>
      </c>
      <c r="AF168" s="56">
        <f t="shared" ca="1" si="71"/>
        <v>0</v>
      </c>
      <c r="AG168" s="56">
        <f t="shared" ca="1" si="71"/>
        <v>0</v>
      </c>
      <c r="AH168" s="56">
        <f t="shared" ca="1" si="71"/>
        <v>0</v>
      </c>
      <c r="AI168" s="56">
        <f t="shared" ca="1" si="71"/>
        <v>0</v>
      </c>
      <c r="AJ168" s="56">
        <f t="shared" ca="1" si="71"/>
        <v>0</v>
      </c>
      <c r="AK168" s="56">
        <f t="shared" ca="1" si="71"/>
        <v>0</v>
      </c>
      <c r="AL168" s="56">
        <f t="shared" ca="1" si="71"/>
        <v>0</v>
      </c>
      <c r="AM168" s="56">
        <f t="shared" ca="1" si="71"/>
        <v>0</v>
      </c>
      <c r="AN168" s="56">
        <f t="shared" ca="1" si="71"/>
        <v>0</v>
      </c>
      <c r="AO168" s="56">
        <f t="shared" ca="1" si="71"/>
        <v>0</v>
      </c>
      <c r="AP168" s="56">
        <f t="shared" ca="1" si="71"/>
        <v>0</v>
      </c>
      <c r="AQ168" s="56">
        <f t="shared" ca="1" si="71"/>
        <v>0</v>
      </c>
      <c r="AR168" s="56">
        <f t="shared" ca="1" si="71"/>
        <v>0</v>
      </c>
      <c r="AS168" s="56">
        <f t="shared" ca="1" si="71"/>
        <v>0</v>
      </c>
      <c r="AT168" s="56">
        <f t="shared" ca="1" si="71"/>
        <v>0</v>
      </c>
      <c r="AU168" s="56">
        <f t="shared" ca="1" si="71"/>
        <v>0</v>
      </c>
      <c r="AV168" s="56">
        <f t="shared" ca="1" si="71"/>
        <v>0</v>
      </c>
      <c r="AW168" s="56">
        <f t="shared" ca="1" si="71"/>
        <v>0</v>
      </c>
      <c r="AX168" s="56">
        <f t="shared" ca="1" si="71"/>
        <v>0</v>
      </c>
      <c r="AY168" s="56">
        <f t="shared" ca="1" si="71"/>
        <v>0</v>
      </c>
      <c r="AZ168" s="56">
        <f t="shared" ca="1" si="71"/>
        <v>0</v>
      </c>
      <c r="BA168" s="56">
        <f t="shared" ca="1" si="71"/>
        <v>0</v>
      </c>
      <c r="BB168" s="56">
        <f t="shared" ca="1" si="71"/>
        <v>0</v>
      </c>
      <c r="BC168" s="56">
        <f t="shared" ca="1" si="71"/>
        <v>0</v>
      </c>
      <c r="BD168" s="56">
        <f t="shared" ca="1" si="71"/>
        <v>0</v>
      </c>
      <c r="BE168" s="56">
        <f t="shared" ca="1" si="71"/>
        <v>0</v>
      </c>
      <c r="BF168" s="56">
        <f t="shared" ca="1" si="71"/>
        <v>0</v>
      </c>
      <c r="BG168" s="56">
        <f t="shared" ca="1" si="71"/>
        <v>0</v>
      </c>
      <c r="BH168" s="56">
        <f t="shared" ca="1" si="71"/>
        <v>0</v>
      </c>
      <c r="BI168" s="56">
        <f t="shared" ca="1" si="71"/>
        <v>0</v>
      </c>
      <c r="BJ168" s="56">
        <f t="shared" ca="1" si="71"/>
        <v>0</v>
      </c>
      <c r="BK168" s="56">
        <f t="shared" ca="1" si="71"/>
        <v>0</v>
      </c>
      <c r="BL168" s="56">
        <f t="shared" ca="1" si="71"/>
        <v>0</v>
      </c>
    </row>
    <row r="169" spans="1:64" hidden="1" outlineLevel="1" x14ac:dyDescent="0.25">
      <c r="A169" t="s">
        <v>88</v>
      </c>
      <c r="B169" s="51" t="s">
        <v>180</v>
      </c>
      <c r="C169" s="56">
        <f ca="1">IF(C163&lt;0,0,C163)</f>
        <v>0</v>
      </c>
      <c r="D169" s="56">
        <f t="shared" ca="1" si="71"/>
        <v>0</v>
      </c>
      <c r="E169" s="56">
        <f t="shared" ca="1" si="71"/>
        <v>0</v>
      </c>
      <c r="F169" s="56">
        <f t="shared" ca="1" si="71"/>
        <v>0</v>
      </c>
      <c r="G169" s="56">
        <f t="shared" ca="1" si="71"/>
        <v>0</v>
      </c>
      <c r="H169" s="56">
        <f t="shared" ca="1" si="71"/>
        <v>0</v>
      </c>
      <c r="I169" s="56">
        <f t="shared" ca="1" si="71"/>
        <v>0</v>
      </c>
      <c r="J169" s="56">
        <f t="shared" ca="1" si="71"/>
        <v>0</v>
      </c>
      <c r="K169" s="56">
        <f t="shared" ca="1" si="71"/>
        <v>0</v>
      </c>
      <c r="L169" s="56">
        <f t="shared" ca="1" si="71"/>
        <v>0</v>
      </c>
      <c r="M169" s="56">
        <f t="shared" ca="1" si="71"/>
        <v>0</v>
      </c>
      <c r="N169" s="56">
        <f t="shared" ca="1" si="71"/>
        <v>0</v>
      </c>
      <c r="O169" s="56">
        <f t="shared" ca="1" si="71"/>
        <v>0</v>
      </c>
      <c r="P169" s="56">
        <f t="shared" ca="1" si="71"/>
        <v>0</v>
      </c>
      <c r="Q169" s="56">
        <f t="shared" ca="1" si="71"/>
        <v>0</v>
      </c>
      <c r="R169" s="56">
        <f t="shared" ca="1" si="71"/>
        <v>0</v>
      </c>
      <c r="S169" s="56">
        <f t="shared" ca="1" si="71"/>
        <v>0</v>
      </c>
      <c r="T169" s="56">
        <f t="shared" ca="1" si="71"/>
        <v>0</v>
      </c>
      <c r="U169" s="56">
        <f t="shared" ca="1" si="71"/>
        <v>0</v>
      </c>
      <c r="V169" s="56">
        <f t="shared" ca="1" si="71"/>
        <v>0</v>
      </c>
      <c r="W169" s="56">
        <f t="shared" ca="1" si="71"/>
        <v>0</v>
      </c>
      <c r="X169" s="56">
        <f t="shared" ca="1" si="71"/>
        <v>0</v>
      </c>
      <c r="Y169" s="56">
        <f t="shared" ca="1" si="71"/>
        <v>0</v>
      </c>
      <c r="Z169" s="56">
        <f t="shared" ca="1" si="71"/>
        <v>0</v>
      </c>
      <c r="AA169" s="56">
        <f t="shared" ca="1" si="71"/>
        <v>0</v>
      </c>
      <c r="AB169" s="56">
        <f t="shared" ca="1" si="71"/>
        <v>0</v>
      </c>
      <c r="AC169" s="56">
        <f t="shared" ca="1" si="71"/>
        <v>0</v>
      </c>
      <c r="AD169" s="56">
        <f t="shared" ca="1" si="71"/>
        <v>0</v>
      </c>
      <c r="AE169" s="56">
        <f t="shared" ca="1" si="71"/>
        <v>0</v>
      </c>
      <c r="AF169" s="56">
        <f t="shared" ca="1" si="71"/>
        <v>0</v>
      </c>
      <c r="AG169" s="56">
        <f t="shared" ca="1" si="71"/>
        <v>0</v>
      </c>
      <c r="AH169" s="56">
        <f t="shared" ca="1" si="71"/>
        <v>0</v>
      </c>
      <c r="AI169" s="56">
        <f t="shared" ca="1" si="71"/>
        <v>0</v>
      </c>
      <c r="AJ169" s="56">
        <f t="shared" ca="1" si="71"/>
        <v>0</v>
      </c>
      <c r="AK169" s="56">
        <f t="shared" ca="1" si="71"/>
        <v>0</v>
      </c>
      <c r="AL169" s="56">
        <f t="shared" ca="1" si="71"/>
        <v>0</v>
      </c>
      <c r="AM169" s="56">
        <f t="shared" ca="1" si="71"/>
        <v>0</v>
      </c>
      <c r="AN169" s="56">
        <f t="shared" ca="1" si="71"/>
        <v>0</v>
      </c>
      <c r="AO169" s="56">
        <f t="shared" ca="1" si="71"/>
        <v>0</v>
      </c>
      <c r="AP169" s="56">
        <f t="shared" ca="1" si="71"/>
        <v>0</v>
      </c>
      <c r="AQ169" s="56">
        <f t="shared" ca="1" si="71"/>
        <v>0</v>
      </c>
      <c r="AR169" s="56">
        <f t="shared" ca="1" si="71"/>
        <v>0</v>
      </c>
      <c r="AS169" s="56">
        <f t="shared" ca="1" si="71"/>
        <v>0</v>
      </c>
      <c r="AT169" s="56">
        <f t="shared" ca="1" si="71"/>
        <v>0</v>
      </c>
      <c r="AU169" s="56">
        <f t="shared" ca="1" si="71"/>
        <v>0</v>
      </c>
      <c r="AV169" s="56">
        <f t="shared" ca="1" si="71"/>
        <v>0</v>
      </c>
      <c r="AW169" s="56">
        <f t="shared" ca="1" si="71"/>
        <v>0</v>
      </c>
      <c r="AX169" s="56">
        <f t="shared" ca="1" si="71"/>
        <v>0</v>
      </c>
      <c r="AY169" s="56">
        <f t="shared" ca="1" si="71"/>
        <v>0</v>
      </c>
      <c r="AZ169" s="56">
        <f t="shared" ca="1" si="71"/>
        <v>0</v>
      </c>
      <c r="BA169" s="56">
        <f t="shared" ca="1" si="71"/>
        <v>0</v>
      </c>
      <c r="BB169" s="56">
        <f t="shared" ca="1" si="71"/>
        <v>0</v>
      </c>
      <c r="BC169" s="56">
        <f t="shared" ca="1" si="71"/>
        <v>0</v>
      </c>
      <c r="BD169" s="56">
        <f t="shared" ca="1" si="71"/>
        <v>0</v>
      </c>
      <c r="BE169" s="56">
        <f t="shared" ca="1" si="71"/>
        <v>0</v>
      </c>
      <c r="BF169" s="56">
        <f t="shared" ca="1" si="71"/>
        <v>0</v>
      </c>
      <c r="BG169" s="56">
        <f t="shared" ca="1" si="71"/>
        <v>0</v>
      </c>
      <c r="BH169" s="56">
        <f t="shared" ca="1" si="71"/>
        <v>0</v>
      </c>
      <c r="BI169" s="56">
        <f t="shared" ca="1" si="71"/>
        <v>0</v>
      </c>
      <c r="BJ169" s="56">
        <f t="shared" ca="1" si="71"/>
        <v>0</v>
      </c>
      <c r="BK169" s="56">
        <f t="shared" ca="1" si="71"/>
        <v>0</v>
      </c>
      <c r="BL169" s="56">
        <f t="shared" ca="1" si="71"/>
        <v>0</v>
      </c>
    </row>
    <row r="170" spans="1:64" hidden="1" outlineLevel="1" x14ac:dyDescent="0.25">
      <c r="A170" t="s">
        <v>88</v>
      </c>
      <c r="B170" s="51" t="s">
        <v>181</v>
      </c>
      <c r="C170" s="56">
        <f ca="1">IF(C164&lt;0,0,C164)</f>
        <v>0</v>
      </c>
      <c r="D170" s="56">
        <f t="shared" ca="1" si="71"/>
        <v>0</v>
      </c>
      <c r="E170" s="56">
        <f t="shared" ca="1" si="71"/>
        <v>0</v>
      </c>
      <c r="F170" s="56">
        <f t="shared" ca="1" si="71"/>
        <v>0</v>
      </c>
      <c r="G170" s="56">
        <f t="shared" ca="1" si="71"/>
        <v>0</v>
      </c>
      <c r="H170" s="56">
        <f t="shared" ca="1" si="71"/>
        <v>0</v>
      </c>
      <c r="I170" s="56">
        <f t="shared" ca="1" si="71"/>
        <v>0</v>
      </c>
      <c r="J170" s="56">
        <f t="shared" ca="1" si="71"/>
        <v>0</v>
      </c>
      <c r="K170" s="56">
        <f t="shared" ca="1" si="71"/>
        <v>0</v>
      </c>
      <c r="L170" s="56">
        <f t="shared" ca="1" si="71"/>
        <v>0</v>
      </c>
      <c r="M170" s="56">
        <f t="shared" ca="1" si="71"/>
        <v>0</v>
      </c>
      <c r="N170" s="56">
        <f t="shared" ca="1" si="71"/>
        <v>0</v>
      </c>
      <c r="O170" s="56">
        <f t="shared" ref="O170:BL170" ca="1" si="72">IF(O164&lt;0,0,O164)</f>
        <v>0</v>
      </c>
      <c r="P170" s="56">
        <f t="shared" ca="1" si="72"/>
        <v>0</v>
      </c>
      <c r="Q170" s="56">
        <f t="shared" ca="1" si="72"/>
        <v>0</v>
      </c>
      <c r="R170" s="56">
        <f t="shared" ca="1" si="72"/>
        <v>0</v>
      </c>
      <c r="S170" s="56">
        <f t="shared" ca="1" si="72"/>
        <v>0</v>
      </c>
      <c r="T170" s="56">
        <f t="shared" ca="1" si="72"/>
        <v>0</v>
      </c>
      <c r="U170" s="56">
        <f t="shared" ca="1" si="72"/>
        <v>0</v>
      </c>
      <c r="V170" s="56">
        <f t="shared" ca="1" si="72"/>
        <v>0</v>
      </c>
      <c r="W170" s="56">
        <f t="shared" ca="1" si="72"/>
        <v>0</v>
      </c>
      <c r="X170" s="56">
        <f t="shared" ca="1" si="72"/>
        <v>0</v>
      </c>
      <c r="Y170" s="56">
        <f t="shared" ca="1" si="72"/>
        <v>0</v>
      </c>
      <c r="Z170" s="56">
        <f t="shared" ca="1" si="72"/>
        <v>0</v>
      </c>
      <c r="AA170" s="56">
        <f t="shared" ca="1" si="72"/>
        <v>0</v>
      </c>
      <c r="AB170" s="56">
        <f t="shared" ca="1" si="72"/>
        <v>0</v>
      </c>
      <c r="AC170" s="56">
        <f t="shared" ca="1" si="72"/>
        <v>0</v>
      </c>
      <c r="AD170" s="56">
        <f t="shared" ca="1" si="72"/>
        <v>0</v>
      </c>
      <c r="AE170" s="56">
        <f t="shared" ca="1" si="72"/>
        <v>0</v>
      </c>
      <c r="AF170" s="56">
        <f t="shared" ca="1" si="72"/>
        <v>0</v>
      </c>
      <c r="AG170" s="56">
        <f t="shared" ca="1" si="72"/>
        <v>0</v>
      </c>
      <c r="AH170" s="56">
        <f t="shared" ca="1" si="72"/>
        <v>0</v>
      </c>
      <c r="AI170" s="56">
        <f t="shared" ca="1" si="72"/>
        <v>0</v>
      </c>
      <c r="AJ170" s="56">
        <f t="shared" ca="1" si="72"/>
        <v>0</v>
      </c>
      <c r="AK170" s="56">
        <f t="shared" ca="1" si="72"/>
        <v>0</v>
      </c>
      <c r="AL170" s="56">
        <f t="shared" ca="1" si="72"/>
        <v>0</v>
      </c>
      <c r="AM170" s="56">
        <f t="shared" ca="1" si="72"/>
        <v>0</v>
      </c>
      <c r="AN170" s="56">
        <f t="shared" ca="1" si="72"/>
        <v>0</v>
      </c>
      <c r="AO170" s="56">
        <f t="shared" ca="1" si="72"/>
        <v>0</v>
      </c>
      <c r="AP170" s="56">
        <f t="shared" ca="1" si="72"/>
        <v>0</v>
      </c>
      <c r="AQ170" s="56">
        <f t="shared" ca="1" si="72"/>
        <v>0</v>
      </c>
      <c r="AR170" s="56">
        <f t="shared" ca="1" si="72"/>
        <v>0</v>
      </c>
      <c r="AS170" s="56">
        <f t="shared" ca="1" si="72"/>
        <v>0</v>
      </c>
      <c r="AT170" s="56">
        <f t="shared" ca="1" si="72"/>
        <v>0</v>
      </c>
      <c r="AU170" s="56">
        <f t="shared" ca="1" si="72"/>
        <v>0</v>
      </c>
      <c r="AV170" s="56">
        <f t="shared" ca="1" si="72"/>
        <v>0</v>
      </c>
      <c r="AW170" s="56">
        <f t="shared" ca="1" si="72"/>
        <v>0</v>
      </c>
      <c r="AX170" s="56">
        <f t="shared" ca="1" si="72"/>
        <v>0</v>
      </c>
      <c r="AY170" s="56">
        <f t="shared" ca="1" si="72"/>
        <v>0</v>
      </c>
      <c r="AZ170" s="56">
        <f t="shared" ca="1" si="72"/>
        <v>0</v>
      </c>
      <c r="BA170" s="56">
        <f t="shared" ca="1" si="72"/>
        <v>0</v>
      </c>
      <c r="BB170" s="56">
        <f t="shared" ca="1" si="72"/>
        <v>0</v>
      </c>
      <c r="BC170" s="56">
        <f t="shared" ca="1" si="72"/>
        <v>0</v>
      </c>
      <c r="BD170" s="56">
        <f t="shared" ca="1" si="72"/>
        <v>0</v>
      </c>
      <c r="BE170" s="56">
        <f t="shared" ca="1" si="72"/>
        <v>0</v>
      </c>
      <c r="BF170" s="56">
        <f t="shared" ca="1" si="72"/>
        <v>0</v>
      </c>
      <c r="BG170" s="56">
        <f t="shared" ca="1" si="72"/>
        <v>0</v>
      </c>
      <c r="BH170" s="56">
        <f t="shared" ca="1" si="72"/>
        <v>0</v>
      </c>
      <c r="BI170" s="56">
        <f t="shared" ca="1" si="72"/>
        <v>0</v>
      </c>
      <c r="BJ170" s="56">
        <f t="shared" ca="1" si="72"/>
        <v>0</v>
      </c>
      <c r="BK170" s="56">
        <f t="shared" ca="1" si="72"/>
        <v>0</v>
      </c>
      <c r="BL170" s="56">
        <f t="shared" ca="1" si="72"/>
        <v>0</v>
      </c>
    </row>
    <row r="171" spans="1:64" hidden="1" outlineLevel="1" x14ac:dyDescent="0.25">
      <c r="A171" t="s">
        <v>88</v>
      </c>
      <c r="B171"/>
    </row>
    <row r="172" spans="1:64" s="59" customFormat="1" hidden="1" outlineLevel="1" x14ac:dyDescent="0.25">
      <c r="A172" s="57" t="s">
        <v>88</v>
      </c>
      <c r="B172" s="51" t="s">
        <v>182</v>
      </c>
      <c r="C172" s="58">
        <f ca="1">IFERROR(IF(C85=0,0,
$C133*(0.76*C166/$C127+0.25*(($C124/$C125)^0.5)*$C126/0.1013)*$C122/$C123),0)</f>
        <v>0.28283727025184024</v>
      </c>
      <c r="D172" s="58">
        <f t="shared" ref="D172:BL172" ca="1" si="73">IFERROR(IF(D85=0,0,
$C133*(0.76*D166/$C127+0.25*(($C124/$C125)^0.5)*$C126/0.1013)*$C122/$C123),0)</f>
        <v>0.2785647960312248</v>
      </c>
      <c r="E172" s="58">
        <f t="shared" ca="1" si="73"/>
        <v>0.27466649923454212</v>
      </c>
      <c r="F172" s="58">
        <f t="shared" ca="1" si="73"/>
        <v>0.27120286335883892</v>
      </c>
      <c r="G172" s="58">
        <f t="shared" ca="1" si="73"/>
        <v>0.25876340619523969</v>
      </c>
      <c r="H172" s="58">
        <f t="shared" ca="1" si="73"/>
        <v>0.25702864381249835</v>
      </c>
      <c r="I172" s="58">
        <f t="shared" ca="1" si="73"/>
        <v>0.25573501083580469</v>
      </c>
      <c r="J172" s="58">
        <f t="shared" ca="1" si="73"/>
        <v>0.25493026486317771</v>
      </c>
      <c r="K172" s="58">
        <f t="shared" ca="1" si="73"/>
        <v>0.25465892771884602</v>
      </c>
      <c r="L172" s="58">
        <f t="shared" ca="1" si="73"/>
        <v>0.25496236901208164</v>
      </c>
      <c r="M172" s="58">
        <f t="shared" ca="1" si="73"/>
        <v>0.25587888154116267</v>
      </c>
      <c r="N172" s="58">
        <f t="shared" ca="1" si="73"/>
        <v>0.25744374888271804</v>
      </c>
      <c r="O172" s="58">
        <f t="shared" ca="1" si="73"/>
        <v>0.25968930546214669</v>
      </c>
      <c r="P172" s="58">
        <f t="shared" ca="1" si="73"/>
        <v>0.26264498935853209</v>
      </c>
      <c r="Q172" s="58">
        <f t="shared" ca="1" si="73"/>
        <v>0.27580486538480881</v>
      </c>
      <c r="R172" s="58">
        <f t="shared" ca="1" si="73"/>
        <v>0.28110492817299404</v>
      </c>
      <c r="S172" s="58">
        <f t="shared" ca="1" si="73"/>
        <v>0.28734260424988328</v>
      </c>
      <c r="T172" s="58">
        <f t="shared" ca="1" si="73"/>
        <v>0.29453719453353644</v>
      </c>
      <c r="U172" s="58">
        <f t="shared" ca="1" si="73"/>
        <v>0.30270543648857301</v>
      </c>
      <c r="V172" s="58">
        <f t="shared" ca="1" si="73"/>
        <v>0.31186152038497766</v>
      </c>
      <c r="W172" s="58">
        <f t="shared" ca="1" si="73"/>
        <v>0.32201709959336805</v>
      </c>
      <c r="X172" s="58">
        <f t="shared" ca="1" si="73"/>
        <v>0.29574228649393686</v>
      </c>
      <c r="Y172" s="58">
        <f t="shared" ca="1" si="73"/>
        <v>0.30398477732165463</v>
      </c>
      <c r="Z172" s="58">
        <f t="shared" ca="1" si="73"/>
        <v>0.31291191140957919</v>
      </c>
      <c r="AA172" s="58">
        <f t="shared" ca="1" si="73"/>
        <v>0.32252044832399951</v>
      </c>
      <c r="AB172" s="58">
        <f t="shared" ca="1" si="73"/>
        <v>0.33280414596443642</v>
      </c>
      <c r="AC172" s="58">
        <f t="shared" ca="1" si="73"/>
        <v>0.34375371594083609</v>
      </c>
      <c r="AD172" s="58">
        <f t="shared" ca="1" si="73"/>
        <v>0.35535677033230034</v>
      </c>
      <c r="AE172" s="58">
        <f t="shared" ca="1" si="73"/>
        <v>0.36759775940645062</v>
      </c>
      <c r="AF172" s="58">
        <f t="shared" ca="1" si="73"/>
        <v>0.38045789981304684</v>
      </c>
      <c r="AG172" s="58">
        <f t="shared" ca="1" si="73"/>
        <v>0.39391509269371683</v>
      </c>
      <c r="AH172" s="58">
        <f t="shared" ca="1" si="73"/>
        <v>0.40794383107073012</v>
      </c>
      <c r="AI172" s="58">
        <f t="shared" ca="1" si="73"/>
        <v>0.42251509579031998</v>
      </c>
      <c r="AJ172" s="58">
        <f t="shared" ca="1" si="73"/>
        <v>0.43759623919910634</v>
      </c>
      <c r="AK172" s="58">
        <f t="shared" ca="1" si="73"/>
        <v>0.45315085562371799</v>
      </c>
      <c r="AL172" s="58">
        <f t="shared" ca="1" si="73"/>
        <v>0.4691386376024983</v>
      </c>
      <c r="AM172" s="58">
        <f t="shared" ca="1" si="73"/>
        <v>0.48551521668174041</v>
      </c>
      <c r="AN172" s="58">
        <f t="shared" ca="1" si="73"/>
        <v>0.50223198743501751</v>
      </c>
      <c r="AO172" s="58">
        <f t="shared" ca="1" si="73"/>
        <v>0.51923591319008411</v>
      </c>
      <c r="AP172" s="58">
        <f t="shared" ca="1" si="73"/>
        <v>0.53646931175010026</v>
      </c>
      <c r="AQ172" s="58">
        <f t="shared" ca="1" si="73"/>
        <v>0.55386961917078004</v>
      </c>
      <c r="AR172" s="58">
        <f t="shared" ca="1" si="73"/>
        <v>0.75892773024971905</v>
      </c>
      <c r="AS172" s="58">
        <f t="shared" ca="1" si="73"/>
        <v>0.78858577284472775</v>
      </c>
      <c r="AT172" s="58">
        <f t="shared" ca="1" si="73"/>
        <v>0.81873283011670595</v>
      </c>
      <c r="AU172" s="58">
        <f t="shared" ca="1" si="73"/>
        <v>0.84930362155325012</v>
      </c>
      <c r="AV172" s="58">
        <f t="shared" ca="1" si="73"/>
        <v>0.88022779929381445</v>
      </c>
      <c r="AW172" s="58">
        <f t="shared" ca="1" si="73"/>
        <v>0.9114296395847975</v>
      </c>
      <c r="AX172" s="58">
        <f t="shared" ca="1" si="73"/>
        <v>0.53948278277182138</v>
      </c>
      <c r="AY172" s="58">
        <f t="shared" ca="1" si="73"/>
        <v>0.54742610444386697</v>
      </c>
      <c r="AZ172" s="58">
        <f t="shared" ca="1" si="73"/>
        <v>0.55435845230699099</v>
      </c>
      <c r="BA172" s="58">
        <f t="shared" ca="1" si="73"/>
        <v>0.56013347515256906</v>
      </c>
      <c r="BB172" s="58">
        <f t="shared" ca="1" si="73"/>
        <v>0.56459380673589432</v>
      </c>
      <c r="BC172" s="58">
        <f t="shared" ca="1" si="73"/>
        <v>0.56757015271526501</v>
      </c>
      <c r="BD172" s="58">
        <f t="shared" ca="1" si="73"/>
        <v>0.56888026922722312</v>
      </c>
      <c r="BE172" s="58">
        <f t="shared" ca="1" si="73"/>
        <v>0.56832781760724294</v>
      </c>
      <c r="BF172" s="58">
        <f t="shared" ca="1" si="73"/>
        <v>0.56570107708071315</v>
      </c>
      <c r="BG172" s="58">
        <f t="shared" ca="1" si="73"/>
        <v>0.56077149402013571</v>
      </c>
      <c r="BH172" s="58">
        <f t="shared" ca="1" si="73"/>
        <v>0.55329204246332109</v>
      </c>
      <c r="BI172" s="58">
        <f t="shared" ca="1" si="73"/>
        <v>0.54299536585209696</v>
      </c>
      <c r="BJ172" s="58">
        <f t="shared" ca="1" si="73"/>
        <v>0.52959166417545034</v>
      </c>
      <c r="BK172" s="58">
        <f t="shared" ca="1" si="73"/>
        <v>0.51276628362038001</v>
      </c>
      <c r="BL172" s="58">
        <f t="shared" ca="1" si="73"/>
        <v>0.49217695710655757</v>
      </c>
    </row>
    <row r="173" spans="1:64" s="59" customFormat="1" hidden="1" outlineLevel="1" x14ac:dyDescent="0.25">
      <c r="A173" s="57" t="s">
        <v>88</v>
      </c>
      <c r="B173" s="51" t="s">
        <v>183</v>
      </c>
      <c r="C173" s="58">
        <f t="shared" ref="C173:BL173" ca="1" si="74">IFERROR(IF(C167=0,0,
$C134*(0.76*C167/$C128+0.25*(($C124/$C125)^0.5)*$C126/0.1013)*$C122/$C123),0)</f>
        <v>0</v>
      </c>
      <c r="D173" s="58">
        <f t="shared" ca="1" si="74"/>
        <v>0</v>
      </c>
      <c r="E173" s="58">
        <f t="shared" ca="1" si="74"/>
        <v>0</v>
      </c>
      <c r="F173" s="58">
        <f t="shared" ca="1" si="74"/>
        <v>0</v>
      </c>
      <c r="G173" s="58">
        <f t="shared" ca="1" si="74"/>
        <v>0</v>
      </c>
      <c r="H173" s="58">
        <f t="shared" ca="1" si="74"/>
        <v>0</v>
      </c>
      <c r="I173" s="58">
        <f t="shared" ca="1" si="74"/>
        <v>0</v>
      </c>
      <c r="J173" s="58">
        <f t="shared" ca="1" si="74"/>
        <v>0</v>
      </c>
      <c r="K173" s="58">
        <f t="shared" ca="1" si="74"/>
        <v>0</v>
      </c>
      <c r="L173" s="58">
        <f t="shared" ca="1" si="74"/>
        <v>0</v>
      </c>
      <c r="M173" s="58">
        <f t="shared" ca="1" si="74"/>
        <v>0</v>
      </c>
      <c r="N173" s="58">
        <f t="shared" ca="1" si="74"/>
        <v>0</v>
      </c>
      <c r="O173" s="58">
        <f t="shared" ca="1" si="74"/>
        <v>0</v>
      </c>
      <c r="P173" s="58">
        <f t="shared" ca="1" si="74"/>
        <v>0</v>
      </c>
      <c r="Q173" s="58">
        <f t="shared" ca="1" si="74"/>
        <v>0</v>
      </c>
      <c r="R173" s="58">
        <f t="shared" ca="1" si="74"/>
        <v>0</v>
      </c>
      <c r="S173" s="58">
        <f t="shared" ca="1" si="74"/>
        <v>0</v>
      </c>
      <c r="T173" s="58">
        <f t="shared" ca="1" si="74"/>
        <v>0</v>
      </c>
      <c r="U173" s="58">
        <f t="shared" ca="1" si="74"/>
        <v>0</v>
      </c>
      <c r="V173" s="58">
        <f t="shared" ca="1" si="74"/>
        <v>0</v>
      </c>
      <c r="W173" s="58">
        <f t="shared" ca="1" si="74"/>
        <v>0</v>
      </c>
      <c r="X173" s="58">
        <f t="shared" ca="1" si="74"/>
        <v>0</v>
      </c>
      <c r="Y173" s="58">
        <f t="shared" ca="1" si="74"/>
        <v>0</v>
      </c>
      <c r="Z173" s="58">
        <f t="shared" ca="1" si="74"/>
        <v>0</v>
      </c>
      <c r="AA173" s="58">
        <f t="shared" ca="1" si="74"/>
        <v>0</v>
      </c>
      <c r="AB173" s="58">
        <f t="shared" ca="1" si="74"/>
        <v>0</v>
      </c>
      <c r="AC173" s="58">
        <f t="shared" ca="1" si="74"/>
        <v>0</v>
      </c>
      <c r="AD173" s="58">
        <f t="shared" ca="1" si="74"/>
        <v>0</v>
      </c>
      <c r="AE173" s="58">
        <f t="shared" ca="1" si="74"/>
        <v>0</v>
      </c>
      <c r="AF173" s="58">
        <f t="shared" ca="1" si="74"/>
        <v>0</v>
      </c>
      <c r="AG173" s="58">
        <f t="shared" ca="1" si="74"/>
        <v>0</v>
      </c>
      <c r="AH173" s="58">
        <f t="shared" ca="1" si="74"/>
        <v>0</v>
      </c>
      <c r="AI173" s="58">
        <f t="shared" ca="1" si="74"/>
        <v>0</v>
      </c>
      <c r="AJ173" s="58">
        <f t="shared" ca="1" si="74"/>
        <v>0</v>
      </c>
      <c r="AK173" s="58">
        <f t="shared" ca="1" si="74"/>
        <v>0</v>
      </c>
      <c r="AL173" s="58">
        <f t="shared" ca="1" si="74"/>
        <v>0</v>
      </c>
      <c r="AM173" s="58">
        <f t="shared" ca="1" si="74"/>
        <v>0</v>
      </c>
      <c r="AN173" s="58">
        <f t="shared" ca="1" si="74"/>
        <v>0</v>
      </c>
      <c r="AO173" s="58">
        <f t="shared" ca="1" si="74"/>
        <v>0</v>
      </c>
      <c r="AP173" s="58">
        <f t="shared" ca="1" si="74"/>
        <v>0</v>
      </c>
      <c r="AQ173" s="58">
        <f t="shared" ca="1" si="74"/>
        <v>0</v>
      </c>
      <c r="AR173" s="58">
        <f t="shared" ca="1" si="74"/>
        <v>0</v>
      </c>
      <c r="AS173" s="58">
        <f t="shared" ca="1" si="74"/>
        <v>0</v>
      </c>
      <c r="AT173" s="58">
        <f t="shared" ca="1" si="74"/>
        <v>0</v>
      </c>
      <c r="AU173" s="58">
        <f t="shared" ca="1" si="74"/>
        <v>0</v>
      </c>
      <c r="AV173" s="58">
        <f t="shared" ca="1" si="74"/>
        <v>0</v>
      </c>
      <c r="AW173" s="58">
        <f t="shared" ca="1" si="74"/>
        <v>0</v>
      </c>
      <c r="AX173" s="58">
        <f t="shared" ca="1" si="74"/>
        <v>0</v>
      </c>
      <c r="AY173" s="58">
        <f t="shared" ca="1" si="74"/>
        <v>0</v>
      </c>
      <c r="AZ173" s="58">
        <f t="shared" ca="1" si="74"/>
        <v>0</v>
      </c>
      <c r="BA173" s="58">
        <f t="shared" ca="1" si="74"/>
        <v>0</v>
      </c>
      <c r="BB173" s="58">
        <f t="shared" ca="1" si="74"/>
        <v>0</v>
      </c>
      <c r="BC173" s="58">
        <f t="shared" ca="1" si="74"/>
        <v>0</v>
      </c>
      <c r="BD173" s="58">
        <f t="shared" ca="1" si="74"/>
        <v>0</v>
      </c>
      <c r="BE173" s="58">
        <f t="shared" ca="1" si="74"/>
        <v>0</v>
      </c>
      <c r="BF173" s="58">
        <f t="shared" ca="1" si="74"/>
        <v>0</v>
      </c>
      <c r="BG173" s="58">
        <f t="shared" ca="1" si="74"/>
        <v>0</v>
      </c>
      <c r="BH173" s="58">
        <f t="shared" ca="1" si="74"/>
        <v>0</v>
      </c>
      <c r="BI173" s="58">
        <f t="shared" ca="1" si="74"/>
        <v>0</v>
      </c>
      <c r="BJ173" s="58">
        <f t="shared" ca="1" si="74"/>
        <v>0</v>
      </c>
      <c r="BK173" s="58">
        <f t="shared" ca="1" si="74"/>
        <v>0</v>
      </c>
      <c r="BL173" s="58">
        <f t="shared" ca="1" si="74"/>
        <v>0</v>
      </c>
    </row>
    <row r="174" spans="1:64" s="59" customFormat="1" hidden="1" outlineLevel="1" x14ac:dyDescent="0.25">
      <c r="A174" s="57" t="s">
        <v>88</v>
      </c>
      <c r="B174" s="51" t="s">
        <v>184</v>
      </c>
      <c r="C174" s="58">
        <f t="shared" ref="C174:BL174" ca="1" si="75">IFERROR(IF(C168=0,0,
$C135*(0.76*C168/$C129+0.25*(($C124/$C125)^0.5)*$C126/0.1013)*$C122/$C123),0)</f>
        <v>0</v>
      </c>
      <c r="D174" s="58">
        <f t="shared" ca="1" si="75"/>
        <v>0</v>
      </c>
      <c r="E174" s="58">
        <f t="shared" ca="1" si="75"/>
        <v>0</v>
      </c>
      <c r="F174" s="58">
        <f t="shared" ca="1" si="75"/>
        <v>0</v>
      </c>
      <c r="G174" s="58">
        <f t="shared" ca="1" si="75"/>
        <v>0</v>
      </c>
      <c r="H174" s="58">
        <f t="shared" ca="1" si="75"/>
        <v>0</v>
      </c>
      <c r="I174" s="58">
        <f t="shared" ca="1" si="75"/>
        <v>0</v>
      </c>
      <c r="J174" s="58">
        <f t="shared" ca="1" si="75"/>
        <v>0</v>
      </c>
      <c r="K174" s="58">
        <f t="shared" ca="1" si="75"/>
        <v>0</v>
      </c>
      <c r="L174" s="58">
        <f t="shared" ca="1" si="75"/>
        <v>0</v>
      </c>
      <c r="M174" s="58">
        <f t="shared" ca="1" si="75"/>
        <v>0</v>
      </c>
      <c r="N174" s="58">
        <f t="shared" ca="1" si="75"/>
        <v>0</v>
      </c>
      <c r="O174" s="58">
        <f t="shared" ca="1" si="75"/>
        <v>0</v>
      </c>
      <c r="P174" s="58">
        <f t="shared" ca="1" si="75"/>
        <v>0</v>
      </c>
      <c r="Q174" s="58">
        <f t="shared" ca="1" si="75"/>
        <v>0</v>
      </c>
      <c r="R174" s="58">
        <f t="shared" ca="1" si="75"/>
        <v>0</v>
      </c>
      <c r="S174" s="58">
        <f t="shared" ca="1" si="75"/>
        <v>0</v>
      </c>
      <c r="T174" s="58">
        <f t="shared" ca="1" si="75"/>
        <v>0</v>
      </c>
      <c r="U174" s="58">
        <f t="shared" ca="1" si="75"/>
        <v>0</v>
      </c>
      <c r="V174" s="58">
        <f t="shared" ca="1" si="75"/>
        <v>0</v>
      </c>
      <c r="W174" s="58">
        <f t="shared" ca="1" si="75"/>
        <v>0</v>
      </c>
      <c r="X174" s="58">
        <f t="shared" ca="1" si="75"/>
        <v>0</v>
      </c>
      <c r="Y174" s="58">
        <f t="shared" ca="1" si="75"/>
        <v>0</v>
      </c>
      <c r="Z174" s="58">
        <f t="shared" ca="1" si="75"/>
        <v>0</v>
      </c>
      <c r="AA174" s="58">
        <f t="shared" ca="1" si="75"/>
        <v>0</v>
      </c>
      <c r="AB174" s="58">
        <f t="shared" ca="1" si="75"/>
        <v>0</v>
      </c>
      <c r="AC174" s="58">
        <f t="shared" ca="1" si="75"/>
        <v>0</v>
      </c>
      <c r="AD174" s="58">
        <f t="shared" ca="1" si="75"/>
        <v>0</v>
      </c>
      <c r="AE174" s="58">
        <f t="shared" ca="1" si="75"/>
        <v>0</v>
      </c>
      <c r="AF174" s="58">
        <f t="shared" ca="1" si="75"/>
        <v>0</v>
      </c>
      <c r="AG174" s="58">
        <f t="shared" ca="1" si="75"/>
        <v>0</v>
      </c>
      <c r="AH174" s="58">
        <f t="shared" ca="1" si="75"/>
        <v>0</v>
      </c>
      <c r="AI174" s="58">
        <f t="shared" ca="1" si="75"/>
        <v>0</v>
      </c>
      <c r="AJ174" s="58">
        <f t="shared" ca="1" si="75"/>
        <v>0</v>
      </c>
      <c r="AK174" s="58">
        <f t="shared" ca="1" si="75"/>
        <v>0</v>
      </c>
      <c r="AL174" s="58">
        <f t="shared" ca="1" si="75"/>
        <v>0</v>
      </c>
      <c r="AM174" s="58">
        <f t="shared" ca="1" si="75"/>
        <v>0</v>
      </c>
      <c r="AN174" s="58">
        <f t="shared" ca="1" si="75"/>
        <v>0</v>
      </c>
      <c r="AO174" s="58">
        <f t="shared" ca="1" si="75"/>
        <v>0</v>
      </c>
      <c r="AP174" s="58">
        <f t="shared" ca="1" si="75"/>
        <v>0</v>
      </c>
      <c r="AQ174" s="58">
        <f t="shared" ca="1" si="75"/>
        <v>0</v>
      </c>
      <c r="AR174" s="58">
        <f t="shared" ca="1" si="75"/>
        <v>0</v>
      </c>
      <c r="AS174" s="58">
        <f t="shared" ca="1" si="75"/>
        <v>0</v>
      </c>
      <c r="AT174" s="58">
        <f t="shared" ca="1" si="75"/>
        <v>0</v>
      </c>
      <c r="AU174" s="58">
        <f t="shared" ca="1" si="75"/>
        <v>0</v>
      </c>
      <c r="AV174" s="58">
        <f t="shared" ca="1" si="75"/>
        <v>0</v>
      </c>
      <c r="AW174" s="58">
        <f t="shared" ca="1" si="75"/>
        <v>0</v>
      </c>
      <c r="AX174" s="58">
        <f t="shared" ca="1" si="75"/>
        <v>0</v>
      </c>
      <c r="AY174" s="58">
        <f t="shared" ca="1" si="75"/>
        <v>0</v>
      </c>
      <c r="AZ174" s="58">
        <f t="shared" ca="1" si="75"/>
        <v>0</v>
      </c>
      <c r="BA174" s="58">
        <f t="shared" ca="1" si="75"/>
        <v>0</v>
      </c>
      <c r="BB174" s="58">
        <f t="shared" ca="1" si="75"/>
        <v>0</v>
      </c>
      <c r="BC174" s="58">
        <f t="shared" ca="1" si="75"/>
        <v>0</v>
      </c>
      <c r="BD174" s="58">
        <f t="shared" ca="1" si="75"/>
        <v>0</v>
      </c>
      <c r="BE174" s="58">
        <f t="shared" ca="1" si="75"/>
        <v>0</v>
      </c>
      <c r="BF174" s="58">
        <f t="shared" ca="1" si="75"/>
        <v>0</v>
      </c>
      <c r="BG174" s="58">
        <f t="shared" ca="1" si="75"/>
        <v>0</v>
      </c>
      <c r="BH174" s="58">
        <f t="shared" ca="1" si="75"/>
        <v>0</v>
      </c>
      <c r="BI174" s="58">
        <f t="shared" ca="1" si="75"/>
        <v>0</v>
      </c>
      <c r="BJ174" s="58">
        <f t="shared" ca="1" si="75"/>
        <v>0</v>
      </c>
      <c r="BK174" s="58">
        <f t="shared" ca="1" si="75"/>
        <v>0</v>
      </c>
      <c r="BL174" s="58">
        <f t="shared" ca="1" si="75"/>
        <v>0</v>
      </c>
    </row>
    <row r="175" spans="1:64" s="59" customFormat="1" hidden="1" outlineLevel="1" x14ac:dyDescent="0.25">
      <c r="A175" s="57" t="s">
        <v>88</v>
      </c>
      <c r="B175" s="51" t="s">
        <v>185</v>
      </c>
      <c r="C175" s="58">
        <f t="shared" ref="C175:BL175" ca="1" si="76">IFERROR(IF(C169=0,0,
$C136*(0.76*C169/$C130+0.25*(($C124/$C125)^0.5)*$C126/0.1013)*$C122/$C123),0)</f>
        <v>0</v>
      </c>
      <c r="D175" s="58">
        <f t="shared" ca="1" si="76"/>
        <v>0</v>
      </c>
      <c r="E175" s="58">
        <f t="shared" ca="1" si="76"/>
        <v>0</v>
      </c>
      <c r="F175" s="58">
        <f t="shared" ca="1" si="76"/>
        <v>0</v>
      </c>
      <c r="G175" s="58">
        <f t="shared" ca="1" si="76"/>
        <v>0</v>
      </c>
      <c r="H175" s="58">
        <f t="shared" ca="1" si="76"/>
        <v>0</v>
      </c>
      <c r="I175" s="58">
        <f t="shared" ca="1" si="76"/>
        <v>0</v>
      </c>
      <c r="J175" s="58">
        <f t="shared" ca="1" si="76"/>
        <v>0</v>
      </c>
      <c r="K175" s="58">
        <f t="shared" ca="1" si="76"/>
        <v>0</v>
      </c>
      <c r="L175" s="58">
        <f t="shared" ca="1" si="76"/>
        <v>0</v>
      </c>
      <c r="M175" s="58">
        <f t="shared" ca="1" si="76"/>
        <v>0</v>
      </c>
      <c r="N175" s="58">
        <f t="shared" ca="1" si="76"/>
        <v>0</v>
      </c>
      <c r="O175" s="58">
        <f t="shared" ca="1" si="76"/>
        <v>0</v>
      </c>
      <c r="P175" s="58">
        <f t="shared" ca="1" si="76"/>
        <v>0</v>
      </c>
      <c r="Q175" s="58">
        <f t="shared" ca="1" si="76"/>
        <v>0</v>
      </c>
      <c r="R175" s="58">
        <f t="shared" ca="1" si="76"/>
        <v>0</v>
      </c>
      <c r="S175" s="58">
        <f t="shared" ca="1" si="76"/>
        <v>0</v>
      </c>
      <c r="T175" s="58">
        <f t="shared" ca="1" si="76"/>
        <v>0</v>
      </c>
      <c r="U175" s="58">
        <f t="shared" ca="1" si="76"/>
        <v>0</v>
      </c>
      <c r="V175" s="58">
        <f t="shared" ca="1" si="76"/>
        <v>0</v>
      </c>
      <c r="W175" s="58">
        <f t="shared" ca="1" si="76"/>
        <v>0</v>
      </c>
      <c r="X175" s="58">
        <f t="shared" ca="1" si="76"/>
        <v>0</v>
      </c>
      <c r="Y175" s="58">
        <f t="shared" ca="1" si="76"/>
        <v>0</v>
      </c>
      <c r="Z175" s="58">
        <f t="shared" ca="1" si="76"/>
        <v>0</v>
      </c>
      <c r="AA175" s="58">
        <f t="shared" ca="1" si="76"/>
        <v>0</v>
      </c>
      <c r="AB175" s="58">
        <f t="shared" ca="1" si="76"/>
        <v>0</v>
      </c>
      <c r="AC175" s="58">
        <f t="shared" ca="1" si="76"/>
        <v>0</v>
      </c>
      <c r="AD175" s="58">
        <f t="shared" ca="1" si="76"/>
        <v>0</v>
      </c>
      <c r="AE175" s="58">
        <f t="shared" ca="1" si="76"/>
        <v>0</v>
      </c>
      <c r="AF175" s="58">
        <f t="shared" ca="1" si="76"/>
        <v>0</v>
      </c>
      <c r="AG175" s="58">
        <f t="shared" ca="1" si="76"/>
        <v>0</v>
      </c>
      <c r="AH175" s="58">
        <f t="shared" ca="1" si="76"/>
        <v>0</v>
      </c>
      <c r="AI175" s="58">
        <f t="shared" ca="1" si="76"/>
        <v>0</v>
      </c>
      <c r="AJ175" s="58">
        <f t="shared" ca="1" si="76"/>
        <v>0</v>
      </c>
      <c r="AK175" s="58">
        <f t="shared" ca="1" si="76"/>
        <v>0</v>
      </c>
      <c r="AL175" s="58">
        <f t="shared" ca="1" si="76"/>
        <v>0</v>
      </c>
      <c r="AM175" s="58">
        <f t="shared" ca="1" si="76"/>
        <v>0</v>
      </c>
      <c r="AN175" s="58">
        <f t="shared" ca="1" si="76"/>
        <v>0</v>
      </c>
      <c r="AO175" s="58">
        <f t="shared" ca="1" si="76"/>
        <v>0</v>
      </c>
      <c r="AP175" s="58">
        <f t="shared" ca="1" si="76"/>
        <v>0</v>
      </c>
      <c r="AQ175" s="58">
        <f t="shared" ca="1" si="76"/>
        <v>0</v>
      </c>
      <c r="AR175" s="58">
        <f t="shared" ca="1" si="76"/>
        <v>0</v>
      </c>
      <c r="AS175" s="58">
        <f t="shared" ca="1" si="76"/>
        <v>0</v>
      </c>
      <c r="AT175" s="58">
        <f t="shared" ca="1" si="76"/>
        <v>0</v>
      </c>
      <c r="AU175" s="58">
        <f t="shared" ca="1" si="76"/>
        <v>0</v>
      </c>
      <c r="AV175" s="58">
        <f t="shared" ca="1" si="76"/>
        <v>0</v>
      </c>
      <c r="AW175" s="58">
        <f t="shared" ca="1" si="76"/>
        <v>0</v>
      </c>
      <c r="AX175" s="58">
        <f t="shared" ca="1" si="76"/>
        <v>0</v>
      </c>
      <c r="AY175" s="58">
        <f t="shared" ca="1" si="76"/>
        <v>0</v>
      </c>
      <c r="AZ175" s="58">
        <f t="shared" ca="1" si="76"/>
        <v>0</v>
      </c>
      <c r="BA175" s="58">
        <f t="shared" ca="1" si="76"/>
        <v>0</v>
      </c>
      <c r="BB175" s="58">
        <f t="shared" ca="1" si="76"/>
        <v>0</v>
      </c>
      <c r="BC175" s="58">
        <f t="shared" ca="1" si="76"/>
        <v>0</v>
      </c>
      <c r="BD175" s="58">
        <f t="shared" ca="1" si="76"/>
        <v>0</v>
      </c>
      <c r="BE175" s="58">
        <f t="shared" ca="1" si="76"/>
        <v>0</v>
      </c>
      <c r="BF175" s="58">
        <f t="shared" ca="1" si="76"/>
        <v>0</v>
      </c>
      <c r="BG175" s="58">
        <f t="shared" ca="1" si="76"/>
        <v>0</v>
      </c>
      <c r="BH175" s="58">
        <f t="shared" ca="1" si="76"/>
        <v>0</v>
      </c>
      <c r="BI175" s="58">
        <f t="shared" ca="1" si="76"/>
        <v>0</v>
      </c>
      <c r="BJ175" s="58">
        <f t="shared" ca="1" si="76"/>
        <v>0</v>
      </c>
      <c r="BK175" s="58">
        <f t="shared" ca="1" si="76"/>
        <v>0</v>
      </c>
      <c r="BL175" s="58">
        <f t="shared" ca="1" si="76"/>
        <v>0</v>
      </c>
    </row>
    <row r="176" spans="1:64" s="59" customFormat="1" hidden="1" outlineLevel="1" x14ac:dyDescent="0.25">
      <c r="A176" s="57" t="s">
        <v>88</v>
      </c>
      <c r="B176" s="51" t="s">
        <v>186</v>
      </c>
      <c r="C176" s="58">
        <f t="shared" ref="C176:BL176" ca="1" si="77">IFERROR(IF(C170=0,0,
$C137*(0.76*C170/$C131+0.25*(($C124/$C125)^0.5)*$C126/0.1013)*$C122/$C123),0)</f>
        <v>0</v>
      </c>
      <c r="D176" s="58">
        <f t="shared" ca="1" si="77"/>
        <v>0</v>
      </c>
      <c r="E176" s="58">
        <f t="shared" ca="1" si="77"/>
        <v>0</v>
      </c>
      <c r="F176" s="58">
        <f t="shared" ca="1" si="77"/>
        <v>0</v>
      </c>
      <c r="G176" s="58">
        <f t="shared" ca="1" si="77"/>
        <v>0</v>
      </c>
      <c r="H176" s="58">
        <f t="shared" ca="1" si="77"/>
        <v>0</v>
      </c>
      <c r="I176" s="58">
        <f t="shared" ca="1" si="77"/>
        <v>0</v>
      </c>
      <c r="J176" s="58">
        <f t="shared" ca="1" si="77"/>
        <v>0</v>
      </c>
      <c r="K176" s="58">
        <f t="shared" ca="1" si="77"/>
        <v>0</v>
      </c>
      <c r="L176" s="58">
        <f t="shared" ca="1" si="77"/>
        <v>0</v>
      </c>
      <c r="M176" s="58">
        <f t="shared" ca="1" si="77"/>
        <v>0</v>
      </c>
      <c r="N176" s="58">
        <f t="shared" ca="1" si="77"/>
        <v>0</v>
      </c>
      <c r="O176" s="58">
        <f t="shared" ca="1" si="77"/>
        <v>0</v>
      </c>
      <c r="P176" s="58">
        <f t="shared" ca="1" si="77"/>
        <v>0</v>
      </c>
      <c r="Q176" s="58">
        <f t="shared" ca="1" si="77"/>
        <v>0</v>
      </c>
      <c r="R176" s="58">
        <f t="shared" ca="1" si="77"/>
        <v>0</v>
      </c>
      <c r="S176" s="58">
        <f t="shared" ca="1" si="77"/>
        <v>0</v>
      </c>
      <c r="T176" s="58">
        <f t="shared" ca="1" si="77"/>
        <v>0</v>
      </c>
      <c r="U176" s="58">
        <f t="shared" ca="1" si="77"/>
        <v>0</v>
      </c>
      <c r="V176" s="58">
        <f t="shared" ca="1" si="77"/>
        <v>0</v>
      </c>
      <c r="W176" s="58">
        <f t="shared" ca="1" si="77"/>
        <v>0</v>
      </c>
      <c r="X176" s="58">
        <f t="shared" ca="1" si="77"/>
        <v>0</v>
      </c>
      <c r="Y176" s="58">
        <f t="shared" ca="1" si="77"/>
        <v>0</v>
      </c>
      <c r="Z176" s="58">
        <f t="shared" ca="1" si="77"/>
        <v>0</v>
      </c>
      <c r="AA176" s="58">
        <f t="shared" ca="1" si="77"/>
        <v>0</v>
      </c>
      <c r="AB176" s="58">
        <f t="shared" ca="1" si="77"/>
        <v>0</v>
      </c>
      <c r="AC176" s="58">
        <f t="shared" ca="1" si="77"/>
        <v>0</v>
      </c>
      <c r="AD176" s="58">
        <f t="shared" ca="1" si="77"/>
        <v>0</v>
      </c>
      <c r="AE176" s="58">
        <f t="shared" ca="1" si="77"/>
        <v>0</v>
      </c>
      <c r="AF176" s="58">
        <f t="shared" ca="1" si="77"/>
        <v>0</v>
      </c>
      <c r="AG176" s="58">
        <f t="shared" ca="1" si="77"/>
        <v>0</v>
      </c>
      <c r="AH176" s="58">
        <f t="shared" ca="1" si="77"/>
        <v>0</v>
      </c>
      <c r="AI176" s="58">
        <f t="shared" ca="1" si="77"/>
        <v>0</v>
      </c>
      <c r="AJ176" s="58">
        <f t="shared" ca="1" si="77"/>
        <v>0</v>
      </c>
      <c r="AK176" s="58">
        <f t="shared" ca="1" si="77"/>
        <v>0</v>
      </c>
      <c r="AL176" s="58">
        <f t="shared" ca="1" si="77"/>
        <v>0</v>
      </c>
      <c r="AM176" s="58">
        <f t="shared" ca="1" si="77"/>
        <v>0</v>
      </c>
      <c r="AN176" s="58">
        <f t="shared" ca="1" si="77"/>
        <v>0</v>
      </c>
      <c r="AO176" s="58">
        <f t="shared" ca="1" si="77"/>
        <v>0</v>
      </c>
      <c r="AP176" s="58">
        <f t="shared" ca="1" si="77"/>
        <v>0</v>
      </c>
      <c r="AQ176" s="58">
        <f t="shared" ca="1" si="77"/>
        <v>0</v>
      </c>
      <c r="AR176" s="58">
        <f t="shared" ca="1" si="77"/>
        <v>0</v>
      </c>
      <c r="AS176" s="58">
        <f t="shared" ca="1" si="77"/>
        <v>0</v>
      </c>
      <c r="AT176" s="58">
        <f t="shared" ca="1" si="77"/>
        <v>0</v>
      </c>
      <c r="AU176" s="58">
        <f t="shared" ca="1" si="77"/>
        <v>0</v>
      </c>
      <c r="AV176" s="58">
        <f t="shared" ca="1" si="77"/>
        <v>0</v>
      </c>
      <c r="AW176" s="58">
        <f t="shared" ca="1" si="77"/>
        <v>0</v>
      </c>
      <c r="AX176" s="58">
        <f t="shared" ca="1" si="77"/>
        <v>0</v>
      </c>
      <c r="AY176" s="58">
        <f t="shared" ca="1" si="77"/>
        <v>0</v>
      </c>
      <c r="AZ176" s="58">
        <f t="shared" ca="1" si="77"/>
        <v>0</v>
      </c>
      <c r="BA176" s="58">
        <f t="shared" ca="1" si="77"/>
        <v>0</v>
      </c>
      <c r="BB176" s="58">
        <f t="shared" ca="1" si="77"/>
        <v>0</v>
      </c>
      <c r="BC176" s="58">
        <f t="shared" ca="1" si="77"/>
        <v>0</v>
      </c>
      <c r="BD176" s="58">
        <f t="shared" ca="1" si="77"/>
        <v>0</v>
      </c>
      <c r="BE176" s="58">
        <f t="shared" ca="1" si="77"/>
        <v>0</v>
      </c>
      <c r="BF176" s="58">
        <f t="shared" ca="1" si="77"/>
        <v>0</v>
      </c>
      <c r="BG176" s="58">
        <f t="shared" ca="1" si="77"/>
        <v>0</v>
      </c>
      <c r="BH176" s="58">
        <f t="shared" ca="1" si="77"/>
        <v>0</v>
      </c>
      <c r="BI176" s="58">
        <f t="shared" ca="1" si="77"/>
        <v>0</v>
      </c>
      <c r="BJ176" s="58">
        <f t="shared" ca="1" si="77"/>
        <v>0</v>
      </c>
      <c r="BK176" s="58">
        <f t="shared" ca="1" si="77"/>
        <v>0</v>
      </c>
      <c r="BL176" s="58">
        <f t="shared" ca="1" si="77"/>
        <v>0</v>
      </c>
    </row>
    <row r="177" spans="1:64" hidden="1" outlineLevel="1" x14ac:dyDescent="0.25">
      <c r="A177" t="s">
        <v>88</v>
      </c>
      <c r="B177" s="51" t="s">
        <v>187</v>
      </c>
      <c r="C177" s="58">
        <f t="shared" ref="C177:BL177" ca="1" si="78">SUM(C172:C176)</f>
        <v>0.28283727025184024</v>
      </c>
      <c r="D177" s="58">
        <f t="shared" ca="1" si="78"/>
        <v>0.2785647960312248</v>
      </c>
      <c r="E177" s="58">
        <f t="shared" ca="1" si="78"/>
        <v>0.27466649923454212</v>
      </c>
      <c r="F177" s="58">
        <f t="shared" ca="1" si="78"/>
        <v>0.27120286335883892</v>
      </c>
      <c r="G177" s="58">
        <f t="shared" ca="1" si="78"/>
        <v>0.25876340619523969</v>
      </c>
      <c r="H177" s="58">
        <f t="shared" ca="1" si="78"/>
        <v>0.25702864381249835</v>
      </c>
      <c r="I177" s="58">
        <f t="shared" ca="1" si="78"/>
        <v>0.25573501083580469</v>
      </c>
      <c r="J177" s="58">
        <f t="shared" ca="1" si="78"/>
        <v>0.25493026486317771</v>
      </c>
      <c r="K177" s="58">
        <f t="shared" ca="1" si="78"/>
        <v>0.25465892771884602</v>
      </c>
      <c r="L177" s="58">
        <f t="shared" ca="1" si="78"/>
        <v>0.25496236901208164</v>
      </c>
      <c r="M177" s="58">
        <f t="shared" ca="1" si="78"/>
        <v>0.25587888154116267</v>
      </c>
      <c r="N177" s="58">
        <f t="shared" ca="1" si="78"/>
        <v>0.25744374888271804</v>
      </c>
      <c r="O177" s="58">
        <f t="shared" ca="1" si="78"/>
        <v>0.25968930546214669</v>
      </c>
      <c r="P177" s="58">
        <f t="shared" ca="1" si="78"/>
        <v>0.26264498935853209</v>
      </c>
      <c r="Q177" s="58">
        <f t="shared" ca="1" si="78"/>
        <v>0.27580486538480881</v>
      </c>
      <c r="R177" s="58">
        <f t="shared" ca="1" si="78"/>
        <v>0.28110492817299404</v>
      </c>
      <c r="S177" s="58">
        <f t="shared" ca="1" si="78"/>
        <v>0.28734260424988328</v>
      </c>
      <c r="T177" s="58">
        <f t="shared" ca="1" si="78"/>
        <v>0.29453719453353644</v>
      </c>
      <c r="U177" s="58">
        <f t="shared" ca="1" si="78"/>
        <v>0.30270543648857301</v>
      </c>
      <c r="V177" s="58">
        <f t="shared" ca="1" si="78"/>
        <v>0.31186152038497766</v>
      </c>
      <c r="W177" s="58">
        <f t="shared" ca="1" si="78"/>
        <v>0.32201709959336805</v>
      </c>
      <c r="X177" s="58">
        <f t="shared" ca="1" si="78"/>
        <v>0.29574228649393686</v>
      </c>
      <c r="Y177" s="58">
        <f t="shared" ca="1" si="78"/>
        <v>0.30398477732165463</v>
      </c>
      <c r="Z177" s="58">
        <f t="shared" ca="1" si="78"/>
        <v>0.31291191140957919</v>
      </c>
      <c r="AA177" s="58">
        <f t="shared" ca="1" si="78"/>
        <v>0.32252044832399951</v>
      </c>
      <c r="AB177" s="58">
        <f t="shared" ca="1" si="78"/>
        <v>0.33280414596443642</v>
      </c>
      <c r="AC177" s="58">
        <f t="shared" ca="1" si="78"/>
        <v>0.34375371594083609</v>
      </c>
      <c r="AD177" s="58">
        <f t="shared" ca="1" si="78"/>
        <v>0.35535677033230034</v>
      </c>
      <c r="AE177" s="58">
        <f t="shared" ca="1" si="78"/>
        <v>0.36759775940645062</v>
      </c>
      <c r="AF177" s="58">
        <f t="shared" ca="1" si="78"/>
        <v>0.38045789981304684</v>
      </c>
      <c r="AG177" s="58">
        <f t="shared" ca="1" si="78"/>
        <v>0.39391509269371683</v>
      </c>
      <c r="AH177" s="58">
        <f t="shared" ca="1" si="78"/>
        <v>0.40794383107073012</v>
      </c>
      <c r="AI177" s="58">
        <f t="shared" ca="1" si="78"/>
        <v>0.42251509579031998</v>
      </c>
      <c r="AJ177" s="58">
        <f t="shared" ca="1" si="78"/>
        <v>0.43759623919910634</v>
      </c>
      <c r="AK177" s="58">
        <f t="shared" ca="1" si="78"/>
        <v>0.45315085562371799</v>
      </c>
      <c r="AL177" s="58">
        <f t="shared" ca="1" si="78"/>
        <v>0.4691386376024983</v>
      </c>
      <c r="AM177" s="58">
        <f t="shared" ca="1" si="78"/>
        <v>0.48551521668174041</v>
      </c>
      <c r="AN177" s="58">
        <f t="shared" ca="1" si="78"/>
        <v>0.50223198743501751</v>
      </c>
      <c r="AO177" s="58">
        <f t="shared" ca="1" si="78"/>
        <v>0.51923591319008411</v>
      </c>
      <c r="AP177" s="58">
        <f t="shared" ca="1" si="78"/>
        <v>0.53646931175010026</v>
      </c>
      <c r="AQ177" s="58">
        <f t="shared" ca="1" si="78"/>
        <v>0.55386961917078004</v>
      </c>
      <c r="AR177" s="58">
        <f t="shared" ca="1" si="78"/>
        <v>0.75892773024971905</v>
      </c>
      <c r="AS177" s="58">
        <f t="shared" ca="1" si="78"/>
        <v>0.78858577284472775</v>
      </c>
      <c r="AT177" s="58">
        <f t="shared" ca="1" si="78"/>
        <v>0.81873283011670595</v>
      </c>
      <c r="AU177" s="58">
        <f t="shared" ca="1" si="78"/>
        <v>0.84930362155325012</v>
      </c>
      <c r="AV177" s="58">
        <f t="shared" ca="1" si="78"/>
        <v>0.88022779929381445</v>
      </c>
      <c r="AW177" s="58">
        <f t="shared" ca="1" si="78"/>
        <v>0.9114296395847975</v>
      </c>
      <c r="AX177" s="58">
        <f t="shared" ca="1" si="78"/>
        <v>0.53948278277182138</v>
      </c>
      <c r="AY177" s="58">
        <f t="shared" ca="1" si="78"/>
        <v>0.54742610444386697</v>
      </c>
      <c r="AZ177" s="58">
        <f t="shared" ca="1" si="78"/>
        <v>0.55435845230699099</v>
      </c>
      <c r="BA177" s="58">
        <f t="shared" ca="1" si="78"/>
        <v>0.56013347515256906</v>
      </c>
      <c r="BB177" s="58">
        <f t="shared" ca="1" si="78"/>
        <v>0.56459380673589432</v>
      </c>
      <c r="BC177" s="58">
        <f t="shared" ca="1" si="78"/>
        <v>0.56757015271526501</v>
      </c>
      <c r="BD177" s="58">
        <f t="shared" ca="1" si="78"/>
        <v>0.56888026922722312</v>
      </c>
      <c r="BE177" s="58">
        <f t="shared" ca="1" si="78"/>
        <v>0.56832781760724294</v>
      </c>
      <c r="BF177" s="58">
        <f t="shared" ca="1" si="78"/>
        <v>0.56570107708071315</v>
      </c>
      <c r="BG177" s="58">
        <f t="shared" ca="1" si="78"/>
        <v>0.56077149402013571</v>
      </c>
      <c r="BH177" s="58">
        <f t="shared" ca="1" si="78"/>
        <v>0.55329204246332109</v>
      </c>
      <c r="BI177" s="58">
        <f t="shared" ca="1" si="78"/>
        <v>0.54299536585209696</v>
      </c>
      <c r="BJ177" s="58">
        <f t="shared" ca="1" si="78"/>
        <v>0.52959166417545034</v>
      </c>
      <c r="BK177" s="58">
        <f t="shared" ca="1" si="78"/>
        <v>0.51276628362038001</v>
      </c>
      <c r="BL177" s="58">
        <f t="shared" ca="1" si="78"/>
        <v>0.49217695710655757</v>
      </c>
    </row>
    <row r="178" spans="1:64" hidden="1" outlineLevel="1" x14ac:dyDescent="0.25">
      <c r="A178" t="s">
        <v>88</v>
      </c>
      <c r="B178" s="60"/>
      <c r="D178" s="60"/>
    </row>
    <row r="179" spans="1:64" hidden="1" outlineLevel="1" x14ac:dyDescent="0.25">
      <c r="A179" t="s">
        <v>88</v>
      </c>
      <c r="B179" s="60"/>
      <c r="D179" s="60"/>
    </row>
    <row r="180" spans="1:64" ht="30" hidden="1" outlineLevel="1" x14ac:dyDescent="0.25">
      <c r="A180" t="s">
        <v>88</v>
      </c>
      <c r="B180" s="61" t="s">
        <v>188</v>
      </c>
      <c r="C180" s="56">
        <f ca="1">C166</f>
        <v>198.56751237831602</v>
      </c>
      <c r="D180" s="56">
        <f t="shared" ref="D180:BL180" ca="1" si="79">D166</f>
        <v>184.3275213712044</v>
      </c>
      <c r="E180" s="56">
        <f t="shared" ca="1" si="79"/>
        <v>171.33464921764977</v>
      </c>
      <c r="F180" s="56">
        <f t="shared" ca="1" si="79"/>
        <v>159.79048506940637</v>
      </c>
      <c r="G180" s="56">
        <f t="shared" ca="1" si="79"/>
        <v>118.33025640652043</v>
      </c>
      <c r="H180" s="56">
        <f t="shared" ca="1" si="79"/>
        <v>112.54836061168656</v>
      </c>
      <c r="I180" s="56">
        <f t="shared" ca="1" si="79"/>
        <v>108.2367320322242</v>
      </c>
      <c r="J180" s="56">
        <f t="shared" ca="1" si="79"/>
        <v>105.55454489159233</v>
      </c>
      <c r="K180" s="56">
        <f t="shared" ca="1" si="79"/>
        <v>104.65018870459983</v>
      </c>
      <c r="L180" s="56">
        <f t="shared" ca="1" si="79"/>
        <v>105.66154677576421</v>
      </c>
      <c r="M180" s="56">
        <f t="shared" ca="1" si="79"/>
        <v>108.7162475177946</v>
      </c>
      <c r="N180" s="56">
        <f t="shared" ca="1" si="79"/>
        <v>113.93188972425843</v>
      </c>
      <c r="O180" s="56">
        <f t="shared" ca="1" si="79"/>
        <v>121.41624278196232</v>
      </c>
      <c r="P180" s="56">
        <f t="shared" ca="1" si="79"/>
        <v>131.26742266768434</v>
      </c>
      <c r="Q180" s="56">
        <f t="shared" ca="1" si="79"/>
        <v>175.12877948165021</v>
      </c>
      <c r="R180" s="56">
        <f t="shared" ca="1" si="79"/>
        <v>192.79368336257124</v>
      </c>
      <c r="S180" s="56">
        <f t="shared" ca="1" si="79"/>
        <v>213.58361599963303</v>
      </c>
      <c r="T180" s="56">
        <f t="shared" ca="1" si="79"/>
        <v>237.56290660476526</v>
      </c>
      <c r="U180" s="56">
        <f t="shared" ca="1" si="79"/>
        <v>264.78734049892165</v>
      </c>
      <c r="V180" s="56">
        <f t="shared" ca="1" si="79"/>
        <v>295.30421330204899</v>
      </c>
      <c r="W180" s="56">
        <f t="shared" ca="1" si="79"/>
        <v>329.15236524681524</v>
      </c>
      <c r="X180" s="56">
        <f t="shared" ca="1" si="79"/>
        <v>241.57943140813131</v>
      </c>
      <c r="Y180" s="56">
        <f t="shared" ca="1" si="79"/>
        <v>269.05133391758505</v>
      </c>
      <c r="Z180" s="56">
        <f t="shared" ca="1" si="79"/>
        <v>298.80512588148662</v>
      </c>
      <c r="AA180" s="56">
        <f t="shared" ca="1" si="79"/>
        <v>330.83000705985381</v>
      </c>
      <c r="AB180" s="56">
        <f t="shared" ca="1" si="79"/>
        <v>365.10517277368717</v>
      </c>
      <c r="AC180" s="56">
        <f t="shared" ca="1" si="79"/>
        <v>401.59966517888915</v>
      </c>
      <c r="AD180" s="56">
        <f t="shared" ca="1" si="79"/>
        <v>440.27219581517164</v>
      </c>
      <c r="AE180" s="56">
        <f t="shared" ca="1" si="79"/>
        <v>481.07093802711245</v>
      </c>
      <c r="AF180" s="56">
        <f t="shared" ca="1" si="79"/>
        <v>523.93328763626778</v>
      </c>
      <c r="AG180" s="56">
        <f t="shared" ca="1" si="79"/>
        <v>568.78559000407529</v>
      </c>
      <c r="AH180" s="56">
        <f t="shared" ca="1" si="79"/>
        <v>615.54283136222557</v>
      </c>
      <c r="AI180" s="56">
        <f t="shared" ca="1" si="79"/>
        <v>664.10829199578643</v>
      </c>
      <c r="AJ180" s="56">
        <f t="shared" ca="1" si="79"/>
        <v>714.37315854122869</v>
      </c>
      <c r="AK180" s="56">
        <f t="shared" ca="1" si="79"/>
        <v>766.21609230002753</v>
      </c>
      <c r="AL180" s="56">
        <f t="shared" ca="1" si="79"/>
        <v>819.50275006450624</v>
      </c>
      <c r="AM180" s="56">
        <f t="shared" ca="1" si="79"/>
        <v>874.08525349786032</v>
      </c>
      <c r="AN180" s="56">
        <f t="shared" ca="1" si="79"/>
        <v>929.80160259740387</v>
      </c>
      <c r="AO180" s="56">
        <f t="shared" ca="1" si="79"/>
        <v>986.47502818986163</v>
      </c>
      <c r="AP180" s="56">
        <f t="shared" ca="1" si="79"/>
        <v>1043.9132777485099</v>
      </c>
      <c r="AQ180" s="56">
        <f t="shared" ca="1" si="79"/>
        <v>1101.9078280715694</v>
      </c>
      <c r="AR180" s="56">
        <f t="shared" ca="1" si="79"/>
        <v>1785.3585657283932</v>
      </c>
      <c r="AS180" s="56">
        <f t="shared" ca="1" si="79"/>
        <v>1884.2076723663313</v>
      </c>
      <c r="AT180" s="56">
        <f t="shared" ca="1" si="79"/>
        <v>1984.6866459719367</v>
      </c>
      <c r="AU180" s="56">
        <f t="shared" ca="1" si="79"/>
        <v>2086.5779091271688</v>
      </c>
      <c r="AV180" s="56">
        <f t="shared" ca="1" si="79"/>
        <v>2189.6469951390031</v>
      </c>
      <c r="AW180" s="56">
        <f t="shared" ca="1" si="79"/>
        <v>2293.6415196711905</v>
      </c>
      <c r="AX180" s="56">
        <f t="shared" ca="1" si="79"/>
        <v>1053.9570598835651</v>
      </c>
      <c r="AY180" s="56">
        <f t="shared" ca="1" si="79"/>
        <v>1080.4318431907955</v>
      </c>
      <c r="AZ180" s="56">
        <f t="shared" ca="1" si="79"/>
        <v>1103.5370899709239</v>
      </c>
      <c r="BA180" s="56">
        <f t="shared" ca="1" si="79"/>
        <v>1122.7850173171184</v>
      </c>
      <c r="BB180" s="56">
        <f t="shared" ca="1" si="79"/>
        <v>1137.6511296341491</v>
      </c>
      <c r="BC180" s="56">
        <f t="shared" ca="1" si="79"/>
        <v>1147.5711754417484</v>
      </c>
      <c r="BD180" s="56">
        <f t="shared" ca="1" si="79"/>
        <v>1151.9377430054644</v>
      </c>
      <c r="BE180" s="56">
        <f t="shared" ca="1" si="79"/>
        <v>1150.0964431650996</v>
      </c>
      <c r="BF180" s="56">
        <f t="shared" ca="1" si="79"/>
        <v>1141.3416187836401</v>
      </c>
      <c r="BG180" s="56">
        <f t="shared" ca="1" si="79"/>
        <v>1124.9115094777214</v>
      </c>
      <c r="BH180" s="56">
        <f t="shared" ca="1" si="79"/>
        <v>1099.9827872883047</v>
      </c>
      <c r="BI180" s="56">
        <f t="shared" ca="1" si="79"/>
        <v>1065.6643631678082</v>
      </c>
      <c r="BJ180" s="56">
        <f t="shared" ca="1" si="79"/>
        <v>1020.990344910078</v>
      </c>
      <c r="BK180" s="56">
        <f t="shared" ca="1" si="79"/>
        <v>964.91200355008743</v>
      </c>
      <c r="BL180" s="56">
        <f t="shared" ca="1" si="79"/>
        <v>896.2885761728985</v>
      </c>
    </row>
    <row r="181" spans="1:64" ht="30" hidden="1" outlineLevel="1" x14ac:dyDescent="0.25">
      <c r="A181" t="s">
        <v>88</v>
      </c>
      <c r="B181" s="61" t="s">
        <v>189</v>
      </c>
      <c r="C181" s="56">
        <f t="shared" ref="C181:BL181" ca="1" si="80">IF(C161&lt;0,0,13.34*C86*$C$1*($C$4+273)*((POWER(MAX($C$146:$BL$146),0.3)-1))/$C$2)</f>
        <v>0</v>
      </c>
      <c r="D181" s="56">
        <f t="shared" ca="1" si="80"/>
        <v>0</v>
      </c>
      <c r="E181" s="56">
        <f t="shared" ca="1" si="80"/>
        <v>0</v>
      </c>
      <c r="F181" s="56">
        <f t="shared" ca="1" si="80"/>
        <v>0</v>
      </c>
      <c r="G181" s="56">
        <f t="shared" ca="1" si="80"/>
        <v>0</v>
      </c>
      <c r="H181" s="56">
        <f t="shared" ca="1" si="80"/>
        <v>0</v>
      </c>
      <c r="I181" s="56">
        <f t="shared" ca="1" si="80"/>
        <v>0</v>
      </c>
      <c r="J181" s="56">
        <f t="shared" ca="1" si="80"/>
        <v>0</v>
      </c>
      <c r="K181" s="56">
        <f t="shared" ca="1" si="80"/>
        <v>0</v>
      </c>
      <c r="L181" s="56">
        <f t="shared" ca="1" si="80"/>
        <v>0</v>
      </c>
      <c r="M181" s="56">
        <f t="shared" ca="1" si="80"/>
        <v>0</v>
      </c>
      <c r="N181" s="56">
        <f t="shared" ca="1" si="80"/>
        <v>0</v>
      </c>
      <c r="O181" s="56">
        <f t="shared" ca="1" si="80"/>
        <v>0</v>
      </c>
      <c r="P181" s="56">
        <f t="shared" ca="1" si="80"/>
        <v>0</v>
      </c>
      <c r="Q181" s="56">
        <f t="shared" ca="1" si="80"/>
        <v>0</v>
      </c>
      <c r="R181" s="56">
        <f t="shared" ca="1" si="80"/>
        <v>0</v>
      </c>
      <c r="S181" s="56">
        <f t="shared" ca="1" si="80"/>
        <v>0</v>
      </c>
      <c r="T181" s="56">
        <f t="shared" ca="1" si="80"/>
        <v>0</v>
      </c>
      <c r="U181" s="56">
        <f t="shared" ca="1" si="80"/>
        <v>0</v>
      </c>
      <c r="V181" s="56">
        <f t="shared" ca="1" si="80"/>
        <v>0</v>
      </c>
      <c r="W181" s="56">
        <f t="shared" ca="1" si="80"/>
        <v>0</v>
      </c>
      <c r="X181" s="56">
        <f t="shared" ca="1" si="80"/>
        <v>0</v>
      </c>
      <c r="Y181" s="56">
        <f t="shared" ca="1" si="80"/>
        <v>0</v>
      </c>
      <c r="Z181" s="56">
        <f t="shared" ca="1" si="80"/>
        <v>0</v>
      </c>
      <c r="AA181" s="56">
        <f t="shared" ca="1" si="80"/>
        <v>0</v>
      </c>
      <c r="AB181" s="56">
        <f t="shared" ca="1" si="80"/>
        <v>0</v>
      </c>
      <c r="AC181" s="56">
        <f t="shared" ca="1" si="80"/>
        <v>0</v>
      </c>
      <c r="AD181" s="56">
        <f t="shared" ca="1" si="80"/>
        <v>0</v>
      </c>
      <c r="AE181" s="56">
        <f t="shared" ca="1" si="80"/>
        <v>0</v>
      </c>
      <c r="AF181" s="56">
        <f t="shared" ca="1" si="80"/>
        <v>0</v>
      </c>
      <c r="AG181" s="56">
        <f t="shared" ca="1" si="80"/>
        <v>0</v>
      </c>
      <c r="AH181" s="56">
        <f t="shared" ca="1" si="80"/>
        <v>0</v>
      </c>
      <c r="AI181" s="56">
        <f t="shared" ca="1" si="80"/>
        <v>0</v>
      </c>
      <c r="AJ181" s="56">
        <f t="shared" ca="1" si="80"/>
        <v>0</v>
      </c>
      <c r="AK181" s="56">
        <f t="shared" ca="1" si="80"/>
        <v>0</v>
      </c>
      <c r="AL181" s="56">
        <f t="shared" ca="1" si="80"/>
        <v>0</v>
      </c>
      <c r="AM181" s="56">
        <f t="shared" ca="1" si="80"/>
        <v>0</v>
      </c>
      <c r="AN181" s="56">
        <f t="shared" ca="1" si="80"/>
        <v>0</v>
      </c>
      <c r="AO181" s="56">
        <f t="shared" ca="1" si="80"/>
        <v>0</v>
      </c>
      <c r="AP181" s="56">
        <f t="shared" ca="1" si="80"/>
        <v>0</v>
      </c>
      <c r="AQ181" s="56">
        <f t="shared" ca="1" si="80"/>
        <v>0</v>
      </c>
      <c r="AR181" s="56">
        <f t="shared" ca="1" si="80"/>
        <v>0</v>
      </c>
      <c r="AS181" s="56">
        <f t="shared" ca="1" si="80"/>
        <v>0</v>
      </c>
      <c r="AT181" s="56">
        <f t="shared" ca="1" si="80"/>
        <v>0</v>
      </c>
      <c r="AU181" s="56">
        <f t="shared" ca="1" si="80"/>
        <v>0</v>
      </c>
      <c r="AV181" s="56">
        <f t="shared" ca="1" si="80"/>
        <v>0</v>
      </c>
      <c r="AW181" s="56">
        <f t="shared" ca="1" si="80"/>
        <v>0</v>
      </c>
      <c r="AX181" s="56">
        <f t="shared" ca="1" si="80"/>
        <v>0</v>
      </c>
      <c r="AY181" s="56">
        <f t="shared" ca="1" si="80"/>
        <v>0</v>
      </c>
      <c r="AZ181" s="56">
        <f t="shared" ca="1" si="80"/>
        <v>0</v>
      </c>
      <c r="BA181" s="56">
        <f t="shared" ca="1" si="80"/>
        <v>0</v>
      </c>
      <c r="BB181" s="56">
        <f t="shared" ca="1" si="80"/>
        <v>0</v>
      </c>
      <c r="BC181" s="56">
        <f t="shared" ca="1" si="80"/>
        <v>0</v>
      </c>
      <c r="BD181" s="56">
        <f t="shared" ca="1" si="80"/>
        <v>0</v>
      </c>
      <c r="BE181" s="56">
        <f t="shared" ca="1" si="80"/>
        <v>0</v>
      </c>
      <c r="BF181" s="56">
        <f t="shared" ca="1" si="80"/>
        <v>0</v>
      </c>
      <c r="BG181" s="56">
        <f t="shared" ca="1" si="80"/>
        <v>0</v>
      </c>
      <c r="BH181" s="56">
        <f t="shared" ca="1" si="80"/>
        <v>0</v>
      </c>
      <c r="BI181" s="56">
        <f t="shared" ca="1" si="80"/>
        <v>0</v>
      </c>
      <c r="BJ181" s="56">
        <f t="shared" ca="1" si="80"/>
        <v>0</v>
      </c>
      <c r="BK181" s="56">
        <f t="shared" ca="1" si="80"/>
        <v>0</v>
      </c>
      <c r="BL181" s="56">
        <f t="shared" ca="1" si="80"/>
        <v>0</v>
      </c>
    </row>
    <row r="182" spans="1:64" ht="30" hidden="1" outlineLevel="1" x14ac:dyDescent="0.25">
      <c r="A182" t="s">
        <v>88</v>
      </c>
      <c r="B182" s="61" t="s">
        <v>190</v>
      </c>
      <c r="C182" s="56">
        <f t="shared" ref="C182:BL182" ca="1" si="81">IF(C162&lt;0,0,13.34*C86*$C$1*($C$4+273)*((POWER(MAX($C$150:$BL$150),0.3)-1))/$C$2)</f>
        <v>0</v>
      </c>
      <c r="D182" s="56">
        <f t="shared" ca="1" si="81"/>
        <v>0</v>
      </c>
      <c r="E182" s="56">
        <f t="shared" ca="1" si="81"/>
        <v>0</v>
      </c>
      <c r="F182" s="56">
        <f t="shared" ca="1" si="81"/>
        <v>0</v>
      </c>
      <c r="G182" s="56">
        <f t="shared" ca="1" si="81"/>
        <v>0</v>
      </c>
      <c r="H182" s="56">
        <f t="shared" ca="1" si="81"/>
        <v>0</v>
      </c>
      <c r="I182" s="56">
        <f t="shared" ca="1" si="81"/>
        <v>0</v>
      </c>
      <c r="J182" s="56">
        <f t="shared" ca="1" si="81"/>
        <v>0</v>
      </c>
      <c r="K182" s="56">
        <f t="shared" ca="1" si="81"/>
        <v>0</v>
      </c>
      <c r="L182" s="56">
        <f t="shared" ca="1" si="81"/>
        <v>0</v>
      </c>
      <c r="M182" s="56">
        <f t="shared" ca="1" si="81"/>
        <v>0</v>
      </c>
      <c r="N182" s="56">
        <f t="shared" ca="1" si="81"/>
        <v>0</v>
      </c>
      <c r="O182" s="56">
        <f t="shared" ca="1" si="81"/>
        <v>0</v>
      </c>
      <c r="P182" s="56">
        <f t="shared" ca="1" si="81"/>
        <v>0</v>
      </c>
      <c r="Q182" s="56">
        <f t="shared" ca="1" si="81"/>
        <v>0</v>
      </c>
      <c r="R182" s="56">
        <f t="shared" ca="1" si="81"/>
        <v>0</v>
      </c>
      <c r="S182" s="56">
        <f t="shared" ca="1" si="81"/>
        <v>0</v>
      </c>
      <c r="T182" s="56">
        <f t="shared" ca="1" si="81"/>
        <v>0</v>
      </c>
      <c r="U182" s="56">
        <f t="shared" ca="1" si="81"/>
        <v>0</v>
      </c>
      <c r="V182" s="56">
        <f t="shared" ca="1" si="81"/>
        <v>0</v>
      </c>
      <c r="W182" s="56">
        <f t="shared" ca="1" si="81"/>
        <v>0</v>
      </c>
      <c r="X182" s="56">
        <f t="shared" ca="1" si="81"/>
        <v>0</v>
      </c>
      <c r="Y182" s="56">
        <f t="shared" ca="1" si="81"/>
        <v>0</v>
      </c>
      <c r="Z182" s="56">
        <f t="shared" ca="1" si="81"/>
        <v>0</v>
      </c>
      <c r="AA182" s="56">
        <f t="shared" ca="1" si="81"/>
        <v>0</v>
      </c>
      <c r="AB182" s="56">
        <f t="shared" ca="1" si="81"/>
        <v>0</v>
      </c>
      <c r="AC182" s="56">
        <f t="shared" ca="1" si="81"/>
        <v>0</v>
      </c>
      <c r="AD182" s="56">
        <f t="shared" ca="1" si="81"/>
        <v>0</v>
      </c>
      <c r="AE182" s="56">
        <f t="shared" ca="1" si="81"/>
        <v>0</v>
      </c>
      <c r="AF182" s="56">
        <f t="shared" ca="1" si="81"/>
        <v>0</v>
      </c>
      <c r="AG182" s="56">
        <f t="shared" ca="1" si="81"/>
        <v>0</v>
      </c>
      <c r="AH182" s="56">
        <f t="shared" ca="1" si="81"/>
        <v>0</v>
      </c>
      <c r="AI182" s="56">
        <f t="shared" ca="1" si="81"/>
        <v>0</v>
      </c>
      <c r="AJ182" s="56">
        <f t="shared" ca="1" si="81"/>
        <v>0</v>
      </c>
      <c r="AK182" s="56">
        <f t="shared" ca="1" si="81"/>
        <v>0</v>
      </c>
      <c r="AL182" s="56">
        <f t="shared" ca="1" si="81"/>
        <v>0</v>
      </c>
      <c r="AM182" s="56">
        <f t="shared" ca="1" si="81"/>
        <v>0</v>
      </c>
      <c r="AN182" s="56">
        <f t="shared" ca="1" si="81"/>
        <v>0</v>
      </c>
      <c r="AO182" s="56">
        <f t="shared" ca="1" si="81"/>
        <v>0</v>
      </c>
      <c r="AP182" s="56">
        <f t="shared" ca="1" si="81"/>
        <v>0</v>
      </c>
      <c r="AQ182" s="56">
        <f t="shared" ca="1" si="81"/>
        <v>0</v>
      </c>
      <c r="AR182" s="56">
        <f t="shared" ca="1" si="81"/>
        <v>0</v>
      </c>
      <c r="AS182" s="56">
        <f t="shared" ca="1" si="81"/>
        <v>0</v>
      </c>
      <c r="AT182" s="56">
        <f t="shared" ca="1" si="81"/>
        <v>0</v>
      </c>
      <c r="AU182" s="56">
        <f t="shared" ca="1" si="81"/>
        <v>0</v>
      </c>
      <c r="AV182" s="56">
        <f t="shared" ca="1" si="81"/>
        <v>0</v>
      </c>
      <c r="AW182" s="56">
        <f t="shared" ca="1" si="81"/>
        <v>0</v>
      </c>
      <c r="AX182" s="56">
        <f t="shared" ca="1" si="81"/>
        <v>0</v>
      </c>
      <c r="AY182" s="56">
        <f t="shared" ca="1" si="81"/>
        <v>0</v>
      </c>
      <c r="AZ182" s="56">
        <f t="shared" ca="1" si="81"/>
        <v>0</v>
      </c>
      <c r="BA182" s="56">
        <f t="shared" ca="1" si="81"/>
        <v>0</v>
      </c>
      <c r="BB182" s="56">
        <f t="shared" ca="1" si="81"/>
        <v>0</v>
      </c>
      <c r="BC182" s="56">
        <f t="shared" ca="1" si="81"/>
        <v>0</v>
      </c>
      <c r="BD182" s="56">
        <f t="shared" ca="1" si="81"/>
        <v>0</v>
      </c>
      <c r="BE182" s="56">
        <f t="shared" ca="1" si="81"/>
        <v>0</v>
      </c>
      <c r="BF182" s="56">
        <f t="shared" ca="1" si="81"/>
        <v>0</v>
      </c>
      <c r="BG182" s="56">
        <f t="shared" ca="1" si="81"/>
        <v>0</v>
      </c>
      <c r="BH182" s="56">
        <f t="shared" ca="1" si="81"/>
        <v>0</v>
      </c>
      <c r="BI182" s="56">
        <f t="shared" ca="1" si="81"/>
        <v>0</v>
      </c>
      <c r="BJ182" s="56">
        <f t="shared" ca="1" si="81"/>
        <v>0</v>
      </c>
      <c r="BK182" s="56">
        <f t="shared" ca="1" si="81"/>
        <v>0</v>
      </c>
      <c r="BL182" s="56">
        <f t="shared" ca="1" si="81"/>
        <v>0</v>
      </c>
    </row>
    <row r="183" spans="1:64" ht="30" hidden="1" outlineLevel="1" x14ac:dyDescent="0.25">
      <c r="A183" t="s">
        <v>88</v>
      </c>
      <c r="B183" s="61" t="s">
        <v>191</v>
      </c>
      <c r="C183" s="56">
        <f t="shared" ref="C183:BL183" ca="1" si="82">IF(C163&lt;0,0,13.34*C86*$C$1*($C$4+273)*((POWER(MAX($C$154:$BL$154),0.3)-1))/$C$2)</f>
        <v>0</v>
      </c>
      <c r="D183" s="56">
        <f t="shared" ca="1" si="82"/>
        <v>0</v>
      </c>
      <c r="E183" s="56">
        <f t="shared" ca="1" si="82"/>
        <v>0</v>
      </c>
      <c r="F183" s="56">
        <f t="shared" ca="1" si="82"/>
        <v>0</v>
      </c>
      <c r="G183" s="56">
        <f t="shared" ca="1" si="82"/>
        <v>0</v>
      </c>
      <c r="H183" s="56">
        <f t="shared" ca="1" si="82"/>
        <v>0</v>
      </c>
      <c r="I183" s="56">
        <f t="shared" ca="1" si="82"/>
        <v>0</v>
      </c>
      <c r="J183" s="56">
        <f t="shared" ca="1" si="82"/>
        <v>0</v>
      </c>
      <c r="K183" s="56">
        <f t="shared" ca="1" si="82"/>
        <v>0</v>
      </c>
      <c r="L183" s="56">
        <f t="shared" ca="1" si="82"/>
        <v>0</v>
      </c>
      <c r="M183" s="56">
        <f t="shared" ca="1" si="82"/>
        <v>0</v>
      </c>
      <c r="N183" s="56">
        <f t="shared" ca="1" si="82"/>
        <v>0</v>
      </c>
      <c r="O183" s="56">
        <f t="shared" ca="1" si="82"/>
        <v>0</v>
      </c>
      <c r="P183" s="56">
        <f t="shared" ca="1" si="82"/>
        <v>0</v>
      </c>
      <c r="Q183" s="56">
        <f t="shared" ca="1" si="82"/>
        <v>0</v>
      </c>
      <c r="R183" s="56">
        <f t="shared" ca="1" si="82"/>
        <v>0</v>
      </c>
      <c r="S183" s="56">
        <f t="shared" ca="1" si="82"/>
        <v>0</v>
      </c>
      <c r="T183" s="56">
        <f t="shared" ca="1" si="82"/>
        <v>0</v>
      </c>
      <c r="U183" s="56">
        <f t="shared" ca="1" si="82"/>
        <v>0</v>
      </c>
      <c r="V183" s="56">
        <f t="shared" ca="1" si="82"/>
        <v>0</v>
      </c>
      <c r="W183" s="56">
        <f t="shared" ca="1" si="82"/>
        <v>0</v>
      </c>
      <c r="X183" s="56">
        <f t="shared" ca="1" si="82"/>
        <v>0</v>
      </c>
      <c r="Y183" s="56">
        <f t="shared" ca="1" si="82"/>
        <v>0</v>
      </c>
      <c r="Z183" s="56">
        <f t="shared" ca="1" si="82"/>
        <v>0</v>
      </c>
      <c r="AA183" s="56">
        <f t="shared" ca="1" si="82"/>
        <v>0</v>
      </c>
      <c r="AB183" s="56">
        <f t="shared" ca="1" si="82"/>
        <v>0</v>
      </c>
      <c r="AC183" s="56">
        <f t="shared" ca="1" si="82"/>
        <v>0</v>
      </c>
      <c r="AD183" s="56">
        <f t="shared" ca="1" si="82"/>
        <v>0</v>
      </c>
      <c r="AE183" s="56">
        <f t="shared" ca="1" si="82"/>
        <v>0</v>
      </c>
      <c r="AF183" s="56">
        <f t="shared" ca="1" si="82"/>
        <v>0</v>
      </c>
      <c r="AG183" s="56">
        <f t="shared" ca="1" si="82"/>
        <v>0</v>
      </c>
      <c r="AH183" s="56">
        <f t="shared" ca="1" si="82"/>
        <v>0</v>
      </c>
      <c r="AI183" s="56">
        <f t="shared" ca="1" si="82"/>
        <v>0</v>
      </c>
      <c r="AJ183" s="56">
        <f t="shared" ca="1" si="82"/>
        <v>0</v>
      </c>
      <c r="AK183" s="56">
        <f t="shared" ca="1" si="82"/>
        <v>0</v>
      </c>
      <c r="AL183" s="56">
        <f t="shared" ca="1" si="82"/>
        <v>0</v>
      </c>
      <c r="AM183" s="56">
        <f t="shared" ca="1" si="82"/>
        <v>0</v>
      </c>
      <c r="AN183" s="56">
        <f t="shared" ca="1" si="82"/>
        <v>0</v>
      </c>
      <c r="AO183" s="56">
        <f t="shared" ca="1" si="82"/>
        <v>0</v>
      </c>
      <c r="AP183" s="56">
        <f t="shared" ca="1" si="82"/>
        <v>0</v>
      </c>
      <c r="AQ183" s="56">
        <f t="shared" ca="1" si="82"/>
        <v>0</v>
      </c>
      <c r="AR183" s="56">
        <f t="shared" ca="1" si="82"/>
        <v>0</v>
      </c>
      <c r="AS183" s="56">
        <f t="shared" ca="1" si="82"/>
        <v>0</v>
      </c>
      <c r="AT183" s="56">
        <f t="shared" ca="1" si="82"/>
        <v>0</v>
      </c>
      <c r="AU183" s="56">
        <f t="shared" ca="1" si="82"/>
        <v>0</v>
      </c>
      <c r="AV183" s="56">
        <f t="shared" ca="1" si="82"/>
        <v>0</v>
      </c>
      <c r="AW183" s="56">
        <f t="shared" ca="1" si="82"/>
        <v>0</v>
      </c>
      <c r="AX183" s="56">
        <f t="shared" ca="1" si="82"/>
        <v>0</v>
      </c>
      <c r="AY183" s="56">
        <f t="shared" ca="1" si="82"/>
        <v>0</v>
      </c>
      <c r="AZ183" s="56">
        <f t="shared" ca="1" si="82"/>
        <v>0</v>
      </c>
      <c r="BA183" s="56">
        <f t="shared" ca="1" si="82"/>
        <v>0</v>
      </c>
      <c r="BB183" s="56">
        <f t="shared" ca="1" si="82"/>
        <v>0</v>
      </c>
      <c r="BC183" s="56">
        <f t="shared" ca="1" si="82"/>
        <v>0</v>
      </c>
      <c r="BD183" s="56">
        <f t="shared" ca="1" si="82"/>
        <v>0</v>
      </c>
      <c r="BE183" s="56">
        <f t="shared" ca="1" si="82"/>
        <v>0</v>
      </c>
      <c r="BF183" s="56">
        <f t="shared" ca="1" si="82"/>
        <v>0</v>
      </c>
      <c r="BG183" s="56">
        <f t="shared" ca="1" si="82"/>
        <v>0</v>
      </c>
      <c r="BH183" s="56">
        <f t="shared" ca="1" si="82"/>
        <v>0</v>
      </c>
      <c r="BI183" s="56">
        <f t="shared" ca="1" si="82"/>
        <v>0</v>
      </c>
      <c r="BJ183" s="56">
        <f t="shared" ca="1" si="82"/>
        <v>0</v>
      </c>
      <c r="BK183" s="56">
        <f t="shared" ca="1" si="82"/>
        <v>0</v>
      </c>
      <c r="BL183" s="56">
        <f t="shared" ca="1" si="82"/>
        <v>0</v>
      </c>
    </row>
    <row r="184" spans="1:64" ht="30" hidden="1" outlineLevel="1" x14ac:dyDescent="0.25">
      <c r="A184" t="s">
        <v>88</v>
      </c>
      <c r="B184" s="61" t="s">
        <v>192</v>
      </c>
      <c r="C184" s="56">
        <f t="shared" ref="C184:BL184" ca="1" si="83">IF(C164&lt;0,0,13.34*C86*$C$1*($C$4+273)*((POWER(MAX($C$158:$BL$158),0.3)-1))/$C$2)</f>
        <v>0</v>
      </c>
      <c r="D184" s="56">
        <f t="shared" ca="1" si="83"/>
        <v>0</v>
      </c>
      <c r="E184" s="56">
        <f t="shared" ca="1" si="83"/>
        <v>0</v>
      </c>
      <c r="F184" s="56">
        <f t="shared" ca="1" si="83"/>
        <v>0</v>
      </c>
      <c r="G184" s="56">
        <f t="shared" ca="1" si="83"/>
        <v>0</v>
      </c>
      <c r="H184" s="56">
        <f t="shared" ca="1" si="83"/>
        <v>0</v>
      </c>
      <c r="I184" s="56">
        <f t="shared" ca="1" si="83"/>
        <v>0</v>
      </c>
      <c r="J184" s="56">
        <f t="shared" ca="1" si="83"/>
        <v>0</v>
      </c>
      <c r="K184" s="56">
        <f t="shared" ca="1" si="83"/>
        <v>0</v>
      </c>
      <c r="L184" s="56">
        <f t="shared" ca="1" si="83"/>
        <v>0</v>
      </c>
      <c r="M184" s="56">
        <f t="shared" ca="1" si="83"/>
        <v>0</v>
      </c>
      <c r="N184" s="56">
        <f t="shared" ca="1" si="83"/>
        <v>0</v>
      </c>
      <c r="O184" s="56">
        <f t="shared" ca="1" si="83"/>
        <v>0</v>
      </c>
      <c r="P184" s="56">
        <f t="shared" ca="1" si="83"/>
        <v>0</v>
      </c>
      <c r="Q184" s="56">
        <f t="shared" ca="1" si="83"/>
        <v>0</v>
      </c>
      <c r="R184" s="56">
        <f t="shared" ca="1" si="83"/>
        <v>0</v>
      </c>
      <c r="S184" s="56">
        <f t="shared" ca="1" si="83"/>
        <v>0</v>
      </c>
      <c r="T184" s="56">
        <f t="shared" ca="1" si="83"/>
        <v>0</v>
      </c>
      <c r="U184" s="56">
        <f t="shared" ca="1" si="83"/>
        <v>0</v>
      </c>
      <c r="V184" s="56">
        <f t="shared" ca="1" si="83"/>
        <v>0</v>
      </c>
      <c r="W184" s="56">
        <f t="shared" ca="1" si="83"/>
        <v>0</v>
      </c>
      <c r="X184" s="56">
        <f t="shared" ca="1" si="83"/>
        <v>0</v>
      </c>
      <c r="Y184" s="56">
        <f t="shared" ca="1" si="83"/>
        <v>0</v>
      </c>
      <c r="Z184" s="56">
        <f t="shared" ca="1" si="83"/>
        <v>0</v>
      </c>
      <c r="AA184" s="56">
        <f t="shared" ca="1" si="83"/>
        <v>0</v>
      </c>
      <c r="AB184" s="56">
        <f t="shared" ca="1" si="83"/>
        <v>0</v>
      </c>
      <c r="AC184" s="56">
        <f t="shared" ca="1" si="83"/>
        <v>0</v>
      </c>
      <c r="AD184" s="56">
        <f t="shared" ca="1" si="83"/>
        <v>0</v>
      </c>
      <c r="AE184" s="56">
        <f t="shared" ca="1" si="83"/>
        <v>0</v>
      </c>
      <c r="AF184" s="56">
        <f t="shared" ca="1" si="83"/>
        <v>0</v>
      </c>
      <c r="AG184" s="56">
        <f t="shared" ca="1" si="83"/>
        <v>0</v>
      </c>
      <c r="AH184" s="56">
        <f t="shared" ca="1" si="83"/>
        <v>0</v>
      </c>
      <c r="AI184" s="56">
        <f t="shared" ca="1" si="83"/>
        <v>0</v>
      </c>
      <c r="AJ184" s="56">
        <f t="shared" ca="1" si="83"/>
        <v>0</v>
      </c>
      <c r="AK184" s="56">
        <f t="shared" ca="1" si="83"/>
        <v>0</v>
      </c>
      <c r="AL184" s="56">
        <f t="shared" ca="1" si="83"/>
        <v>0</v>
      </c>
      <c r="AM184" s="56">
        <f t="shared" ca="1" si="83"/>
        <v>0</v>
      </c>
      <c r="AN184" s="56">
        <f t="shared" ca="1" si="83"/>
        <v>0</v>
      </c>
      <c r="AO184" s="56">
        <f t="shared" ca="1" si="83"/>
        <v>0</v>
      </c>
      <c r="AP184" s="56">
        <f t="shared" ca="1" si="83"/>
        <v>0</v>
      </c>
      <c r="AQ184" s="56">
        <f t="shared" ca="1" si="83"/>
        <v>0</v>
      </c>
      <c r="AR184" s="56">
        <f t="shared" ca="1" si="83"/>
        <v>0</v>
      </c>
      <c r="AS184" s="56">
        <f t="shared" ca="1" si="83"/>
        <v>0</v>
      </c>
      <c r="AT184" s="56">
        <f t="shared" ca="1" si="83"/>
        <v>0</v>
      </c>
      <c r="AU184" s="56">
        <f t="shared" ca="1" si="83"/>
        <v>0</v>
      </c>
      <c r="AV184" s="56">
        <f t="shared" ca="1" si="83"/>
        <v>0</v>
      </c>
      <c r="AW184" s="56">
        <f t="shared" ca="1" si="83"/>
        <v>0</v>
      </c>
      <c r="AX184" s="56">
        <f t="shared" ca="1" si="83"/>
        <v>0</v>
      </c>
      <c r="AY184" s="56">
        <f t="shared" ca="1" si="83"/>
        <v>0</v>
      </c>
      <c r="AZ184" s="56">
        <f t="shared" ca="1" si="83"/>
        <v>0</v>
      </c>
      <c r="BA184" s="56">
        <f t="shared" ca="1" si="83"/>
        <v>0</v>
      </c>
      <c r="BB184" s="56">
        <f t="shared" ca="1" si="83"/>
        <v>0</v>
      </c>
      <c r="BC184" s="56">
        <f t="shared" ca="1" si="83"/>
        <v>0</v>
      </c>
      <c r="BD184" s="56">
        <f t="shared" ca="1" si="83"/>
        <v>0</v>
      </c>
      <c r="BE184" s="56">
        <f t="shared" ca="1" si="83"/>
        <v>0</v>
      </c>
      <c r="BF184" s="56">
        <f t="shared" ca="1" si="83"/>
        <v>0</v>
      </c>
      <c r="BG184" s="56">
        <f t="shared" ca="1" si="83"/>
        <v>0</v>
      </c>
      <c r="BH184" s="56">
        <f t="shared" ca="1" si="83"/>
        <v>0</v>
      </c>
      <c r="BI184" s="56">
        <f t="shared" ca="1" si="83"/>
        <v>0</v>
      </c>
      <c r="BJ184" s="56">
        <f t="shared" ca="1" si="83"/>
        <v>0</v>
      </c>
      <c r="BK184" s="56">
        <f t="shared" ca="1" si="83"/>
        <v>0</v>
      </c>
      <c r="BL184" s="56">
        <f t="shared" ca="1" si="83"/>
        <v>0</v>
      </c>
    </row>
    <row r="185" spans="1:64" ht="30" hidden="1" outlineLevel="1" x14ac:dyDescent="0.25">
      <c r="A185" t="s">
        <v>88</v>
      </c>
      <c r="B185" s="61" t="s">
        <v>193</v>
      </c>
      <c r="C185" s="58">
        <f ca="1">SUM(C180:C184)</f>
        <v>198.56751237831602</v>
      </c>
      <c r="D185" s="58">
        <f t="shared" ref="D185:BL185" ca="1" si="84">SUM(D180:D184)</f>
        <v>184.3275213712044</v>
      </c>
      <c r="E185" s="58">
        <f t="shared" ca="1" si="84"/>
        <v>171.33464921764977</v>
      </c>
      <c r="F185" s="58">
        <f t="shared" ca="1" si="84"/>
        <v>159.79048506940637</v>
      </c>
      <c r="G185" s="58">
        <f t="shared" ca="1" si="84"/>
        <v>118.33025640652043</v>
      </c>
      <c r="H185" s="58">
        <f t="shared" ca="1" si="84"/>
        <v>112.54836061168656</v>
      </c>
      <c r="I185" s="58">
        <f t="shared" ca="1" si="84"/>
        <v>108.2367320322242</v>
      </c>
      <c r="J185" s="58">
        <f t="shared" ca="1" si="84"/>
        <v>105.55454489159233</v>
      </c>
      <c r="K185" s="58">
        <f t="shared" ca="1" si="84"/>
        <v>104.65018870459983</v>
      </c>
      <c r="L185" s="58">
        <f t="shared" ca="1" si="84"/>
        <v>105.66154677576421</v>
      </c>
      <c r="M185" s="58">
        <f t="shared" ca="1" si="84"/>
        <v>108.7162475177946</v>
      </c>
      <c r="N185" s="58">
        <f t="shared" ca="1" si="84"/>
        <v>113.93188972425843</v>
      </c>
      <c r="O185" s="58">
        <f t="shared" ca="1" si="84"/>
        <v>121.41624278196232</v>
      </c>
      <c r="P185" s="58">
        <f t="shared" ca="1" si="84"/>
        <v>131.26742266768434</v>
      </c>
      <c r="Q185" s="58">
        <f t="shared" ca="1" si="84"/>
        <v>175.12877948165021</v>
      </c>
      <c r="R185" s="58">
        <f t="shared" ca="1" si="84"/>
        <v>192.79368336257124</v>
      </c>
      <c r="S185" s="58">
        <f t="shared" ca="1" si="84"/>
        <v>213.58361599963303</v>
      </c>
      <c r="T185" s="58">
        <f t="shared" ca="1" si="84"/>
        <v>237.56290660476526</v>
      </c>
      <c r="U185" s="58">
        <f t="shared" ca="1" si="84"/>
        <v>264.78734049892165</v>
      </c>
      <c r="V185" s="58">
        <f t="shared" ca="1" si="84"/>
        <v>295.30421330204899</v>
      </c>
      <c r="W185" s="58">
        <f t="shared" ca="1" si="84"/>
        <v>329.15236524681524</v>
      </c>
      <c r="X185" s="58">
        <f t="shared" ca="1" si="84"/>
        <v>241.57943140813131</v>
      </c>
      <c r="Y185" s="58">
        <f t="shared" ca="1" si="84"/>
        <v>269.05133391758505</v>
      </c>
      <c r="Z185" s="58">
        <f t="shared" ca="1" si="84"/>
        <v>298.80512588148662</v>
      </c>
      <c r="AA185" s="58">
        <f t="shared" ca="1" si="84"/>
        <v>330.83000705985381</v>
      </c>
      <c r="AB185" s="58">
        <f t="shared" ca="1" si="84"/>
        <v>365.10517277368717</v>
      </c>
      <c r="AC185" s="58">
        <f t="shared" ca="1" si="84"/>
        <v>401.59966517888915</v>
      </c>
      <c r="AD185" s="58">
        <f t="shared" ca="1" si="84"/>
        <v>440.27219581517164</v>
      </c>
      <c r="AE185" s="58">
        <f t="shared" ca="1" si="84"/>
        <v>481.07093802711245</v>
      </c>
      <c r="AF185" s="58">
        <f t="shared" ca="1" si="84"/>
        <v>523.93328763626778</v>
      </c>
      <c r="AG185" s="58">
        <f t="shared" ca="1" si="84"/>
        <v>568.78559000407529</v>
      </c>
      <c r="AH185" s="58">
        <f t="shared" ca="1" si="84"/>
        <v>615.54283136222557</v>
      </c>
      <c r="AI185" s="58">
        <f t="shared" ca="1" si="84"/>
        <v>664.10829199578643</v>
      </c>
      <c r="AJ185" s="58">
        <f t="shared" ca="1" si="84"/>
        <v>714.37315854122869</v>
      </c>
      <c r="AK185" s="58">
        <f t="shared" ca="1" si="84"/>
        <v>766.21609230002753</v>
      </c>
      <c r="AL185" s="58">
        <f t="shared" ca="1" si="84"/>
        <v>819.50275006450624</v>
      </c>
      <c r="AM185" s="58">
        <f t="shared" ca="1" si="84"/>
        <v>874.08525349786032</v>
      </c>
      <c r="AN185" s="58">
        <f t="shared" ca="1" si="84"/>
        <v>929.80160259740387</v>
      </c>
      <c r="AO185" s="58">
        <f t="shared" ca="1" si="84"/>
        <v>986.47502818986163</v>
      </c>
      <c r="AP185" s="58">
        <f t="shared" ca="1" si="84"/>
        <v>1043.9132777485099</v>
      </c>
      <c r="AQ185" s="58">
        <f t="shared" ca="1" si="84"/>
        <v>1101.9078280715694</v>
      </c>
      <c r="AR185" s="58">
        <f t="shared" ca="1" si="84"/>
        <v>1785.3585657283932</v>
      </c>
      <c r="AS185" s="58">
        <f t="shared" ca="1" si="84"/>
        <v>1884.2076723663313</v>
      </c>
      <c r="AT185" s="58">
        <f t="shared" ca="1" si="84"/>
        <v>1984.6866459719367</v>
      </c>
      <c r="AU185" s="58">
        <f t="shared" ca="1" si="84"/>
        <v>2086.5779091271688</v>
      </c>
      <c r="AV185" s="58">
        <f t="shared" ca="1" si="84"/>
        <v>2189.6469951390031</v>
      </c>
      <c r="AW185" s="58">
        <f t="shared" ca="1" si="84"/>
        <v>2293.6415196711905</v>
      </c>
      <c r="AX185" s="58">
        <f t="shared" ca="1" si="84"/>
        <v>1053.9570598835651</v>
      </c>
      <c r="AY185" s="58">
        <f t="shared" ca="1" si="84"/>
        <v>1080.4318431907955</v>
      </c>
      <c r="AZ185" s="58">
        <f t="shared" ca="1" si="84"/>
        <v>1103.5370899709239</v>
      </c>
      <c r="BA185" s="58">
        <f t="shared" ca="1" si="84"/>
        <v>1122.7850173171184</v>
      </c>
      <c r="BB185" s="58">
        <f t="shared" ca="1" si="84"/>
        <v>1137.6511296341491</v>
      </c>
      <c r="BC185" s="58">
        <f t="shared" ca="1" si="84"/>
        <v>1147.5711754417484</v>
      </c>
      <c r="BD185" s="58">
        <f t="shared" ca="1" si="84"/>
        <v>1151.9377430054644</v>
      </c>
      <c r="BE185" s="58">
        <f t="shared" ca="1" si="84"/>
        <v>1150.0964431650996</v>
      </c>
      <c r="BF185" s="58">
        <f t="shared" ca="1" si="84"/>
        <v>1141.3416187836401</v>
      </c>
      <c r="BG185" s="58">
        <f t="shared" ca="1" si="84"/>
        <v>1124.9115094777214</v>
      </c>
      <c r="BH185" s="58">
        <f t="shared" ca="1" si="84"/>
        <v>1099.9827872883047</v>
      </c>
      <c r="BI185" s="58">
        <f t="shared" ca="1" si="84"/>
        <v>1065.6643631678082</v>
      </c>
      <c r="BJ185" s="58">
        <f t="shared" ca="1" si="84"/>
        <v>1020.990344910078</v>
      </c>
      <c r="BK185" s="58">
        <f t="shared" ca="1" si="84"/>
        <v>964.91200355008743</v>
      </c>
      <c r="BL185" s="58">
        <f t="shared" ca="1" si="84"/>
        <v>896.2885761728985</v>
      </c>
    </row>
    <row r="186" spans="1:64" hidden="1" outlineLevel="1" x14ac:dyDescent="0.25">
      <c r="A186" t="s">
        <v>88</v>
      </c>
      <c r="B186" s="60"/>
      <c r="D186" s="60"/>
    </row>
    <row r="187" spans="1:64" s="10" customFormat="1" ht="18.75" collapsed="1" x14ac:dyDescent="0.3">
      <c r="A187" s="10" t="s">
        <v>194</v>
      </c>
      <c r="B187" s="11" t="s">
        <v>195</v>
      </c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 spans="1:64" s="41" customFormat="1" ht="18.75" outlineLevel="1" x14ac:dyDescent="0.3">
      <c r="A188" s="41" t="s">
        <v>194</v>
      </c>
      <c r="B188" s="42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</row>
    <row r="189" spans="1:64" s="63" customFormat="1" outlineLevel="1" x14ac:dyDescent="0.25">
      <c r="A189" s="62" t="s">
        <v>194</v>
      </c>
      <c r="B189" s="13" t="s">
        <v>90</v>
      </c>
      <c r="C189" s="14" t="str">
        <f t="shared" ref="C189:BL189" ca="1" si="85">C33</f>
        <v>год 1</v>
      </c>
      <c r="D189" s="14" t="str">
        <f t="shared" ca="1" si="85"/>
        <v>год 2</v>
      </c>
      <c r="E189" s="14" t="str">
        <f t="shared" ca="1" si="85"/>
        <v>год 3</v>
      </c>
      <c r="F189" s="14" t="str">
        <f t="shared" ca="1" si="85"/>
        <v>год 4</v>
      </c>
      <c r="G189" s="14" t="str">
        <f t="shared" ca="1" si="85"/>
        <v>год 5</v>
      </c>
      <c r="H189" s="14" t="str">
        <f t="shared" ca="1" si="85"/>
        <v>год 6</v>
      </c>
      <c r="I189" s="14" t="str">
        <f t="shared" ca="1" si="85"/>
        <v>год 7</v>
      </c>
      <c r="J189" s="14" t="str">
        <f t="shared" ca="1" si="85"/>
        <v>год 8</v>
      </c>
      <c r="K189" s="14" t="str">
        <f t="shared" ca="1" si="85"/>
        <v>год 9</v>
      </c>
      <c r="L189" s="14" t="str">
        <f t="shared" ca="1" si="85"/>
        <v>год 10</v>
      </c>
      <c r="M189" s="14" t="str">
        <f t="shared" ca="1" si="85"/>
        <v>год 11</v>
      </c>
      <c r="N189" s="14" t="str">
        <f t="shared" ca="1" si="85"/>
        <v>год 12</v>
      </c>
      <c r="O189" s="14" t="str">
        <f t="shared" ca="1" si="85"/>
        <v>год 13</v>
      </c>
      <c r="P189" s="14" t="str">
        <f t="shared" ca="1" si="85"/>
        <v>год 14</v>
      </c>
      <c r="Q189" s="14" t="str">
        <f t="shared" ca="1" si="85"/>
        <v>год 15</v>
      </c>
      <c r="R189" s="14" t="str">
        <f t="shared" ca="1" si="85"/>
        <v>год 16</v>
      </c>
      <c r="S189" s="14" t="str">
        <f t="shared" ca="1" si="85"/>
        <v>год 17</v>
      </c>
      <c r="T189" s="14" t="str">
        <f t="shared" ca="1" si="85"/>
        <v>год 18</v>
      </c>
      <c r="U189" s="14" t="str">
        <f t="shared" ca="1" si="85"/>
        <v>год 19</v>
      </c>
      <c r="V189" s="14" t="str">
        <f t="shared" ca="1" si="85"/>
        <v>год 20</v>
      </c>
      <c r="W189" s="14" t="str">
        <f t="shared" ca="1" si="85"/>
        <v>год 21</v>
      </c>
      <c r="X189" s="14" t="str">
        <f t="shared" ca="1" si="85"/>
        <v>год 22</v>
      </c>
      <c r="Y189" s="14" t="str">
        <f t="shared" ca="1" si="85"/>
        <v>год 23</v>
      </c>
      <c r="Z189" s="14" t="str">
        <f t="shared" ca="1" si="85"/>
        <v>год 24</v>
      </c>
      <c r="AA189" s="14" t="str">
        <f t="shared" ca="1" si="85"/>
        <v>год 25</v>
      </c>
      <c r="AB189" s="14" t="str">
        <f t="shared" ca="1" si="85"/>
        <v>год 26</v>
      </c>
      <c r="AC189" s="14" t="str">
        <f t="shared" ca="1" si="85"/>
        <v>год 27</v>
      </c>
      <c r="AD189" s="14" t="str">
        <f t="shared" ca="1" si="85"/>
        <v>год 28</v>
      </c>
      <c r="AE189" s="14" t="str">
        <f t="shared" ca="1" si="85"/>
        <v>год 29</v>
      </c>
      <c r="AF189" s="14" t="str">
        <f t="shared" ca="1" si="85"/>
        <v>год 30</v>
      </c>
      <c r="AG189" s="14" t="str">
        <f t="shared" ca="1" si="85"/>
        <v>год 31</v>
      </c>
      <c r="AH189" s="14" t="str">
        <f t="shared" ca="1" si="85"/>
        <v>год 32</v>
      </c>
      <c r="AI189" s="14" t="str">
        <f t="shared" ca="1" si="85"/>
        <v>год 33</v>
      </c>
      <c r="AJ189" s="14" t="str">
        <f t="shared" ca="1" si="85"/>
        <v>год 34</v>
      </c>
      <c r="AK189" s="14" t="str">
        <f t="shared" ca="1" si="85"/>
        <v>год 35</v>
      </c>
      <c r="AL189" s="14" t="str">
        <f t="shared" ca="1" si="85"/>
        <v>год 36</v>
      </c>
      <c r="AM189" s="14" t="str">
        <f t="shared" ca="1" si="85"/>
        <v>год 37</v>
      </c>
      <c r="AN189" s="14" t="str">
        <f t="shared" ca="1" si="85"/>
        <v>год 38</v>
      </c>
      <c r="AO189" s="14" t="str">
        <f t="shared" ca="1" si="85"/>
        <v>год 39</v>
      </c>
      <c r="AP189" s="14" t="str">
        <f t="shared" ca="1" si="85"/>
        <v>год 40</v>
      </c>
      <c r="AQ189" s="14" t="str">
        <f t="shared" ca="1" si="85"/>
        <v>год 41</v>
      </c>
      <c r="AR189" s="14" t="str">
        <f t="shared" ca="1" si="85"/>
        <v>год 42</v>
      </c>
      <c r="AS189" s="14" t="str">
        <f t="shared" ca="1" si="85"/>
        <v>год 43</v>
      </c>
      <c r="AT189" s="14" t="str">
        <f t="shared" ca="1" si="85"/>
        <v>год 44</v>
      </c>
      <c r="AU189" s="14" t="str">
        <f t="shared" ca="1" si="85"/>
        <v>год 45</v>
      </c>
      <c r="AV189" s="14" t="str">
        <f t="shared" ca="1" si="85"/>
        <v>год 46</v>
      </c>
      <c r="AW189" s="14" t="str">
        <f t="shared" ca="1" si="85"/>
        <v>год 47</v>
      </c>
      <c r="AX189" s="14" t="str">
        <f t="shared" ca="1" si="85"/>
        <v>год 48</v>
      </c>
      <c r="AY189" s="14" t="str">
        <f t="shared" ca="1" si="85"/>
        <v>год 49</v>
      </c>
      <c r="AZ189" s="14" t="str">
        <f t="shared" ca="1" si="85"/>
        <v>год 50</v>
      </c>
      <c r="BA189" s="14" t="str">
        <f t="shared" ca="1" si="85"/>
        <v>год 51</v>
      </c>
      <c r="BB189" s="14" t="str">
        <f t="shared" ca="1" si="85"/>
        <v>год 52</v>
      </c>
      <c r="BC189" s="14" t="str">
        <f t="shared" ca="1" si="85"/>
        <v>год 53</v>
      </c>
      <c r="BD189" s="14" t="str">
        <f t="shared" ca="1" si="85"/>
        <v>год 54</v>
      </c>
      <c r="BE189" s="14" t="str">
        <f t="shared" ca="1" si="85"/>
        <v>год 55</v>
      </c>
      <c r="BF189" s="14" t="str">
        <f t="shared" ca="1" si="85"/>
        <v>год 56</v>
      </c>
      <c r="BG189" s="14" t="str">
        <f t="shared" ca="1" si="85"/>
        <v>год 57</v>
      </c>
      <c r="BH189" s="14" t="str">
        <f t="shared" ca="1" si="85"/>
        <v>год 58</v>
      </c>
      <c r="BI189" s="14" t="str">
        <f t="shared" ca="1" si="85"/>
        <v>год 59</v>
      </c>
      <c r="BJ189" s="14" t="str">
        <f t="shared" ca="1" si="85"/>
        <v>год 60</v>
      </c>
      <c r="BK189" s="14" t="str">
        <f t="shared" ca="1" si="85"/>
        <v>год 61</v>
      </c>
      <c r="BL189" s="14" t="str">
        <f t="shared" ca="1" si="85"/>
        <v>год 62</v>
      </c>
    </row>
    <row r="190" spans="1:64" s="65" customFormat="1" outlineLevel="1" x14ac:dyDescent="0.25">
      <c r="A190" s="62" t="s">
        <v>194</v>
      </c>
      <c r="B190" s="15" t="s">
        <v>20</v>
      </c>
      <c r="C190" s="64">
        <f t="shared" ref="C190:BL190" ca="1" si="86">C30</f>
        <v>2159</v>
      </c>
      <c r="D190" s="64">
        <f t="shared" ca="1" si="86"/>
        <v>2216</v>
      </c>
      <c r="E190" s="64">
        <f t="shared" ca="1" si="86"/>
        <v>2271</v>
      </c>
      <c r="F190" s="64">
        <f t="shared" ca="1" si="86"/>
        <v>2324</v>
      </c>
      <c r="G190" s="64">
        <f t="shared" ca="1" si="86"/>
        <v>1875</v>
      </c>
      <c r="H190" s="64">
        <f t="shared" ca="1" si="86"/>
        <v>1924</v>
      </c>
      <c r="I190" s="64">
        <f t="shared" ca="1" si="86"/>
        <v>1971</v>
      </c>
      <c r="J190" s="64">
        <f t="shared" ca="1" si="86"/>
        <v>2016</v>
      </c>
      <c r="K190" s="64">
        <f t="shared" ca="1" si="86"/>
        <v>2059</v>
      </c>
      <c r="L190" s="64">
        <f t="shared" ca="1" si="86"/>
        <v>2100</v>
      </c>
      <c r="M190" s="64">
        <f t="shared" ca="1" si="86"/>
        <v>2139</v>
      </c>
      <c r="N190" s="64">
        <f t="shared" ca="1" si="86"/>
        <v>2176</v>
      </c>
      <c r="O190" s="64">
        <f t="shared" ca="1" si="86"/>
        <v>2211</v>
      </c>
      <c r="P190" s="64">
        <f t="shared" ca="1" si="86"/>
        <v>2244</v>
      </c>
      <c r="Q190" s="64">
        <f t="shared" ca="1" si="86"/>
        <v>2775</v>
      </c>
      <c r="R190" s="64">
        <f t="shared" ca="1" si="86"/>
        <v>2804</v>
      </c>
      <c r="S190" s="64">
        <f t="shared" ca="1" si="86"/>
        <v>2831</v>
      </c>
      <c r="T190" s="64">
        <f t="shared" ca="1" si="86"/>
        <v>2856</v>
      </c>
      <c r="U190" s="64">
        <f t="shared" ca="1" si="86"/>
        <v>2879</v>
      </c>
      <c r="V190" s="64">
        <f t="shared" ca="1" si="86"/>
        <v>2900</v>
      </c>
      <c r="W190" s="64">
        <f t="shared" ca="1" si="86"/>
        <v>2919</v>
      </c>
      <c r="X190" s="64">
        <f t="shared" ca="1" si="86"/>
        <v>1936</v>
      </c>
      <c r="Y190" s="64">
        <f t="shared" ca="1" si="86"/>
        <v>1951</v>
      </c>
      <c r="Z190" s="64">
        <f t="shared" ca="1" si="86"/>
        <v>1964</v>
      </c>
      <c r="AA190" s="64">
        <f t="shared" ca="1" si="86"/>
        <v>1975</v>
      </c>
      <c r="AB190" s="64">
        <f t="shared" ca="1" si="86"/>
        <v>1984</v>
      </c>
      <c r="AC190" s="64">
        <f t="shared" ca="1" si="86"/>
        <v>1991</v>
      </c>
      <c r="AD190" s="64">
        <f t="shared" ca="1" si="86"/>
        <v>1996</v>
      </c>
      <c r="AE190" s="64">
        <f t="shared" ca="1" si="86"/>
        <v>1999</v>
      </c>
      <c r="AF190" s="64">
        <f t="shared" ca="1" si="86"/>
        <v>2000</v>
      </c>
      <c r="AG190" s="64">
        <f t="shared" ca="1" si="86"/>
        <v>1999</v>
      </c>
      <c r="AH190" s="64">
        <f t="shared" ca="1" si="86"/>
        <v>1996</v>
      </c>
      <c r="AI190" s="64">
        <f t="shared" ca="1" si="86"/>
        <v>1991</v>
      </c>
      <c r="AJ190" s="64">
        <f t="shared" ca="1" si="86"/>
        <v>1984</v>
      </c>
      <c r="AK190" s="64">
        <f t="shared" ca="1" si="86"/>
        <v>1975</v>
      </c>
      <c r="AL190" s="64">
        <f t="shared" ca="1" si="86"/>
        <v>1964</v>
      </c>
      <c r="AM190" s="64">
        <f t="shared" ca="1" si="86"/>
        <v>1951</v>
      </c>
      <c r="AN190" s="64">
        <f t="shared" ca="1" si="86"/>
        <v>1936</v>
      </c>
      <c r="AO190" s="64">
        <f t="shared" ca="1" si="86"/>
        <v>1919</v>
      </c>
      <c r="AP190" s="64">
        <f t="shared" ca="1" si="86"/>
        <v>1900</v>
      </c>
      <c r="AQ190" s="64">
        <f t="shared" ca="1" si="86"/>
        <v>1879</v>
      </c>
      <c r="AR190" s="64">
        <f t="shared" ca="1" si="86"/>
        <v>2856</v>
      </c>
      <c r="AS190" s="64">
        <f t="shared" ca="1" si="86"/>
        <v>2831</v>
      </c>
      <c r="AT190" s="64">
        <f t="shared" ca="1" si="86"/>
        <v>2804</v>
      </c>
      <c r="AU190" s="64">
        <f t="shared" ca="1" si="86"/>
        <v>2775</v>
      </c>
      <c r="AV190" s="64">
        <f t="shared" ca="1" si="86"/>
        <v>2744</v>
      </c>
      <c r="AW190" s="64">
        <f t="shared" ca="1" si="86"/>
        <v>2711</v>
      </c>
      <c r="AX190" s="64">
        <f t="shared" ca="1" si="86"/>
        <v>1176</v>
      </c>
      <c r="AY190" s="64">
        <f t="shared" ca="1" si="86"/>
        <v>1139</v>
      </c>
      <c r="AZ190" s="64">
        <f t="shared" ca="1" si="86"/>
        <v>1100</v>
      </c>
      <c r="BA190" s="64">
        <f t="shared" ca="1" si="86"/>
        <v>1059</v>
      </c>
      <c r="BB190" s="64">
        <f t="shared" ca="1" si="86"/>
        <v>1016</v>
      </c>
      <c r="BC190" s="64">
        <f t="shared" ca="1" si="86"/>
        <v>971</v>
      </c>
      <c r="BD190" s="64">
        <f t="shared" ca="1" si="86"/>
        <v>924</v>
      </c>
      <c r="BE190" s="64">
        <f t="shared" ca="1" si="86"/>
        <v>875</v>
      </c>
      <c r="BF190" s="64">
        <f t="shared" ca="1" si="86"/>
        <v>824</v>
      </c>
      <c r="BG190" s="64">
        <f t="shared" ca="1" si="86"/>
        <v>771</v>
      </c>
      <c r="BH190" s="64">
        <f t="shared" ca="1" si="86"/>
        <v>716</v>
      </c>
      <c r="BI190" s="64">
        <f t="shared" ca="1" si="86"/>
        <v>659</v>
      </c>
      <c r="BJ190" s="64">
        <f t="shared" ca="1" si="86"/>
        <v>600</v>
      </c>
      <c r="BK190" s="64">
        <f t="shared" ca="1" si="86"/>
        <v>539</v>
      </c>
      <c r="BL190" s="64">
        <f t="shared" ca="1" si="86"/>
        <v>476</v>
      </c>
    </row>
    <row r="191" spans="1:64" s="65" customFormat="1" outlineLevel="1" x14ac:dyDescent="0.25">
      <c r="A191" s="62" t="s">
        <v>194</v>
      </c>
      <c r="B191" s="31" t="s">
        <v>124</v>
      </c>
      <c r="C191" s="32">
        <f t="shared" ref="C191:BL191" ca="1" si="87">C190/365</f>
        <v>5.9150684931506845</v>
      </c>
      <c r="D191" s="32">
        <f t="shared" ca="1" si="87"/>
        <v>6.0712328767123287</v>
      </c>
      <c r="E191" s="32">
        <f t="shared" ca="1" si="87"/>
        <v>6.2219178082191782</v>
      </c>
      <c r="F191" s="32">
        <f t="shared" ca="1" si="87"/>
        <v>6.3671232876712329</v>
      </c>
      <c r="G191" s="32">
        <f t="shared" ca="1" si="87"/>
        <v>5.1369863013698627</v>
      </c>
      <c r="H191" s="32">
        <f t="shared" ca="1" si="87"/>
        <v>5.2712328767123289</v>
      </c>
      <c r="I191" s="32">
        <f t="shared" ca="1" si="87"/>
        <v>5.4</v>
      </c>
      <c r="J191" s="32">
        <f t="shared" ca="1" si="87"/>
        <v>5.5232876712328771</v>
      </c>
      <c r="K191" s="32">
        <f t="shared" ca="1" si="87"/>
        <v>5.6410958904109592</v>
      </c>
      <c r="L191" s="32">
        <f t="shared" ca="1" si="87"/>
        <v>5.7534246575342465</v>
      </c>
      <c r="M191" s="32">
        <f t="shared" ca="1" si="87"/>
        <v>5.86027397260274</v>
      </c>
      <c r="N191" s="32">
        <f t="shared" ca="1" si="87"/>
        <v>5.9616438356164387</v>
      </c>
      <c r="O191" s="32">
        <f t="shared" ca="1" si="87"/>
        <v>6.0575342465753428</v>
      </c>
      <c r="P191" s="32">
        <f t="shared" ca="1" si="87"/>
        <v>6.1479452054794521</v>
      </c>
      <c r="Q191" s="32">
        <f t="shared" ca="1" si="87"/>
        <v>7.602739726027397</v>
      </c>
      <c r="R191" s="32">
        <f t="shared" ca="1" si="87"/>
        <v>7.6821917808219178</v>
      </c>
      <c r="S191" s="32">
        <f t="shared" ca="1" si="87"/>
        <v>7.7561643835616438</v>
      </c>
      <c r="T191" s="32">
        <f t="shared" ca="1" si="87"/>
        <v>7.8246575342465752</v>
      </c>
      <c r="U191" s="32">
        <f t="shared" ca="1" si="87"/>
        <v>7.8876712328767127</v>
      </c>
      <c r="V191" s="32">
        <f t="shared" ca="1" si="87"/>
        <v>7.9452054794520546</v>
      </c>
      <c r="W191" s="32">
        <f t="shared" ca="1" si="87"/>
        <v>7.9972602739726026</v>
      </c>
      <c r="X191" s="32">
        <f t="shared" ca="1" si="87"/>
        <v>5.3041095890410963</v>
      </c>
      <c r="Y191" s="32">
        <f t="shared" ca="1" si="87"/>
        <v>5.3452054794520549</v>
      </c>
      <c r="Z191" s="32">
        <f t="shared" ca="1" si="87"/>
        <v>5.3808219178082188</v>
      </c>
      <c r="AA191" s="32">
        <f t="shared" ca="1" si="87"/>
        <v>5.4109589041095889</v>
      </c>
      <c r="AB191" s="32">
        <f t="shared" ca="1" si="87"/>
        <v>5.4356164383561643</v>
      </c>
      <c r="AC191" s="32">
        <f t="shared" ca="1" si="87"/>
        <v>5.4547945205479449</v>
      </c>
      <c r="AD191" s="32">
        <f t="shared" ca="1" si="87"/>
        <v>5.4684931506849317</v>
      </c>
      <c r="AE191" s="32">
        <f t="shared" ca="1" si="87"/>
        <v>5.4767123287671229</v>
      </c>
      <c r="AF191" s="32">
        <f t="shared" ca="1" si="87"/>
        <v>5.4794520547945202</v>
      </c>
      <c r="AG191" s="32">
        <f t="shared" ca="1" si="87"/>
        <v>5.4767123287671229</v>
      </c>
      <c r="AH191" s="32">
        <f t="shared" ca="1" si="87"/>
        <v>5.4684931506849317</v>
      </c>
      <c r="AI191" s="32">
        <f t="shared" ca="1" si="87"/>
        <v>5.4547945205479449</v>
      </c>
      <c r="AJ191" s="32">
        <f t="shared" ca="1" si="87"/>
        <v>5.4356164383561643</v>
      </c>
      <c r="AK191" s="32">
        <f t="shared" ca="1" si="87"/>
        <v>5.4109589041095889</v>
      </c>
      <c r="AL191" s="32">
        <f t="shared" ca="1" si="87"/>
        <v>5.3808219178082188</v>
      </c>
      <c r="AM191" s="32">
        <f t="shared" ca="1" si="87"/>
        <v>5.3452054794520549</v>
      </c>
      <c r="AN191" s="32">
        <f t="shared" ca="1" si="87"/>
        <v>5.3041095890410963</v>
      </c>
      <c r="AO191" s="32">
        <f t="shared" ca="1" si="87"/>
        <v>5.2575342465753421</v>
      </c>
      <c r="AP191" s="32">
        <f t="shared" ca="1" si="87"/>
        <v>5.2054794520547949</v>
      </c>
      <c r="AQ191" s="32">
        <f t="shared" ca="1" si="87"/>
        <v>5.1479452054794521</v>
      </c>
      <c r="AR191" s="32">
        <f t="shared" ca="1" si="87"/>
        <v>7.8246575342465752</v>
      </c>
      <c r="AS191" s="32">
        <f t="shared" ca="1" si="87"/>
        <v>7.7561643835616438</v>
      </c>
      <c r="AT191" s="32">
        <f t="shared" ca="1" si="87"/>
        <v>7.6821917808219178</v>
      </c>
      <c r="AU191" s="32">
        <f t="shared" ca="1" si="87"/>
        <v>7.602739726027397</v>
      </c>
      <c r="AV191" s="32">
        <f t="shared" ca="1" si="87"/>
        <v>7.5178082191780824</v>
      </c>
      <c r="AW191" s="32">
        <f t="shared" ca="1" si="87"/>
        <v>7.4273972602739722</v>
      </c>
      <c r="AX191" s="32">
        <f t="shared" ca="1" si="87"/>
        <v>3.2219178082191782</v>
      </c>
      <c r="AY191" s="32">
        <f t="shared" ca="1" si="87"/>
        <v>3.1205479452054794</v>
      </c>
      <c r="AZ191" s="32">
        <f t="shared" ca="1" si="87"/>
        <v>3.0136986301369864</v>
      </c>
      <c r="BA191" s="32">
        <f t="shared" ca="1" si="87"/>
        <v>2.9013698630136986</v>
      </c>
      <c r="BB191" s="32">
        <f t="shared" ca="1" si="87"/>
        <v>2.7835616438356166</v>
      </c>
      <c r="BC191" s="32">
        <f t="shared" ca="1" si="87"/>
        <v>2.6602739726027398</v>
      </c>
      <c r="BD191" s="32">
        <f t="shared" ca="1" si="87"/>
        <v>2.5315068493150683</v>
      </c>
      <c r="BE191" s="32">
        <f t="shared" ca="1" si="87"/>
        <v>2.3972602739726026</v>
      </c>
      <c r="BF191" s="32">
        <f t="shared" ca="1" si="87"/>
        <v>2.2575342465753425</v>
      </c>
      <c r="BG191" s="32">
        <f t="shared" ca="1" si="87"/>
        <v>2.1123287671232878</v>
      </c>
      <c r="BH191" s="32">
        <f t="shared" ca="1" si="87"/>
        <v>1.9616438356164383</v>
      </c>
      <c r="BI191" s="32">
        <f t="shared" ca="1" si="87"/>
        <v>1.8054794520547945</v>
      </c>
      <c r="BJ191" s="32">
        <f t="shared" ca="1" si="87"/>
        <v>1.6438356164383561</v>
      </c>
      <c r="BK191" s="32">
        <f t="shared" ca="1" si="87"/>
        <v>1.4767123287671233</v>
      </c>
      <c r="BL191" s="32">
        <f t="shared" ca="1" si="87"/>
        <v>1.3041095890410959</v>
      </c>
    </row>
    <row r="192" spans="1:64" s="65" customFormat="1" ht="24" outlineLevel="1" x14ac:dyDescent="0.25">
      <c r="A192" s="62" t="s">
        <v>194</v>
      </c>
      <c r="B192" s="31" t="s">
        <v>196</v>
      </c>
      <c r="C192" s="19">
        <f t="shared" ref="C192:BL192" ca="1" si="88">IF(C191&gt;0,$C$6*10.1325,0)</f>
        <v>30.397500000000001</v>
      </c>
      <c r="D192" s="19">
        <f t="shared" ca="1" si="88"/>
        <v>30.397500000000001</v>
      </c>
      <c r="E192" s="19">
        <f t="shared" ca="1" si="88"/>
        <v>30.397500000000001</v>
      </c>
      <c r="F192" s="19">
        <f t="shared" ca="1" si="88"/>
        <v>30.397500000000001</v>
      </c>
      <c r="G192" s="19">
        <f t="shared" ca="1" si="88"/>
        <v>30.397500000000001</v>
      </c>
      <c r="H192" s="19">
        <f t="shared" ca="1" si="88"/>
        <v>30.397500000000001</v>
      </c>
      <c r="I192" s="19">
        <f t="shared" ca="1" si="88"/>
        <v>30.397500000000001</v>
      </c>
      <c r="J192" s="19">
        <f t="shared" ca="1" si="88"/>
        <v>30.397500000000001</v>
      </c>
      <c r="K192" s="19">
        <f t="shared" ca="1" si="88"/>
        <v>30.397500000000001</v>
      </c>
      <c r="L192" s="19">
        <f t="shared" ca="1" si="88"/>
        <v>30.397500000000001</v>
      </c>
      <c r="M192" s="19">
        <f t="shared" ca="1" si="88"/>
        <v>30.397500000000001</v>
      </c>
      <c r="N192" s="19">
        <f t="shared" ca="1" si="88"/>
        <v>30.397500000000001</v>
      </c>
      <c r="O192" s="19">
        <f t="shared" ca="1" si="88"/>
        <v>30.397500000000001</v>
      </c>
      <c r="P192" s="19">
        <f t="shared" ca="1" si="88"/>
        <v>30.397500000000001</v>
      </c>
      <c r="Q192" s="19">
        <f t="shared" ca="1" si="88"/>
        <v>30.397500000000001</v>
      </c>
      <c r="R192" s="19">
        <f t="shared" ca="1" si="88"/>
        <v>30.397500000000001</v>
      </c>
      <c r="S192" s="19">
        <f t="shared" ca="1" si="88"/>
        <v>30.397500000000001</v>
      </c>
      <c r="T192" s="19">
        <f t="shared" ca="1" si="88"/>
        <v>30.397500000000001</v>
      </c>
      <c r="U192" s="19">
        <f t="shared" ca="1" si="88"/>
        <v>30.397500000000001</v>
      </c>
      <c r="V192" s="19">
        <f t="shared" ca="1" si="88"/>
        <v>30.397500000000001</v>
      </c>
      <c r="W192" s="19">
        <f t="shared" ca="1" si="88"/>
        <v>30.397500000000001</v>
      </c>
      <c r="X192" s="19">
        <f t="shared" ca="1" si="88"/>
        <v>30.397500000000001</v>
      </c>
      <c r="Y192" s="19">
        <f t="shared" ca="1" si="88"/>
        <v>30.397500000000001</v>
      </c>
      <c r="Z192" s="19">
        <f t="shared" ca="1" si="88"/>
        <v>30.397500000000001</v>
      </c>
      <c r="AA192" s="19">
        <f t="shared" ca="1" si="88"/>
        <v>30.397500000000001</v>
      </c>
      <c r="AB192" s="19">
        <f t="shared" ca="1" si="88"/>
        <v>30.397500000000001</v>
      </c>
      <c r="AC192" s="19">
        <f t="shared" ca="1" si="88"/>
        <v>30.397500000000001</v>
      </c>
      <c r="AD192" s="19">
        <f t="shared" ca="1" si="88"/>
        <v>30.397500000000001</v>
      </c>
      <c r="AE192" s="19">
        <f t="shared" ca="1" si="88"/>
        <v>30.397500000000001</v>
      </c>
      <c r="AF192" s="19">
        <f t="shared" ca="1" si="88"/>
        <v>30.397500000000001</v>
      </c>
      <c r="AG192" s="19">
        <f t="shared" ca="1" si="88"/>
        <v>30.397500000000001</v>
      </c>
      <c r="AH192" s="19">
        <f t="shared" ca="1" si="88"/>
        <v>30.397500000000001</v>
      </c>
      <c r="AI192" s="19">
        <f t="shared" ca="1" si="88"/>
        <v>30.397500000000001</v>
      </c>
      <c r="AJ192" s="19">
        <f t="shared" ca="1" si="88"/>
        <v>30.397500000000001</v>
      </c>
      <c r="AK192" s="19">
        <f t="shared" ca="1" si="88"/>
        <v>30.397500000000001</v>
      </c>
      <c r="AL192" s="19">
        <f t="shared" ca="1" si="88"/>
        <v>30.397500000000001</v>
      </c>
      <c r="AM192" s="19">
        <f t="shared" ca="1" si="88"/>
        <v>30.397500000000001</v>
      </c>
      <c r="AN192" s="19">
        <f t="shared" ca="1" si="88"/>
        <v>30.397500000000001</v>
      </c>
      <c r="AO192" s="19">
        <f t="shared" ca="1" si="88"/>
        <v>30.397500000000001</v>
      </c>
      <c r="AP192" s="19">
        <f t="shared" ca="1" si="88"/>
        <v>30.397500000000001</v>
      </c>
      <c r="AQ192" s="19">
        <f t="shared" ca="1" si="88"/>
        <v>30.397500000000001</v>
      </c>
      <c r="AR192" s="19">
        <f t="shared" ca="1" si="88"/>
        <v>30.397500000000001</v>
      </c>
      <c r="AS192" s="19">
        <f t="shared" ca="1" si="88"/>
        <v>30.397500000000001</v>
      </c>
      <c r="AT192" s="19">
        <f t="shared" ca="1" si="88"/>
        <v>30.397500000000001</v>
      </c>
      <c r="AU192" s="19">
        <f t="shared" ca="1" si="88"/>
        <v>30.397500000000001</v>
      </c>
      <c r="AV192" s="19">
        <f t="shared" ca="1" si="88"/>
        <v>30.397500000000001</v>
      </c>
      <c r="AW192" s="19">
        <f t="shared" ca="1" si="88"/>
        <v>30.397500000000001</v>
      </c>
      <c r="AX192" s="19">
        <f t="shared" ca="1" si="88"/>
        <v>30.397500000000001</v>
      </c>
      <c r="AY192" s="19">
        <f t="shared" ca="1" si="88"/>
        <v>30.397500000000001</v>
      </c>
      <c r="AZ192" s="19">
        <f t="shared" ca="1" si="88"/>
        <v>30.397500000000001</v>
      </c>
      <c r="BA192" s="19">
        <f t="shared" ca="1" si="88"/>
        <v>30.397500000000001</v>
      </c>
      <c r="BB192" s="19">
        <f t="shared" ca="1" si="88"/>
        <v>30.397500000000001</v>
      </c>
      <c r="BC192" s="19">
        <f t="shared" ca="1" si="88"/>
        <v>30.397500000000001</v>
      </c>
      <c r="BD192" s="19">
        <f t="shared" ca="1" si="88"/>
        <v>30.397500000000001</v>
      </c>
      <c r="BE192" s="19">
        <f t="shared" ca="1" si="88"/>
        <v>30.397500000000001</v>
      </c>
      <c r="BF192" s="19">
        <f t="shared" ca="1" si="88"/>
        <v>30.397500000000001</v>
      </c>
      <c r="BG192" s="19">
        <f t="shared" ca="1" si="88"/>
        <v>30.397500000000001</v>
      </c>
      <c r="BH192" s="19">
        <f t="shared" ca="1" si="88"/>
        <v>30.397500000000001</v>
      </c>
      <c r="BI192" s="19">
        <f t="shared" ca="1" si="88"/>
        <v>30.397500000000001</v>
      </c>
      <c r="BJ192" s="19">
        <f t="shared" ca="1" si="88"/>
        <v>30.397500000000001</v>
      </c>
      <c r="BK192" s="19">
        <f t="shared" ca="1" si="88"/>
        <v>30.397500000000001</v>
      </c>
      <c r="BL192" s="19">
        <f t="shared" ca="1" si="88"/>
        <v>30.397500000000001</v>
      </c>
    </row>
    <row r="193" spans="1:64" s="65" customFormat="1" outlineLevel="1" x14ac:dyDescent="0.25">
      <c r="A193" s="62" t="s">
        <v>194</v>
      </c>
      <c r="B193" s="38" t="s">
        <v>123</v>
      </c>
      <c r="C193" s="34">
        <f t="shared" ref="C193:BL193" ca="1" si="89">$C$7*10.1325</f>
        <v>99.298500000000004</v>
      </c>
      <c r="D193" s="34">
        <f t="shared" ca="1" si="89"/>
        <v>99.298500000000004</v>
      </c>
      <c r="E193" s="34">
        <f t="shared" ca="1" si="89"/>
        <v>99.298500000000004</v>
      </c>
      <c r="F193" s="34">
        <f t="shared" ca="1" si="89"/>
        <v>99.298500000000004</v>
      </c>
      <c r="G193" s="34">
        <f t="shared" ca="1" si="89"/>
        <v>99.298500000000004</v>
      </c>
      <c r="H193" s="34">
        <f t="shared" ca="1" si="89"/>
        <v>99.298500000000004</v>
      </c>
      <c r="I193" s="34">
        <f t="shared" ca="1" si="89"/>
        <v>99.298500000000004</v>
      </c>
      <c r="J193" s="34">
        <f t="shared" ca="1" si="89"/>
        <v>99.298500000000004</v>
      </c>
      <c r="K193" s="34">
        <f t="shared" ca="1" si="89"/>
        <v>99.298500000000004</v>
      </c>
      <c r="L193" s="34">
        <f t="shared" ca="1" si="89"/>
        <v>99.298500000000004</v>
      </c>
      <c r="M193" s="34">
        <f t="shared" ca="1" si="89"/>
        <v>99.298500000000004</v>
      </c>
      <c r="N193" s="34">
        <f t="shared" ca="1" si="89"/>
        <v>99.298500000000004</v>
      </c>
      <c r="O193" s="34">
        <f t="shared" ca="1" si="89"/>
        <v>99.298500000000004</v>
      </c>
      <c r="P193" s="34">
        <f t="shared" ca="1" si="89"/>
        <v>99.298500000000004</v>
      </c>
      <c r="Q193" s="34">
        <f t="shared" ca="1" si="89"/>
        <v>99.298500000000004</v>
      </c>
      <c r="R193" s="34">
        <f t="shared" ca="1" si="89"/>
        <v>99.298500000000004</v>
      </c>
      <c r="S193" s="34">
        <f t="shared" ca="1" si="89"/>
        <v>99.298500000000004</v>
      </c>
      <c r="T193" s="34">
        <f t="shared" ca="1" si="89"/>
        <v>99.298500000000004</v>
      </c>
      <c r="U193" s="34">
        <f t="shared" ca="1" si="89"/>
        <v>99.298500000000004</v>
      </c>
      <c r="V193" s="34">
        <f t="shared" ca="1" si="89"/>
        <v>99.298500000000004</v>
      </c>
      <c r="W193" s="34">
        <f t="shared" ca="1" si="89"/>
        <v>99.298500000000004</v>
      </c>
      <c r="X193" s="34">
        <f t="shared" ca="1" si="89"/>
        <v>99.298500000000004</v>
      </c>
      <c r="Y193" s="34">
        <f t="shared" ca="1" si="89"/>
        <v>99.298500000000004</v>
      </c>
      <c r="Z193" s="34">
        <f t="shared" ca="1" si="89"/>
        <v>99.298500000000004</v>
      </c>
      <c r="AA193" s="34">
        <f t="shared" ca="1" si="89"/>
        <v>99.298500000000004</v>
      </c>
      <c r="AB193" s="34">
        <f t="shared" ca="1" si="89"/>
        <v>99.298500000000004</v>
      </c>
      <c r="AC193" s="34">
        <f t="shared" ca="1" si="89"/>
        <v>99.298500000000004</v>
      </c>
      <c r="AD193" s="34">
        <f t="shared" ca="1" si="89"/>
        <v>99.298500000000004</v>
      </c>
      <c r="AE193" s="34">
        <f t="shared" ca="1" si="89"/>
        <v>99.298500000000004</v>
      </c>
      <c r="AF193" s="34">
        <f t="shared" ca="1" si="89"/>
        <v>99.298500000000004</v>
      </c>
      <c r="AG193" s="34">
        <f t="shared" ca="1" si="89"/>
        <v>99.298500000000004</v>
      </c>
      <c r="AH193" s="34">
        <f t="shared" ca="1" si="89"/>
        <v>99.298500000000004</v>
      </c>
      <c r="AI193" s="34">
        <f t="shared" ca="1" si="89"/>
        <v>99.298500000000004</v>
      </c>
      <c r="AJ193" s="34">
        <f t="shared" ca="1" si="89"/>
        <v>99.298500000000004</v>
      </c>
      <c r="AK193" s="34">
        <f t="shared" ca="1" si="89"/>
        <v>99.298500000000004</v>
      </c>
      <c r="AL193" s="34">
        <f t="shared" ca="1" si="89"/>
        <v>99.298500000000004</v>
      </c>
      <c r="AM193" s="34">
        <f t="shared" ca="1" si="89"/>
        <v>99.298500000000004</v>
      </c>
      <c r="AN193" s="34">
        <f t="shared" ca="1" si="89"/>
        <v>99.298500000000004</v>
      </c>
      <c r="AO193" s="34">
        <f t="shared" ca="1" si="89"/>
        <v>99.298500000000004</v>
      </c>
      <c r="AP193" s="34">
        <f t="shared" ca="1" si="89"/>
        <v>99.298500000000004</v>
      </c>
      <c r="AQ193" s="34">
        <f t="shared" ca="1" si="89"/>
        <v>99.298500000000004</v>
      </c>
      <c r="AR193" s="34">
        <f t="shared" ca="1" si="89"/>
        <v>99.298500000000004</v>
      </c>
      <c r="AS193" s="34">
        <f t="shared" ca="1" si="89"/>
        <v>99.298500000000004</v>
      </c>
      <c r="AT193" s="34">
        <f t="shared" ca="1" si="89"/>
        <v>99.298500000000004</v>
      </c>
      <c r="AU193" s="34">
        <f t="shared" ca="1" si="89"/>
        <v>99.298500000000004</v>
      </c>
      <c r="AV193" s="34">
        <f t="shared" ca="1" si="89"/>
        <v>99.298500000000004</v>
      </c>
      <c r="AW193" s="34">
        <f t="shared" ca="1" si="89"/>
        <v>99.298500000000004</v>
      </c>
      <c r="AX193" s="34">
        <f t="shared" ca="1" si="89"/>
        <v>99.298500000000004</v>
      </c>
      <c r="AY193" s="34">
        <f t="shared" ca="1" si="89"/>
        <v>99.298500000000004</v>
      </c>
      <c r="AZ193" s="34">
        <f t="shared" ca="1" si="89"/>
        <v>99.298500000000004</v>
      </c>
      <c r="BA193" s="34">
        <f t="shared" ca="1" si="89"/>
        <v>99.298500000000004</v>
      </c>
      <c r="BB193" s="34">
        <f t="shared" ca="1" si="89"/>
        <v>99.298500000000004</v>
      </c>
      <c r="BC193" s="34">
        <f t="shared" ca="1" si="89"/>
        <v>99.298500000000004</v>
      </c>
      <c r="BD193" s="34">
        <f t="shared" ca="1" si="89"/>
        <v>99.298500000000004</v>
      </c>
      <c r="BE193" s="34">
        <f t="shared" ca="1" si="89"/>
        <v>99.298500000000004</v>
      </c>
      <c r="BF193" s="34">
        <f t="shared" ca="1" si="89"/>
        <v>99.298500000000004</v>
      </c>
      <c r="BG193" s="34">
        <f t="shared" ca="1" si="89"/>
        <v>99.298500000000004</v>
      </c>
      <c r="BH193" s="34">
        <f t="shared" ca="1" si="89"/>
        <v>99.298500000000004</v>
      </c>
      <c r="BI193" s="34">
        <f t="shared" ca="1" si="89"/>
        <v>99.298500000000004</v>
      </c>
      <c r="BJ193" s="34">
        <f t="shared" ca="1" si="89"/>
        <v>99.298500000000004</v>
      </c>
      <c r="BK193" s="34">
        <f t="shared" ca="1" si="89"/>
        <v>99.298500000000004</v>
      </c>
      <c r="BL193" s="34">
        <f t="shared" ca="1" si="89"/>
        <v>99.298500000000004</v>
      </c>
    </row>
    <row r="194" spans="1:64" s="65" customFormat="1" outlineLevel="1" x14ac:dyDescent="0.25">
      <c r="A194" s="62" t="s">
        <v>194</v>
      </c>
      <c r="B194" s="31" t="s">
        <v>126</v>
      </c>
      <c r="C194" s="32">
        <f t="shared" ref="C194:BL194" ca="1" si="90">C193/C192</f>
        <v>3.2666666666666666</v>
      </c>
      <c r="D194" s="32">
        <f t="shared" ca="1" si="90"/>
        <v>3.2666666666666666</v>
      </c>
      <c r="E194" s="32">
        <f t="shared" ca="1" si="90"/>
        <v>3.2666666666666666</v>
      </c>
      <c r="F194" s="32">
        <f t="shared" ca="1" si="90"/>
        <v>3.2666666666666666</v>
      </c>
      <c r="G194" s="32">
        <f t="shared" ca="1" si="90"/>
        <v>3.2666666666666666</v>
      </c>
      <c r="H194" s="32">
        <f t="shared" ca="1" si="90"/>
        <v>3.2666666666666666</v>
      </c>
      <c r="I194" s="32">
        <f t="shared" ca="1" si="90"/>
        <v>3.2666666666666666</v>
      </c>
      <c r="J194" s="32">
        <f t="shared" ca="1" si="90"/>
        <v>3.2666666666666666</v>
      </c>
      <c r="K194" s="32">
        <f t="shared" ca="1" si="90"/>
        <v>3.2666666666666666</v>
      </c>
      <c r="L194" s="32">
        <f t="shared" ca="1" si="90"/>
        <v>3.2666666666666666</v>
      </c>
      <c r="M194" s="32">
        <f t="shared" ca="1" si="90"/>
        <v>3.2666666666666666</v>
      </c>
      <c r="N194" s="32">
        <f t="shared" ca="1" si="90"/>
        <v>3.2666666666666666</v>
      </c>
      <c r="O194" s="32">
        <f t="shared" ca="1" si="90"/>
        <v>3.2666666666666666</v>
      </c>
      <c r="P194" s="32">
        <f t="shared" ca="1" si="90"/>
        <v>3.2666666666666666</v>
      </c>
      <c r="Q194" s="32">
        <f t="shared" ca="1" si="90"/>
        <v>3.2666666666666666</v>
      </c>
      <c r="R194" s="32">
        <f t="shared" ca="1" si="90"/>
        <v>3.2666666666666666</v>
      </c>
      <c r="S194" s="32">
        <f t="shared" ca="1" si="90"/>
        <v>3.2666666666666666</v>
      </c>
      <c r="T194" s="32">
        <f t="shared" ca="1" si="90"/>
        <v>3.2666666666666666</v>
      </c>
      <c r="U194" s="32">
        <f t="shared" ca="1" si="90"/>
        <v>3.2666666666666666</v>
      </c>
      <c r="V194" s="32">
        <f t="shared" ca="1" si="90"/>
        <v>3.2666666666666666</v>
      </c>
      <c r="W194" s="32">
        <f t="shared" ca="1" si="90"/>
        <v>3.2666666666666666</v>
      </c>
      <c r="X194" s="32">
        <f t="shared" ca="1" si="90"/>
        <v>3.2666666666666666</v>
      </c>
      <c r="Y194" s="32">
        <f t="shared" ca="1" si="90"/>
        <v>3.2666666666666666</v>
      </c>
      <c r="Z194" s="32">
        <f t="shared" ca="1" si="90"/>
        <v>3.2666666666666666</v>
      </c>
      <c r="AA194" s="32">
        <f t="shared" ca="1" si="90"/>
        <v>3.2666666666666666</v>
      </c>
      <c r="AB194" s="32">
        <f t="shared" ca="1" si="90"/>
        <v>3.2666666666666666</v>
      </c>
      <c r="AC194" s="32">
        <f t="shared" ca="1" si="90"/>
        <v>3.2666666666666666</v>
      </c>
      <c r="AD194" s="32">
        <f t="shared" ca="1" si="90"/>
        <v>3.2666666666666666</v>
      </c>
      <c r="AE194" s="32">
        <f t="shared" ca="1" si="90"/>
        <v>3.2666666666666666</v>
      </c>
      <c r="AF194" s="32">
        <f t="shared" ca="1" si="90"/>
        <v>3.2666666666666666</v>
      </c>
      <c r="AG194" s="32">
        <f t="shared" ca="1" si="90"/>
        <v>3.2666666666666666</v>
      </c>
      <c r="AH194" s="32">
        <f t="shared" ca="1" si="90"/>
        <v>3.2666666666666666</v>
      </c>
      <c r="AI194" s="32">
        <f t="shared" ca="1" si="90"/>
        <v>3.2666666666666666</v>
      </c>
      <c r="AJ194" s="32">
        <f t="shared" ca="1" si="90"/>
        <v>3.2666666666666666</v>
      </c>
      <c r="AK194" s="32">
        <f t="shared" ca="1" si="90"/>
        <v>3.2666666666666666</v>
      </c>
      <c r="AL194" s="32">
        <f t="shared" ca="1" si="90"/>
        <v>3.2666666666666666</v>
      </c>
      <c r="AM194" s="32">
        <f t="shared" ca="1" si="90"/>
        <v>3.2666666666666666</v>
      </c>
      <c r="AN194" s="32">
        <f t="shared" ca="1" si="90"/>
        <v>3.2666666666666666</v>
      </c>
      <c r="AO194" s="32">
        <f t="shared" ca="1" si="90"/>
        <v>3.2666666666666666</v>
      </c>
      <c r="AP194" s="32">
        <f t="shared" ca="1" si="90"/>
        <v>3.2666666666666666</v>
      </c>
      <c r="AQ194" s="32">
        <f t="shared" ca="1" si="90"/>
        <v>3.2666666666666666</v>
      </c>
      <c r="AR194" s="32">
        <f t="shared" ca="1" si="90"/>
        <v>3.2666666666666666</v>
      </c>
      <c r="AS194" s="32">
        <f t="shared" ca="1" si="90"/>
        <v>3.2666666666666666</v>
      </c>
      <c r="AT194" s="32">
        <f t="shared" ca="1" si="90"/>
        <v>3.2666666666666666</v>
      </c>
      <c r="AU194" s="32">
        <f t="shared" ca="1" si="90"/>
        <v>3.2666666666666666</v>
      </c>
      <c r="AV194" s="32">
        <f t="shared" ca="1" si="90"/>
        <v>3.2666666666666666</v>
      </c>
      <c r="AW194" s="32">
        <f t="shared" ca="1" si="90"/>
        <v>3.2666666666666666</v>
      </c>
      <c r="AX194" s="32">
        <f t="shared" ca="1" si="90"/>
        <v>3.2666666666666666</v>
      </c>
      <c r="AY194" s="32">
        <f t="shared" ca="1" si="90"/>
        <v>3.2666666666666666</v>
      </c>
      <c r="AZ194" s="32">
        <f t="shared" ca="1" si="90"/>
        <v>3.2666666666666666</v>
      </c>
      <c r="BA194" s="32">
        <f t="shared" ca="1" si="90"/>
        <v>3.2666666666666666</v>
      </c>
      <c r="BB194" s="32">
        <f t="shared" ca="1" si="90"/>
        <v>3.2666666666666666</v>
      </c>
      <c r="BC194" s="32">
        <f t="shared" ca="1" si="90"/>
        <v>3.2666666666666666</v>
      </c>
      <c r="BD194" s="32">
        <f t="shared" ca="1" si="90"/>
        <v>3.2666666666666666</v>
      </c>
      <c r="BE194" s="32">
        <f t="shared" ca="1" si="90"/>
        <v>3.2666666666666666</v>
      </c>
      <c r="BF194" s="32">
        <f t="shared" ca="1" si="90"/>
        <v>3.2666666666666666</v>
      </c>
      <c r="BG194" s="32">
        <f t="shared" ca="1" si="90"/>
        <v>3.2666666666666666</v>
      </c>
      <c r="BH194" s="32">
        <f t="shared" ca="1" si="90"/>
        <v>3.2666666666666666</v>
      </c>
      <c r="BI194" s="32">
        <f t="shared" ca="1" si="90"/>
        <v>3.2666666666666666</v>
      </c>
      <c r="BJ194" s="32">
        <f t="shared" ca="1" si="90"/>
        <v>3.2666666666666666</v>
      </c>
      <c r="BK194" s="32">
        <f t="shared" ca="1" si="90"/>
        <v>3.2666666666666666</v>
      </c>
      <c r="BL194" s="32">
        <f t="shared" ca="1" si="90"/>
        <v>3.2666666666666666</v>
      </c>
    </row>
    <row r="195" spans="1:64" s="65" customFormat="1" outlineLevel="1" x14ac:dyDescent="0.25">
      <c r="A195" s="62" t="s">
        <v>194</v>
      </c>
      <c r="B195" s="15" t="s">
        <v>128</v>
      </c>
      <c r="C195" s="37">
        <f t="shared" ref="C195:BL195" ca="1" si="91">13.34*C191*$C$1*($C$4+273)*((POWER(C194,0.3)-1))/$C$2</f>
        <v>11705.796708072987</v>
      </c>
      <c r="D195" s="37">
        <f t="shared" ca="1" si="91"/>
        <v>12014.842753631192</v>
      </c>
      <c r="E195" s="37">
        <f t="shared" ca="1" si="91"/>
        <v>12313.045078292613</v>
      </c>
      <c r="F195" s="37">
        <f t="shared" ca="1" si="91"/>
        <v>12600.40368205726</v>
      </c>
      <c r="G195" s="37">
        <f t="shared" ca="1" si="91"/>
        <v>10165.988340730361</v>
      </c>
      <c r="H195" s="37">
        <f t="shared" ca="1" si="91"/>
        <v>10431.659502701446</v>
      </c>
      <c r="I195" s="37">
        <f t="shared" ca="1" si="91"/>
        <v>10686.486943775757</v>
      </c>
      <c r="J195" s="37">
        <f t="shared" ca="1" si="91"/>
        <v>10930.470663953285</v>
      </c>
      <c r="K195" s="37">
        <f t="shared" ca="1" si="91"/>
        <v>11163.610663234034</v>
      </c>
      <c r="L195" s="37">
        <f t="shared" ca="1" si="91"/>
        <v>11385.906941618006</v>
      </c>
      <c r="M195" s="37">
        <f t="shared" ca="1" si="91"/>
        <v>11597.359499105198</v>
      </c>
      <c r="N195" s="37">
        <f t="shared" ca="1" si="91"/>
        <v>11797.96833569561</v>
      </c>
      <c r="O195" s="37">
        <f t="shared" ca="1" si="91"/>
        <v>11987.733451389244</v>
      </c>
      <c r="P195" s="37">
        <f t="shared" ca="1" si="91"/>
        <v>12166.654846186097</v>
      </c>
      <c r="Q195" s="37">
        <f t="shared" ca="1" si="91"/>
        <v>15045.662744280931</v>
      </c>
      <c r="R195" s="37">
        <f t="shared" ca="1" si="91"/>
        <v>15202.896697284234</v>
      </c>
      <c r="S195" s="37">
        <f t="shared" ca="1" si="91"/>
        <v>15349.28692939075</v>
      </c>
      <c r="T195" s="37">
        <f t="shared" ca="1" si="91"/>
        <v>15484.833440600487</v>
      </c>
      <c r="U195" s="37">
        <f t="shared" ca="1" si="91"/>
        <v>15609.536230913447</v>
      </c>
      <c r="V195" s="37">
        <f t="shared" ca="1" si="91"/>
        <v>15723.395300329625</v>
      </c>
      <c r="W195" s="37">
        <f t="shared" ca="1" si="91"/>
        <v>15826.410648849027</v>
      </c>
      <c r="X195" s="37">
        <f t="shared" ca="1" si="91"/>
        <v>10496.721828082123</v>
      </c>
      <c r="Y195" s="37">
        <f t="shared" ca="1" si="91"/>
        <v>10578.049734807966</v>
      </c>
      <c r="Z195" s="37">
        <f t="shared" ca="1" si="91"/>
        <v>10648.53392063703</v>
      </c>
      <c r="AA195" s="37">
        <f t="shared" ca="1" si="91"/>
        <v>10708.174385569313</v>
      </c>
      <c r="AB195" s="37">
        <f t="shared" ca="1" si="91"/>
        <v>10756.971129604819</v>
      </c>
      <c r="AC195" s="37">
        <f t="shared" ca="1" si="91"/>
        <v>10794.924152743546</v>
      </c>
      <c r="AD195" s="37">
        <f t="shared" ca="1" si="91"/>
        <v>10822.033454985496</v>
      </c>
      <c r="AE195" s="37">
        <f t="shared" ca="1" si="91"/>
        <v>10838.29903633066</v>
      </c>
      <c r="AF195" s="37">
        <f t="shared" ca="1" si="91"/>
        <v>10843.720896779052</v>
      </c>
      <c r="AG195" s="37">
        <f t="shared" ca="1" si="91"/>
        <v>10838.29903633066</v>
      </c>
      <c r="AH195" s="37">
        <f t="shared" ca="1" si="91"/>
        <v>10822.033454985496</v>
      </c>
      <c r="AI195" s="37">
        <f t="shared" ca="1" si="91"/>
        <v>10794.924152743546</v>
      </c>
      <c r="AJ195" s="37">
        <f t="shared" ca="1" si="91"/>
        <v>10756.971129604819</v>
      </c>
      <c r="AK195" s="37">
        <f t="shared" ca="1" si="91"/>
        <v>10708.174385569313</v>
      </c>
      <c r="AL195" s="37">
        <f t="shared" ca="1" si="91"/>
        <v>10648.53392063703</v>
      </c>
      <c r="AM195" s="37">
        <f t="shared" ca="1" si="91"/>
        <v>10578.049734807966</v>
      </c>
      <c r="AN195" s="37">
        <f t="shared" ca="1" si="91"/>
        <v>10496.721828082123</v>
      </c>
      <c r="AO195" s="37">
        <f t="shared" ca="1" si="91"/>
        <v>10404.5502004595</v>
      </c>
      <c r="AP195" s="37">
        <f t="shared" ca="1" si="91"/>
        <v>10301.534851940101</v>
      </c>
      <c r="AQ195" s="37">
        <f t="shared" ca="1" si="91"/>
        <v>10187.67578252392</v>
      </c>
      <c r="AR195" s="37">
        <f t="shared" ca="1" si="91"/>
        <v>15484.833440600487</v>
      </c>
      <c r="AS195" s="37">
        <f t="shared" ca="1" si="91"/>
        <v>15349.28692939075</v>
      </c>
      <c r="AT195" s="37">
        <f t="shared" ca="1" si="91"/>
        <v>15202.896697284234</v>
      </c>
      <c r="AU195" s="37">
        <f t="shared" ca="1" si="91"/>
        <v>15045.662744280931</v>
      </c>
      <c r="AV195" s="37">
        <f t="shared" ca="1" si="91"/>
        <v>14877.585070380861</v>
      </c>
      <c r="AW195" s="37">
        <f t="shared" ca="1" si="91"/>
        <v>14698.663675584006</v>
      </c>
      <c r="AX195" s="37">
        <f t="shared" ca="1" si="91"/>
        <v>6376.1078873060824</v>
      </c>
      <c r="AY195" s="37">
        <f t="shared" ca="1" si="91"/>
        <v>6175.499050715669</v>
      </c>
      <c r="AZ195" s="37">
        <f t="shared" ca="1" si="91"/>
        <v>5964.0464932284794</v>
      </c>
      <c r="BA195" s="37">
        <f t="shared" ca="1" si="91"/>
        <v>5741.7502148445083</v>
      </c>
      <c r="BB195" s="37">
        <f t="shared" ca="1" si="91"/>
        <v>5508.6102155637582</v>
      </c>
      <c r="BC195" s="37">
        <f t="shared" ca="1" si="91"/>
        <v>5264.6264953862301</v>
      </c>
      <c r="BD195" s="37">
        <f t="shared" ca="1" si="91"/>
        <v>5009.7990543119222</v>
      </c>
      <c r="BE195" s="37">
        <f t="shared" ca="1" si="91"/>
        <v>4744.1278923408345</v>
      </c>
      <c r="BF195" s="37">
        <f t="shared" ca="1" si="91"/>
        <v>4467.6130094729706</v>
      </c>
      <c r="BG195" s="37">
        <f t="shared" ca="1" si="91"/>
        <v>4180.2544057083242</v>
      </c>
      <c r="BH195" s="37">
        <f t="shared" ca="1" si="91"/>
        <v>3882.0520810469006</v>
      </c>
      <c r="BI195" s="37">
        <f t="shared" ca="1" si="91"/>
        <v>3573.0060354886978</v>
      </c>
      <c r="BJ195" s="37">
        <f t="shared" ca="1" si="91"/>
        <v>3253.1162690337155</v>
      </c>
      <c r="BK195" s="37">
        <f t="shared" ca="1" si="91"/>
        <v>2922.3827816819548</v>
      </c>
      <c r="BL195" s="37">
        <f t="shared" ca="1" si="91"/>
        <v>2580.8055734334143</v>
      </c>
    </row>
    <row r="196" spans="1:64" s="65" customFormat="1" outlineLevel="1" x14ac:dyDescent="0.25">
      <c r="A196" s="62" t="s">
        <v>194</v>
      </c>
      <c r="B196" s="38" t="s">
        <v>129</v>
      </c>
      <c r="C196" s="39"/>
      <c r="D196" s="39"/>
      <c r="E196" s="39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</row>
    <row r="197" spans="1:64" ht="22.5" outlineLevel="1" x14ac:dyDescent="0.25">
      <c r="A197" t="s">
        <v>194</v>
      </c>
      <c r="B197" s="40" t="s">
        <v>130</v>
      </c>
      <c r="C197" s="39">
        <f t="shared" ref="C197:BL197" ca="1" si="92">C202*24*365/1000</f>
        <v>44.261259937155515</v>
      </c>
      <c r="D197" s="39">
        <f t="shared" ca="1" si="92"/>
        <v>45.073523614489822</v>
      </c>
      <c r="E197" s="39">
        <f t="shared" ca="1" si="92"/>
        <v>45.857286811917639</v>
      </c>
      <c r="F197" s="39">
        <f t="shared" ca="1" si="92"/>
        <v>46.612549529439015</v>
      </c>
      <c r="G197" s="39">
        <f t="shared" ca="1" si="92"/>
        <v>40.214191790437276</v>
      </c>
      <c r="H197" s="39">
        <f t="shared" ca="1" si="92"/>
        <v>40.912453548145706</v>
      </c>
      <c r="I197" s="39">
        <f t="shared" ca="1" si="92"/>
        <v>41.582214825947673</v>
      </c>
      <c r="J197" s="39">
        <f t="shared" ca="1" si="92"/>
        <v>42.223475623843171</v>
      </c>
      <c r="K197" s="39">
        <f t="shared" ca="1" si="92"/>
        <v>42.8362359418322</v>
      </c>
      <c r="L197" s="39">
        <f t="shared" ca="1" si="92"/>
        <v>43.420495779914766</v>
      </c>
      <c r="M197" s="39">
        <f t="shared" ca="1" si="92"/>
        <v>43.976255138090863</v>
      </c>
      <c r="N197" s="39">
        <f t="shared" ca="1" si="92"/>
        <v>44.503514016360484</v>
      </c>
      <c r="O197" s="39">
        <f t="shared" ca="1" si="92"/>
        <v>45.002272414723656</v>
      </c>
      <c r="P197" s="39">
        <f t="shared" ca="1" si="92"/>
        <v>45.472530333180352</v>
      </c>
      <c r="Q197" s="39">
        <f t="shared" ca="1" si="92"/>
        <v>53.039407748347202</v>
      </c>
      <c r="R197" s="39">
        <f t="shared" ca="1" si="92"/>
        <v>53.45266470699098</v>
      </c>
      <c r="S197" s="39">
        <f t="shared" ca="1" si="92"/>
        <v>53.837421185728267</v>
      </c>
      <c r="T197" s="39">
        <f t="shared" ca="1" si="92"/>
        <v>54.1936771845591</v>
      </c>
      <c r="U197" s="39">
        <f t="shared" ca="1" si="92"/>
        <v>54.521432703483462</v>
      </c>
      <c r="V197" s="39">
        <f t="shared" ca="1" si="92"/>
        <v>54.820687742501349</v>
      </c>
      <c r="W197" s="39">
        <f t="shared" ca="1" si="92"/>
        <v>55.091442301612787</v>
      </c>
      <c r="X197" s="39">
        <f t="shared" ca="1" si="92"/>
        <v>41.083456427584501</v>
      </c>
      <c r="Y197" s="39">
        <f t="shared" ca="1" si="92"/>
        <v>41.297210026883008</v>
      </c>
      <c r="Z197" s="39">
        <f t="shared" ca="1" si="92"/>
        <v>41.482463146275038</v>
      </c>
      <c r="AA197" s="39">
        <f t="shared" ca="1" si="92"/>
        <v>41.639215785760605</v>
      </c>
      <c r="AB197" s="39">
        <f t="shared" ca="1" si="92"/>
        <v>41.767467945339703</v>
      </c>
      <c r="AC197" s="39">
        <f t="shared" ca="1" si="92"/>
        <v>41.867219625012339</v>
      </c>
      <c r="AD197" s="39">
        <f t="shared" ca="1" si="92"/>
        <v>41.938470824778491</v>
      </c>
      <c r="AE197" s="39">
        <f t="shared" ca="1" si="92"/>
        <v>41.981221544638196</v>
      </c>
      <c r="AF197" s="39">
        <f t="shared" ca="1" si="92"/>
        <v>41.995471784591444</v>
      </c>
      <c r="AG197" s="39">
        <f t="shared" ca="1" si="92"/>
        <v>41.981221544638196</v>
      </c>
      <c r="AH197" s="39">
        <f t="shared" ca="1" si="92"/>
        <v>41.938470824778491</v>
      </c>
      <c r="AI197" s="39">
        <f t="shared" ca="1" si="92"/>
        <v>41.867219625012339</v>
      </c>
      <c r="AJ197" s="39">
        <f t="shared" ca="1" si="92"/>
        <v>41.767467945339703</v>
      </c>
      <c r="AK197" s="39">
        <f t="shared" ca="1" si="92"/>
        <v>41.639215785760605</v>
      </c>
      <c r="AL197" s="39">
        <f t="shared" ca="1" si="92"/>
        <v>41.482463146275038</v>
      </c>
      <c r="AM197" s="39">
        <f t="shared" ca="1" si="92"/>
        <v>41.297210026883008</v>
      </c>
      <c r="AN197" s="39">
        <f t="shared" ca="1" si="92"/>
        <v>41.083456427584501</v>
      </c>
      <c r="AO197" s="39">
        <f t="shared" ca="1" si="92"/>
        <v>40.841202348379539</v>
      </c>
      <c r="AP197" s="39">
        <f t="shared" ca="1" si="92"/>
        <v>40.570447789268115</v>
      </c>
      <c r="AQ197" s="39">
        <f t="shared" ca="1" si="92"/>
        <v>40.271192750250222</v>
      </c>
      <c r="AR197" s="39">
        <f t="shared" ca="1" si="92"/>
        <v>54.1936771845591</v>
      </c>
      <c r="AS197" s="39">
        <f t="shared" ca="1" si="92"/>
        <v>53.837421185728267</v>
      </c>
      <c r="AT197" s="39">
        <f t="shared" ca="1" si="92"/>
        <v>53.45266470699098</v>
      </c>
      <c r="AU197" s="39">
        <f t="shared" ca="1" si="92"/>
        <v>53.039407748347202</v>
      </c>
      <c r="AV197" s="39">
        <f t="shared" ca="1" si="92"/>
        <v>52.597650309796968</v>
      </c>
      <c r="AW197" s="39">
        <f t="shared" ca="1" si="92"/>
        <v>52.127392391340273</v>
      </c>
      <c r="AX197" s="39">
        <f t="shared" ca="1" si="92"/>
        <v>30.25327406312724</v>
      </c>
      <c r="AY197" s="39">
        <f t="shared" ca="1" si="92"/>
        <v>29.726015184857605</v>
      </c>
      <c r="AZ197" s="39">
        <f t="shared" ca="1" si="92"/>
        <v>29.170255826681519</v>
      </c>
      <c r="BA197" s="39">
        <f t="shared" ca="1" si="92"/>
        <v>28.585995988598953</v>
      </c>
      <c r="BB197" s="39">
        <f t="shared" ca="1" si="92"/>
        <v>27.973235670609931</v>
      </c>
      <c r="BC197" s="39">
        <f t="shared" ca="1" si="92"/>
        <v>27.331974872714429</v>
      </c>
      <c r="BD197" s="39">
        <f t="shared" ca="1" si="92"/>
        <v>26.662213594912458</v>
      </c>
      <c r="BE197" s="39">
        <f t="shared" ca="1" si="92"/>
        <v>25.963951837204032</v>
      </c>
      <c r="BF197" s="39">
        <f t="shared" ca="1" si="92"/>
        <v>25.23718959958914</v>
      </c>
      <c r="BG197" s="39">
        <f t="shared" ca="1" si="92"/>
        <v>24.481926882067778</v>
      </c>
      <c r="BH197" s="39">
        <f t="shared" ca="1" si="92"/>
        <v>23.698163684639944</v>
      </c>
      <c r="BI197" s="39">
        <f t="shared" ca="1" si="92"/>
        <v>22.885900007305651</v>
      </c>
      <c r="BJ197" s="39">
        <f t="shared" ca="1" si="92"/>
        <v>22.045135850064892</v>
      </c>
      <c r="BK197" s="39">
        <f t="shared" ca="1" si="92"/>
        <v>21.175871212917666</v>
      </c>
      <c r="BL197" s="39">
        <f t="shared" ca="1" si="92"/>
        <v>20.278106095863965</v>
      </c>
    </row>
    <row r="198" spans="1:64" outlineLevel="1" x14ac:dyDescent="0.25">
      <c r="A198" t="s">
        <v>194</v>
      </c>
    </row>
    <row r="199" spans="1:64" outlineLevel="1" x14ac:dyDescent="0.25">
      <c r="A199" t="s">
        <v>194</v>
      </c>
      <c r="B199" t="s">
        <v>197</v>
      </c>
      <c r="C199" s="68">
        <f ca="1">MAX(C195:BL195)</f>
        <v>15826.410648849027</v>
      </c>
    </row>
    <row r="200" spans="1:64" outlineLevel="1" x14ac:dyDescent="0.25">
      <c r="A200" t="s">
        <v>194</v>
      </c>
      <c r="B200" t="s">
        <v>157</v>
      </c>
      <c r="C200" s="69">
        <f ca="1">0.41*C199*10^-3</f>
        <v>6.4888283660281001</v>
      </c>
    </row>
    <row r="201" spans="1:64" outlineLevel="1" x14ac:dyDescent="0.25">
      <c r="A201" t="s">
        <v>194</v>
      </c>
    </row>
    <row r="202" spans="1:64" outlineLevel="1" x14ac:dyDescent="0.25">
      <c r="A202" t="s">
        <v>194</v>
      </c>
      <c r="B202" s="51" t="s">
        <v>198</v>
      </c>
      <c r="C202" s="47">
        <f t="shared" ref="C202:BL202" ca="1" si="93">IF(C190=0,0,
$C$200*(0.76*C195/$C$199+0.25*(($C$124/$C$125)^0.5)*$C$126/0.1013)*$C$122/$C$123)</f>
        <v>5.0526552439675241</v>
      </c>
      <c r="D202" s="47">
        <f t="shared" ca="1" si="93"/>
        <v>5.1453794080467832</v>
      </c>
      <c r="E202" s="47">
        <f t="shared" ca="1" si="93"/>
        <v>5.2348500926846624</v>
      </c>
      <c r="F202" s="47">
        <f t="shared" ca="1" si="93"/>
        <v>5.3210672978811653</v>
      </c>
      <c r="G202" s="47">
        <f t="shared" ca="1" si="93"/>
        <v>4.5906611632919265</v>
      </c>
      <c r="H202" s="47">
        <f t="shared" ca="1" si="93"/>
        <v>4.6703714096056741</v>
      </c>
      <c r="I202" s="47">
        <f t="shared" ca="1" si="93"/>
        <v>4.7468281764780444</v>
      </c>
      <c r="J202" s="47">
        <f t="shared" ca="1" si="93"/>
        <v>4.8200314639090385</v>
      </c>
      <c r="K202" s="47">
        <f t="shared" ca="1" si="93"/>
        <v>4.8899812718986526</v>
      </c>
      <c r="L202" s="47">
        <f t="shared" ca="1" si="93"/>
        <v>4.9566776004468913</v>
      </c>
      <c r="M202" s="47">
        <f t="shared" ca="1" si="93"/>
        <v>5.020120449553751</v>
      </c>
      <c r="N202" s="47">
        <f t="shared" ca="1" si="93"/>
        <v>5.0803098192192335</v>
      </c>
      <c r="O202" s="47">
        <f t="shared" ca="1" si="93"/>
        <v>5.1372457094433397</v>
      </c>
      <c r="P202" s="47">
        <f t="shared" ca="1" si="93"/>
        <v>5.1909281202260678</v>
      </c>
      <c r="Q202" s="47">
        <f t="shared" ca="1" si="93"/>
        <v>6.0547269119117804</v>
      </c>
      <c r="R202" s="47">
        <f t="shared" ca="1" si="93"/>
        <v>6.1019023638117558</v>
      </c>
      <c r="S202" s="47">
        <f t="shared" ca="1" si="93"/>
        <v>6.1458243362703504</v>
      </c>
      <c r="T202" s="47">
        <f t="shared" ca="1" si="93"/>
        <v>6.1864928292875678</v>
      </c>
      <c r="U202" s="47">
        <f t="shared" ca="1" si="93"/>
        <v>6.2239078428634089</v>
      </c>
      <c r="V202" s="47">
        <f t="shared" ca="1" si="93"/>
        <v>6.258069376997871</v>
      </c>
      <c r="W202" s="47">
        <f t="shared" ca="1" si="93"/>
        <v>6.2889774316909577</v>
      </c>
      <c r="X202" s="47">
        <f t="shared" ca="1" si="93"/>
        <v>4.6898922862539392</v>
      </c>
      <c r="Y202" s="47">
        <f t="shared" ca="1" si="93"/>
        <v>4.7142933820642705</v>
      </c>
      <c r="Z202" s="47">
        <f t="shared" ca="1" si="93"/>
        <v>4.7354409984332237</v>
      </c>
      <c r="AA202" s="47">
        <f t="shared" ca="1" si="93"/>
        <v>4.7533351353607998</v>
      </c>
      <c r="AB202" s="47">
        <f t="shared" ca="1" si="93"/>
        <v>4.7679757928469986</v>
      </c>
      <c r="AC202" s="47">
        <f t="shared" ca="1" si="93"/>
        <v>4.7793629708918193</v>
      </c>
      <c r="AD202" s="47">
        <f t="shared" ca="1" si="93"/>
        <v>4.7874966694952619</v>
      </c>
      <c r="AE202" s="47">
        <f t="shared" ca="1" si="93"/>
        <v>4.7923768886573281</v>
      </c>
      <c r="AF202" s="47">
        <f t="shared" ca="1" si="93"/>
        <v>4.7940036283780181</v>
      </c>
      <c r="AG202" s="47">
        <f t="shared" ca="1" si="93"/>
        <v>4.7923768886573281</v>
      </c>
      <c r="AH202" s="47">
        <f t="shared" ca="1" si="93"/>
        <v>4.7874966694952619</v>
      </c>
      <c r="AI202" s="47">
        <f t="shared" ca="1" si="93"/>
        <v>4.7793629708918193</v>
      </c>
      <c r="AJ202" s="47">
        <f t="shared" ca="1" si="93"/>
        <v>4.7679757928469986</v>
      </c>
      <c r="AK202" s="47">
        <f t="shared" ca="1" si="93"/>
        <v>4.7533351353607998</v>
      </c>
      <c r="AL202" s="47">
        <f t="shared" ca="1" si="93"/>
        <v>4.7354409984332237</v>
      </c>
      <c r="AM202" s="47">
        <f t="shared" ca="1" si="93"/>
        <v>4.7142933820642705</v>
      </c>
      <c r="AN202" s="47">
        <f t="shared" ca="1" si="93"/>
        <v>4.6898922862539392</v>
      </c>
      <c r="AO202" s="47">
        <f t="shared" ca="1" si="93"/>
        <v>4.6622377110022306</v>
      </c>
      <c r="AP202" s="47">
        <f t="shared" ca="1" si="93"/>
        <v>4.6313296563091457</v>
      </c>
      <c r="AQ202" s="47">
        <f t="shared" ca="1" si="93"/>
        <v>4.5971681221746827</v>
      </c>
      <c r="AR202" s="47">
        <f t="shared" ca="1" si="93"/>
        <v>6.1864928292875678</v>
      </c>
      <c r="AS202" s="47">
        <f t="shared" ca="1" si="93"/>
        <v>6.1458243362703504</v>
      </c>
      <c r="AT202" s="47">
        <f t="shared" ca="1" si="93"/>
        <v>6.1019023638117558</v>
      </c>
      <c r="AU202" s="47">
        <f t="shared" ca="1" si="93"/>
        <v>6.0547269119117804</v>
      </c>
      <c r="AV202" s="47">
        <f t="shared" ca="1" si="93"/>
        <v>6.0042979805704304</v>
      </c>
      <c r="AW202" s="47">
        <f t="shared" ca="1" si="93"/>
        <v>5.9506155697877032</v>
      </c>
      <c r="AX202" s="47">
        <f t="shared" ca="1" si="93"/>
        <v>3.4535700985305064</v>
      </c>
      <c r="AY202" s="47">
        <f t="shared" ca="1" si="93"/>
        <v>3.3933807288650235</v>
      </c>
      <c r="AZ202" s="47">
        <f t="shared" ca="1" si="93"/>
        <v>3.3299378797581642</v>
      </c>
      <c r="BA202" s="47">
        <f t="shared" ca="1" si="93"/>
        <v>3.263241551209926</v>
      </c>
      <c r="BB202" s="47">
        <f t="shared" ca="1" si="93"/>
        <v>3.1932917432203114</v>
      </c>
      <c r="BC202" s="47">
        <f t="shared" ca="1" si="93"/>
        <v>3.1200884557893183</v>
      </c>
      <c r="BD202" s="47">
        <f t="shared" ca="1" si="93"/>
        <v>3.0436316889169475</v>
      </c>
      <c r="BE202" s="47">
        <f t="shared" ca="1" si="93"/>
        <v>2.9639214426031999</v>
      </c>
      <c r="BF202" s="47">
        <f t="shared" ca="1" si="93"/>
        <v>2.8809577168480756</v>
      </c>
      <c r="BG202" s="47">
        <f t="shared" ca="1" si="93"/>
        <v>2.7947405116515731</v>
      </c>
      <c r="BH202" s="47">
        <f t="shared" ca="1" si="93"/>
        <v>2.7052698270136926</v>
      </c>
      <c r="BI202" s="47">
        <f t="shared" ca="1" si="93"/>
        <v>2.6125456629344352</v>
      </c>
      <c r="BJ202" s="47">
        <f t="shared" ca="1" si="93"/>
        <v>2.5165680194138007</v>
      </c>
      <c r="BK202" s="47">
        <f t="shared" ca="1" si="93"/>
        <v>2.4173368964517885</v>
      </c>
      <c r="BL202" s="47">
        <f t="shared" ca="1" si="93"/>
        <v>2.3148522940483978</v>
      </c>
    </row>
    <row r="203" spans="1:64" outlineLevel="1" collapsed="1" x14ac:dyDescent="0.25">
      <c r="A203" t="s">
        <v>194</v>
      </c>
    </row>
    <row r="204" spans="1:64" s="70" customFormat="1" ht="18.75" x14ac:dyDescent="0.3">
      <c r="A204" s="70" t="s">
        <v>199</v>
      </c>
      <c r="B204" s="71" t="s">
        <v>200</v>
      </c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</row>
    <row r="205" spans="1:64" outlineLevel="1" x14ac:dyDescent="0.25">
      <c r="A205" t="s">
        <v>199</v>
      </c>
      <c r="B205" t="s">
        <v>201</v>
      </c>
      <c r="C205">
        <v>2</v>
      </c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</row>
    <row r="206" spans="1:64" outlineLevel="1" x14ac:dyDescent="0.25">
      <c r="A206" t="s">
        <v>199</v>
      </c>
      <c r="B206" s="13" t="s">
        <v>90</v>
      </c>
      <c r="C206" s="14" t="str">
        <f t="shared" ref="C206:BL206" ca="1" si="94">C33</f>
        <v>год 1</v>
      </c>
      <c r="D206" s="14" t="str">
        <f t="shared" ca="1" si="94"/>
        <v>год 2</v>
      </c>
      <c r="E206" s="14" t="str">
        <f t="shared" ca="1" si="94"/>
        <v>год 3</v>
      </c>
      <c r="F206" s="14" t="str">
        <f t="shared" ca="1" si="94"/>
        <v>год 4</v>
      </c>
      <c r="G206" s="14" t="str">
        <f t="shared" ca="1" si="94"/>
        <v>год 5</v>
      </c>
      <c r="H206" s="14" t="str">
        <f t="shared" ca="1" si="94"/>
        <v>год 6</v>
      </c>
      <c r="I206" s="14" t="str">
        <f t="shared" ca="1" si="94"/>
        <v>год 7</v>
      </c>
      <c r="J206" s="14" t="str">
        <f t="shared" ca="1" si="94"/>
        <v>год 8</v>
      </c>
      <c r="K206" s="14" t="str">
        <f t="shared" ca="1" si="94"/>
        <v>год 9</v>
      </c>
      <c r="L206" s="14" t="str">
        <f t="shared" ca="1" si="94"/>
        <v>год 10</v>
      </c>
      <c r="M206" s="14" t="str">
        <f t="shared" ca="1" si="94"/>
        <v>год 11</v>
      </c>
      <c r="N206" s="14" t="str">
        <f t="shared" ca="1" si="94"/>
        <v>год 12</v>
      </c>
      <c r="O206" s="14" t="str">
        <f t="shared" ca="1" si="94"/>
        <v>год 13</v>
      </c>
      <c r="P206" s="14" t="str">
        <f t="shared" ca="1" si="94"/>
        <v>год 14</v>
      </c>
      <c r="Q206" s="14" t="str">
        <f t="shared" ca="1" si="94"/>
        <v>год 15</v>
      </c>
      <c r="R206" s="14" t="str">
        <f t="shared" ca="1" si="94"/>
        <v>год 16</v>
      </c>
      <c r="S206" s="14" t="str">
        <f t="shared" ca="1" si="94"/>
        <v>год 17</v>
      </c>
      <c r="T206" s="14" t="str">
        <f t="shared" ca="1" si="94"/>
        <v>год 18</v>
      </c>
      <c r="U206" s="14" t="str">
        <f t="shared" ca="1" si="94"/>
        <v>год 19</v>
      </c>
      <c r="V206" s="14" t="str">
        <f t="shared" ca="1" si="94"/>
        <v>год 20</v>
      </c>
      <c r="W206" s="14" t="str">
        <f t="shared" ca="1" si="94"/>
        <v>год 21</v>
      </c>
      <c r="X206" s="14" t="str">
        <f t="shared" ca="1" si="94"/>
        <v>год 22</v>
      </c>
      <c r="Y206" s="14" t="str">
        <f t="shared" ca="1" si="94"/>
        <v>год 23</v>
      </c>
      <c r="Z206" s="14" t="str">
        <f t="shared" ca="1" si="94"/>
        <v>год 24</v>
      </c>
      <c r="AA206" s="14" t="str">
        <f t="shared" ca="1" si="94"/>
        <v>год 25</v>
      </c>
      <c r="AB206" s="14" t="str">
        <f t="shared" ca="1" si="94"/>
        <v>год 26</v>
      </c>
      <c r="AC206" s="14" t="str">
        <f t="shared" ca="1" si="94"/>
        <v>год 27</v>
      </c>
      <c r="AD206" s="14" t="str">
        <f t="shared" ca="1" si="94"/>
        <v>год 28</v>
      </c>
      <c r="AE206" s="14" t="str">
        <f t="shared" ca="1" si="94"/>
        <v>год 29</v>
      </c>
      <c r="AF206" s="14" t="str">
        <f t="shared" ca="1" si="94"/>
        <v>год 30</v>
      </c>
      <c r="AG206" s="14" t="str">
        <f t="shared" ca="1" si="94"/>
        <v>год 31</v>
      </c>
      <c r="AH206" s="14" t="str">
        <f t="shared" ca="1" si="94"/>
        <v>год 32</v>
      </c>
      <c r="AI206" s="14" t="str">
        <f t="shared" ca="1" si="94"/>
        <v>год 33</v>
      </c>
      <c r="AJ206" s="14" t="str">
        <f t="shared" ca="1" si="94"/>
        <v>год 34</v>
      </c>
      <c r="AK206" s="14" t="str">
        <f t="shared" ca="1" si="94"/>
        <v>год 35</v>
      </c>
      <c r="AL206" s="14" t="str">
        <f t="shared" ca="1" si="94"/>
        <v>год 36</v>
      </c>
      <c r="AM206" s="14" t="str">
        <f t="shared" ca="1" si="94"/>
        <v>год 37</v>
      </c>
      <c r="AN206" s="14" t="str">
        <f t="shared" ca="1" si="94"/>
        <v>год 38</v>
      </c>
      <c r="AO206" s="14" t="str">
        <f t="shared" ca="1" si="94"/>
        <v>год 39</v>
      </c>
      <c r="AP206" s="14" t="str">
        <f t="shared" ca="1" si="94"/>
        <v>год 40</v>
      </c>
      <c r="AQ206" s="14" t="str">
        <f t="shared" ca="1" si="94"/>
        <v>год 41</v>
      </c>
      <c r="AR206" s="14" t="str">
        <f t="shared" ca="1" si="94"/>
        <v>год 42</v>
      </c>
      <c r="AS206" s="14" t="str">
        <f t="shared" ca="1" si="94"/>
        <v>год 43</v>
      </c>
      <c r="AT206" s="14" t="str">
        <f t="shared" ca="1" si="94"/>
        <v>год 44</v>
      </c>
      <c r="AU206" s="14" t="str">
        <f t="shared" ca="1" si="94"/>
        <v>год 45</v>
      </c>
      <c r="AV206" s="14" t="str">
        <f t="shared" ca="1" si="94"/>
        <v>год 46</v>
      </c>
      <c r="AW206" s="14" t="str">
        <f t="shared" ca="1" si="94"/>
        <v>год 47</v>
      </c>
      <c r="AX206" s="14" t="str">
        <f t="shared" ca="1" si="94"/>
        <v>год 48</v>
      </c>
      <c r="AY206" s="14" t="str">
        <f t="shared" ca="1" si="94"/>
        <v>год 49</v>
      </c>
      <c r="AZ206" s="14" t="str">
        <f t="shared" ca="1" si="94"/>
        <v>год 50</v>
      </c>
      <c r="BA206" s="14" t="str">
        <f t="shared" ca="1" si="94"/>
        <v>год 51</v>
      </c>
      <c r="BB206" s="14" t="str">
        <f t="shared" ca="1" si="94"/>
        <v>год 52</v>
      </c>
      <c r="BC206" s="14" t="str">
        <f t="shared" ca="1" si="94"/>
        <v>год 53</v>
      </c>
      <c r="BD206" s="14" t="str">
        <f t="shared" ca="1" si="94"/>
        <v>год 54</v>
      </c>
      <c r="BE206" s="14" t="str">
        <f t="shared" ca="1" si="94"/>
        <v>год 55</v>
      </c>
      <c r="BF206" s="14" t="str">
        <f t="shared" ca="1" si="94"/>
        <v>год 56</v>
      </c>
      <c r="BG206" s="14" t="str">
        <f t="shared" ca="1" si="94"/>
        <v>год 57</v>
      </c>
      <c r="BH206" s="14" t="str">
        <f t="shared" ca="1" si="94"/>
        <v>год 58</v>
      </c>
      <c r="BI206" s="14" t="str">
        <f t="shared" ca="1" si="94"/>
        <v>год 59</v>
      </c>
      <c r="BJ206" s="14" t="str">
        <f t="shared" ca="1" si="94"/>
        <v>год 60</v>
      </c>
      <c r="BK206" s="14" t="str">
        <f t="shared" ca="1" si="94"/>
        <v>год 61</v>
      </c>
      <c r="BL206" s="14" t="str">
        <f t="shared" ca="1" si="94"/>
        <v>год 62</v>
      </c>
    </row>
    <row r="207" spans="1:64" outlineLevel="1" x14ac:dyDescent="0.25">
      <c r="A207" t="s">
        <v>199</v>
      </c>
      <c r="B207" s="15" t="s">
        <v>20</v>
      </c>
      <c r="C207" s="64">
        <f t="shared" ref="C207:BL207" ca="1" si="95">C30</f>
        <v>2159</v>
      </c>
      <c r="D207" s="64">
        <f t="shared" ca="1" si="95"/>
        <v>2216</v>
      </c>
      <c r="E207" s="64">
        <f t="shared" ca="1" si="95"/>
        <v>2271</v>
      </c>
      <c r="F207" s="64">
        <f t="shared" ca="1" si="95"/>
        <v>2324</v>
      </c>
      <c r="G207" s="64">
        <f t="shared" ca="1" si="95"/>
        <v>1875</v>
      </c>
      <c r="H207" s="64">
        <f t="shared" ca="1" si="95"/>
        <v>1924</v>
      </c>
      <c r="I207" s="64">
        <f t="shared" ca="1" si="95"/>
        <v>1971</v>
      </c>
      <c r="J207" s="64">
        <f t="shared" ca="1" si="95"/>
        <v>2016</v>
      </c>
      <c r="K207" s="64">
        <f t="shared" ca="1" si="95"/>
        <v>2059</v>
      </c>
      <c r="L207" s="64">
        <f t="shared" ca="1" si="95"/>
        <v>2100</v>
      </c>
      <c r="M207" s="64">
        <f t="shared" ca="1" si="95"/>
        <v>2139</v>
      </c>
      <c r="N207" s="64">
        <f t="shared" ca="1" si="95"/>
        <v>2176</v>
      </c>
      <c r="O207" s="64">
        <f t="shared" ca="1" si="95"/>
        <v>2211</v>
      </c>
      <c r="P207" s="64">
        <f t="shared" ca="1" si="95"/>
        <v>2244</v>
      </c>
      <c r="Q207" s="64">
        <f t="shared" ca="1" si="95"/>
        <v>2775</v>
      </c>
      <c r="R207" s="64">
        <f t="shared" ca="1" si="95"/>
        <v>2804</v>
      </c>
      <c r="S207" s="64">
        <f t="shared" ca="1" si="95"/>
        <v>2831</v>
      </c>
      <c r="T207" s="64">
        <f t="shared" ca="1" si="95"/>
        <v>2856</v>
      </c>
      <c r="U207" s="64">
        <f t="shared" ca="1" si="95"/>
        <v>2879</v>
      </c>
      <c r="V207" s="64">
        <f t="shared" ca="1" si="95"/>
        <v>2900</v>
      </c>
      <c r="W207" s="64">
        <f t="shared" ca="1" si="95"/>
        <v>2919</v>
      </c>
      <c r="X207" s="64">
        <f t="shared" ca="1" si="95"/>
        <v>1936</v>
      </c>
      <c r="Y207" s="64">
        <f t="shared" ca="1" si="95"/>
        <v>1951</v>
      </c>
      <c r="Z207" s="64">
        <f t="shared" ca="1" si="95"/>
        <v>1964</v>
      </c>
      <c r="AA207" s="64">
        <f t="shared" ca="1" si="95"/>
        <v>1975</v>
      </c>
      <c r="AB207" s="64">
        <f t="shared" ca="1" si="95"/>
        <v>1984</v>
      </c>
      <c r="AC207" s="64">
        <f t="shared" ca="1" si="95"/>
        <v>1991</v>
      </c>
      <c r="AD207" s="64">
        <f t="shared" ca="1" si="95"/>
        <v>1996</v>
      </c>
      <c r="AE207" s="64">
        <f t="shared" ca="1" si="95"/>
        <v>1999</v>
      </c>
      <c r="AF207" s="64">
        <f t="shared" ca="1" si="95"/>
        <v>2000</v>
      </c>
      <c r="AG207" s="64">
        <f t="shared" ca="1" si="95"/>
        <v>1999</v>
      </c>
      <c r="AH207" s="64">
        <f t="shared" ca="1" si="95"/>
        <v>1996</v>
      </c>
      <c r="AI207" s="64">
        <f t="shared" ca="1" si="95"/>
        <v>1991</v>
      </c>
      <c r="AJ207" s="64">
        <f t="shared" ca="1" si="95"/>
        <v>1984</v>
      </c>
      <c r="AK207" s="64">
        <f t="shared" ca="1" si="95"/>
        <v>1975</v>
      </c>
      <c r="AL207" s="64">
        <f t="shared" ca="1" si="95"/>
        <v>1964</v>
      </c>
      <c r="AM207" s="64">
        <f t="shared" ca="1" si="95"/>
        <v>1951</v>
      </c>
      <c r="AN207" s="64">
        <f t="shared" ca="1" si="95"/>
        <v>1936</v>
      </c>
      <c r="AO207" s="64">
        <f t="shared" ca="1" si="95"/>
        <v>1919</v>
      </c>
      <c r="AP207" s="64">
        <f t="shared" ca="1" si="95"/>
        <v>1900</v>
      </c>
      <c r="AQ207" s="64">
        <f t="shared" ca="1" si="95"/>
        <v>1879</v>
      </c>
      <c r="AR207" s="64">
        <f t="shared" ca="1" si="95"/>
        <v>2856</v>
      </c>
      <c r="AS207" s="64">
        <f t="shared" ca="1" si="95"/>
        <v>2831</v>
      </c>
      <c r="AT207" s="64">
        <f t="shared" ca="1" si="95"/>
        <v>2804</v>
      </c>
      <c r="AU207" s="64">
        <f t="shared" ca="1" si="95"/>
        <v>2775</v>
      </c>
      <c r="AV207" s="64">
        <f t="shared" ca="1" si="95"/>
        <v>2744</v>
      </c>
      <c r="AW207" s="64">
        <f t="shared" ca="1" si="95"/>
        <v>2711</v>
      </c>
      <c r="AX207" s="64">
        <f t="shared" ca="1" si="95"/>
        <v>1176</v>
      </c>
      <c r="AY207" s="64">
        <f t="shared" ca="1" si="95"/>
        <v>1139</v>
      </c>
      <c r="AZ207" s="64">
        <f t="shared" ca="1" si="95"/>
        <v>1100</v>
      </c>
      <c r="BA207" s="64">
        <f t="shared" ca="1" si="95"/>
        <v>1059</v>
      </c>
      <c r="BB207" s="64">
        <f t="shared" ca="1" si="95"/>
        <v>1016</v>
      </c>
      <c r="BC207" s="64">
        <f t="shared" ca="1" si="95"/>
        <v>971</v>
      </c>
      <c r="BD207" s="64">
        <f t="shared" ca="1" si="95"/>
        <v>924</v>
      </c>
      <c r="BE207" s="64">
        <f t="shared" ca="1" si="95"/>
        <v>875</v>
      </c>
      <c r="BF207" s="64">
        <f t="shared" ca="1" si="95"/>
        <v>824</v>
      </c>
      <c r="BG207" s="64">
        <f t="shared" ca="1" si="95"/>
        <v>771</v>
      </c>
      <c r="BH207" s="64">
        <f t="shared" ca="1" si="95"/>
        <v>716</v>
      </c>
      <c r="BI207" s="64">
        <f t="shared" ca="1" si="95"/>
        <v>659</v>
      </c>
      <c r="BJ207" s="64">
        <f t="shared" ca="1" si="95"/>
        <v>600</v>
      </c>
      <c r="BK207" s="64">
        <f t="shared" ca="1" si="95"/>
        <v>539</v>
      </c>
      <c r="BL207" s="64">
        <f t="shared" ca="1" si="95"/>
        <v>476</v>
      </c>
    </row>
    <row r="208" spans="1:64" outlineLevel="1" x14ac:dyDescent="0.25">
      <c r="A208" t="s">
        <v>199</v>
      </c>
      <c r="B208" s="31" t="s">
        <v>124</v>
      </c>
      <c r="C208" s="32">
        <f t="shared" ref="C208:BL208" ca="1" si="96">C207/365</f>
        <v>5.9150684931506845</v>
      </c>
      <c r="D208" s="32">
        <f t="shared" ca="1" si="96"/>
        <v>6.0712328767123287</v>
      </c>
      <c r="E208" s="32">
        <f t="shared" ca="1" si="96"/>
        <v>6.2219178082191782</v>
      </c>
      <c r="F208" s="32">
        <f t="shared" ca="1" si="96"/>
        <v>6.3671232876712329</v>
      </c>
      <c r="G208" s="32">
        <f t="shared" ca="1" si="96"/>
        <v>5.1369863013698627</v>
      </c>
      <c r="H208" s="32">
        <f t="shared" ca="1" si="96"/>
        <v>5.2712328767123289</v>
      </c>
      <c r="I208" s="32">
        <f t="shared" ca="1" si="96"/>
        <v>5.4</v>
      </c>
      <c r="J208" s="32">
        <f t="shared" ca="1" si="96"/>
        <v>5.5232876712328771</v>
      </c>
      <c r="K208" s="32">
        <f t="shared" ca="1" si="96"/>
        <v>5.6410958904109592</v>
      </c>
      <c r="L208" s="32">
        <f t="shared" ca="1" si="96"/>
        <v>5.7534246575342465</v>
      </c>
      <c r="M208" s="32">
        <f t="shared" ca="1" si="96"/>
        <v>5.86027397260274</v>
      </c>
      <c r="N208" s="32">
        <f t="shared" ca="1" si="96"/>
        <v>5.9616438356164387</v>
      </c>
      <c r="O208" s="32">
        <f t="shared" ca="1" si="96"/>
        <v>6.0575342465753428</v>
      </c>
      <c r="P208" s="32">
        <f t="shared" ca="1" si="96"/>
        <v>6.1479452054794521</v>
      </c>
      <c r="Q208" s="32">
        <f t="shared" ca="1" si="96"/>
        <v>7.602739726027397</v>
      </c>
      <c r="R208" s="32">
        <f t="shared" ca="1" si="96"/>
        <v>7.6821917808219178</v>
      </c>
      <c r="S208" s="32">
        <f t="shared" ca="1" si="96"/>
        <v>7.7561643835616438</v>
      </c>
      <c r="T208" s="32">
        <f t="shared" ca="1" si="96"/>
        <v>7.8246575342465752</v>
      </c>
      <c r="U208" s="32">
        <f t="shared" ca="1" si="96"/>
        <v>7.8876712328767127</v>
      </c>
      <c r="V208" s="32">
        <f t="shared" ca="1" si="96"/>
        <v>7.9452054794520546</v>
      </c>
      <c r="W208" s="32">
        <f t="shared" ca="1" si="96"/>
        <v>7.9972602739726026</v>
      </c>
      <c r="X208" s="32">
        <f t="shared" ca="1" si="96"/>
        <v>5.3041095890410963</v>
      </c>
      <c r="Y208" s="32">
        <f t="shared" ca="1" si="96"/>
        <v>5.3452054794520549</v>
      </c>
      <c r="Z208" s="32">
        <f t="shared" ca="1" si="96"/>
        <v>5.3808219178082188</v>
      </c>
      <c r="AA208" s="32">
        <f t="shared" ca="1" si="96"/>
        <v>5.4109589041095889</v>
      </c>
      <c r="AB208" s="32">
        <f t="shared" ca="1" si="96"/>
        <v>5.4356164383561643</v>
      </c>
      <c r="AC208" s="32">
        <f t="shared" ca="1" si="96"/>
        <v>5.4547945205479449</v>
      </c>
      <c r="AD208" s="32">
        <f t="shared" ca="1" si="96"/>
        <v>5.4684931506849317</v>
      </c>
      <c r="AE208" s="32">
        <f t="shared" ca="1" si="96"/>
        <v>5.4767123287671229</v>
      </c>
      <c r="AF208" s="32">
        <f t="shared" ca="1" si="96"/>
        <v>5.4794520547945202</v>
      </c>
      <c r="AG208" s="32">
        <f t="shared" ca="1" si="96"/>
        <v>5.4767123287671229</v>
      </c>
      <c r="AH208" s="32">
        <f t="shared" ca="1" si="96"/>
        <v>5.4684931506849317</v>
      </c>
      <c r="AI208" s="32">
        <f t="shared" ca="1" si="96"/>
        <v>5.4547945205479449</v>
      </c>
      <c r="AJ208" s="32">
        <f t="shared" ca="1" si="96"/>
        <v>5.4356164383561643</v>
      </c>
      <c r="AK208" s="32">
        <f t="shared" ca="1" si="96"/>
        <v>5.4109589041095889</v>
      </c>
      <c r="AL208" s="32">
        <f t="shared" ca="1" si="96"/>
        <v>5.3808219178082188</v>
      </c>
      <c r="AM208" s="32">
        <f t="shared" ca="1" si="96"/>
        <v>5.3452054794520549</v>
      </c>
      <c r="AN208" s="32">
        <f t="shared" ca="1" si="96"/>
        <v>5.3041095890410963</v>
      </c>
      <c r="AO208" s="32">
        <f t="shared" ca="1" si="96"/>
        <v>5.2575342465753421</v>
      </c>
      <c r="AP208" s="32">
        <f t="shared" ca="1" si="96"/>
        <v>5.2054794520547949</v>
      </c>
      <c r="AQ208" s="32">
        <f t="shared" ca="1" si="96"/>
        <v>5.1479452054794521</v>
      </c>
      <c r="AR208" s="32">
        <f t="shared" ca="1" si="96"/>
        <v>7.8246575342465752</v>
      </c>
      <c r="AS208" s="32">
        <f t="shared" ca="1" si="96"/>
        <v>7.7561643835616438</v>
      </c>
      <c r="AT208" s="32">
        <f t="shared" ca="1" si="96"/>
        <v>7.6821917808219178</v>
      </c>
      <c r="AU208" s="32">
        <f t="shared" ca="1" si="96"/>
        <v>7.602739726027397</v>
      </c>
      <c r="AV208" s="32">
        <f t="shared" ca="1" si="96"/>
        <v>7.5178082191780824</v>
      </c>
      <c r="AW208" s="32">
        <f t="shared" ca="1" si="96"/>
        <v>7.4273972602739722</v>
      </c>
      <c r="AX208" s="32">
        <f t="shared" ca="1" si="96"/>
        <v>3.2219178082191782</v>
      </c>
      <c r="AY208" s="32">
        <f t="shared" ca="1" si="96"/>
        <v>3.1205479452054794</v>
      </c>
      <c r="AZ208" s="32">
        <f t="shared" ca="1" si="96"/>
        <v>3.0136986301369864</v>
      </c>
      <c r="BA208" s="32">
        <f t="shared" ca="1" si="96"/>
        <v>2.9013698630136986</v>
      </c>
      <c r="BB208" s="32">
        <f t="shared" ca="1" si="96"/>
        <v>2.7835616438356166</v>
      </c>
      <c r="BC208" s="32">
        <f t="shared" ca="1" si="96"/>
        <v>2.6602739726027398</v>
      </c>
      <c r="BD208" s="32">
        <f t="shared" ca="1" si="96"/>
        <v>2.5315068493150683</v>
      </c>
      <c r="BE208" s="32">
        <f t="shared" ca="1" si="96"/>
        <v>2.3972602739726026</v>
      </c>
      <c r="BF208" s="32">
        <f t="shared" ca="1" si="96"/>
        <v>2.2575342465753425</v>
      </c>
      <c r="BG208" s="32">
        <f t="shared" ca="1" si="96"/>
        <v>2.1123287671232878</v>
      </c>
      <c r="BH208" s="32">
        <f t="shared" ca="1" si="96"/>
        <v>1.9616438356164383</v>
      </c>
      <c r="BI208" s="32">
        <f t="shared" ca="1" si="96"/>
        <v>1.8054794520547945</v>
      </c>
      <c r="BJ208" s="32">
        <f t="shared" ca="1" si="96"/>
        <v>1.6438356164383561</v>
      </c>
      <c r="BK208" s="32">
        <f t="shared" ca="1" si="96"/>
        <v>1.4767123287671233</v>
      </c>
      <c r="BL208" s="32">
        <f t="shared" ca="1" si="96"/>
        <v>1.3041095890410959</v>
      </c>
    </row>
    <row r="209" spans="1:64" ht="24" outlineLevel="1" x14ac:dyDescent="0.25">
      <c r="A209" t="s">
        <v>199</v>
      </c>
      <c r="B209" s="31" t="s">
        <v>196</v>
      </c>
      <c r="C209" s="19">
        <f t="shared" ref="C209:BL209" ca="1" si="97">($C$7-2.4)*10.1325</f>
        <v>74.980500000000006</v>
      </c>
      <c r="D209" s="19">
        <f t="shared" ca="1" si="97"/>
        <v>74.980500000000006</v>
      </c>
      <c r="E209" s="19">
        <f t="shared" ca="1" si="97"/>
        <v>74.980500000000006</v>
      </c>
      <c r="F209" s="19">
        <f t="shared" ca="1" si="97"/>
        <v>74.980500000000006</v>
      </c>
      <c r="G209" s="19">
        <f t="shared" ca="1" si="97"/>
        <v>74.980500000000006</v>
      </c>
      <c r="H209" s="19">
        <f t="shared" ca="1" si="97"/>
        <v>74.980500000000006</v>
      </c>
      <c r="I209" s="19">
        <f t="shared" ca="1" si="97"/>
        <v>74.980500000000006</v>
      </c>
      <c r="J209" s="19">
        <f t="shared" ca="1" si="97"/>
        <v>74.980500000000006</v>
      </c>
      <c r="K209" s="19">
        <f t="shared" ca="1" si="97"/>
        <v>74.980500000000006</v>
      </c>
      <c r="L209" s="19">
        <f t="shared" ca="1" si="97"/>
        <v>74.980500000000006</v>
      </c>
      <c r="M209" s="19">
        <f t="shared" ca="1" si="97"/>
        <v>74.980500000000006</v>
      </c>
      <c r="N209" s="19">
        <f t="shared" ca="1" si="97"/>
        <v>74.980500000000006</v>
      </c>
      <c r="O209" s="19">
        <f t="shared" ca="1" si="97"/>
        <v>74.980500000000006</v>
      </c>
      <c r="P209" s="19">
        <f t="shared" ca="1" si="97"/>
        <v>74.980500000000006</v>
      </c>
      <c r="Q209" s="19">
        <f t="shared" ca="1" si="97"/>
        <v>74.980500000000006</v>
      </c>
      <c r="R209" s="19">
        <f t="shared" ca="1" si="97"/>
        <v>74.980500000000006</v>
      </c>
      <c r="S209" s="19">
        <f t="shared" ca="1" si="97"/>
        <v>74.980500000000006</v>
      </c>
      <c r="T209" s="19">
        <f t="shared" ca="1" si="97"/>
        <v>74.980500000000006</v>
      </c>
      <c r="U209" s="19">
        <f t="shared" ca="1" si="97"/>
        <v>74.980500000000006</v>
      </c>
      <c r="V209" s="19">
        <f t="shared" ca="1" si="97"/>
        <v>74.980500000000006</v>
      </c>
      <c r="W209" s="19">
        <f t="shared" ca="1" si="97"/>
        <v>74.980500000000006</v>
      </c>
      <c r="X209" s="19">
        <f t="shared" ca="1" si="97"/>
        <v>74.980500000000006</v>
      </c>
      <c r="Y209" s="19">
        <f t="shared" ca="1" si="97"/>
        <v>74.980500000000006</v>
      </c>
      <c r="Z209" s="19">
        <f t="shared" ca="1" si="97"/>
        <v>74.980500000000006</v>
      </c>
      <c r="AA209" s="19">
        <f t="shared" ca="1" si="97"/>
        <v>74.980500000000006</v>
      </c>
      <c r="AB209" s="19">
        <f t="shared" ca="1" si="97"/>
        <v>74.980500000000006</v>
      </c>
      <c r="AC209" s="19">
        <f t="shared" ca="1" si="97"/>
        <v>74.980500000000006</v>
      </c>
      <c r="AD209" s="19">
        <f t="shared" ca="1" si="97"/>
        <v>74.980500000000006</v>
      </c>
      <c r="AE209" s="19">
        <f t="shared" ca="1" si="97"/>
        <v>74.980500000000006</v>
      </c>
      <c r="AF209" s="19">
        <f t="shared" ca="1" si="97"/>
        <v>74.980500000000006</v>
      </c>
      <c r="AG209" s="19">
        <f t="shared" ca="1" si="97"/>
        <v>74.980500000000006</v>
      </c>
      <c r="AH209" s="19">
        <f t="shared" ca="1" si="97"/>
        <v>74.980500000000006</v>
      </c>
      <c r="AI209" s="19">
        <f t="shared" ca="1" si="97"/>
        <v>74.980500000000006</v>
      </c>
      <c r="AJ209" s="19">
        <f t="shared" ca="1" si="97"/>
        <v>74.980500000000006</v>
      </c>
      <c r="AK209" s="19">
        <f t="shared" ca="1" si="97"/>
        <v>74.980500000000006</v>
      </c>
      <c r="AL209" s="19">
        <f t="shared" ca="1" si="97"/>
        <v>74.980500000000006</v>
      </c>
      <c r="AM209" s="19">
        <f t="shared" ca="1" si="97"/>
        <v>74.980500000000006</v>
      </c>
      <c r="AN209" s="19">
        <f t="shared" ca="1" si="97"/>
        <v>74.980500000000006</v>
      </c>
      <c r="AO209" s="19">
        <f t="shared" ca="1" si="97"/>
        <v>74.980500000000006</v>
      </c>
      <c r="AP209" s="19">
        <f t="shared" ca="1" si="97"/>
        <v>74.980500000000006</v>
      </c>
      <c r="AQ209" s="19">
        <f t="shared" ca="1" si="97"/>
        <v>74.980500000000006</v>
      </c>
      <c r="AR209" s="19">
        <f t="shared" ca="1" si="97"/>
        <v>74.980500000000006</v>
      </c>
      <c r="AS209" s="19">
        <f t="shared" ca="1" si="97"/>
        <v>74.980500000000006</v>
      </c>
      <c r="AT209" s="19">
        <f t="shared" ca="1" si="97"/>
        <v>74.980500000000006</v>
      </c>
      <c r="AU209" s="19">
        <f t="shared" ca="1" si="97"/>
        <v>74.980500000000006</v>
      </c>
      <c r="AV209" s="19">
        <f t="shared" ca="1" si="97"/>
        <v>74.980500000000006</v>
      </c>
      <c r="AW209" s="19">
        <f t="shared" ca="1" si="97"/>
        <v>74.980500000000006</v>
      </c>
      <c r="AX209" s="19">
        <f t="shared" ca="1" si="97"/>
        <v>74.980500000000006</v>
      </c>
      <c r="AY209" s="19">
        <f t="shared" ca="1" si="97"/>
        <v>74.980500000000006</v>
      </c>
      <c r="AZ209" s="19">
        <f t="shared" ca="1" si="97"/>
        <v>74.980500000000006</v>
      </c>
      <c r="BA209" s="19">
        <f t="shared" ca="1" si="97"/>
        <v>74.980500000000006</v>
      </c>
      <c r="BB209" s="19">
        <f t="shared" ca="1" si="97"/>
        <v>74.980500000000006</v>
      </c>
      <c r="BC209" s="19">
        <f t="shared" ca="1" si="97"/>
        <v>74.980500000000006</v>
      </c>
      <c r="BD209" s="19">
        <f t="shared" ca="1" si="97"/>
        <v>74.980500000000006</v>
      </c>
      <c r="BE209" s="19">
        <f t="shared" ca="1" si="97"/>
        <v>74.980500000000006</v>
      </c>
      <c r="BF209" s="19">
        <f t="shared" ca="1" si="97"/>
        <v>74.980500000000006</v>
      </c>
      <c r="BG209" s="19">
        <f t="shared" ca="1" si="97"/>
        <v>74.980500000000006</v>
      </c>
      <c r="BH209" s="19">
        <f t="shared" ca="1" si="97"/>
        <v>74.980500000000006</v>
      </c>
      <c r="BI209" s="19">
        <f t="shared" ca="1" si="97"/>
        <v>74.980500000000006</v>
      </c>
      <c r="BJ209" s="19">
        <f t="shared" ca="1" si="97"/>
        <v>74.980500000000006</v>
      </c>
      <c r="BK209" s="19">
        <f t="shared" ca="1" si="97"/>
        <v>74.980500000000006</v>
      </c>
      <c r="BL209" s="19">
        <f t="shared" ca="1" si="97"/>
        <v>74.980500000000006</v>
      </c>
    </row>
    <row r="210" spans="1:64" outlineLevel="1" x14ac:dyDescent="0.25">
      <c r="A210" t="s">
        <v>199</v>
      </c>
      <c r="B210" s="38" t="s">
        <v>123</v>
      </c>
      <c r="C210" s="34">
        <f t="shared" ref="C210:BL210" ca="1" si="98">($C$7-0.11)*10.1325</f>
        <v>98.183925000000016</v>
      </c>
      <c r="D210" s="34">
        <f t="shared" ca="1" si="98"/>
        <v>98.183925000000016</v>
      </c>
      <c r="E210" s="34">
        <f t="shared" ca="1" si="98"/>
        <v>98.183925000000016</v>
      </c>
      <c r="F210" s="34">
        <f t="shared" ca="1" si="98"/>
        <v>98.183925000000016</v>
      </c>
      <c r="G210" s="34">
        <f t="shared" ca="1" si="98"/>
        <v>98.183925000000016</v>
      </c>
      <c r="H210" s="34">
        <f t="shared" ca="1" si="98"/>
        <v>98.183925000000016</v>
      </c>
      <c r="I210" s="34">
        <f t="shared" ca="1" si="98"/>
        <v>98.183925000000016</v>
      </c>
      <c r="J210" s="34">
        <f t="shared" ca="1" si="98"/>
        <v>98.183925000000016</v>
      </c>
      <c r="K210" s="34">
        <f t="shared" ca="1" si="98"/>
        <v>98.183925000000016</v>
      </c>
      <c r="L210" s="34">
        <f t="shared" ca="1" si="98"/>
        <v>98.183925000000016</v>
      </c>
      <c r="M210" s="34">
        <f t="shared" ca="1" si="98"/>
        <v>98.183925000000016</v>
      </c>
      <c r="N210" s="34">
        <f t="shared" ca="1" si="98"/>
        <v>98.183925000000016</v>
      </c>
      <c r="O210" s="34">
        <f t="shared" ca="1" si="98"/>
        <v>98.183925000000016</v>
      </c>
      <c r="P210" s="34">
        <f t="shared" ca="1" si="98"/>
        <v>98.183925000000016</v>
      </c>
      <c r="Q210" s="34">
        <f t="shared" ca="1" si="98"/>
        <v>98.183925000000016</v>
      </c>
      <c r="R210" s="34">
        <f t="shared" ca="1" si="98"/>
        <v>98.183925000000016</v>
      </c>
      <c r="S210" s="34">
        <f t="shared" ca="1" si="98"/>
        <v>98.183925000000016</v>
      </c>
      <c r="T210" s="34">
        <f t="shared" ca="1" si="98"/>
        <v>98.183925000000016</v>
      </c>
      <c r="U210" s="34">
        <f t="shared" ca="1" si="98"/>
        <v>98.183925000000016</v>
      </c>
      <c r="V210" s="34">
        <f t="shared" ca="1" si="98"/>
        <v>98.183925000000016</v>
      </c>
      <c r="W210" s="34">
        <f t="shared" ca="1" si="98"/>
        <v>98.183925000000016</v>
      </c>
      <c r="X210" s="34">
        <f t="shared" ca="1" si="98"/>
        <v>98.183925000000016</v>
      </c>
      <c r="Y210" s="34">
        <f t="shared" ca="1" si="98"/>
        <v>98.183925000000016</v>
      </c>
      <c r="Z210" s="34">
        <f t="shared" ca="1" si="98"/>
        <v>98.183925000000016</v>
      </c>
      <c r="AA210" s="34">
        <f t="shared" ca="1" si="98"/>
        <v>98.183925000000016</v>
      </c>
      <c r="AB210" s="34">
        <f t="shared" ca="1" si="98"/>
        <v>98.183925000000016</v>
      </c>
      <c r="AC210" s="34">
        <f t="shared" ca="1" si="98"/>
        <v>98.183925000000016</v>
      </c>
      <c r="AD210" s="34">
        <f t="shared" ca="1" si="98"/>
        <v>98.183925000000016</v>
      </c>
      <c r="AE210" s="34">
        <f t="shared" ca="1" si="98"/>
        <v>98.183925000000016</v>
      </c>
      <c r="AF210" s="34">
        <f t="shared" ca="1" si="98"/>
        <v>98.183925000000016</v>
      </c>
      <c r="AG210" s="34">
        <f t="shared" ca="1" si="98"/>
        <v>98.183925000000016</v>
      </c>
      <c r="AH210" s="34">
        <f t="shared" ca="1" si="98"/>
        <v>98.183925000000016</v>
      </c>
      <c r="AI210" s="34">
        <f t="shared" ca="1" si="98"/>
        <v>98.183925000000016</v>
      </c>
      <c r="AJ210" s="34">
        <f t="shared" ca="1" si="98"/>
        <v>98.183925000000016</v>
      </c>
      <c r="AK210" s="34">
        <f t="shared" ca="1" si="98"/>
        <v>98.183925000000016</v>
      </c>
      <c r="AL210" s="34">
        <f t="shared" ca="1" si="98"/>
        <v>98.183925000000016</v>
      </c>
      <c r="AM210" s="34">
        <f t="shared" ca="1" si="98"/>
        <v>98.183925000000016</v>
      </c>
      <c r="AN210" s="34">
        <f t="shared" ca="1" si="98"/>
        <v>98.183925000000016</v>
      </c>
      <c r="AO210" s="34">
        <f t="shared" ca="1" si="98"/>
        <v>98.183925000000016</v>
      </c>
      <c r="AP210" s="34">
        <f t="shared" ca="1" si="98"/>
        <v>98.183925000000016</v>
      </c>
      <c r="AQ210" s="34">
        <f t="shared" ca="1" si="98"/>
        <v>98.183925000000016</v>
      </c>
      <c r="AR210" s="34">
        <f t="shared" ca="1" si="98"/>
        <v>98.183925000000016</v>
      </c>
      <c r="AS210" s="34">
        <f t="shared" ca="1" si="98"/>
        <v>98.183925000000016</v>
      </c>
      <c r="AT210" s="34">
        <f t="shared" ca="1" si="98"/>
        <v>98.183925000000016</v>
      </c>
      <c r="AU210" s="34">
        <f t="shared" ca="1" si="98"/>
        <v>98.183925000000016</v>
      </c>
      <c r="AV210" s="34">
        <f t="shared" ca="1" si="98"/>
        <v>98.183925000000016</v>
      </c>
      <c r="AW210" s="34">
        <f t="shared" ca="1" si="98"/>
        <v>98.183925000000016</v>
      </c>
      <c r="AX210" s="34">
        <f t="shared" ca="1" si="98"/>
        <v>98.183925000000016</v>
      </c>
      <c r="AY210" s="34">
        <f t="shared" ca="1" si="98"/>
        <v>98.183925000000016</v>
      </c>
      <c r="AZ210" s="34">
        <f t="shared" ca="1" si="98"/>
        <v>98.183925000000016</v>
      </c>
      <c r="BA210" s="34">
        <f t="shared" ca="1" si="98"/>
        <v>98.183925000000016</v>
      </c>
      <c r="BB210" s="34">
        <f t="shared" ca="1" si="98"/>
        <v>98.183925000000016</v>
      </c>
      <c r="BC210" s="34">
        <f t="shared" ca="1" si="98"/>
        <v>98.183925000000016</v>
      </c>
      <c r="BD210" s="34">
        <f t="shared" ca="1" si="98"/>
        <v>98.183925000000016</v>
      </c>
      <c r="BE210" s="34">
        <f t="shared" ca="1" si="98"/>
        <v>98.183925000000016</v>
      </c>
      <c r="BF210" s="34">
        <f t="shared" ca="1" si="98"/>
        <v>98.183925000000016</v>
      </c>
      <c r="BG210" s="34">
        <f t="shared" ca="1" si="98"/>
        <v>98.183925000000016</v>
      </c>
      <c r="BH210" s="34">
        <f t="shared" ca="1" si="98"/>
        <v>98.183925000000016</v>
      </c>
      <c r="BI210" s="34">
        <f t="shared" ca="1" si="98"/>
        <v>98.183925000000016</v>
      </c>
      <c r="BJ210" s="34">
        <f t="shared" ca="1" si="98"/>
        <v>98.183925000000016</v>
      </c>
      <c r="BK210" s="34">
        <f t="shared" ca="1" si="98"/>
        <v>98.183925000000016</v>
      </c>
      <c r="BL210" s="34">
        <f t="shared" ca="1" si="98"/>
        <v>98.183925000000016</v>
      </c>
    </row>
    <row r="211" spans="1:64" outlineLevel="1" x14ac:dyDescent="0.25">
      <c r="A211" t="s">
        <v>199</v>
      </c>
      <c r="B211" s="31" t="s">
        <v>126</v>
      </c>
      <c r="C211" s="32">
        <f t="shared" ref="C211:BL211" ca="1" si="99">C210/C209</f>
        <v>1.3094594594594595</v>
      </c>
      <c r="D211" s="32">
        <f t="shared" ca="1" si="99"/>
        <v>1.3094594594594595</v>
      </c>
      <c r="E211" s="32">
        <f t="shared" ca="1" si="99"/>
        <v>1.3094594594594595</v>
      </c>
      <c r="F211" s="32">
        <f t="shared" ca="1" si="99"/>
        <v>1.3094594594594595</v>
      </c>
      <c r="G211" s="32">
        <f t="shared" ca="1" si="99"/>
        <v>1.3094594594594595</v>
      </c>
      <c r="H211" s="32">
        <f t="shared" ca="1" si="99"/>
        <v>1.3094594594594595</v>
      </c>
      <c r="I211" s="32">
        <f t="shared" ca="1" si="99"/>
        <v>1.3094594594594595</v>
      </c>
      <c r="J211" s="32">
        <f t="shared" ca="1" si="99"/>
        <v>1.3094594594594595</v>
      </c>
      <c r="K211" s="32">
        <f t="shared" ca="1" si="99"/>
        <v>1.3094594594594595</v>
      </c>
      <c r="L211" s="32">
        <f t="shared" ca="1" si="99"/>
        <v>1.3094594594594595</v>
      </c>
      <c r="M211" s="32">
        <f t="shared" ca="1" si="99"/>
        <v>1.3094594594594595</v>
      </c>
      <c r="N211" s="32">
        <f t="shared" ca="1" si="99"/>
        <v>1.3094594594594595</v>
      </c>
      <c r="O211" s="32">
        <f t="shared" ca="1" si="99"/>
        <v>1.3094594594594595</v>
      </c>
      <c r="P211" s="32">
        <f t="shared" ca="1" si="99"/>
        <v>1.3094594594594595</v>
      </c>
      <c r="Q211" s="32">
        <f t="shared" ca="1" si="99"/>
        <v>1.3094594594594595</v>
      </c>
      <c r="R211" s="32">
        <f t="shared" ca="1" si="99"/>
        <v>1.3094594594594595</v>
      </c>
      <c r="S211" s="32">
        <f t="shared" ca="1" si="99"/>
        <v>1.3094594594594595</v>
      </c>
      <c r="T211" s="32">
        <f t="shared" ca="1" si="99"/>
        <v>1.3094594594594595</v>
      </c>
      <c r="U211" s="32">
        <f t="shared" ca="1" si="99"/>
        <v>1.3094594594594595</v>
      </c>
      <c r="V211" s="32">
        <f t="shared" ca="1" si="99"/>
        <v>1.3094594594594595</v>
      </c>
      <c r="W211" s="32">
        <f t="shared" ca="1" si="99"/>
        <v>1.3094594594594595</v>
      </c>
      <c r="X211" s="32">
        <f t="shared" ca="1" si="99"/>
        <v>1.3094594594594595</v>
      </c>
      <c r="Y211" s="32">
        <f t="shared" ca="1" si="99"/>
        <v>1.3094594594594595</v>
      </c>
      <c r="Z211" s="32">
        <f t="shared" ca="1" si="99"/>
        <v>1.3094594594594595</v>
      </c>
      <c r="AA211" s="32">
        <f t="shared" ca="1" si="99"/>
        <v>1.3094594594594595</v>
      </c>
      <c r="AB211" s="32">
        <f t="shared" ca="1" si="99"/>
        <v>1.3094594594594595</v>
      </c>
      <c r="AC211" s="32">
        <f t="shared" ca="1" si="99"/>
        <v>1.3094594594594595</v>
      </c>
      <c r="AD211" s="32">
        <f t="shared" ca="1" si="99"/>
        <v>1.3094594594594595</v>
      </c>
      <c r="AE211" s="32">
        <f t="shared" ca="1" si="99"/>
        <v>1.3094594594594595</v>
      </c>
      <c r="AF211" s="32">
        <f t="shared" ca="1" si="99"/>
        <v>1.3094594594594595</v>
      </c>
      <c r="AG211" s="32">
        <f t="shared" ca="1" si="99"/>
        <v>1.3094594594594595</v>
      </c>
      <c r="AH211" s="32">
        <f t="shared" ca="1" si="99"/>
        <v>1.3094594594594595</v>
      </c>
      <c r="AI211" s="32">
        <f t="shared" ca="1" si="99"/>
        <v>1.3094594594594595</v>
      </c>
      <c r="AJ211" s="32">
        <f t="shared" ca="1" si="99"/>
        <v>1.3094594594594595</v>
      </c>
      <c r="AK211" s="32">
        <f t="shared" ca="1" si="99"/>
        <v>1.3094594594594595</v>
      </c>
      <c r="AL211" s="32">
        <f t="shared" ca="1" si="99"/>
        <v>1.3094594594594595</v>
      </c>
      <c r="AM211" s="32">
        <f t="shared" ca="1" si="99"/>
        <v>1.3094594594594595</v>
      </c>
      <c r="AN211" s="32">
        <f t="shared" ca="1" si="99"/>
        <v>1.3094594594594595</v>
      </c>
      <c r="AO211" s="32">
        <f t="shared" ca="1" si="99"/>
        <v>1.3094594594594595</v>
      </c>
      <c r="AP211" s="32">
        <f t="shared" ca="1" si="99"/>
        <v>1.3094594594594595</v>
      </c>
      <c r="AQ211" s="32">
        <f t="shared" ca="1" si="99"/>
        <v>1.3094594594594595</v>
      </c>
      <c r="AR211" s="32">
        <f t="shared" ca="1" si="99"/>
        <v>1.3094594594594595</v>
      </c>
      <c r="AS211" s="32">
        <f t="shared" ca="1" si="99"/>
        <v>1.3094594594594595</v>
      </c>
      <c r="AT211" s="32">
        <f t="shared" ca="1" si="99"/>
        <v>1.3094594594594595</v>
      </c>
      <c r="AU211" s="32">
        <f t="shared" ca="1" si="99"/>
        <v>1.3094594594594595</v>
      </c>
      <c r="AV211" s="32">
        <f t="shared" ca="1" si="99"/>
        <v>1.3094594594594595</v>
      </c>
      <c r="AW211" s="32">
        <f t="shared" ca="1" si="99"/>
        <v>1.3094594594594595</v>
      </c>
      <c r="AX211" s="32">
        <f t="shared" ca="1" si="99"/>
        <v>1.3094594594594595</v>
      </c>
      <c r="AY211" s="32">
        <f t="shared" ca="1" si="99"/>
        <v>1.3094594594594595</v>
      </c>
      <c r="AZ211" s="32">
        <f t="shared" ca="1" si="99"/>
        <v>1.3094594594594595</v>
      </c>
      <c r="BA211" s="32">
        <f t="shared" ca="1" si="99"/>
        <v>1.3094594594594595</v>
      </c>
      <c r="BB211" s="32">
        <f t="shared" ca="1" si="99"/>
        <v>1.3094594594594595</v>
      </c>
      <c r="BC211" s="32">
        <f t="shared" ca="1" si="99"/>
        <v>1.3094594594594595</v>
      </c>
      <c r="BD211" s="32">
        <f t="shared" ca="1" si="99"/>
        <v>1.3094594594594595</v>
      </c>
      <c r="BE211" s="32">
        <f t="shared" ca="1" si="99"/>
        <v>1.3094594594594595</v>
      </c>
      <c r="BF211" s="32">
        <f t="shared" ca="1" si="99"/>
        <v>1.3094594594594595</v>
      </c>
      <c r="BG211" s="32">
        <f t="shared" ca="1" si="99"/>
        <v>1.3094594594594595</v>
      </c>
      <c r="BH211" s="32">
        <f t="shared" ca="1" si="99"/>
        <v>1.3094594594594595</v>
      </c>
      <c r="BI211" s="32">
        <f t="shared" ca="1" si="99"/>
        <v>1.3094594594594595</v>
      </c>
      <c r="BJ211" s="32">
        <f t="shared" ca="1" si="99"/>
        <v>1.3094594594594595</v>
      </c>
      <c r="BK211" s="32">
        <f t="shared" ca="1" si="99"/>
        <v>1.3094594594594595</v>
      </c>
      <c r="BL211" s="32">
        <f t="shared" ca="1" si="99"/>
        <v>1.3094594594594595</v>
      </c>
    </row>
    <row r="212" spans="1:64" outlineLevel="1" x14ac:dyDescent="0.25">
      <c r="A212" t="s">
        <v>199</v>
      </c>
      <c r="B212" s="15" t="s">
        <v>128</v>
      </c>
      <c r="C212" s="37">
        <f t="shared" ref="C212:BL212" ca="1" si="100">(13.34*C208*$C$1*($C$4+273)*((POWER(C211,0.3)-1))/$C$2)*$C$205</f>
        <v>4625.8698583678606</v>
      </c>
      <c r="D212" s="37">
        <f t="shared" ca="1" si="100"/>
        <v>4747.9979648648359</v>
      </c>
      <c r="E212" s="37">
        <f t="shared" ca="1" si="100"/>
        <v>4865.8408746426176</v>
      </c>
      <c r="F212" s="37">
        <f t="shared" ca="1" si="100"/>
        <v>4979.3985877012092</v>
      </c>
      <c r="G212" s="37">
        <f t="shared" ca="1" si="100"/>
        <v>4017.3719242425841</v>
      </c>
      <c r="H212" s="37">
        <f t="shared" ca="1" si="100"/>
        <v>4122.3592438627902</v>
      </c>
      <c r="I212" s="37">
        <f t="shared" ca="1" si="100"/>
        <v>4223.0613667638045</v>
      </c>
      <c r="J212" s="37">
        <f t="shared" ca="1" si="100"/>
        <v>4319.478292945626</v>
      </c>
      <c r="K212" s="37">
        <f t="shared" ca="1" si="100"/>
        <v>4411.6100224082566</v>
      </c>
      <c r="L212" s="37">
        <f t="shared" ca="1" si="100"/>
        <v>4499.4565551516944</v>
      </c>
      <c r="M212" s="37">
        <f t="shared" ca="1" si="100"/>
        <v>4583.0178911759403</v>
      </c>
      <c r="N212" s="37">
        <f t="shared" ca="1" si="100"/>
        <v>4662.2940304809945</v>
      </c>
      <c r="O212" s="37">
        <f t="shared" ca="1" si="100"/>
        <v>4737.2849730668559</v>
      </c>
      <c r="P212" s="37">
        <f t="shared" ca="1" si="100"/>
        <v>4807.9907189335245</v>
      </c>
      <c r="Q212" s="37">
        <f t="shared" ca="1" si="100"/>
        <v>5945.7104478790234</v>
      </c>
      <c r="R212" s="37">
        <f t="shared" ca="1" si="100"/>
        <v>6007.8458003073101</v>
      </c>
      <c r="S212" s="37">
        <f t="shared" ca="1" si="100"/>
        <v>6065.6959560164041</v>
      </c>
      <c r="T212" s="37">
        <f t="shared" ca="1" si="100"/>
        <v>6119.2609150063035</v>
      </c>
      <c r="U212" s="37">
        <f t="shared" ca="1" si="100"/>
        <v>6168.5406772770129</v>
      </c>
      <c r="V212" s="37">
        <f t="shared" ca="1" si="100"/>
        <v>6213.5352428285296</v>
      </c>
      <c r="W212" s="37">
        <f t="shared" ca="1" si="100"/>
        <v>6254.2446116608562</v>
      </c>
      <c r="X212" s="37">
        <f t="shared" ca="1" si="100"/>
        <v>4148.0704241779431</v>
      </c>
      <c r="Y212" s="37">
        <f t="shared" ca="1" si="100"/>
        <v>4180.2093995718833</v>
      </c>
      <c r="Z212" s="37">
        <f t="shared" ca="1" si="100"/>
        <v>4208.0631782466317</v>
      </c>
      <c r="AA212" s="37">
        <f t="shared" ca="1" si="100"/>
        <v>4231.6317602021882</v>
      </c>
      <c r="AB212" s="37">
        <f t="shared" ca="1" si="100"/>
        <v>4250.9151454385528</v>
      </c>
      <c r="AC212" s="37">
        <f t="shared" ca="1" si="100"/>
        <v>4265.9133339557256</v>
      </c>
      <c r="AD212" s="37">
        <f t="shared" ca="1" si="100"/>
        <v>4276.6263257537066</v>
      </c>
      <c r="AE212" s="37">
        <f t="shared" ca="1" si="100"/>
        <v>4283.0541208324921</v>
      </c>
      <c r="AF212" s="37">
        <f t="shared" ca="1" si="100"/>
        <v>4285.1967191920894</v>
      </c>
      <c r="AG212" s="37">
        <f t="shared" ca="1" si="100"/>
        <v>4283.0541208324921</v>
      </c>
      <c r="AH212" s="37">
        <f t="shared" ca="1" si="100"/>
        <v>4276.6263257537066</v>
      </c>
      <c r="AI212" s="37">
        <f t="shared" ca="1" si="100"/>
        <v>4265.9133339557256</v>
      </c>
      <c r="AJ212" s="37">
        <f t="shared" ca="1" si="100"/>
        <v>4250.9151454385528</v>
      </c>
      <c r="AK212" s="37">
        <f t="shared" ca="1" si="100"/>
        <v>4231.6317602021882</v>
      </c>
      <c r="AL212" s="37">
        <f t="shared" ca="1" si="100"/>
        <v>4208.0631782466317</v>
      </c>
      <c r="AM212" s="37">
        <f t="shared" ca="1" si="100"/>
        <v>4180.2093995718833</v>
      </c>
      <c r="AN212" s="37">
        <f t="shared" ca="1" si="100"/>
        <v>4148.0704241779431</v>
      </c>
      <c r="AO212" s="37">
        <f t="shared" ca="1" si="100"/>
        <v>4111.6462520648092</v>
      </c>
      <c r="AP212" s="37">
        <f t="shared" ca="1" si="100"/>
        <v>4070.9368832324858</v>
      </c>
      <c r="AQ212" s="37">
        <f t="shared" ca="1" si="100"/>
        <v>4025.9423176809682</v>
      </c>
      <c r="AR212" s="37">
        <f t="shared" ca="1" si="100"/>
        <v>6119.2609150063035</v>
      </c>
      <c r="AS212" s="37">
        <f t="shared" ca="1" si="100"/>
        <v>6065.6959560164041</v>
      </c>
      <c r="AT212" s="37">
        <f t="shared" ca="1" si="100"/>
        <v>6007.8458003073101</v>
      </c>
      <c r="AU212" s="37">
        <f t="shared" ca="1" si="100"/>
        <v>5945.7104478790234</v>
      </c>
      <c r="AV212" s="37">
        <f t="shared" ca="1" si="100"/>
        <v>5879.2898987315475</v>
      </c>
      <c r="AW212" s="37">
        <f t="shared" ca="1" si="100"/>
        <v>5808.584152864878</v>
      </c>
      <c r="AX212" s="37">
        <f t="shared" ca="1" si="100"/>
        <v>2519.6956708849489</v>
      </c>
      <c r="AY212" s="37">
        <f t="shared" ca="1" si="100"/>
        <v>2440.4195315798947</v>
      </c>
      <c r="AZ212" s="37">
        <f t="shared" ca="1" si="100"/>
        <v>2356.8581955556497</v>
      </c>
      <c r="BA212" s="37">
        <f t="shared" ca="1" si="100"/>
        <v>2269.0116628122119</v>
      </c>
      <c r="BB212" s="37">
        <f t="shared" ca="1" si="100"/>
        <v>2176.8799333495813</v>
      </c>
      <c r="BC212" s="37">
        <f t="shared" ca="1" si="100"/>
        <v>2080.4630071677598</v>
      </c>
      <c r="BD212" s="37">
        <f t="shared" ca="1" si="100"/>
        <v>1979.7608842667457</v>
      </c>
      <c r="BE212" s="37">
        <f t="shared" ca="1" si="100"/>
        <v>1874.7735646465392</v>
      </c>
      <c r="BF212" s="37">
        <f t="shared" ca="1" si="100"/>
        <v>1765.5010483071412</v>
      </c>
      <c r="BG212" s="37">
        <f t="shared" ca="1" si="100"/>
        <v>1651.9433352485505</v>
      </c>
      <c r="BH212" s="37">
        <f t="shared" ca="1" si="100"/>
        <v>1534.100425470768</v>
      </c>
      <c r="BI212" s="37">
        <f t="shared" ca="1" si="100"/>
        <v>1411.9723189737936</v>
      </c>
      <c r="BJ212" s="37">
        <f t="shared" ca="1" si="100"/>
        <v>1285.5590157576269</v>
      </c>
      <c r="BK212" s="37">
        <f t="shared" ca="1" si="100"/>
        <v>1154.8605158222683</v>
      </c>
      <c r="BL212" s="37">
        <f t="shared" ca="1" si="100"/>
        <v>1019.8768191677175</v>
      </c>
    </row>
    <row r="213" spans="1:64" outlineLevel="1" x14ac:dyDescent="0.25">
      <c r="A213" t="s">
        <v>199</v>
      </c>
      <c r="B213" s="38" t="s">
        <v>129</v>
      </c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</row>
    <row r="214" spans="1:64" ht="22.5" outlineLevel="1" x14ac:dyDescent="0.25">
      <c r="A214" t="s">
        <v>199</v>
      </c>
      <c r="B214" s="40" t="s">
        <v>130</v>
      </c>
      <c r="C214" s="39">
        <f t="shared" ref="C214:BL214" ca="1" si="101">C219*24*365/1000</f>
        <v>17.49106304703443</v>
      </c>
      <c r="D214" s="39">
        <f t="shared" ca="1" si="101"/>
        <v>17.812051541515668</v>
      </c>
      <c r="E214" s="39">
        <f t="shared" ca="1" si="101"/>
        <v>18.121777281804583</v>
      </c>
      <c r="F214" s="39">
        <f t="shared" ca="1" si="101"/>
        <v>18.420240267901175</v>
      </c>
      <c r="G214" s="39">
        <f t="shared" ca="1" si="101"/>
        <v>15.891751951724416</v>
      </c>
      <c r="H214" s="39">
        <f t="shared" ca="1" si="101"/>
        <v>16.167689429436358</v>
      </c>
      <c r="I214" s="39">
        <f t="shared" ca="1" si="101"/>
        <v>16.432364152955969</v>
      </c>
      <c r="J214" s="39">
        <f t="shared" ca="1" si="101"/>
        <v>16.685776122283265</v>
      </c>
      <c r="K214" s="39">
        <f t="shared" ca="1" si="101"/>
        <v>16.92792533741823</v>
      </c>
      <c r="L214" s="39">
        <f t="shared" ca="1" si="101"/>
        <v>17.158811798360876</v>
      </c>
      <c r="M214" s="39">
        <f t="shared" ca="1" si="101"/>
        <v>17.378435505111192</v>
      </c>
      <c r="N214" s="39">
        <f t="shared" ca="1" si="101"/>
        <v>17.586796457669191</v>
      </c>
      <c r="O214" s="39">
        <f t="shared" ca="1" si="101"/>
        <v>17.783894656034864</v>
      </c>
      <c r="P214" s="39">
        <f t="shared" ca="1" si="101"/>
        <v>17.969730100208206</v>
      </c>
      <c r="Q214" s="39">
        <f t="shared" ca="1" si="101"/>
        <v>20.959991338270243</v>
      </c>
      <c r="R214" s="39">
        <f t="shared" ca="1" si="101"/>
        <v>21.123301274058942</v>
      </c>
      <c r="S214" s="39">
        <f t="shared" ca="1" si="101"/>
        <v>21.275348455655323</v>
      </c>
      <c r="T214" s="39">
        <f t="shared" ca="1" si="101"/>
        <v>21.416132883059365</v>
      </c>
      <c r="U214" s="39">
        <f t="shared" ca="1" si="101"/>
        <v>21.545654556271092</v>
      </c>
      <c r="V214" s="39">
        <f t="shared" ca="1" si="101"/>
        <v>21.663913475290492</v>
      </c>
      <c r="W214" s="39">
        <f t="shared" ca="1" si="101"/>
        <v>21.770909640117576</v>
      </c>
      <c r="X214" s="39">
        <f t="shared" ca="1" si="101"/>
        <v>16.2352659545903</v>
      </c>
      <c r="Y214" s="39">
        <f t="shared" ca="1" si="101"/>
        <v>16.319736611032731</v>
      </c>
      <c r="Z214" s="39">
        <f t="shared" ca="1" si="101"/>
        <v>16.392944513282838</v>
      </c>
      <c r="AA214" s="39">
        <f t="shared" ca="1" si="101"/>
        <v>16.454889661340619</v>
      </c>
      <c r="AB214" s="39">
        <f t="shared" ca="1" si="101"/>
        <v>16.505572055206077</v>
      </c>
      <c r="AC214" s="39">
        <f t="shared" ca="1" si="101"/>
        <v>16.544991694879215</v>
      </c>
      <c r="AD214" s="39">
        <f t="shared" ca="1" si="101"/>
        <v>16.573148580360026</v>
      </c>
      <c r="AE214" s="39">
        <f t="shared" ca="1" si="101"/>
        <v>16.590042711648504</v>
      </c>
      <c r="AF214" s="39">
        <f t="shared" ca="1" si="101"/>
        <v>16.595674088744669</v>
      </c>
      <c r="AG214" s="39">
        <f t="shared" ca="1" si="101"/>
        <v>16.590042711648504</v>
      </c>
      <c r="AH214" s="39">
        <f t="shared" ca="1" si="101"/>
        <v>16.573148580360026</v>
      </c>
      <c r="AI214" s="39">
        <f t="shared" ca="1" si="101"/>
        <v>16.544991694879215</v>
      </c>
      <c r="AJ214" s="39">
        <f t="shared" ca="1" si="101"/>
        <v>16.505572055206077</v>
      </c>
      <c r="AK214" s="39">
        <f t="shared" ca="1" si="101"/>
        <v>16.454889661340619</v>
      </c>
      <c r="AL214" s="39">
        <f t="shared" ca="1" si="101"/>
        <v>16.392944513282838</v>
      </c>
      <c r="AM214" s="39">
        <f t="shared" ca="1" si="101"/>
        <v>16.319736611032731</v>
      </c>
      <c r="AN214" s="39">
        <f t="shared" ca="1" si="101"/>
        <v>16.2352659545903</v>
      </c>
      <c r="AO214" s="39">
        <f t="shared" ca="1" si="101"/>
        <v>16.139532543955543</v>
      </c>
      <c r="AP214" s="39">
        <f t="shared" ca="1" si="101"/>
        <v>16.032536379128469</v>
      </c>
      <c r="AQ214" s="39">
        <f t="shared" ca="1" si="101"/>
        <v>15.914277460109062</v>
      </c>
      <c r="AR214" s="39">
        <f t="shared" ca="1" si="101"/>
        <v>21.416132883059365</v>
      </c>
      <c r="AS214" s="39">
        <f t="shared" ca="1" si="101"/>
        <v>21.275348455655323</v>
      </c>
      <c r="AT214" s="39">
        <f t="shared" ca="1" si="101"/>
        <v>21.123301274058942</v>
      </c>
      <c r="AU214" s="39">
        <f t="shared" ca="1" si="101"/>
        <v>20.959991338270243</v>
      </c>
      <c r="AV214" s="39">
        <f t="shared" ca="1" si="101"/>
        <v>20.785418648289227</v>
      </c>
      <c r="AW214" s="39">
        <f t="shared" ca="1" si="101"/>
        <v>20.599583204115874</v>
      </c>
      <c r="AX214" s="39">
        <f t="shared" ca="1" si="101"/>
        <v>11.955419361507159</v>
      </c>
      <c r="AY214" s="39">
        <f t="shared" ca="1" si="101"/>
        <v>11.747058408949162</v>
      </c>
      <c r="AZ214" s="39">
        <f t="shared" ca="1" si="101"/>
        <v>11.527434702198846</v>
      </c>
      <c r="BA214" s="39">
        <f t="shared" ca="1" si="101"/>
        <v>11.2965482412562</v>
      </c>
      <c r="BB214" s="39">
        <f t="shared" ca="1" si="101"/>
        <v>11.05439902612123</v>
      </c>
      <c r="BC214" s="39">
        <f t="shared" ca="1" si="101"/>
        <v>10.800987056793941</v>
      </c>
      <c r="BD214" s="39">
        <f t="shared" ca="1" si="101"/>
        <v>10.536312333274328</v>
      </c>
      <c r="BE214" s="39">
        <f t="shared" ca="1" si="101"/>
        <v>10.260374855562384</v>
      </c>
      <c r="BF214" s="39">
        <f t="shared" ca="1" si="101"/>
        <v>9.9731746236581245</v>
      </c>
      <c r="BG214" s="39">
        <f t="shared" ca="1" si="101"/>
        <v>9.6747116375615345</v>
      </c>
      <c r="BH214" s="39">
        <f t="shared" ca="1" si="101"/>
        <v>9.3649858972726232</v>
      </c>
      <c r="BI214" s="39">
        <f t="shared" ca="1" si="101"/>
        <v>9.043997402791387</v>
      </c>
      <c r="BJ214" s="39">
        <f t="shared" ca="1" si="101"/>
        <v>8.7117461541178276</v>
      </c>
      <c r="BK214" s="39">
        <f t="shared" ca="1" si="101"/>
        <v>8.3682321512519433</v>
      </c>
      <c r="BL214" s="39">
        <f t="shared" ca="1" si="101"/>
        <v>8.0134553941937341</v>
      </c>
    </row>
    <row r="215" spans="1:64" outlineLevel="1" x14ac:dyDescent="0.25">
      <c r="A215" t="s">
        <v>199</v>
      </c>
    </row>
    <row r="216" spans="1:64" outlineLevel="1" x14ac:dyDescent="0.25">
      <c r="A216" t="s">
        <v>199</v>
      </c>
      <c r="B216" t="s">
        <v>197</v>
      </c>
      <c r="C216" s="68">
        <f ca="1">IF(MAX(C212:BL212)&lt;0,0,MAX(C212:BL212))</f>
        <v>6254.2446116608562</v>
      </c>
    </row>
    <row r="217" spans="1:64" outlineLevel="1" x14ac:dyDescent="0.25">
      <c r="A217" t="s">
        <v>199</v>
      </c>
      <c r="B217" t="s">
        <v>157</v>
      </c>
      <c r="C217" s="69">
        <f ca="1">0.41*C216*10^-3</f>
        <v>2.5642402907809512</v>
      </c>
    </row>
    <row r="218" spans="1:64" outlineLevel="1" x14ac:dyDescent="0.25">
      <c r="A218" t="s">
        <v>199</v>
      </c>
    </row>
    <row r="219" spans="1:64" outlineLevel="1" x14ac:dyDescent="0.25">
      <c r="A219" t="s">
        <v>199</v>
      </c>
      <c r="B219" s="51" t="s">
        <v>198</v>
      </c>
      <c r="C219" s="47">
        <f t="shared" ref="C219:BL219" ca="1" si="102">IF(C207=0,0,
$C$217*(0.76*C212/$C$216+0.25*(($C$124/$C$125)^0.5)*$C$126/0.1013)*$C$122/$C$123)</f>
        <v>1.996696694866944</v>
      </c>
      <c r="D219" s="47">
        <f t="shared" ca="1" si="102"/>
        <v>2.0333392170679989</v>
      </c>
      <c r="E219" s="47">
        <f t="shared" ca="1" si="102"/>
        <v>2.0686960367356826</v>
      </c>
      <c r="F219" s="47">
        <f t="shared" ca="1" si="102"/>
        <v>2.1027671538699972</v>
      </c>
      <c r="G219" s="47">
        <f t="shared" ca="1" si="102"/>
        <v>1.8141269351283582</v>
      </c>
      <c r="H219" s="47">
        <f t="shared" ca="1" si="102"/>
        <v>1.8456266471959311</v>
      </c>
      <c r="I219" s="47">
        <f t="shared" ca="1" si="102"/>
        <v>1.8758406567301336</v>
      </c>
      <c r="J219" s="47">
        <f t="shared" ca="1" si="102"/>
        <v>1.9047689637309659</v>
      </c>
      <c r="K219" s="47">
        <f t="shared" ca="1" si="102"/>
        <v>1.9324115681984284</v>
      </c>
      <c r="L219" s="47">
        <f t="shared" ca="1" si="102"/>
        <v>1.9587684701325201</v>
      </c>
      <c r="M219" s="47">
        <f t="shared" ca="1" si="102"/>
        <v>1.983839669533241</v>
      </c>
      <c r="N219" s="47">
        <f t="shared" ca="1" si="102"/>
        <v>2.0076251664005924</v>
      </c>
      <c r="O219" s="47">
        <f t="shared" ca="1" si="102"/>
        <v>2.0301249607345735</v>
      </c>
      <c r="P219" s="47">
        <f t="shared" ca="1" si="102"/>
        <v>2.0513390525351833</v>
      </c>
      <c r="Q219" s="47">
        <f t="shared" ca="1" si="102"/>
        <v>2.3926930751450048</v>
      </c>
      <c r="R219" s="47">
        <f t="shared" ca="1" si="102"/>
        <v>2.4113357618788749</v>
      </c>
      <c r="S219" s="47">
        <f t="shared" ca="1" si="102"/>
        <v>2.4286927460793746</v>
      </c>
      <c r="T219" s="47">
        <f t="shared" ca="1" si="102"/>
        <v>2.444764027746503</v>
      </c>
      <c r="U219" s="47">
        <f t="shared" ca="1" si="102"/>
        <v>2.459549606880262</v>
      </c>
      <c r="V219" s="47">
        <f t="shared" ca="1" si="102"/>
        <v>2.4730494834806502</v>
      </c>
      <c r="W219" s="47">
        <f t="shared" ca="1" si="102"/>
        <v>2.485263657547669</v>
      </c>
      <c r="X219" s="47">
        <f t="shared" ca="1" si="102"/>
        <v>1.8533408623961529</v>
      </c>
      <c r="Y219" s="47">
        <f t="shared" ca="1" si="102"/>
        <v>1.8629836313964303</v>
      </c>
      <c r="Z219" s="47">
        <f t="shared" ca="1" si="102"/>
        <v>1.8713406978633376</v>
      </c>
      <c r="AA219" s="47">
        <f t="shared" ca="1" si="102"/>
        <v>1.8784120617968743</v>
      </c>
      <c r="AB219" s="47">
        <f t="shared" ca="1" si="102"/>
        <v>1.8841977231970408</v>
      </c>
      <c r="AC219" s="47">
        <f t="shared" ca="1" si="102"/>
        <v>1.8886976820638375</v>
      </c>
      <c r="AD219" s="47">
        <f t="shared" ca="1" si="102"/>
        <v>1.8919119383972633</v>
      </c>
      <c r="AE219" s="47">
        <f t="shared" ca="1" si="102"/>
        <v>1.8938404921973178</v>
      </c>
      <c r="AF219" s="47">
        <f t="shared" ca="1" si="102"/>
        <v>1.8944833434640032</v>
      </c>
      <c r="AG219" s="47">
        <f t="shared" ca="1" si="102"/>
        <v>1.8938404921973178</v>
      </c>
      <c r="AH219" s="47">
        <f t="shared" ca="1" si="102"/>
        <v>1.8919119383972633</v>
      </c>
      <c r="AI219" s="47">
        <f t="shared" ca="1" si="102"/>
        <v>1.8886976820638375</v>
      </c>
      <c r="AJ219" s="47">
        <f t="shared" ca="1" si="102"/>
        <v>1.8841977231970408</v>
      </c>
      <c r="AK219" s="47">
        <f t="shared" ca="1" si="102"/>
        <v>1.8784120617968743</v>
      </c>
      <c r="AL219" s="47">
        <f t="shared" ca="1" si="102"/>
        <v>1.8713406978633376</v>
      </c>
      <c r="AM219" s="47">
        <f t="shared" ca="1" si="102"/>
        <v>1.8629836313964303</v>
      </c>
      <c r="AN219" s="47">
        <f t="shared" ca="1" si="102"/>
        <v>1.8533408623961529</v>
      </c>
      <c r="AO219" s="47">
        <f t="shared" ca="1" si="102"/>
        <v>1.8424123908625047</v>
      </c>
      <c r="AP219" s="47">
        <f t="shared" ca="1" si="102"/>
        <v>1.8301982167954876</v>
      </c>
      <c r="AQ219" s="47">
        <f t="shared" ca="1" si="102"/>
        <v>1.8166983401950985</v>
      </c>
      <c r="AR219" s="47">
        <f t="shared" ca="1" si="102"/>
        <v>2.444764027746503</v>
      </c>
      <c r="AS219" s="47">
        <f t="shared" ca="1" si="102"/>
        <v>2.4286927460793746</v>
      </c>
      <c r="AT219" s="47">
        <f t="shared" ca="1" si="102"/>
        <v>2.4113357618788749</v>
      </c>
      <c r="AU219" s="47">
        <f t="shared" ca="1" si="102"/>
        <v>2.3926930751450048</v>
      </c>
      <c r="AV219" s="47">
        <f t="shared" ca="1" si="102"/>
        <v>2.3727646858777653</v>
      </c>
      <c r="AW219" s="47">
        <f t="shared" ca="1" si="102"/>
        <v>2.3515505940771546</v>
      </c>
      <c r="AX219" s="47">
        <f t="shared" ca="1" si="102"/>
        <v>1.3647738997154291</v>
      </c>
      <c r="AY219" s="47">
        <f t="shared" ca="1" si="102"/>
        <v>1.3409884028480779</v>
      </c>
      <c r="AZ219" s="47">
        <f t="shared" ca="1" si="102"/>
        <v>1.315917203447357</v>
      </c>
      <c r="BA219" s="47">
        <f t="shared" ca="1" si="102"/>
        <v>1.2895603015132648</v>
      </c>
      <c r="BB219" s="47">
        <f t="shared" ca="1" si="102"/>
        <v>1.2619176970458026</v>
      </c>
      <c r="BC219" s="47">
        <f t="shared" ca="1" si="102"/>
        <v>1.2329893900449704</v>
      </c>
      <c r="BD219" s="47">
        <f t="shared" ca="1" si="102"/>
        <v>1.2027753805107679</v>
      </c>
      <c r="BE219" s="47">
        <f t="shared" ca="1" si="102"/>
        <v>1.1712756684431946</v>
      </c>
      <c r="BF219" s="47">
        <f t="shared" ca="1" si="102"/>
        <v>1.1384902538422517</v>
      </c>
      <c r="BG219" s="47">
        <f t="shared" ca="1" si="102"/>
        <v>1.1044191367079377</v>
      </c>
      <c r="BH219" s="47">
        <f t="shared" ca="1" si="102"/>
        <v>1.0690623170402538</v>
      </c>
      <c r="BI219" s="47">
        <f t="shared" ca="1" si="102"/>
        <v>1.0324197948391995</v>
      </c>
      <c r="BJ219" s="47">
        <f t="shared" ca="1" si="102"/>
        <v>0.99449157010477485</v>
      </c>
      <c r="BK219" s="47">
        <f t="shared" ca="1" si="102"/>
        <v>0.9552776428369798</v>
      </c>
      <c r="BL219" s="47">
        <f t="shared" ca="1" si="102"/>
        <v>0.91477801303581441</v>
      </c>
    </row>
    <row r="220" spans="1:64" outlineLevel="1" x14ac:dyDescent="0.25">
      <c r="A220" t="s">
        <v>199</v>
      </c>
    </row>
    <row r="221" spans="1:64" outlineLevel="1" x14ac:dyDescent="0.25">
      <c r="A221" t="s">
        <v>199</v>
      </c>
    </row>
    <row r="222" spans="1:64" s="10" customFormat="1" ht="18.75" x14ac:dyDescent="0.3">
      <c r="A222" s="10" t="s">
        <v>202</v>
      </c>
      <c r="B222" s="11" t="s">
        <v>203</v>
      </c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 spans="1:64" s="41" customFormat="1" ht="18.75" hidden="1" outlineLevel="1" x14ac:dyDescent="0.3">
      <c r="A223" s="41" t="s">
        <v>202</v>
      </c>
      <c r="B223" s="42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</row>
    <row r="224" spans="1:64" s="63" customFormat="1" hidden="1" outlineLevel="1" x14ac:dyDescent="0.25">
      <c r="A224" s="62" t="s">
        <v>202</v>
      </c>
      <c r="B224" s="13" t="s">
        <v>90</v>
      </c>
      <c r="C224" s="14" t="str">
        <f t="shared" ref="C224:BL224" ca="1" si="103">C33</f>
        <v>год 1</v>
      </c>
      <c r="D224" s="14" t="str">
        <f t="shared" ca="1" si="103"/>
        <v>год 2</v>
      </c>
      <c r="E224" s="14" t="str">
        <f t="shared" ca="1" si="103"/>
        <v>год 3</v>
      </c>
      <c r="F224" s="14" t="str">
        <f t="shared" ca="1" si="103"/>
        <v>год 4</v>
      </c>
      <c r="G224" s="14" t="str">
        <f t="shared" ca="1" si="103"/>
        <v>год 5</v>
      </c>
      <c r="H224" s="14" t="str">
        <f t="shared" ca="1" si="103"/>
        <v>год 6</v>
      </c>
      <c r="I224" s="14" t="str">
        <f t="shared" ca="1" si="103"/>
        <v>год 7</v>
      </c>
      <c r="J224" s="14" t="str">
        <f t="shared" ca="1" si="103"/>
        <v>год 8</v>
      </c>
      <c r="K224" s="14" t="str">
        <f t="shared" ca="1" si="103"/>
        <v>год 9</v>
      </c>
      <c r="L224" s="14" t="str">
        <f t="shared" ca="1" si="103"/>
        <v>год 10</v>
      </c>
      <c r="M224" s="14" t="str">
        <f t="shared" ca="1" si="103"/>
        <v>год 11</v>
      </c>
      <c r="N224" s="14" t="str">
        <f t="shared" ca="1" si="103"/>
        <v>год 12</v>
      </c>
      <c r="O224" s="14" t="str">
        <f t="shared" ca="1" si="103"/>
        <v>год 13</v>
      </c>
      <c r="P224" s="14" t="str">
        <f t="shared" ca="1" si="103"/>
        <v>год 14</v>
      </c>
      <c r="Q224" s="14" t="str">
        <f t="shared" ca="1" si="103"/>
        <v>год 15</v>
      </c>
      <c r="R224" s="14" t="str">
        <f t="shared" ca="1" si="103"/>
        <v>год 16</v>
      </c>
      <c r="S224" s="14" t="str">
        <f t="shared" ca="1" si="103"/>
        <v>год 17</v>
      </c>
      <c r="T224" s="14" t="str">
        <f t="shared" ca="1" si="103"/>
        <v>год 18</v>
      </c>
      <c r="U224" s="14" t="str">
        <f t="shared" ca="1" si="103"/>
        <v>год 19</v>
      </c>
      <c r="V224" s="14" t="str">
        <f t="shared" ca="1" si="103"/>
        <v>год 20</v>
      </c>
      <c r="W224" s="14" t="str">
        <f t="shared" ca="1" si="103"/>
        <v>год 21</v>
      </c>
      <c r="X224" s="14" t="str">
        <f t="shared" ca="1" si="103"/>
        <v>год 22</v>
      </c>
      <c r="Y224" s="14" t="str">
        <f t="shared" ca="1" si="103"/>
        <v>год 23</v>
      </c>
      <c r="Z224" s="14" t="str">
        <f t="shared" ca="1" si="103"/>
        <v>год 24</v>
      </c>
      <c r="AA224" s="14" t="str">
        <f t="shared" ca="1" si="103"/>
        <v>год 25</v>
      </c>
      <c r="AB224" s="14" t="str">
        <f t="shared" ca="1" si="103"/>
        <v>год 26</v>
      </c>
      <c r="AC224" s="14" t="str">
        <f t="shared" ca="1" si="103"/>
        <v>год 27</v>
      </c>
      <c r="AD224" s="14" t="str">
        <f t="shared" ca="1" si="103"/>
        <v>год 28</v>
      </c>
      <c r="AE224" s="14" t="str">
        <f t="shared" ca="1" si="103"/>
        <v>год 29</v>
      </c>
      <c r="AF224" s="14" t="str">
        <f t="shared" ca="1" si="103"/>
        <v>год 30</v>
      </c>
      <c r="AG224" s="14" t="str">
        <f t="shared" ca="1" si="103"/>
        <v>год 31</v>
      </c>
      <c r="AH224" s="14" t="str">
        <f t="shared" ca="1" si="103"/>
        <v>год 32</v>
      </c>
      <c r="AI224" s="14" t="str">
        <f t="shared" ca="1" si="103"/>
        <v>год 33</v>
      </c>
      <c r="AJ224" s="14" t="str">
        <f t="shared" ca="1" si="103"/>
        <v>год 34</v>
      </c>
      <c r="AK224" s="14" t="str">
        <f t="shared" ca="1" si="103"/>
        <v>год 35</v>
      </c>
      <c r="AL224" s="14" t="str">
        <f t="shared" ca="1" si="103"/>
        <v>год 36</v>
      </c>
      <c r="AM224" s="14" t="str">
        <f t="shared" ca="1" si="103"/>
        <v>год 37</v>
      </c>
      <c r="AN224" s="14" t="str">
        <f t="shared" ca="1" si="103"/>
        <v>год 38</v>
      </c>
      <c r="AO224" s="14" t="str">
        <f t="shared" ca="1" si="103"/>
        <v>год 39</v>
      </c>
      <c r="AP224" s="14" t="str">
        <f t="shared" ca="1" si="103"/>
        <v>год 40</v>
      </c>
      <c r="AQ224" s="14" t="str">
        <f t="shared" ca="1" si="103"/>
        <v>год 41</v>
      </c>
      <c r="AR224" s="14" t="str">
        <f t="shared" ca="1" si="103"/>
        <v>год 42</v>
      </c>
      <c r="AS224" s="14" t="str">
        <f t="shared" ca="1" si="103"/>
        <v>год 43</v>
      </c>
      <c r="AT224" s="14" t="str">
        <f t="shared" ca="1" si="103"/>
        <v>год 44</v>
      </c>
      <c r="AU224" s="14" t="str">
        <f t="shared" ca="1" si="103"/>
        <v>год 45</v>
      </c>
      <c r="AV224" s="14" t="str">
        <f t="shared" ca="1" si="103"/>
        <v>год 46</v>
      </c>
      <c r="AW224" s="14" t="str">
        <f t="shared" ca="1" si="103"/>
        <v>год 47</v>
      </c>
      <c r="AX224" s="14" t="str">
        <f t="shared" ca="1" si="103"/>
        <v>год 48</v>
      </c>
      <c r="AY224" s="14" t="str">
        <f t="shared" ca="1" si="103"/>
        <v>год 49</v>
      </c>
      <c r="AZ224" s="14" t="str">
        <f t="shared" ca="1" si="103"/>
        <v>год 50</v>
      </c>
      <c r="BA224" s="14" t="str">
        <f t="shared" ca="1" si="103"/>
        <v>год 51</v>
      </c>
      <c r="BB224" s="14" t="str">
        <f t="shared" ca="1" si="103"/>
        <v>год 52</v>
      </c>
      <c r="BC224" s="14" t="str">
        <f t="shared" ca="1" si="103"/>
        <v>год 53</v>
      </c>
      <c r="BD224" s="14" t="str">
        <f t="shared" ca="1" si="103"/>
        <v>год 54</v>
      </c>
      <c r="BE224" s="14" t="str">
        <f t="shared" ca="1" si="103"/>
        <v>год 55</v>
      </c>
      <c r="BF224" s="14" t="str">
        <f t="shared" ca="1" si="103"/>
        <v>год 56</v>
      </c>
      <c r="BG224" s="14" t="str">
        <f t="shared" ca="1" si="103"/>
        <v>год 57</v>
      </c>
      <c r="BH224" s="14" t="str">
        <f t="shared" ca="1" si="103"/>
        <v>год 58</v>
      </c>
      <c r="BI224" s="14" t="str">
        <f t="shared" ca="1" si="103"/>
        <v>год 59</v>
      </c>
      <c r="BJ224" s="14" t="str">
        <f t="shared" ca="1" si="103"/>
        <v>год 60</v>
      </c>
      <c r="BK224" s="14" t="str">
        <f t="shared" ca="1" si="103"/>
        <v>год 61</v>
      </c>
      <c r="BL224" s="14" t="str">
        <f t="shared" ca="1" si="103"/>
        <v>год 62</v>
      </c>
    </row>
    <row r="225" spans="1:64" s="65" customFormat="1" hidden="1" outlineLevel="1" x14ac:dyDescent="0.25">
      <c r="A225" s="62" t="s">
        <v>202</v>
      </c>
      <c r="B225" s="15" t="s">
        <v>20</v>
      </c>
      <c r="C225" s="64">
        <f t="shared" ref="C225:BL225" ca="1" si="104">C30</f>
        <v>2159</v>
      </c>
      <c r="D225" s="64">
        <f t="shared" ca="1" si="104"/>
        <v>2216</v>
      </c>
      <c r="E225" s="64">
        <f t="shared" ca="1" si="104"/>
        <v>2271</v>
      </c>
      <c r="F225" s="64">
        <f t="shared" ca="1" si="104"/>
        <v>2324</v>
      </c>
      <c r="G225" s="64">
        <f t="shared" ca="1" si="104"/>
        <v>1875</v>
      </c>
      <c r="H225" s="64">
        <f t="shared" ca="1" si="104"/>
        <v>1924</v>
      </c>
      <c r="I225" s="64">
        <f t="shared" ca="1" si="104"/>
        <v>1971</v>
      </c>
      <c r="J225" s="64">
        <f t="shared" ca="1" si="104"/>
        <v>2016</v>
      </c>
      <c r="K225" s="64">
        <f t="shared" ca="1" si="104"/>
        <v>2059</v>
      </c>
      <c r="L225" s="64">
        <f t="shared" ca="1" si="104"/>
        <v>2100</v>
      </c>
      <c r="M225" s="64">
        <f t="shared" ca="1" si="104"/>
        <v>2139</v>
      </c>
      <c r="N225" s="64">
        <f t="shared" ca="1" si="104"/>
        <v>2176</v>
      </c>
      <c r="O225" s="64">
        <f t="shared" ca="1" si="104"/>
        <v>2211</v>
      </c>
      <c r="P225" s="64">
        <f t="shared" ca="1" si="104"/>
        <v>2244</v>
      </c>
      <c r="Q225" s="64">
        <f t="shared" ca="1" si="104"/>
        <v>2775</v>
      </c>
      <c r="R225" s="64">
        <f t="shared" ca="1" si="104"/>
        <v>2804</v>
      </c>
      <c r="S225" s="64">
        <f t="shared" ca="1" si="104"/>
        <v>2831</v>
      </c>
      <c r="T225" s="64">
        <f t="shared" ca="1" si="104"/>
        <v>2856</v>
      </c>
      <c r="U225" s="64">
        <f t="shared" ca="1" si="104"/>
        <v>2879</v>
      </c>
      <c r="V225" s="64">
        <f t="shared" ca="1" si="104"/>
        <v>2900</v>
      </c>
      <c r="W225" s="64">
        <f t="shared" ca="1" si="104"/>
        <v>2919</v>
      </c>
      <c r="X225" s="64">
        <f t="shared" ca="1" si="104"/>
        <v>1936</v>
      </c>
      <c r="Y225" s="64">
        <f t="shared" ca="1" si="104"/>
        <v>1951</v>
      </c>
      <c r="Z225" s="64">
        <f t="shared" ca="1" si="104"/>
        <v>1964</v>
      </c>
      <c r="AA225" s="64">
        <f t="shared" ca="1" si="104"/>
        <v>1975</v>
      </c>
      <c r="AB225" s="64">
        <f t="shared" ca="1" si="104"/>
        <v>1984</v>
      </c>
      <c r="AC225" s="64">
        <f t="shared" ca="1" si="104"/>
        <v>1991</v>
      </c>
      <c r="AD225" s="64">
        <f t="shared" ca="1" si="104"/>
        <v>1996</v>
      </c>
      <c r="AE225" s="64">
        <f t="shared" ca="1" si="104"/>
        <v>1999</v>
      </c>
      <c r="AF225" s="64">
        <f t="shared" ca="1" si="104"/>
        <v>2000</v>
      </c>
      <c r="AG225" s="64">
        <f t="shared" ca="1" si="104"/>
        <v>1999</v>
      </c>
      <c r="AH225" s="64">
        <f t="shared" ca="1" si="104"/>
        <v>1996</v>
      </c>
      <c r="AI225" s="64">
        <f t="shared" ca="1" si="104"/>
        <v>1991</v>
      </c>
      <c r="AJ225" s="64">
        <f t="shared" ca="1" si="104"/>
        <v>1984</v>
      </c>
      <c r="AK225" s="64">
        <f t="shared" ca="1" si="104"/>
        <v>1975</v>
      </c>
      <c r="AL225" s="64">
        <f t="shared" ca="1" si="104"/>
        <v>1964</v>
      </c>
      <c r="AM225" s="64">
        <f t="shared" ca="1" si="104"/>
        <v>1951</v>
      </c>
      <c r="AN225" s="64">
        <f t="shared" ca="1" si="104"/>
        <v>1936</v>
      </c>
      <c r="AO225" s="64">
        <f t="shared" ca="1" si="104"/>
        <v>1919</v>
      </c>
      <c r="AP225" s="64">
        <f t="shared" ca="1" si="104"/>
        <v>1900</v>
      </c>
      <c r="AQ225" s="64">
        <f t="shared" ca="1" si="104"/>
        <v>1879</v>
      </c>
      <c r="AR225" s="64">
        <f t="shared" ca="1" si="104"/>
        <v>2856</v>
      </c>
      <c r="AS225" s="64">
        <f t="shared" ca="1" si="104"/>
        <v>2831</v>
      </c>
      <c r="AT225" s="64">
        <f t="shared" ca="1" si="104"/>
        <v>2804</v>
      </c>
      <c r="AU225" s="64">
        <f t="shared" ca="1" si="104"/>
        <v>2775</v>
      </c>
      <c r="AV225" s="64">
        <f t="shared" ca="1" si="104"/>
        <v>2744</v>
      </c>
      <c r="AW225" s="64">
        <f t="shared" ca="1" si="104"/>
        <v>2711</v>
      </c>
      <c r="AX225" s="64">
        <f t="shared" ca="1" si="104"/>
        <v>1176</v>
      </c>
      <c r="AY225" s="64">
        <f t="shared" ca="1" si="104"/>
        <v>1139</v>
      </c>
      <c r="AZ225" s="64">
        <f t="shared" ca="1" si="104"/>
        <v>1100</v>
      </c>
      <c r="BA225" s="64">
        <f t="shared" ca="1" si="104"/>
        <v>1059</v>
      </c>
      <c r="BB225" s="64">
        <f t="shared" ca="1" si="104"/>
        <v>1016</v>
      </c>
      <c r="BC225" s="64">
        <f t="shared" ca="1" si="104"/>
        <v>971</v>
      </c>
      <c r="BD225" s="64">
        <f t="shared" ca="1" si="104"/>
        <v>924</v>
      </c>
      <c r="BE225" s="64">
        <f t="shared" ca="1" si="104"/>
        <v>875</v>
      </c>
      <c r="BF225" s="64">
        <f t="shared" ca="1" si="104"/>
        <v>824</v>
      </c>
      <c r="BG225" s="64">
        <f t="shared" ca="1" si="104"/>
        <v>771</v>
      </c>
      <c r="BH225" s="64">
        <f t="shared" ca="1" si="104"/>
        <v>716</v>
      </c>
      <c r="BI225" s="64">
        <f t="shared" ca="1" si="104"/>
        <v>659</v>
      </c>
      <c r="BJ225" s="64">
        <f t="shared" ca="1" si="104"/>
        <v>600</v>
      </c>
      <c r="BK225" s="64">
        <f t="shared" ca="1" si="104"/>
        <v>539</v>
      </c>
      <c r="BL225" s="64">
        <f t="shared" ca="1" si="104"/>
        <v>476</v>
      </c>
    </row>
    <row r="226" spans="1:64" s="65" customFormat="1" hidden="1" outlineLevel="1" x14ac:dyDescent="0.25">
      <c r="A226" s="62" t="s">
        <v>202</v>
      </c>
      <c r="B226" s="31" t="s">
        <v>124</v>
      </c>
      <c r="C226" s="32">
        <f t="shared" ref="C226:BL226" ca="1" si="105">C225/365</f>
        <v>5.9150684931506845</v>
      </c>
      <c r="D226" s="32">
        <f t="shared" ca="1" si="105"/>
        <v>6.0712328767123287</v>
      </c>
      <c r="E226" s="32">
        <f t="shared" ca="1" si="105"/>
        <v>6.2219178082191782</v>
      </c>
      <c r="F226" s="32">
        <f t="shared" ca="1" si="105"/>
        <v>6.3671232876712329</v>
      </c>
      <c r="G226" s="32">
        <f t="shared" ca="1" si="105"/>
        <v>5.1369863013698627</v>
      </c>
      <c r="H226" s="32">
        <f t="shared" ca="1" si="105"/>
        <v>5.2712328767123289</v>
      </c>
      <c r="I226" s="32">
        <f t="shared" ca="1" si="105"/>
        <v>5.4</v>
      </c>
      <c r="J226" s="32">
        <f t="shared" ca="1" si="105"/>
        <v>5.5232876712328771</v>
      </c>
      <c r="K226" s="32">
        <f t="shared" ca="1" si="105"/>
        <v>5.6410958904109592</v>
      </c>
      <c r="L226" s="32">
        <f t="shared" ca="1" si="105"/>
        <v>5.7534246575342465</v>
      </c>
      <c r="M226" s="32">
        <f t="shared" ca="1" si="105"/>
        <v>5.86027397260274</v>
      </c>
      <c r="N226" s="32">
        <f t="shared" ca="1" si="105"/>
        <v>5.9616438356164387</v>
      </c>
      <c r="O226" s="32">
        <f t="shared" ca="1" si="105"/>
        <v>6.0575342465753428</v>
      </c>
      <c r="P226" s="32">
        <f t="shared" ca="1" si="105"/>
        <v>6.1479452054794521</v>
      </c>
      <c r="Q226" s="32">
        <f t="shared" ca="1" si="105"/>
        <v>7.602739726027397</v>
      </c>
      <c r="R226" s="32">
        <f t="shared" ca="1" si="105"/>
        <v>7.6821917808219178</v>
      </c>
      <c r="S226" s="32">
        <f t="shared" ca="1" si="105"/>
        <v>7.7561643835616438</v>
      </c>
      <c r="T226" s="32">
        <f t="shared" ca="1" si="105"/>
        <v>7.8246575342465752</v>
      </c>
      <c r="U226" s="32">
        <f t="shared" ca="1" si="105"/>
        <v>7.8876712328767127</v>
      </c>
      <c r="V226" s="32">
        <f t="shared" ca="1" si="105"/>
        <v>7.9452054794520546</v>
      </c>
      <c r="W226" s="32">
        <f t="shared" ca="1" si="105"/>
        <v>7.9972602739726026</v>
      </c>
      <c r="X226" s="32">
        <f t="shared" ca="1" si="105"/>
        <v>5.3041095890410963</v>
      </c>
      <c r="Y226" s="32">
        <f t="shared" ca="1" si="105"/>
        <v>5.3452054794520549</v>
      </c>
      <c r="Z226" s="32">
        <f t="shared" ca="1" si="105"/>
        <v>5.3808219178082188</v>
      </c>
      <c r="AA226" s="32">
        <f t="shared" ca="1" si="105"/>
        <v>5.4109589041095889</v>
      </c>
      <c r="AB226" s="32">
        <f t="shared" ca="1" si="105"/>
        <v>5.4356164383561643</v>
      </c>
      <c r="AC226" s="32">
        <f t="shared" ca="1" si="105"/>
        <v>5.4547945205479449</v>
      </c>
      <c r="AD226" s="32">
        <f t="shared" ca="1" si="105"/>
        <v>5.4684931506849317</v>
      </c>
      <c r="AE226" s="32">
        <f t="shared" ca="1" si="105"/>
        <v>5.4767123287671229</v>
      </c>
      <c r="AF226" s="32">
        <f t="shared" ca="1" si="105"/>
        <v>5.4794520547945202</v>
      </c>
      <c r="AG226" s="32">
        <f t="shared" ca="1" si="105"/>
        <v>5.4767123287671229</v>
      </c>
      <c r="AH226" s="32">
        <f t="shared" ca="1" si="105"/>
        <v>5.4684931506849317</v>
      </c>
      <c r="AI226" s="32">
        <f t="shared" ca="1" si="105"/>
        <v>5.4547945205479449</v>
      </c>
      <c r="AJ226" s="32">
        <f t="shared" ca="1" si="105"/>
        <v>5.4356164383561643</v>
      </c>
      <c r="AK226" s="32">
        <f t="shared" ca="1" si="105"/>
        <v>5.4109589041095889</v>
      </c>
      <c r="AL226" s="32">
        <f t="shared" ca="1" si="105"/>
        <v>5.3808219178082188</v>
      </c>
      <c r="AM226" s="32">
        <f t="shared" ca="1" si="105"/>
        <v>5.3452054794520549</v>
      </c>
      <c r="AN226" s="32">
        <f t="shared" ca="1" si="105"/>
        <v>5.3041095890410963</v>
      </c>
      <c r="AO226" s="32">
        <f t="shared" ca="1" si="105"/>
        <v>5.2575342465753421</v>
      </c>
      <c r="AP226" s="32">
        <f t="shared" ca="1" si="105"/>
        <v>5.2054794520547949</v>
      </c>
      <c r="AQ226" s="32">
        <f t="shared" ca="1" si="105"/>
        <v>5.1479452054794521</v>
      </c>
      <c r="AR226" s="32">
        <f t="shared" ca="1" si="105"/>
        <v>7.8246575342465752</v>
      </c>
      <c r="AS226" s="32">
        <f t="shared" ca="1" si="105"/>
        <v>7.7561643835616438</v>
      </c>
      <c r="AT226" s="32">
        <f t="shared" ca="1" si="105"/>
        <v>7.6821917808219178</v>
      </c>
      <c r="AU226" s="32">
        <f t="shared" ca="1" si="105"/>
        <v>7.602739726027397</v>
      </c>
      <c r="AV226" s="32">
        <f t="shared" ca="1" si="105"/>
        <v>7.5178082191780824</v>
      </c>
      <c r="AW226" s="32">
        <f t="shared" ca="1" si="105"/>
        <v>7.4273972602739722</v>
      </c>
      <c r="AX226" s="32">
        <f t="shared" ca="1" si="105"/>
        <v>3.2219178082191782</v>
      </c>
      <c r="AY226" s="32">
        <f t="shared" ca="1" si="105"/>
        <v>3.1205479452054794</v>
      </c>
      <c r="AZ226" s="32">
        <f t="shared" ca="1" si="105"/>
        <v>3.0136986301369864</v>
      </c>
      <c r="BA226" s="32">
        <f t="shared" ca="1" si="105"/>
        <v>2.9013698630136986</v>
      </c>
      <c r="BB226" s="32">
        <f t="shared" ca="1" si="105"/>
        <v>2.7835616438356166</v>
      </c>
      <c r="BC226" s="32">
        <f t="shared" ca="1" si="105"/>
        <v>2.6602739726027398</v>
      </c>
      <c r="BD226" s="32">
        <f t="shared" ca="1" si="105"/>
        <v>2.5315068493150683</v>
      </c>
      <c r="BE226" s="32">
        <f t="shared" ca="1" si="105"/>
        <v>2.3972602739726026</v>
      </c>
      <c r="BF226" s="32">
        <f t="shared" ca="1" si="105"/>
        <v>2.2575342465753425</v>
      </c>
      <c r="BG226" s="32">
        <f t="shared" ca="1" si="105"/>
        <v>2.1123287671232878</v>
      </c>
      <c r="BH226" s="32">
        <f t="shared" ca="1" si="105"/>
        <v>1.9616438356164383</v>
      </c>
      <c r="BI226" s="32">
        <f t="shared" ca="1" si="105"/>
        <v>1.8054794520547945</v>
      </c>
      <c r="BJ226" s="32">
        <f t="shared" ca="1" si="105"/>
        <v>1.6438356164383561</v>
      </c>
      <c r="BK226" s="32">
        <f t="shared" ca="1" si="105"/>
        <v>1.4767123287671233</v>
      </c>
      <c r="BL226" s="32">
        <f t="shared" ca="1" si="105"/>
        <v>1.3041095890410959</v>
      </c>
    </row>
    <row r="227" spans="1:64" s="65" customFormat="1" collapsed="1" x14ac:dyDescent="0.25">
      <c r="A227" s="62" t="s">
        <v>202</v>
      </c>
      <c r="B227" s="31" t="s">
        <v>125</v>
      </c>
      <c r="C227" s="19">
        <v>76.038938032469261</v>
      </c>
      <c r="D227" s="19">
        <v>76.038938032469261</v>
      </c>
      <c r="E227" s="19">
        <v>76.038938032469261</v>
      </c>
      <c r="F227" s="19">
        <v>76.038938032469261</v>
      </c>
      <c r="G227" s="19">
        <v>76.038938032469261</v>
      </c>
      <c r="H227" s="19">
        <v>76.038938032469261</v>
      </c>
      <c r="I227" s="19">
        <v>76.038938032469261</v>
      </c>
      <c r="J227" s="19">
        <v>76.038938032469261</v>
      </c>
      <c r="K227" s="19">
        <v>76.038938032469261</v>
      </c>
      <c r="L227" s="19">
        <v>76.038938032469261</v>
      </c>
      <c r="M227" s="19">
        <v>76.038938032469261</v>
      </c>
      <c r="N227" s="19">
        <v>76.038938032469261</v>
      </c>
      <c r="O227" s="19">
        <v>76.038938032469261</v>
      </c>
      <c r="P227" s="19">
        <v>76.038938032469261</v>
      </c>
      <c r="Q227" s="19">
        <v>76.038938032469261</v>
      </c>
      <c r="R227" s="19">
        <v>76.038938032469261</v>
      </c>
      <c r="S227" s="19">
        <v>76.038938032469261</v>
      </c>
      <c r="T227" s="19">
        <v>76.038938032469261</v>
      </c>
      <c r="U227" s="19">
        <v>76.038938032469261</v>
      </c>
      <c r="V227" s="19">
        <v>76.038938032469261</v>
      </c>
      <c r="W227" s="19">
        <v>76.038938032469261</v>
      </c>
      <c r="X227" s="19">
        <v>76.038938032469261</v>
      </c>
      <c r="Y227" s="19">
        <v>76.038938032469261</v>
      </c>
      <c r="Z227" s="19">
        <v>76.038938032469261</v>
      </c>
      <c r="AA227" s="19">
        <v>76.038938032469261</v>
      </c>
      <c r="AB227" s="19">
        <v>76.038938032469261</v>
      </c>
      <c r="AC227" s="19">
        <v>76.038938032469261</v>
      </c>
      <c r="AD227" s="19">
        <v>76.038938032469261</v>
      </c>
      <c r="AE227" s="19">
        <v>76.038938032469261</v>
      </c>
      <c r="AF227" s="19">
        <v>76.038938032469261</v>
      </c>
      <c r="AG227" s="19">
        <v>76.038938032469261</v>
      </c>
      <c r="AH227" s="19">
        <v>76.038938032469261</v>
      </c>
      <c r="AI227" s="19">
        <v>76.038938032469261</v>
      </c>
      <c r="AJ227" s="19">
        <v>76.038938032469261</v>
      </c>
      <c r="AK227" s="19">
        <v>76.038938032469261</v>
      </c>
      <c r="AL227" s="19">
        <v>76.038938032469261</v>
      </c>
      <c r="AM227" s="19">
        <v>76.038938032469261</v>
      </c>
      <c r="AN227" s="19">
        <v>76.038938032469261</v>
      </c>
      <c r="AO227" s="19">
        <v>76.038938032469261</v>
      </c>
      <c r="AP227" s="19">
        <v>76.038938032469261</v>
      </c>
      <c r="AQ227" s="19">
        <v>76.038938032469261</v>
      </c>
      <c r="AR227" s="19">
        <v>76.038938032469261</v>
      </c>
      <c r="AS227" s="19">
        <v>76.038938032469261</v>
      </c>
      <c r="AT227" s="19">
        <v>76.038938032469261</v>
      </c>
      <c r="AU227" s="19">
        <v>76.038938032469261</v>
      </c>
      <c r="AV227" s="19">
        <v>76.038938032469261</v>
      </c>
      <c r="AW227" s="19">
        <v>76.038938032469261</v>
      </c>
      <c r="AX227" s="19">
        <v>76.038938032469261</v>
      </c>
      <c r="AY227" s="19">
        <v>76.038938032469261</v>
      </c>
      <c r="AZ227" s="19">
        <v>76.038938032469261</v>
      </c>
      <c r="BA227" s="19">
        <v>76.038938032469261</v>
      </c>
      <c r="BB227" s="19">
        <v>76.038938032469261</v>
      </c>
      <c r="BC227" s="19">
        <v>76.038938032469261</v>
      </c>
      <c r="BD227" s="19">
        <v>76.038938032469261</v>
      </c>
      <c r="BE227" s="19">
        <v>76.038938032469261</v>
      </c>
      <c r="BF227" s="19">
        <v>76.038938032469261</v>
      </c>
      <c r="BG227" s="19">
        <v>76.038938032469261</v>
      </c>
      <c r="BH227" s="19">
        <v>76.038938032469261</v>
      </c>
      <c r="BI227" s="19">
        <v>76.038938032469261</v>
      </c>
      <c r="BJ227" s="19">
        <v>76.038938032469261</v>
      </c>
      <c r="BK227" s="19">
        <v>76.038938032469261</v>
      </c>
      <c r="BL227" s="19">
        <v>76.038938032469261</v>
      </c>
    </row>
    <row r="228" spans="1:64" s="65" customFormat="1" hidden="1" outlineLevel="1" x14ac:dyDescent="0.25">
      <c r="A228" s="62" t="s">
        <v>202</v>
      </c>
      <c r="B228" s="38" t="s">
        <v>123</v>
      </c>
      <c r="C228" s="34">
        <f ca="1">$C$8*10.1325</f>
        <v>99.298500000000004</v>
      </c>
      <c r="D228" s="34">
        <f t="shared" ref="D228:BL228" ca="1" si="106">$C$8*10.1325</f>
        <v>99.298500000000004</v>
      </c>
      <c r="E228" s="34">
        <f t="shared" ca="1" si="106"/>
        <v>99.298500000000004</v>
      </c>
      <c r="F228" s="34">
        <f t="shared" ca="1" si="106"/>
        <v>99.298500000000004</v>
      </c>
      <c r="G228" s="34">
        <f t="shared" ca="1" si="106"/>
        <v>99.298500000000004</v>
      </c>
      <c r="H228" s="34">
        <f t="shared" ca="1" si="106"/>
        <v>99.298500000000004</v>
      </c>
      <c r="I228" s="34">
        <f t="shared" ca="1" si="106"/>
        <v>99.298500000000004</v>
      </c>
      <c r="J228" s="34">
        <f t="shared" ca="1" si="106"/>
        <v>99.298500000000004</v>
      </c>
      <c r="K228" s="34">
        <f t="shared" ca="1" si="106"/>
        <v>99.298500000000004</v>
      </c>
      <c r="L228" s="34">
        <f t="shared" ca="1" si="106"/>
        <v>99.298500000000004</v>
      </c>
      <c r="M228" s="34">
        <f t="shared" ca="1" si="106"/>
        <v>99.298500000000004</v>
      </c>
      <c r="N228" s="34">
        <f t="shared" ca="1" si="106"/>
        <v>99.298500000000004</v>
      </c>
      <c r="O228" s="34">
        <f t="shared" ca="1" si="106"/>
        <v>99.298500000000004</v>
      </c>
      <c r="P228" s="34">
        <f t="shared" ca="1" si="106"/>
        <v>99.298500000000004</v>
      </c>
      <c r="Q228" s="34">
        <f t="shared" ca="1" si="106"/>
        <v>99.298500000000004</v>
      </c>
      <c r="R228" s="34">
        <f t="shared" ca="1" si="106"/>
        <v>99.298500000000004</v>
      </c>
      <c r="S228" s="34">
        <f t="shared" ca="1" si="106"/>
        <v>99.298500000000004</v>
      </c>
      <c r="T228" s="34">
        <f t="shared" ca="1" si="106"/>
        <v>99.298500000000004</v>
      </c>
      <c r="U228" s="34">
        <f t="shared" ca="1" si="106"/>
        <v>99.298500000000004</v>
      </c>
      <c r="V228" s="34">
        <f t="shared" ca="1" si="106"/>
        <v>99.298500000000004</v>
      </c>
      <c r="W228" s="34">
        <f t="shared" ca="1" si="106"/>
        <v>99.298500000000004</v>
      </c>
      <c r="X228" s="34">
        <f t="shared" ca="1" si="106"/>
        <v>99.298500000000004</v>
      </c>
      <c r="Y228" s="34">
        <f t="shared" ca="1" si="106"/>
        <v>99.298500000000004</v>
      </c>
      <c r="Z228" s="34">
        <f t="shared" ca="1" si="106"/>
        <v>99.298500000000004</v>
      </c>
      <c r="AA228" s="34">
        <f t="shared" ca="1" si="106"/>
        <v>99.298500000000004</v>
      </c>
      <c r="AB228" s="34">
        <f t="shared" ca="1" si="106"/>
        <v>99.298500000000004</v>
      </c>
      <c r="AC228" s="34">
        <f t="shared" ca="1" si="106"/>
        <v>99.298500000000004</v>
      </c>
      <c r="AD228" s="34">
        <f t="shared" ca="1" si="106"/>
        <v>99.298500000000004</v>
      </c>
      <c r="AE228" s="34">
        <f t="shared" ca="1" si="106"/>
        <v>99.298500000000004</v>
      </c>
      <c r="AF228" s="34">
        <f t="shared" ca="1" si="106"/>
        <v>99.298500000000004</v>
      </c>
      <c r="AG228" s="34">
        <f t="shared" ca="1" si="106"/>
        <v>99.298500000000004</v>
      </c>
      <c r="AH228" s="34">
        <f t="shared" ca="1" si="106"/>
        <v>99.298500000000004</v>
      </c>
      <c r="AI228" s="34">
        <f t="shared" ca="1" si="106"/>
        <v>99.298500000000004</v>
      </c>
      <c r="AJ228" s="34">
        <f t="shared" ca="1" si="106"/>
        <v>99.298500000000004</v>
      </c>
      <c r="AK228" s="34">
        <f t="shared" ca="1" si="106"/>
        <v>99.298500000000004</v>
      </c>
      <c r="AL228" s="34">
        <f t="shared" ca="1" si="106"/>
        <v>99.298500000000004</v>
      </c>
      <c r="AM228" s="34">
        <f t="shared" ca="1" si="106"/>
        <v>99.298500000000004</v>
      </c>
      <c r="AN228" s="34">
        <f t="shared" ca="1" si="106"/>
        <v>99.298500000000004</v>
      </c>
      <c r="AO228" s="34">
        <f t="shared" ca="1" si="106"/>
        <v>99.298500000000004</v>
      </c>
      <c r="AP228" s="34">
        <f t="shared" ca="1" si="106"/>
        <v>99.298500000000004</v>
      </c>
      <c r="AQ228" s="34">
        <f t="shared" ca="1" si="106"/>
        <v>99.298500000000004</v>
      </c>
      <c r="AR228" s="34">
        <f t="shared" ca="1" si="106"/>
        <v>99.298500000000004</v>
      </c>
      <c r="AS228" s="34">
        <f t="shared" ca="1" si="106"/>
        <v>99.298500000000004</v>
      </c>
      <c r="AT228" s="34">
        <f t="shared" ca="1" si="106"/>
        <v>99.298500000000004</v>
      </c>
      <c r="AU228" s="34">
        <f t="shared" ca="1" si="106"/>
        <v>99.298500000000004</v>
      </c>
      <c r="AV228" s="34">
        <f t="shared" ca="1" si="106"/>
        <v>99.298500000000004</v>
      </c>
      <c r="AW228" s="34">
        <f t="shared" ca="1" si="106"/>
        <v>99.298500000000004</v>
      </c>
      <c r="AX228" s="34">
        <f t="shared" ca="1" si="106"/>
        <v>99.298500000000004</v>
      </c>
      <c r="AY228" s="34">
        <f t="shared" ca="1" si="106"/>
        <v>99.298500000000004</v>
      </c>
      <c r="AZ228" s="34">
        <f t="shared" ca="1" si="106"/>
        <v>99.298500000000004</v>
      </c>
      <c r="BA228" s="34">
        <f t="shared" ca="1" si="106"/>
        <v>99.298500000000004</v>
      </c>
      <c r="BB228" s="34">
        <f t="shared" ca="1" si="106"/>
        <v>99.298500000000004</v>
      </c>
      <c r="BC228" s="34">
        <f t="shared" ca="1" si="106"/>
        <v>99.298500000000004</v>
      </c>
      <c r="BD228" s="34">
        <f t="shared" ca="1" si="106"/>
        <v>99.298500000000004</v>
      </c>
      <c r="BE228" s="34">
        <f t="shared" ca="1" si="106"/>
        <v>99.298500000000004</v>
      </c>
      <c r="BF228" s="34">
        <f t="shared" ca="1" si="106"/>
        <v>99.298500000000004</v>
      </c>
      <c r="BG228" s="34">
        <f t="shared" ca="1" si="106"/>
        <v>99.298500000000004</v>
      </c>
      <c r="BH228" s="34">
        <f t="shared" ca="1" si="106"/>
        <v>99.298500000000004</v>
      </c>
      <c r="BI228" s="34">
        <f t="shared" ca="1" si="106"/>
        <v>99.298500000000004</v>
      </c>
      <c r="BJ228" s="34">
        <f t="shared" ca="1" si="106"/>
        <v>99.298500000000004</v>
      </c>
      <c r="BK228" s="34">
        <f t="shared" ca="1" si="106"/>
        <v>99.298500000000004</v>
      </c>
      <c r="BL228" s="34">
        <f t="shared" ca="1" si="106"/>
        <v>99.298500000000004</v>
      </c>
    </row>
    <row r="229" spans="1:64" s="65" customFormat="1" hidden="1" outlineLevel="1" x14ac:dyDescent="0.25">
      <c r="A229" s="62" t="s">
        <v>202</v>
      </c>
      <c r="B229" s="31" t="s">
        <v>126</v>
      </c>
      <c r="C229" s="32">
        <f t="shared" ref="C229:BL229" ca="1" si="107">C228/C227</f>
        <v>1.3058901474610116</v>
      </c>
      <c r="D229" s="32">
        <f t="shared" ca="1" si="107"/>
        <v>1.3058901474610116</v>
      </c>
      <c r="E229" s="32">
        <f t="shared" ca="1" si="107"/>
        <v>1.3058901474610116</v>
      </c>
      <c r="F229" s="32">
        <f t="shared" ca="1" si="107"/>
        <v>1.3058901474610116</v>
      </c>
      <c r="G229" s="32">
        <f t="shared" ca="1" si="107"/>
        <v>1.3058901474610116</v>
      </c>
      <c r="H229" s="32">
        <f t="shared" ca="1" si="107"/>
        <v>1.3058901474610116</v>
      </c>
      <c r="I229" s="32">
        <f t="shared" ca="1" si="107"/>
        <v>1.3058901474610116</v>
      </c>
      <c r="J229" s="32">
        <f t="shared" ca="1" si="107"/>
        <v>1.3058901474610116</v>
      </c>
      <c r="K229" s="32">
        <f t="shared" ca="1" si="107"/>
        <v>1.3058901474610116</v>
      </c>
      <c r="L229" s="32">
        <f t="shared" ca="1" si="107"/>
        <v>1.3058901474610116</v>
      </c>
      <c r="M229" s="32">
        <f t="shared" ca="1" si="107"/>
        <v>1.3058901474610116</v>
      </c>
      <c r="N229" s="32">
        <f t="shared" ca="1" si="107"/>
        <v>1.3058901474610116</v>
      </c>
      <c r="O229" s="32">
        <f t="shared" ca="1" si="107"/>
        <v>1.3058901474610116</v>
      </c>
      <c r="P229" s="32">
        <f t="shared" ca="1" si="107"/>
        <v>1.3058901474610116</v>
      </c>
      <c r="Q229" s="32">
        <f t="shared" ca="1" si="107"/>
        <v>1.3058901474610116</v>
      </c>
      <c r="R229" s="32">
        <f t="shared" ca="1" si="107"/>
        <v>1.3058901474610116</v>
      </c>
      <c r="S229" s="32">
        <f t="shared" ca="1" si="107"/>
        <v>1.3058901474610116</v>
      </c>
      <c r="T229" s="32">
        <f t="shared" ca="1" si="107"/>
        <v>1.3058901474610116</v>
      </c>
      <c r="U229" s="32">
        <f t="shared" ca="1" si="107"/>
        <v>1.3058901474610116</v>
      </c>
      <c r="V229" s="32">
        <f t="shared" ca="1" si="107"/>
        <v>1.3058901474610116</v>
      </c>
      <c r="W229" s="32">
        <f t="shared" ca="1" si="107"/>
        <v>1.3058901474610116</v>
      </c>
      <c r="X229" s="32">
        <f t="shared" ca="1" si="107"/>
        <v>1.3058901474610116</v>
      </c>
      <c r="Y229" s="32">
        <f t="shared" ca="1" si="107"/>
        <v>1.3058901474610116</v>
      </c>
      <c r="Z229" s="32">
        <f t="shared" ca="1" si="107"/>
        <v>1.3058901474610116</v>
      </c>
      <c r="AA229" s="32">
        <f t="shared" ca="1" si="107"/>
        <v>1.3058901474610116</v>
      </c>
      <c r="AB229" s="32">
        <f t="shared" ca="1" si="107"/>
        <v>1.3058901474610116</v>
      </c>
      <c r="AC229" s="32">
        <f t="shared" ca="1" si="107"/>
        <v>1.3058901474610116</v>
      </c>
      <c r="AD229" s="32">
        <f t="shared" ca="1" si="107"/>
        <v>1.3058901474610116</v>
      </c>
      <c r="AE229" s="32">
        <f t="shared" ca="1" si="107"/>
        <v>1.3058901474610116</v>
      </c>
      <c r="AF229" s="32">
        <f t="shared" ca="1" si="107"/>
        <v>1.3058901474610116</v>
      </c>
      <c r="AG229" s="32">
        <f t="shared" ca="1" si="107"/>
        <v>1.3058901474610116</v>
      </c>
      <c r="AH229" s="32">
        <f t="shared" ca="1" si="107"/>
        <v>1.3058901474610116</v>
      </c>
      <c r="AI229" s="32">
        <f t="shared" ca="1" si="107"/>
        <v>1.3058901474610116</v>
      </c>
      <c r="AJ229" s="32">
        <f t="shared" ca="1" si="107"/>
        <v>1.3058901474610116</v>
      </c>
      <c r="AK229" s="32">
        <f t="shared" ca="1" si="107"/>
        <v>1.3058901474610116</v>
      </c>
      <c r="AL229" s="32">
        <f t="shared" ca="1" si="107"/>
        <v>1.3058901474610116</v>
      </c>
      <c r="AM229" s="32">
        <f t="shared" ca="1" si="107"/>
        <v>1.3058901474610116</v>
      </c>
      <c r="AN229" s="32">
        <f t="shared" ca="1" si="107"/>
        <v>1.3058901474610116</v>
      </c>
      <c r="AO229" s="32">
        <f t="shared" ca="1" si="107"/>
        <v>1.3058901474610116</v>
      </c>
      <c r="AP229" s="32">
        <f t="shared" ca="1" si="107"/>
        <v>1.3058901474610116</v>
      </c>
      <c r="AQ229" s="32">
        <f t="shared" ca="1" si="107"/>
        <v>1.3058901474610116</v>
      </c>
      <c r="AR229" s="32">
        <f t="shared" ca="1" si="107"/>
        <v>1.3058901474610116</v>
      </c>
      <c r="AS229" s="32">
        <f t="shared" ca="1" si="107"/>
        <v>1.3058901474610116</v>
      </c>
      <c r="AT229" s="32">
        <f t="shared" ca="1" si="107"/>
        <v>1.3058901474610116</v>
      </c>
      <c r="AU229" s="32">
        <f t="shared" ca="1" si="107"/>
        <v>1.3058901474610116</v>
      </c>
      <c r="AV229" s="32">
        <f t="shared" ca="1" si="107"/>
        <v>1.3058901474610116</v>
      </c>
      <c r="AW229" s="32">
        <f t="shared" ca="1" si="107"/>
        <v>1.3058901474610116</v>
      </c>
      <c r="AX229" s="32">
        <f t="shared" ca="1" si="107"/>
        <v>1.3058901474610116</v>
      </c>
      <c r="AY229" s="32">
        <f t="shared" ca="1" si="107"/>
        <v>1.3058901474610116</v>
      </c>
      <c r="AZ229" s="32">
        <f t="shared" ca="1" si="107"/>
        <v>1.3058901474610116</v>
      </c>
      <c r="BA229" s="32">
        <f t="shared" ca="1" si="107"/>
        <v>1.3058901474610116</v>
      </c>
      <c r="BB229" s="32">
        <f t="shared" ca="1" si="107"/>
        <v>1.3058901474610116</v>
      </c>
      <c r="BC229" s="32">
        <f t="shared" ca="1" si="107"/>
        <v>1.3058901474610116</v>
      </c>
      <c r="BD229" s="32">
        <f t="shared" ca="1" si="107"/>
        <v>1.3058901474610116</v>
      </c>
      <c r="BE229" s="32">
        <f t="shared" ca="1" si="107"/>
        <v>1.3058901474610116</v>
      </c>
      <c r="BF229" s="32">
        <f t="shared" ca="1" si="107"/>
        <v>1.3058901474610116</v>
      </c>
      <c r="BG229" s="32">
        <f t="shared" ca="1" si="107"/>
        <v>1.3058901474610116</v>
      </c>
      <c r="BH229" s="32">
        <f t="shared" ca="1" si="107"/>
        <v>1.3058901474610116</v>
      </c>
      <c r="BI229" s="32">
        <f t="shared" ca="1" si="107"/>
        <v>1.3058901474610116</v>
      </c>
      <c r="BJ229" s="32">
        <f t="shared" ca="1" si="107"/>
        <v>1.3058901474610116</v>
      </c>
      <c r="BK229" s="32">
        <f t="shared" ca="1" si="107"/>
        <v>1.3058901474610116</v>
      </c>
      <c r="BL229" s="32">
        <f t="shared" ca="1" si="107"/>
        <v>1.3058901474610116</v>
      </c>
    </row>
    <row r="230" spans="1:64" s="65" customFormat="1" hidden="1" outlineLevel="1" x14ac:dyDescent="0.25">
      <c r="A230" s="62" t="s">
        <v>202</v>
      </c>
      <c r="B230" s="15" t="s">
        <v>128</v>
      </c>
      <c r="C230" s="37">
        <f t="shared" ref="C230:BL230" ca="1" si="108">13.34*C226*$C$1*($C$4+273)*((POWER(C229,0.3)-1))/$C$2</f>
        <v>2288.5695629210495</v>
      </c>
      <c r="D230" s="37">
        <f t="shared" ca="1" si="108"/>
        <v>2348.9903434150287</v>
      </c>
      <c r="E230" s="37">
        <f t="shared" ca="1" si="108"/>
        <v>2407.2910965232531</v>
      </c>
      <c r="F230" s="37">
        <f t="shared" ca="1" si="108"/>
        <v>2463.471822245725</v>
      </c>
      <c r="G230" s="37">
        <f t="shared" ca="1" si="108"/>
        <v>1987.5256741440332</v>
      </c>
      <c r="H230" s="37">
        <f t="shared" ca="1" si="108"/>
        <v>2039.4663450949975</v>
      </c>
      <c r="I230" s="37">
        <f t="shared" ca="1" si="108"/>
        <v>2089.286988660208</v>
      </c>
      <c r="J230" s="37">
        <f t="shared" ca="1" si="108"/>
        <v>2136.9876048396645</v>
      </c>
      <c r="K230" s="37">
        <f t="shared" ca="1" si="108"/>
        <v>2182.5681936333681</v>
      </c>
      <c r="L230" s="37">
        <f t="shared" ca="1" si="108"/>
        <v>2226.0287550413177</v>
      </c>
      <c r="M230" s="37">
        <f t="shared" ca="1" si="108"/>
        <v>2267.3692890635139</v>
      </c>
      <c r="N230" s="37">
        <f t="shared" ca="1" si="108"/>
        <v>2306.5897956999561</v>
      </c>
      <c r="O230" s="37">
        <f t="shared" ca="1" si="108"/>
        <v>2343.6902749506444</v>
      </c>
      <c r="P230" s="37">
        <f t="shared" ca="1" si="108"/>
        <v>2378.6707268155792</v>
      </c>
      <c r="Q230" s="37">
        <f t="shared" ca="1" si="108"/>
        <v>2941.537997733169</v>
      </c>
      <c r="R230" s="37">
        <f t="shared" ca="1" si="108"/>
        <v>2972.2783948265974</v>
      </c>
      <c r="S230" s="37">
        <f t="shared" ca="1" si="108"/>
        <v>3000.8987645342713</v>
      </c>
      <c r="T230" s="37">
        <f t="shared" ca="1" si="108"/>
        <v>3027.3991068561918</v>
      </c>
      <c r="U230" s="37">
        <f t="shared" ca="1" si="108"/>
        <v>3051.7794217923588</v>
      </c>
      <c r="V230" s="37">
        <f t="shared" ca="1" si="108"/>
        <v>3074.0397093427714</v>
      </c>
      <c r="W230" s="37">
        <f t="shared" ca="1" si="108"/>
        <v>3094.1799695074315</v>
      </c>
      <c r="X230" s="37">
        <f t="shared" ca="1" si="108"/>
        <v>2052.1865094095197</v>
      </c>
      <c r="Y230" s="37">
        <f t="shared" ca="1" si="108"/>
        <v>2068.0867148026718</v>
      </c>
      <c r="Z230" s="37">
        <f t="shared" ca="1" si="108"/>
        <v>2081.8668928100701</v>
      </c>
      <c r="AA230" s="37">
        <f t="shared" ca="1" si="108"/>
        <v>2093.5270434317149</v>
      </c>
      <c r="AB230" s="37">
        <f t="shared" ca="1" si="108"/>
        <v>2103.0671666676062</v>
      </c>
      <c r="AC230" s="37">
        <f t="shared" ca="1" si="108"/>
        <v>2110.4872625177441</v>
      </c>
      <c r="AD230" s="37">
        <f t="shared" ca="1" si="108"/>
        <v>2115.7873309821289</v>
      </c>
      <c r="AE230" s="37">
        <f t="shared" ca="1" si="108"/>
        <v>2118.9673720607584</v>
      </c>
      <c r="AF230" s="37">
        <f t="shared" ca="1" si="108"/>
        <v>2120.0273857536354</v>
      </c>
      <c r="AG230" s="37">
        <f t="shared" ca="1" si="108"/>
        <v>2118.9673720607584</v>
      </c>
      <c r="AH230" s="37">
        <f t="shared" ca="1" si="108"/>
        <v>2115.7873309821289</v>
      </c>
      <c r="AI230" s="37">
        <f t="shared" ca="1" si="108"/>
        <v>2110.4872625177441</v>
      </c>
      <c r="AJ230" s="37">
        <f t="shared" ca="1" si="108"/>
        <v>2103.0671666676062</v>
      </c>
      <c r="AK230" s="37">
        <f t="shared" ca="1" si="108"/>
        <v>2093.5270434317149</v>
      </c>
      <c r="AL230" s="37">
        <f t="shared" ca="1" si="108"/>
        <v>2081.8668928100701</v>
      </c>
      <c r="AM230" s="37">
        <f t="shared" ca="1" si="108"/>
        <v>2068.0867148026718</v>
      </c>
      <c r="AN230" s="37">
        <f t="shared" ca="1" si="108"/>
        <v>2052.1865094095197</v>
      </c>
      <c r="AO230" s="37">
        <f t="shared" ca="1" si="108"/>
        <v>2034.1662766306133</v>
      </c>
      <c r="AP230" s="37">
        <f t="shared" ca="1" si="108"/>
        <v>2014.0260164659542</v>
      </c>
      <c r="AQ230" s="37">
        <f t="shared" ca="1" si="108"/>
        <v>1991.7657289155404</v>
      </c>
      <c r="AR230" s="37">
        <f t="shared" ca="1" si="108"/>
        <v>3027.3991068561918</v>
      </c>
      <c r="AS230" s="37">
        <f t="shared" ca="1" si="108"/>
        <v>3000.8987645342713</v>
      </c>
      <c r="AT230" s="37">
        <f t="shared" ca="1" si="108"/>
        <v>2972.2783948265974</v>
      </c>
      <c r="AU230" s="37">
        <f t="shared" ca="1" si="108"/>
        <v>2941.537997733169</v>
      </c>
      <c r="AV230" s="37">
        <f t="shared" ca="1" si="108"/>
        <v>2908.6775732539882</v>
      </c>
      <c r="AW230" s="37">
        <f t="shared" ca="1" si="108"/>
        <v>2873.6971213890533</v>
      </c>
      <c r="AX230" s="37">
        <f t="shared" ca="1" si="108"/>
        <v>1246.5761028231377</v>
      </c>
      <c r="AY230" s="37">
        <f t="shared" ca="1" si="108"/>
        <v>1207.3555961866953</v>
      </c>
      <c r="AZ230" s="37">
        <f t="shared" ca="1" si="108"/>
        <v>1166.0150621644998</v>
      </c>
      <c r="BA230" s="37">
        <f t="shared" ca="1" si="108"/>
        <v>1122.5545007565502</v>
      </c>
      <c r="BB230" s="37">
        <f t="shared" ca="1" si="108"/>
        <v>1076.9739119628468</v>
      </c>
      <c r="BC230" s="37">
        <f t="shared" ca="1" si="108"/>
        <v>1029.2732957833903</v>
      </c>
      <c r="BD230" s="37">
        <f t="shared" ca="1" si="108"/>
        <v>979.45265221817976</v>
      </c>
      <c r="BE230" s="37">
        <f t="shared" ca="1" si="108"/>
        <v>927.51198126721556</v>
      </c>
      <c r="BF230" s="37">
        <f t="shared" ca="1" si="108"/>
        <v>873.45128293049788</v>
      </c>
      <c r="BG230" s="37">
        <f t="shared" ca="1" si="108"/>
        <v>817.2705572080265</v>
      </c>
      <c r="BH230" s="37">
        <f t="shared" ca="1" si="108"/>
        <v>758.96980409980154</v>
      </c>
      <c r="BI230" s="37">
        <f t="shared" ca="1" si="108"/>
        <v>698.54902360582298</v>
      </c>
      <c r="BJ230" s="37">
        <f t="shared" ca="1" si="108"/>
        <v>636.00821572609073</v>
      </c>
      <c r="BK230" s="37">
        <f t="shared" ca="1" si="108"/>
        <v>571.34738046060488</v>
      </c>
      <c r="BL230" s="37">
        <f t="shared" ca="1" si="108"/>
        <v>504.56651780936528</v>
      </c>
    </row>
    <row r="231" spans="1:64" s="65" customFormat="1" hidden="1" outlineLevel="1" x14ac:dyDescent="0.25">
      <c r="A231" s="62" t="s">
        <v>202</v>
      </c>
      <c r="B231" s="38" t="s">
        <v>129</v>
      </c>
      <c r="C231" s="39"/>
      <c r="D231" s="39"/>
      <c r="E231" s="39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</row>
    <row r="232" spans="1:64" ht="22.5" hidden="1" outlineLevel="1" x14ac:dyDescent="0.25">
      <c r="A232" t="s">
        <v>202</v>
      </c>
      <c r="B232" s="40" t="s">
        <v>130</v>
      </c>
      <c r="C232" s="39">
        <f t="shared" ref="C232:BL232" ca="1" si="109">C237*24*365/1000</f>
        <v>8.6534026546738314</v>
      </c>
      <c r="D232" s="39">
        <f t="shared" ca="1" si="109"/>
        <v>8.8122061923887482</v>
      </c>
      <c r="E232" s="39">
        <f t="shared" ca="1" si="109"/>
        <v>8.9654376761487491</v>
      </c>
      <c r="F232" s="39">
        <f t="shared" ca="1" si="109"/>
        <v>9.1130971059538499</v>
      </c>
      <c r="G232" s="39">
        <f t="shared" ca="1" si="109"/>
        <v>7.8621709930767123</v>
      </c>
      <c r="H232" s="39">
        <f t="shared" ca="1" si="109"/>
        <v>7.9986863149719909</v>
      </c>
      <c r="I232" s="39">
        <f t="shared" ca="1" si="109"/>
        <v>8.1296295829123597</v>
      </c>
      <c r="J232" s="39">
        <f t="shared" ca="1" si="109"/>
        <v>8.2550007968978178</v>
      </c>
      <c r="K232" s="39">
        <f t="shared" ca="1" si="109"/>
        <v>8.3747999569283671</v>
      </c>
      <c r="L232" s="39">
        <f t="shared" ca="1" si="109"/>
        <v>8.4890270630040092</v>
      </c>
      <c r="M232" s="39">
        <f t="shared" ca="1" si="109"/>
        <v>8.5976821151247407</v>
      </c>
      <c r="N232" s="39">
        <f t="shared" ca="1" si="109"/>
        <v>8.7007651132905615</v>
      </c>
      <c r="O232" s="39">
        <f t="shared" ca="1" si="109"/>
        <v>8.7982760575014751</v>
      </c>
      <c r="P232" s="39">
        <f t="shared" ca="1" si="109"/>
        <v>8.8902149477574746</v>
      </c>
      <c r="Q232" s="39">
        <f t="shared" ca="1" si="109"/>
        <v>10.369595272785892</v>
      </c>
      <c r="R232" s="39">
        <f t="shared" ca="1" si="109"/>
        <v>10.450390055132075</v>
      </c>
      <c r="S232" s="39">
        <f t="shared" ca="1" si="109"/>
        <v>10.525612783523353</v>
      </c>
      <c r="T232" s="39">
        <f t="shared" ca="1" si="109"/>
        <v>10.595263457959717</v>
      </c>
      <c r="U232" s="39">
        <f t="shared" ca="1" si="109"/>
        <v>10.659342078441176</v>
      </c>
      <c r="V232" s="39">
        <f t="shared" ca="1" si="109"/>
        <v>10.71784864496772</v>
      </c>
      <c r="W232" s="39">
        <f t="shared" ca="1" si="109"/>
        <v>10.770783157539361</v>
      </c>
      <c r="X232" s="39">
        <f t="shared" ca="1" si="109"/>
        <v>8.032118638701446</v>
      </c>
      <c r="Y232" s="39">
        <f t="shared" ca="1" si="109"/>
        <v>8.0739090433632672</v>
      </c>
      <c r="Z232" s="39">
        <f t="shared" ca="1" si="109"/>
        <v>8.1101273940701759</v>
      </c>
      <c r="AA232" s="39">
        <f t="shared" ca="1" si="109"/>
        <v>8.1407736908221775</v>
      </c>
      <c r="AB232" s="39">
        <f t="shared" ca="1" si="109"/>
        <v>8.1658479336192684</v>
      </c>
      <c r="AC232" s="39">
        <f t="shared" ca="1" si="109"/>
        <v>8.1853501224614522</v>
      </c>
      <c r="AD232" s="39">
        <f t="shared" ca="1" si="109"/>
        <v>8.1992802573487271</v>
      </c>
      <c r="AE232" s="39">
        <f t="shared" ca="1" si="109"/>
        <v>8.2076383382810896</v>
      </c>
      <c r="AF232" s="39">
        <f t="shared" ca="1" si="109"/>
        <v>8.2104243652585449</v>
      </c>
      <c r="AG232" s="39">
        <f t="shared" ca="1" si="109"/>
        <v>8.2076383382810896</v>
      </c>
      <c r="AH232" s="39">
        <f t="shared" ca="1" si="109"/>
        <v>8.1992802573487271</v>
      </c>
      <c r="AI232" s="39">
        <f t="shared" ca="1" si="109"/>
        <v>8.1853501224614522</v>
      </c>
      <c r="AJ232" s="39">
        <f t="shared" ca="1" si="109"/>
        <v>8.1658479336192684</v>
      </c>
      <c r="AK232" s="39">
        <f t="shared" ca="1" si="109"/>
        <v>8.1407736908221775</v>
      </c>
      <c r="AL232" s="39">
        <f t="shared" ca="1" si="109"/>
        <v>8.1101273940701759</v>
      </c>
      <c r="AM232" s="39">
        <f t="shared" ca="1" si="109"/>
        <v>8.0739090433632672</v>
      </c>
      <c r="AN232" s="39">
        <f t="shared" ca="1" si="109"/>
        <v>8.032118638701446</v>
      </c>
      <c r="AO232" s="39">
        <f t="shared" ca="1" si="109"/>
        <v>7.984756180084716</v>
      </c>
      <c r="AP232" s="39">
        <f t="shared" ca="1" si="109"/>
        <v>7.9318216675130797</v>
      </c>
      <c r="AQ232" s="39">
        <f t="shared" ca="1" si="109"/>
        <v>7.8733151009865319</v>
      </c>
      <c r="AR232" s="39">
        <f t="shared" ca="1" si="109"/>
        <v>10.595263457959717</v>
      </c>
      <c r="AS232" s="39">
        <f t="shared" ca="1" si="109"/>
        <v>10.525612783523353</v>
      </c>
      <c r="AT232" s="39">
        <f t="shared" ca="1" si="109"/>
        <v>10.450390055132075</v>
      </c>
      <c r="AU232" s="39">
        <f t="shared" ca="1" si="109"/>
        <v>10.369595272785892</v>
      </c>
      <c r="AV232" s="39">
        <f t="shared" ca="1" si="109"/>
        <v>10.283228436484798</v>
      </c>
      <c r="AW232" s="39">
        <f t="shared" ca="1" si="109"/>
        <v>10.191289546228797</v>
      </c>
      <c r="AX232" s="39">
        <f t="shared" ca="1" si="109"/>
        <v>5.9147381358359183</v>
      </c>
      <c r="AY232" s="39">
        <f t="shared" ca="1" si="109"/>
        <v>5.8116551376700949</v>
      </c>
      <c r="AZ232" s="39">
        <f t="shared" ca="1" si="109"/>
        <v>5.7030000855493652</v>
      </c>
      <c r="BA232" s="39">
        <f t="shared" ca="1" si="109"/>
        <v>5.5887729794737258</v>
      </c>
      <c r="BB232" s="39">
        <f t="shared" ca="1" si="109"/>
        <v>5.4689738194431747</v>
      </c>
      <c r="BC232" s="39">
        <f t="shared" ca="1" si="109"/>
        <v>5.3436026054577184</v>
      </c>
      <c r="BD232" s="39">
        <f t="shared" ca="1" si="109"/>
        <v>5.2126593375173478</v>
      </c>
      <c r="BE232" s="39">
        <f t="shared" ca="1" si="109"/>
        <v>5.076144015622071</v>
      </c>
      <c r="BF232" s="39">
        <f t="shared" ca="1" si="109"/>
        <v>4.9340566397718844</v>
      </c>
      <c r="BG232" s="39">
        <f t="shared" ca="1" si="109"/>
        <v>4.786397209966788</v>
      </c>
      <c r="BH232" s="39">
        <f t="shared" ca="1" si="109"/>
        <v>4.6331657262067818</v>
      </c>
      <c r="BI232" s="39">
        <f t="shared" ca="1" si="109"/>
        <v>4.4743621884918685</v>
      </c>
      <c r="BJ232" s="39">
        <f t="shared" ca="1" si="109"/>
        <v>4.3099865968220437</v>
      </c>
      <c r="BK232" s="39">
        <f t="shared" ca="1" si="109"/>
        <v>4.1400389511973108</v>
      </c>
      <c r="BL232" s="39">
        <f t="shared" ca="1" si="109"/>
        <v>3.964519251617669</v>
      </c>
    </row>
    <row r="233" spans="1:64" hidden="1" outlineLevel="1" x14ac:dyDescent="0.25">
      <c r="A233" t="s">
        <v>202</v>
      </c>
    </row>
    <row r="234" spans="1:64" hidden="1" outlineLevel="1" x14ac:dyDescent="0.25">
      <c r="A234" t="s">
        <v>202</v>
      </c>
      <c r="B234" t="s">
        <v>197</v>
      </c>
      <c r="C234" s="68">
        <f ca="1">IF(MAX(C230:BL230)&lt;0,0,MAX(C230:BL230))</f>
        <v>3094.1799695074315</v>
      </c>
    </row>
    <row r="235" spans="1:64" hidden="1" outlineLevel="1" x14ac:dyDescent="0.25">
      <c r="A235" t="s">
        <v>202</v>
      </c>
      <c r="B235" t="s">
        <v>157</v>
      </c>
      <c r="C235" s="69">
        <f ca="1">0.41*C234*10^-3</f>
        <v>1.2686137874980468</v>
      </c>
    </row>
    <row r="236" spans="1:64" hidden="1" outlineLevel="1" x14ac:dyDescent="0.25">
      <c r="A236" t="s">
        <v>202</v>
      </c>
    </row>
    <row r="237" spans="1:64" hidden="1" outlineLevel="1" x14ac:dyDescent="0.25">
      <c r="A237" t="s">
        <v>202</v>
      </c>
      <c r="B237" s="51" t="s">
        <v>198</v>
      </c>
      <c r="C237" s="47">
        <f t="shared" ref="C237:BL237" ca="1" si="110">IF(C225=0,0,
$C$235*(0.76*C230/$C$234+0.25*(($C$124/$C$125)^0.5)*$C$126/0.1013)*$C$122/$C$123)</f>
        <v>0.98783135327326843</v>
      </c>
      <c r="D237" s="47">
        <f t="shared" ca="1" si="110"/>
        <v>1.0059596110032818</v>
      </c>
      <c r="E237" s="47">
        <f t="shared" ca="1" si="110"/>
        <v>1.0234517895146975</v>
      </c>
      <c r="F237" s="47">
        <f t="shared" ca="1" si="110"/>
        <v>1.040307888807517</v>
      </c>
      <c r="G237" s="47">
        <f t="shared" ca="1" si="110"/>
        <v>0.89750810423250138</v>
      </c>
      <c r="H237" s="47">
        <f t="shared" ca="1" si="110"/>
        <v>0.9130920450881268</v>
      </c>
      <c r="I237" s="47">
        <f t="shared" ca="1" si="110"/>
        <v>0.92803990672515524</v>
      </c>
      <c r="J237" s="47">
        <f t="shared" ca="1" si="110"/>
        <v>0.94235168914358636</v>
      </c>
      <c r="K237" s="47">
        <f t="shared" ca="1" si="110"/>
        <v>0.95602739234342105</v>
      </c>
      <c r="L237" s="47">
        <f t="shared" ca="1" si="110"/>
        <v>0.96906701632465841</v>
      </c>
      <c r="M237" s="47">
        <f t="shared" ca="1" si="110"/>
        <v>0.98147056108729913</v>
      </c>
      <c r="N237" s="47">
        <f t="shared" ca="1" si="110"/>
        <v>0.99323802663134264</v>
      </c>
      <c r="O237" s="47">
        <f t="shared" ca="1" si="110"/>
        <v>1.0043694129567893</v>
      </c>
      <c r="P237" s="47">
        <f t="shared" ca="1" si="110"/>
        <v>1.0148647200636387</v>
      </c>
      <c r="Q237" s="47">
        <f t="shared" ca="1" si="110"/>
        <v>1.1837437526011292</v>
      </c>
      <c r="R237" s="47">
        <f t="shared" ca="1" si="110"/>
        <v>1.1929669012707849</v>
      </c>
      <c r="S237" s="47">
        <f t="shared" ca="1" si="110"/>
        <v>1.2015539707218439</v>
      </c>
      <c r="T237" s="47">
        <f t="shared" ca="1" si="110"/>
        <v>1.2095049609543056</v>
      </c>
      <c r="U237" s="47">
        <f t="shared" ca="1" si="110"/>
        <v>1.2168198719681707</v>
      </c>
      <c r="V237" s="47">
        <f t="shared" ca="1" si="110"/>
        <v>1.2234987037634384</v>
      </c>
      <c r="W237" s="47">
        <f t="shared" ca="1" si="110"/>
        <v>1.2295414563401097</v>
      </c>
      <c r="X237" s="47">
        <f t="shared" ca="1" si="110"/>
        <v>0.91690852039970849</v>
      </c>
      <c r="Y237" s="47">
        <f t="shared" ca="1" si="110"/>
        <v>0.92167911453918572</v>
      </c>
      <c r="Z237" s="47">
        <f t="shared" ca="1" si="110"/>
        <v>0.92581362946006585</v>
      </c>
      <c r="AA237" s="47">
        <f t="shared" ca="1" si="110"/>
        <v>0.92931206516234888</v>
      </c>
      <c r="AB237" s="47">
        <f t="shared" ca="1" si="110"/>
        <v>0.93217442164603515</v>
      </c>
      <c r="AC237" s="47">
        <f t="shared" ca="1" si="110"/>
        <v>0.93440069891112465</v>
      </c>
      <c r="AD237" s="47">
        <f t="shared" ca="1" si="110"/>
        <v>0.93599089695761728</v>
      </c>
      <c r="AE237" s="47">
        <f t="shared" ca="1" si="110"/>
        <v>0.93694501578551237</v>
      </c>
      <c r="AF237" s="47">
        <f t="shared" ca="1" si="110"/>
        <v>0.93726305539481103</v>
      </c>
      <c r="AG237" s="47">
        <f t="shared" ca="1" si="110"/>
        <v>0.93694501578551237</v>
      </c>
      <c r="AH237" s="47">
        <f t="shared" ca="1" si="110"/>
        <v>0.93599089695761728</v>
      </c>
      <c r="AI237" s="47">
        <f t="shared" ca="1" si="110"/>
        <v>0.93440069891112465</v>
      </c>
      <c r="AJ237" s="47">
        <f t="shared" ca="1" si="110"/>
        <v>0.93217442164603515</v>
      </c>
      <c r="AK237" s="47">
        <f t="shared" ca="1" si="110"/>
        <v>0.92931206516234888</v>
      </c>
      <c r="AL237" s="47">
        <f t="shared" ca="1" si="110"/>
        <v>0.92581362946006585</v>
      </c>
      <c r="AM237" s="47">
        <f t="shared" ca="1" si="110"/>
        <v>0.92167911453918572</v>
      </c>
      <c r="AN237" s="47">
        <f t="shared" ca="1" si="110"/>
        <v>0.91690852039970849</v>
      </c>
      <c r="AO237" s="47">
        <f t="shared" ca="1" si="110"/>
        <v>0.91150184704163428</v>
      </c>
      <c r="AP237" s="47">
        <f t="shared" ca="1" si="110"/>
        <v>0.90545909446496342</v>
      </c>
      <c r="AQ237" s="47">
        <f t="shared" ca="1" si="110"/>
        <v>0.89878026266969535</v>
      </c>
      <c r="AR237" s="47">
        <f t="shared" ca="1" si="110"/>
        <v>1.2095049609543056</v>
      </c>
      <c r="AS237" s="47">
        <f t="shared" ca="1" si="110"/>
        <v>1.2015539707218439</v>
      </c>
      <c r="AT237" s="47">
        <f t="shared" ca="1" si="110"/>
        <v>1.1929669012707849</v>
      </c>
      <c r="AU237" s="47">
        <f t="shared" ca="1" si="110"/>
        <v>1.1837437526011292</v>
      </c>
      <c r="AV237" s="47">
        <f t="shared" ca="1" si="110"/>
        <v>1.1738845247128766</v>
      </c>
      <c r="AW237" s="47">
        <f t="shared" ca="1" si="110"/>
        <v>1.163389217606027</v>
      </c>
      <c r="AX237" s="47">
        <f t="shared" ca="1" si="110"/>
        <v>0.67519841733286734</v>
      </c>
      <c r="AY237" s="47">
        <f t="shared" ca="1" si="110"/>
        <v>0.66343095178882361</v>
      </c>
      <c r="AZ237" s="47">
        <f t="shared" ca="1" si="110"/>
        <v>0.65102740702618322</v>
      </c>
      <c r="BA237" s="47">
        <f t="shared" ca="1" si="110"/>
        <v>0.63798778304494586</v>
      </c>
      <c r="BB237" s="47">
        <f t="shared" ca="1" si="110"/>
        <v>0.62431207984511128</v>
      </c>
      <c r="BC237" s="47">
        <f t="shared" ca="1" si="110"/>
        <v>0.61000029742668016</v>
      </c>
      <c r="BD237" s="47">
        <f t="shared" ca="1" si="110"/>
        <v>0.59505243578965161</v>
      </c>
      <c r="BE237" s="47">
        <f t="shared" ca="1" si="110"/>
        <v>0.5794684949340263</v>
      </c>
      <c r="BF237" s="47">
        <f t="shared" ca="1" si="110"/>
        <v>0.56324847485980412</v>
      </c>
      <c r="BG237" s="47">
        <f t="shared" ca="1" si="110"/>
        <v>0.54639237556698494</v>
      </c>
      <c r="BH237" s="47">
        <f t="shared" ca="1" si="110"/>
        <v>0.52890019705556868</v>
      </c>
      <c r="BI237" s="47">
        <f t="shared" ca="1" si="110"/>
        <v>0.51077193932555576</v>
      </c>
      <c r="BJ237" s="47">
        <f t="shared" ca="1" si="110"/>
        <v>0.49200760237694569</v>
      </c>
      <c r="BK237" s="47">
        <f t="shared" ca="1" si="110"/>
        <v>0.47260718620973868</v>
      </c>
      <c r="BL237" s="47">
        <f t="shared" ca="1" si="110"/>
        <v>0.45257069082393475</v>
      </c>
    </row>
    <row r="238" spans="1:64" hidden="1" outlineLevel="1" x14ac:dyDescent="0.25">
      <c r="A238" t="s">
        <v>202</v>
      </c>
    </row>
    <row r="239" spans="1:64" hidden="1" outlineLevel="1" x14ac:dyDescent="0.25">
      <c r="A239" t="s">
        <v>202</v>
      </c>
    </row>
    <row r="240" spans="1:64" hidden="1" outlineLevel="1" x14ac:dyDescent="0.25">
      <c r="A240" t="s">
        <v>202</v>
      </c>
    </row>
    <row r="241" spans="1:64" s="10" customFormat="1" ht="18.75" collapsed="1" x14ac:dyDescent="0.3">
      <c r="A241" s="10" t="s">
        <v>204</v>
      </c>
      <c r="B241" s="11" t="s">
        <v>131</v>
      </c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 spans="1:64" ht="15.75" hidden="1" outlineLevel="1" x14ac:dyDescent="0.25">
      <c r="A242" t="s">
        <v>204</v>
      </c>
      <c r="B242" s="44" t="s">
        <v>132</v>
      </c>
      <c r="C242" s="14" t="str">
        <f t="shared" ref="C242:BL242" ca="1" si="111">C33</f>
        <v>год 1</v>
      </c>
      <c r="D242" s="14" t="str">
        <f t="shared" ca="1" si="111"/>
        <v>год 2</v>
      </c>
      <c r="E242" s="14" t="str">
        <f t="shared" ca="1" si="111"/>
        <v>год 3</v>
      </c>
      <c r="F242" s="14" t="str">
        <f t="shared" ca="1" si="111"/>
        <v>год 4</v>
      </c>
      <c r="G242" s="14" t="str">
        <f t="shared" ca="1" si="111"/>
        <v>год 5</v>
      </c>
      <c r="H242" s="14" t="str">
        <f t="shared" ca="1" si="111"/>
        <v>год 6</v>
      </c>
      <c r="I242" s="14" t="str">
        <f t="shared" ca="1" si="111"/>
        <v>год 7</v>
      </c>
      <c r="J242" s="14" t="str">
        <f t="shared" ca="1" si="111"/>
        <v>год 8</v>
      </c>
      <c r="K242" s="14" t="str">
        <f t="shared" ca="1" si="111"/>
        <v>год 9</v>
      </c>
      <c r="L242" s="14" t="str">
        <f t="shared" ca="1" si="111"/>
        <v>год 10</v>
      </c>
      <c r="M242" s="14" t="str">
        <f t="shared" ca="1" si="111"/>
        <v>год 11</v>
      </c>
      <c r="N242" s="14" t="str">
        <f t="shared" ca="1" si="111"/>
        <v>год 12</v>
      </c>
      <c r="O242" s="14" t="str">
        <f t="shared" ca="1" si="111"/>
        <v>год 13</v>
      </c>
      <c r="P242" s="14" t="str">
        <f t="shared" ca="1" si="111"/>
        <v>год 14</v>
      </c>
      <c r="Q242" s="14" t="str">
        <f t="shared" ca="1" si="111"/>
        <v>год 15</v>
      </c>
      <c r="R242" s="14" t="str">
        <f t="shared" ca="1" si="111"/>
        <v>год 16</v>
      </c>
      <c r="S242" s="14" t="str">
        <f t="shared" ca="1" si="111"/>
        <v>год 17</v>
      </c>
      <c r="T242" s="14" t="str">
        <f t="shared" ca="1" si="111"/>
        <v>год 18</v>
      </c>
      <c r="U242" s="14" t="str">
        <f t="shared" ca="1" si="111"/>
        <v>год 19</v>
      </c>
      <c r="V242" s="14" t="str">
        <f t="shared" ca="1" si="111"/>
        <v>год 20</v>
      </c>
      <c r="W242" s="14" t="str">
        <f t="shared" ca="1" si="111"/>
        <v>год 21</v>
      </c>
      <c r="X242" s="14" t="str">
        <f t="shared" ca="1" si="111"/>
        <v>год 22</v>
      </c>
      <c r="Y242" s="14" t="str">
        <f t="shared" ca="1" si="111"/>
        <v>год 23</v>
      </c>
      <c r="Z242" s="14" t="str">
        <f t="shared" ca="1" si="111"/>
        <v>год 24</v>
      </c>
      <c r="AA242" s="14" t="str">
        <f t="shared" ca="1" si="111"/>
        <v>год 25</v>
      </c>
      <c r="AB242" s="14" t="str">
        <f t="shared" ca="1" si="111"/>
        <v>год 26</v>
      </c>
      <c r="AC242" s="14" t="str">
        <f t="shared" ca="1" si="111"/>
        <v>год 27</v>
      </c>
      <c r="AD242" s="14" t="str">
        <f t="shared" ca="1" si="111"/>
        <v>год 28</v>
      </c>
      <c r="AE242" s="14" t="str">
        <f t="shared" ca="1" si="111"/>
        <v>год 29</v>
      </c>
      <c r="AF242" s="14" t="str">
        <f t="shared" ca="1" si="111"/>
        <v>год 30</v>
      </c>
      <c r="AG242" s="14" t="str">
        <f t="shared" ca="1" si="111"/>
        <v>год 31</v>
      </c>
      <c r="AH242" s="14" t="str">
        <f t="shared" ca="1" si="111"/>
        <v>год 32</v>
      </c>
      <c r="AI242" s="14" t="str">
        <f t="shared" ca="1" si="111"/>
        <v>год 33</v>
      </c>
      <c r="AJ242" s="14" t="str">
        <f t="shared" ca="1" si="111"/>
        <v>год 34</v>
      </c>
      <c r="AK242" s="14" t="str">
        <f t="shared" ca="1" si="111"/>
        <v>год 35</v>
      </c>
      <c r="AL242" s="14" t="str">
        <f t="shared" ca="1" si="111"/>
        <v>год 36</v>
      </c>
      <c r="AM242" s="14" t="str">
        <f t="shared" ca="1" si="111"/>
        <v>год 37</v>
      </c>
      <c r="AN242" s="14" t="str">
        <f t="shared" ca="1" si="111"/>
        <v>год 38</v>
      </c>
      <c r="AO242" s="14" t="str">
        <f t="shared" ca="1" si="111"/>
        <v>год 39</v>
      </c>
      <c r="AP242" s="14" t="str">
        <f t="shared" ca="1" si="111"/>
        <v>год 40</v>
      </c>
      <c r="AQ242" s="14" t="str">
        <f t="shared" ca="1" si="111"/>
        <v>год 41</v>
      </c>
      <c r="AR242" s="14" t="str">
        <f t="shared" ca="1" si="111"/>
        <v>год 42</v>
      </c>
      <c r="AS242" s="14" t="str">
        <f t="shared" ca="1" si="111"/>
        <v>год 43</v>
      </c>
      <c r="AT242" s="14" t="str">
        <f t="shared" ca="1" si="111"/>
        <v>год 44</v>
      </c>
      <c r="AU242" s="14" t="str">
        <f t="shared" ca="1" si="111"/>
        <v>год 45</v>
      </c>
      <c r="AV242" s="14" t="str">
        <f t="shared" ca="1" si="111"/>
        <v>год 46</v>
      </c>
      <c r="AW242" s="14" t="str">
        <f t="shared" ca="1" si="111"/>
        <v>год 47</v>
      </c>
      <c r="AX242" s="14" t="str">
        <f t="shared" ca="1" si="111"/>
        <v>год 48</v>
      </c>
      <c r="AY242" s="14" t="str">
        <f t="shared" ca="1" si="111"/>
        <v>год 49</v>
      </c>
      <c r="AZ242" s="14" t="str">
        <f t="shared" ca="1" si="111"/>
        <v>год 50</v>
      </c>
      <c r="BA242" s="14" t="str">
        <f t="shared" ca="1" si="111"/>
        <v>год 51</v>
      </c>
      <c r="BB242" s="14" t="str">
        <f t="shared" ca="1" si="111"/>
        <v>год 52</v>
      </c>
      <c r="BC242" s="14" t="str">
        <f t="shared" ca="1" si="111"/>
        <v>год 53</v>
      </c>
      <c r="BD242" s="14" t="str">
        <f t="shared" ca="1" si="111"/>
        <v>год 54</v>
      </c>
      <c r="BE242" s="14" t="str">
        <f t="shared" ca="1" si="111"/>
        <v>год 55</v>
      </c>
      <c r="BF242" s="14" t="str">
        <f t="shared" ca="1" si="111"/>
        <v>год 56</v>
      </c>
      <c r="BG242" s="14" t="str">
        <f t="shared" ca="1" si="111"/>
        <v>год 57</v>
      </c>
      <c r="BH242" s="14" t="str">
        <f t="shared" ca="1" si="111"/>
        <v>год 58</v>
      </c>
      <c r="BI242" s="14" t="str">
        <f t="shared" ca="1" si="111"/>
        <v>год 59</v>
      </c>
      <c r="BJ242" s="14" t="str">
        <f t="shared" ca="1" si="111"/>
        <v>год 60</v>
      </c>
      <c r="BK242" s="14" t="str">
        <f t="shared" ca="1" si="111"/>
        <v>год 61</v>
      </c>
      <c r="BL242" s="14" t="str">
        <f t="shared" ca="1" si="111"/>
        <v>год 62</v>
      </c>
    </row>
    <row r="243" spans="1:64" ht="30" hidden="1" outlineLevel="1" x14ac:dyDescent="0.25">
      <c r="A243" t="s">
        <v>204</v>
      </c>
      <c r="B243" s="73" t="s">
        <v>205</v>
      </c>
      <c r="C243" s="74">
        <f ca="1">IFERROR(C$185/1000,0)</f>
        <v>0.19856751237831602</v>
      </c>
      <c r="D243" s="74">
        <f t="shared" ref="D243:BL243" ca="1" si="112">IFERROR(D$185/1000,0)</f>
        <v>0.18432752137120439</v>
      </c>
      <c r="E243" s="74">
        <f t="shared" ca="1" si="112"/>
        <v>0.17133464921764976</v>
      </c>
      <c r="F243" s="74">
        <f t="shared" ca="1" si="112"/>
        <v>0.15979048506940638</v>
      </c>
      <c r="G243" s="74">
        <f t="shared" ca="1" si="112"/>
        <v>0.11833025640652044</v>
      </c>
      <c r="H243" s="74">
        <f t="shared" ca="1" si="112"/>
        <v>0.11254836061168656</v>
      </c>
      <c r="I243" s="74">
        <f t="shared" ca="1" si="112"/>
        <v>0.1082367320322242</v>
      </c>
      <c r="J243" s="74">
        <f t="shared" ca="1" si="112"/>
        <v>0.10555454489159233</v>
      </c>
      <c r="K243" s="74">
        <f t="shared" ca="1" si="112"/>
        <v>0.10465018870459983</v>
      </c>
      <c r="L243" s="74">
        <f t="shared" ca="1" si="112"/>
        <v>0.10566154677576421</v>
      </c>
      <c r="M243" s="74">
        <f t="shared" ca="1" si="112"/>
        <v>0.1087162475177946</v>
      </c>
      <c r="N243" s="74">
        <f t="shared" ca="1" si="112"/>
        <v>0.11393188972425843</v>
      </c>
      <c r="O243" s="74">
        <f t="shared" ca="1" si="112"/>
        <v>0.12141624278196232</v>
      </c>
      <c r="P243" s="74">
        <f t="shared" ca="1" si="112"/>
        <v>0.13126742266768435</v>
      </c>
      <c r="Q243" s="74">
        <f t="shared" ca="1" si="112"/>
        <v>0.1751287794816502</v>
      </c>
      <c r="R243" s="74">
        <f t="shared" ca="1" si="112"/>
        <v>0.19279368336257124</v>
      </c>
      <c r="S243" s="74">
        <f t="shared" ca="1" si="112"/>
        <v>0.21358361599963302</v>
      </c>
      <c r="T243" s="74">
        <f t="shared" ca="1" si="112"/>
        <v>0.23756290660476526</v>
      </c>
      <c r="U243" s="74">
        <f t="shared" ca="1" si="112"/>
        <v>0.26478734049892166</v>
      </c>
      <c r="V243" s="74">
        <f t="shared" ca="1" si="112"/>
        <v>0.29530421330204898</v>
      </c>
      <c r="W243" s="74">
        <f t="shared" ca="1" si="112"/>
        <v>0.32915236524681524</v>
      </c>
      <c r="X243" s="74">
        <f t="shared" ca="1" si="112"/>
        <v>0.24157943140813132</v>
      </c>
      <c r="Y243" s="74">
        <f t="shared" ca="1" si="112"/>
        <v>0.26905133391758507</v>
      </c>
      <c r="Z243" s="74">
        <f t="shared" ca="1" si="112"/>
        <v>0.29880512588148661</v>
      </c>
      <c r="AA243" s="74">
        <f t="shared" ca="1" si="112"/>
        <v>0.33083000705985383</v>
      </c>
      <c r="AB243" s="74">
        <f t="shared" ca="1" si="112"/>
        <v>0.36510517277368715</v>
      </c>
      <c r="AC243" s="74">
        <f t="shared" ca="1" si="112"/>
        <v>0.40159966517888918</v>
      </c>
      <c r="AD243" s="74">
        <f t="shared" ca="1" si="112"/>
        <v>0.44027219581517163</v>
      </c>
      <c r="AE243" s="74">
        <f t="shared" ca="1" si="112"/>
        <v>0.48107093802711243</v>
      </c>
      <c r="AF243" s="74">
        <f t="shared" ca="1" si="112"/>
        <v>0.52393328763626779</v>
      </c>
      <c r="AG243" s="74">
        <f t="shared" ca="1" si="112"/>
        <v>0.56878559000407525</v>
      </c>
      <c r="AH243" s="74">
        <f t="shared" ca="1" si="112"/>
        <v>0.61554283136222554</v>
      </c>
      <c r="AI243" s="74">
        <f t="shared" ca="1" si="112"/>
        <v>0.66410829199578647</v>
      </c>
      <c r="AJ243" s="74">
        <f t="shared" ca="1" si="112"/>
        <v>0.71437315854122874</v>
      </c>
      <c r="AK243" s="74">
        <f t="shared" ca="1" si="112"/>
        <v>0.76621609230002752</v>
      </c>
      <c r="AL243" s="74">
        <f t="shared" ca="1" si="112"/>
        <v>0.81950275006450624</v>
      </c>
      <c r="AM243" s="74">
        <f t="shared" ca="1" si="112"/>
        <v>0.87408525349786037</v>
      </c>
      <c r="AN243" s="74">
        <f t="shared" ca="1" si="112"/>
        <v>0.92980160259740385</v>
      </c>
      <c r="AO243" s="74">
        <f t="shared" ca="1" si="112"/>
        <v>0.98647502818986166</v>
      </c>
      <c r="AP243" s="74">
        <f t="shared" ca="1" si="112"/>
        <v>1.0439132777485098</v>
      </c>
      <c r="AQ243" s="74">
        <f t="shared" ca="1" si="112"/>
        <v>1.1019078280715693</v>
      </c>
      <c r="AR243" s="74">
        <f t="shared" ca="1" si="112"/>
        <v>1.7853585657283932</v>
      </c>
      <c r="AS243" s="74">
        <f t="shared" ca="1" si="112"/>
        <v>1.8842076723663312</v>
      </c>
      <c r="AT243" s="74">
        <f t="shared" ca="1" si="112"/>
        <v>1.9846866459719368</v>
      </c>
      <c r="AU243" s="74">
        <f t="shared" ca="1" si="112"/>
        <v>2.0865779091271688</v>
      </c>
      <c r="AV243" s="74">
        <f t="shared" ca="1" si="112"/>
        <v>2.189646995139003</v>
      </c>
      <c r="AW243" s="74">
        <f t="shared" ca="1" si="112"/>
        <v>2.2936415196711906</v>
      </c>
      <c r="AX243" s="74">
        <f t="shared" ca="1" si="112"/>
        <v>1.053957059883565</v>
      </c>
      <c r="AY243" s="74">
        <f t="shared" ca="1" si="112"/>
        <v>1.0804318431907955</v>
      </c>
      <c r="AZ243" s="74">
        <f t="shared" ca="1" si="112"/>
        <v>1.103537089970924</v>
      </c>
      <c r="BA243" s="74">
        <f t="shared" ca="1" si="112"/>
        <v>1.1227850173171185</v>
      </c>
      <c r="BB243" s="74">
        <f t="shared" ca="1" si="112"/>
        <v>1.1376511296341492</v>
      </c>
      <c r="BC243" s="74">
        <f t="shared" ca="1" si="112"/>
        <v>1.1475711754417484</v>
      </c>
      <c r="BD243" s="74">
        <f t="shared" ca="1" si="112"/>
        <v>1.1519377430054645</v>
      </c>
      <c r="BE243" s="74">
        <f t="shared" ca="1" si="112"/>
        <v>1.1500964431650995</v>
      </c>
      <c r="BF243" s="74">
        <f t="shared" ca="1" si="112"/>
        <v>1.14134161878364</v>
      </c>
      <c r="BG243" s="74">
        <f t="shared" ca="1" si="112"/>
        <v>1.1249115094777213</v>
      </c>
      <c r="BH243" s="74">
        <f t="shared" ca="1" si="112"/>
        <v>1.0999827872883048</v>
      </c>
      <c r="BI243" s="74">
        <f t="shared" ca="1" si="112"/>
        <v>1.0656643631678082</v>
      </c>
      <c r="BJ243" s="74">
        <f t="shared" ca="1" si="112"/>
        <v>1.0209903449100779</v>
      </c>
      <c r="BK243" s="74">
        <f t="shared" ca="1" si="112"/>
        <v>0.96491200355008744</v>
      </c>
      <c r="BL243" s="74">
        <f t="shared" ca="1" si="112"/>
        <v>0.89628857617289848</v>
      </c>
    </row>
    <row r="244" spans="1:64" hidden="1" outlineLevel="1" x14ac:dyDescent="0.25">
      <c r="A244" t="s">
        <v>204</v>
      </c>
      <c r="B244" s="46" t="s">
        <v>206</v>
      </c>
      <c r="C244" s="75">
        <f t="shared" ref="C244:BL246" ca="1" si="113">C116</f>
        <v>3</v>
      </c>
      <c r="D244" s="75">
        <f t="shared" ca="1" si="113"/>
        <v>0</v>
      </c>
      <c r="E244" s="75">
        <f t="shared" ca="1" si="113"/>
        <v>0</v>
      </c>
      <c r="F244" s="75">
        <f t="shared" ca="1" si="113"/>
        <v>0</v>
      </c>
      <c r="G244" s="75">
        <f t="shared" ca="1" si="113"/>
        <v>0</v>
      </c>
      <c r="H244" s="75">
        <f t="shared" ca="1" si="113"/>
        <v>0</v>
      </c>
      <c r="I244" s="75">
        <f t="shared" ca="1" si="113"/>
        <v>0</v>
      </c>
      <c r="J244" s="75">
        <f t="shared" ca="1" si="113"/>
        <v>0</v>
      </c>
      <c r="K244" s="75">
        <f t="shared" ca="1" si="113"/>
        <v>0</v>
      </c>
      <c r="L244" s="75">
        <f t="shared" ca="1" si="113"/>
        <v>0</v>
      </c>
      <c r="M244" s="75">
        <f t="shared" ca="1" si="113"/>
        <v>0</v>
      </c>
      <c r="N244" s="75">
        <f t="shared" ca="1" si="113"/>
        <v>0</v>
      </c>
      <c r="O244" s="75">
        <f t="shared" ca="1" si="113"/>
        <v>0</v>
      </c>
      <c r="P244" s="75">
        <f t="shared" ca="1" si="113"/>
        <v>0</v>
      </c>
      <c r="Q244" s="75">
        <f t="shared" ca="1" si="113"/>
        <v>0</v>
      </c>
      <c r="R244" s="75">
        <f t="shared" ca="1" si="113"/>
        <v>0</v>
      </c>
      <c r="S244" s="75">
        <f t="shared" ca="1" si="113"/>
        <v>0</v>
      </c>
      <c r="T244" s="75">
        <f t="shared" ca="1" si="113"/>
        <v>0</v>
      </c>
      <c r="U244" s="75">
        <f t="shared" ca="1" si="113"/>
        <v>0</v>
      </c>
      <c r="V244" s="75">
        <f t="shared" ca="1" si="113"/>
        <v>0</v>
      </c>
      <c r="W244" s="75">
        <f t="shared" ca="1" si="113"/>
        <v>0</v>
      </c>
      <c r="X244" s="75">
        <f t="shared" ca="1" si="113"/>
        <v>0</v>
      </c>
      <c r="Y244" s="75">
        <f t="shared" ca="1" si="113"/>
        <v>0</v>
      </c>
      <c r="Z244" s="75">
        <f t="shared" ca="1" si="113"/>
        <v>0</v>
      </c>
      <c r="AA244" s="75">
        <f t="shared" ca="1" si="113"/>
        <v>0</v>
      </c>
      <c r="AB244" s="75">
        <f t="shared" ca="1" si="113"/>
        <v>0</v>
      </c>
      <c r="AC244" s="75">
        <f t="shared" ca="1" si="113"/>
        <v>0</v>
      </c>
      <c r="AD244" s="75">
        <f t="shared" ca="1" si="113"/>
        <v>0</v>
      </c>
      <c r="AE244" s="75">
        <f t="shared" ca="1" si="113"/>
        <v>0</v>
      </c>
      <c r="AF244" s="75">
        <f t="shared" ca="1" si="113"/>
        <v>0</v>
      </c>
      <c r="AG244" s="75">
        <f t="shared" ca="1" si="113"/>
        <v>0</v>
      </c>
      <c r="AH244" s="75">
        <f t="shared" ca="1" si="113"/>
        <v>0</v>
      </c>
      <c r="AI244" s="75">
        <f t="shared" ca="1" si="113"/>
        <v>0</v>
      </c>
      <c r="AJ244" s="75">
        <f t="shared" ca="1" si="113"/>
        <v>0</v>
      </c>
      <c r="AK244" s="75">
        <f t="shared" ca="1" si="113"/>
        <v>0</v>
      </c>
      <c r="AL244" s="75">
        <f t="shared" ca="1" si="113"/>
        <v>0</v>
      </c>
      <c r="AM244" s="75">
        <f t="shared" ca="1" si="113"/>
        <v>0</v>
      </c>
      <c r="AN244" s="75">
        <f t="shared" ca="1" si="113"/>
        <v>0</v>
      </c>
      <c r="AO244" s="75">
        <f t="shared" ca="1" si="113"/>
        <v>0</v>
      </c>
      <c r="AP244" s="75">
        <f t="shared" ca="1" si="113"/>
        <v>0</v>
      </c>
      <c r="AQ244" s="75">
        <f t="shared" ca="1" si="113"/>
        <v>0</v>
      </c>
      <c r="AR244" s="75">
        <f t="shared" ca="1" si="113"/>
        <v>0</v>
      </c>
      <c r="AS244" s="75">
        <f t="shared" ca="1" si="113"/>
        <v>0</v>
      </c>
      <c r="AT244" s="75">
        <f t="shared" ca="1" si="113"/>
        <v>0</v>
      </c>
      <c r="AU244" s="75">
        <f t="shared" ca="1" si="113"/>
        <v>0</v>
      </c>
      <c r="AV244" s="75">
        <f t="shared" ca="1" si="113"/>
        <v>0</v>
      </c>
      <c r="AW244" s="75">
        <f t="shared" ca="1" si="113"/>
        <v>0</v>
      </c>
      <c r="AX244" s="75">
        <f t="shared" ca="1" si="113"/>
        <v>0</v>
      </c>
      <c r="AY244" s="75">
        <f t="shared" ca="1" si="113"/>
        <v>0</v>
      </c>
      <c r="AZ244" s="75">
        <f t="shared" ca="1" si="113"/>
        <v>0</v>
      </c>
      <c r="BA244" s="75">
        <f t="shared" ca="1" si="113"/>
        <v>0</v>
      </c>
      <c r="BB244" s="75">
        <f t="shared" ca="1" si="113"/>
        <v>0</v>
      </c>
      <c r="BC244" s="75">
        <f t="shared" ca="1" si="113"/>
        <v>0</v>
      </c>
      <c r="BD244" s="75">
        <f t="shared" ca="1" si="113"/>
        <v>0</v>
      </c>
      <c r="BE244" s="75">
        <f t="shared" ca="1" si="113"/>
        <v>0</v>
      </c>
      <c r="BF244" s="75">
        <f t="shared" ca="1" si="113"/>
        <v>0</v>
      </c>
      <c r="BG244" s="75">
        <f t="shared" ca="1" si="113"/>
        <v>0</v>
      </c>
      <c r="BH244" s="75">
        <f t="shared" ca="1" si="113"/>
        <v>0</v>
      </c>
      <c r="BI244" s="75">
        <f t="shared" ca="1" si="113"/>
        <v>0</v>
      </c>
      <c r="BJ244" s="75">
        <f t="shared" ca="1" si="113"/>
        <v>0</v>
      </c>
      <c r="BK244" s="75">
        <f t="shared" ca="1" si="113"/>
        <v>0</v>
      </c>
      <c r="BL244" s="75">
        <f t="shared" ca="1" si="113"/>
        <v>0</v>
      </c>
    </row>
    <row r="245" spans="1:64" hidden="1" outlineLevel="1" x14ac:dyDescent="0.25">
      <c r="A245" t="s">
        <v>204</v>
      </c>
      <c r="B245" s="46" t="s">
        <v>207</v>
      </c>
      <c r="C245" s="75">
        <f t="shared" ca="1" si="113"/>
        <v>3.5999999999999996</v>
      </c>
      <c r="D245" s="75">
        <f t="shared" ca="1" si="113"/>
        <v>0</v>
      </c>
      <c r="E245" s="75">
        <f t="shared" ca="1" si="113"/>
        <v>0</v>
      </c>
      <c r="F245" s="75">
        <f t="shared" ca="1" si="113"/>
        <v>0</v>
      </c>
      <c r="G245" s="75">
        <f t="shared" ca="1" si="113"/>
        <v>0</v>
      </c>
      <c r="H245" s="75">
        <f t="shared" ca="1" si="113"/>
        <v>0</v>
      </c>
      <c r="I245" s="75">
        <f t="shared" ca="1" si="113"/>
        <v>0</v>
      </c>
      <c r="J245" s="75">
        <f t="shared" ca="1" si="113"/>
        <v>0</v>
      </c>
      <c r="K245" s="75">
        <f t="shared" ca="1" si="113"/>
        <v>0</v>
      </c>
      <c r="L245" s="75">
        <f t="shared" ca="1" si="113"/>
        <v>0</v>
      </c>
      <c r="M245" s="75">
        <f t="shared" ca="1" si="113"/>
        <v>0</v>
      </c>
      <c r="N245" s="75">
        <f t="shared" ca="1" si="113"/>
        <v>0</v>
      </c>
      <c r="O245" s="75">
        <f t="shared" ca="1" si="113"/>
        <v>0</v>
      </c>
      <c r="P245" s="75">
        <f t="shared" ca="1" si="113"/>
        <v>0</v>
      </c>
      <c r="Q245" s="75">
        <f t="shared" ca="1" si="113"/>
        <v>0</v>
      </c>
      <c r="R245" s="75">
        <f t="shared" ca="1" si="113"/>
        <v>0</v>
      </c>
      <c r="S245" s="75">
        <f t="shared" ca="1" si="113"/>
        <v>0</v>
      </c>
      <c r="T245" s="75">
        <f t="shared" ca="1" si="113"/>
        <v>0</v>
      </c>
      <c r="U245" s="75">
        <f t="shared" ca="1" si="113"/>
        <v>0</v>
      </c>
      <c r="V245" s="75">
        <f t="shared" ca="1" si="113"/>
        <v>0</v>
      </c>
      <c r="W245" s="75">
        <f t="shared" ca="1" si="113"/>
        <v>0</v>
      </c>
      <c r="X245" s="75">
        <f t="shared" ca="1" si="113"/>
        <v>0</v>
      </c>
      <c r="Y245" s="75">
        <f t="shared" ca="1" si="113"/>
        <v>0</v>
      </c>
      <c r="Z245" s="75">
        <f t="shared" ca="1" si="113"/>
        <v>0</v>
      </c>
      <c r="AA245" s="75">
        <f t="shared" ca="1" si="113"/>
        <v>0</v>
      </c>
      <c r="AB245" s="75">
        <f t="shared" ca="1" si="113"/>
        <v>0</v>
      </c>
      <c r="AC245" s="75">
        <f t="shared" ca="1" si="113"/>
        <v>0</v>
      </c>
      <c r="AD245" s="75">
        <f t="shared" ca="1" si="113"/>
        <v>0</v>
      </c>
      <c r="AE245" s="75">
        <f t="shared" ca="1" si="113"/>
        <v>0</v>
      </c>
      <c r="AF245" s="75">
        <f t="shared" ca="1" si="113"/>
        <v>0</v>
      </c>
      <c r="AG245" s="75">
        <f t="shared" ca="1" si="113"/>
        <v>0</v>
      </c>
      <c r="AH245" s="75">
        <f t="shared" ca="1" si="113"/>
        <v>0</v>
      </c>
      <c r="AI245" s="75">
        <f t="shared" ca="1" si="113"/>
        <v>0</v>
      </c>
      <c r="AJ245" s="75">
        <f t="shared" ca="1" si="113"/>
        <v>0</v>
      </c>
      <c r="AK245" s="75">
        <f t="shared" ca="1" si="113"/>
        <v>0</v>
      </c>
      <c r="AL245" s="75">
        <f t="shared" ca="1" si="113"/>
        <v>0</v>
      </c>
      <c r="AM245" s="75">
        <f t="shared" ca="1" si="113"/>
        <v>0</v>
      </c>
      <c r="AN245" s="75">
        <f t="shared" ca="1" si="113"/>
        <v>0</v>
      </c>
      <c r="AO245" s="75">
        <f t="shared" ca="1" si="113"/>
        <v>0</v>
      </c>
      <c r="AP245" s="75">
        <f t="shared" ca="1" si="113"/>
        <v>0</v>
      </c>
      <c r="AQ245" s="75">
        <f t="shared" ca="1" si="113"/>
        <v>0</v>
      </c>
      <c r="AR245" s="75">
        <f t="shared" ca="1" si="113"/>
        <v>0</v>
      </c>
      <c r="AS245" s="75">
        <f t="shared" ca="1" si="113"/>
        <v>0</v>
      </c>
      <c r="AT245" s="75">
        <f t="shared" ca="1" si="113"/>
        <v>0</v>
      </c>
      <c r="AU245" s="75">
        <f t="shared" ca="1" si="113"/>
        <v>0</v>
      </c>
      <c r="AV245" s="75">
        <f t="shared" ca="1" si="113"/>
        <v>0</v>
      </c>
      <c r="AW245" s="75">
        <f t="shared" ca="1" si="113"/>
        <v>0</v>
      </c>
      <c r="AX245" s="75">
        <f t="shared" ca="1" si="113"/>
        <v>0</v>
      </c>
      <c r="AY245" s="75">
        <f t="shared" ca="1" si="113"/>
        <v>0</v>
      </c>
      <c r="AZ245" s="75">
        <f t="shared" ca="1" si="113"/>
        <v>0</v>
      </c>
      <c r="BA245" s="75">
        <f t="shared" ca="1" si="113"/>
        <v>0</v>
      </c>
      <c r="BB245" s="75">
        <f t="shared" ca="1" si="113"/>
        <v>0</v>
      </c>
      <c r="BC245" s="75">
        <f t="shared" ca="1" si="113"/>
        <v>0</v>
      </c>
      <c r="BD245" s="75">
        <f t="shared" ca="1" si="113"/>
        <v>0</v>
      </c>
      <c r="BE245" s="75">
        <f t="shared" ca="1" si="113"/>
        <v>0</v>
      </c>
      <c r="BF245" s="75">
        <f t="shared" ca="1" si="113"/>
        <v>0</v>
      </c>
      <c r="BG245" s="75">
        <f t="shared" ca="1" si="113"/>
        <v>0</v>
      </c>
      <c r="BH245" s="75">
        <f t="shared" ca="1" si="113"/>
        <v>0</v>
      </c>
      <c r="BI245" s="75">
        <f t="shared" ca="1" si="113"/>
        <v>0</v>
      </c>
      <c r="BJ245" s="75">
        <f t="shared" ca="1" si="113"/>
        <v>0</v>
      </c>
      <c r="BK245" s="75">
        <f t="shared" ca="1" si="113"/>
        <v>0</v>
      </c>
      <c r="BL245" s="75">
        <f t="shared" ca="1" si="113"/>
        <v>0</v>
      </c>
    </row>
    <row r="246" spans="1:64" hidden="1" outlineLevel="1" x14ac:dyDescent="0.25">
      <c r="A246" t="s">
        <v>204</v>
      </c>
      <c r="B246" s="46" t="s">
        <v>208</v>
      </c>
      <c r="C246" s="75">
        <f t="shared" ca="1" si="113"/>
        <v>6.6</v>
      </c>
      <c r="D246" s="75">
        <f t="shared" ca="1" si="113"/>
        <v>0</v>
      </c>
      <c r="E246" s="75">
        <f t="shared" ca="1" si="113"/>
        <v>0</v>
      </c>
      <c r="F246" s="75">
        <f t="shared" ca="1" si="113"/>
        <v>0</v>
      </c>
      <c r="G246" s="75">
        <f t="shared" ca="1" si="113"/>
        <v>0</v>
      </c>
      <c r="H246" s="75">
        <f t="shared" ca="1" si="113"/>
        <v>0</v>
      </c>
      <c r="I246" s="75">
        <f t="shared" ca="1" si="113"/>
        <v>0</v>
      </c>
      <c r="J246" s="75">
        <f t="shared" ca="1" si="113"/>
        <v>0</v>
      </c>
      <c r="K246" s="75">
        <f t="shared" ca="1" si="113"/>
        <v>0</v>
      </c>
      <c r="L246" s="75">
        <f t="shared" ca="1" si="113"/>
        <v>0</v>
      </c>
      <c r="M246" s="75">
        <f t="shared" ca="1" si="113"/>
        <v>0</v>
      </c>
      <c r="N246" s="75">
        <f t="shared" ca="1" si="113"/>
        <v>0</v>
      </c>
      <c r="O246" s="75">
        <f t="shared" ca="1" si="113"/>
        <v>0</v>
      </c>
      <c r="P246" s="75">
        <f t="shared" ca="1" si="113"/>
        <v>0</v>
      </c>
      <c r="Q246" s="75">
        <f t="shared" ca="1" si="113"/>
        <v>0</v>
      </c>
      <c r="R246" s="75">
        <f t="shared" ca="1" si="113"/>
        <v>0</v>
      </c>
      <c r="S246" s="75">
        <f t="shared" ca="1" si="113"/>
        <v>0</v>
      </c>
      <c r="T246" s="75">
        <f t="shared" ca="1" si="113"/>
        <v>0</v>
      </c>
      <c r="U246" s="75">
        <f t="shared" ca="1" si="113"/>
        <v>0</v>
      </c>
      <c r="V246" s="75">
        <f t="shared" ca="1" si="113"/>
        <v>0</v>
      </c>
      <c r="W246" s="75">
        <f t="shared" ca="1" si="113"/>
        <v>0</v>
      </c>
      <c r="X246" s="75">
        <f t="shared" ca="1" si="113"/>
        <v>0</v>
      </c>
      <c r="Y246" s="75">
        <f t="shared" ca="1" si="113"/>
        <v>0</v>
      </c>
      <c r="Z246" s="75">
        <f t="shared" ca="1" si="113"/>
        <v>0</v>
      </c>
      <c r="AA246" s="75">
        <f t="shared" ca="1" si="113"/>
        <v>0</v>
      </c>
      <c r="AB246" s="75">
        <f t="shared" ca="1" si="113"/>
        <v>0</v>
      </c>
      <c r="AC246" s="75">
        <f t="shared" ca="1" si="113"/>
        <v>0</v>
      </c>
      <c r="AD246" s="75">
        <f t="shared" ca="1" si="113"/>
        <v>0</v>
      </c>
      <c r="AE246" s="75">
        <f t="shared" ca="1" si="113"/>
        <v>0</v>
      </c>
      <c r="AF246" s="75">
        <f t="shared" ca="1" si="113"/>
        <v>0</v>
      </c>
      <c r="AG246" s="75">
        <f t="shared" ca="1" si="113"/>
        <v>0</v>
      </c>
      <c r="AH246" s="75">
        <f t="shared" ca="1" si="113"/>
        <v>0</v>
      </c>
      <c r="AI246" s="75">
        <f t="shared" ca="1" si="113"/>
        <v>0</v>
      </c>
      <c r="AJ246" s="75">
        <f t="shared" ca="1" si="113"/>
        <v>0</v>
      </c>
      <c r="AK246" s="75">
        <f t="shared" ca="1" si="113"/>
        <v>0</v>
      </c>
      <c r="AL246" s="75">
        <f t="shared" ca="1" si="113"/>
        <v>0</v>
      </c>
      <c r="AM246" s="75">
        <f t="shared" ca="1" si="113"/>
        <v>0</v>
      </c>
      <c r="AN246" s="75">
        <f t="shared" ca="1" si="113"/>
        <v>0</v>
      </c>
      <c r="AO246" s="75">
        <f t="shared" ca="1" si="113"/>
        <v>0</v>
      </c>
      <c r="AP246" s="75">
        <f t="shared" ca="1" si="113"/>
        <v>0</v>
      </c>
      <c r="AQ246" s="75">
        <f t="shared" ca="1" si="113"/>
        <v>0</v>
      </c>
      <c r="AR246" s="75">
        <f t="shared" ca="1" si="113"/>
        <v>0</v>
      </c>
      <c r="AS246" s="75">
        <f t="shared" ca="1" si="113"/>
        <v>0</v>
      </c>
      <c r="AT246" s="75">
        <f t="shared" ca="1" si="113"/>
        <v>0</v>
      </c>
      <c r="AU246" s="75">
        <f t="shared" ca="1" si="113"/>
        <v>0</v>
      </c>
      <c r="AV246" s="75">
        <f t="shared" ca="1" si="113"/>
        <v>0</v>
      </c>
      <c r="AW246" s="75">
        <f t="shared" ca="1" si="113"/>
        <v>0</v>
      </c>
      <c r="AX246" s="75">
        <f t="shared" ca="1" si="113"/>
        <v>0</v>
      </c>
      <c r="AY246" s="75">
        <f t="shared" ca="1" si="113"/>
        <v>0</v>
      </c>
      <c r="AZ246" s="75">
        <f t="shared" ca="1" si="113"/>
        <v>0</v>
      </c>
      <c r="BA246" s="75">
        <f t="shared" ca="1" si="113"/>
        <v>0</v>
      </c>
      <c r="BB246" s="75">
        <f t="shared" ca="1" si="113"/>
        <v>0</v>
      </c>
      <c r="BC246" s="75">
        <f t="shared" ca="1" si="113"/>
        <v>0</v>
      </c>
      <c r="BD246" s="75">
        <f t="shared" ca="1" si="113"/>
        <v>0</v>
      </c>
      <c r="BE246" s="75">
        <f t="shared" ca="1" si="113"/>
        <v>0</v>
      </c>
      <c r="BF246" s="75">
        <f t="shared" ca="1" si="113"/>
        <v>0</v>
      </c>
      <c r="BG246" s="75">
        <f t="shared" ca="1" si="113"/>
        <v>0</v>
      </c>
      <c r="BH246" s="75">
        <f t="shared" ca="1" si="113"/>
        <v>0</v>
      </c>
      <c r="BI246" s="75">
        <f t="shared" ca="1" si="113"/>
        <v>0</v>
      </c>
      <c r="BJ246" s="75">
        <f t="shared" ca="1" si="113"/>
        <v>0</v>
      </c>
      <c r="BK246" s="75">
        <f t="shared" ca="1" si="113"/>
        <v>0</v>
      </c>
      <c r="BL246" s="75">
        <f t="shared" ca="1" si="113"/>
        <v>0</v>
      </c>
    </row>
    <row r="247" spans="1:64" hidden="1" outlineLevel="1" x14ac:dyDescent="0.25">
      <c r="A247" t="s">
        <v>204</v>
      </c>
      <c r="B247" s="76"/>
    </row>
    <row r="248" spans="1:64" ht="15.75" hidden="1" outlineLevel="1" x14ac:dyDescent="0.25">
      <c r="A248" t="s">
        <v>204</v>
      </c>
      <c r="B248" s="44" t="s">
        <v>209</v>
      </c>
      <c r="C248" s="14" t="str">
        <f t="shared" ref="C248:BL248" ca="1" si="114">C33</f>
        <v>год 1</v>
      </c>
      <c r="D248" s="14" t="str">
        <f t="shared" ca="1" si="114"/>
        <v>год 2</v>
      </c>
      <c r="E248" s="14" t="str">
        <f t="shared" ca="1" si="114"/>
        <v>год 3</v>
      </c>
      <c r="F248" s="14" t="str">
        <f t="shared" ca="1" si="114"/>
        <v>год 4</v>
      </c>
      <c r="G248" s="14" t="str">
        <f t="shared" ca="1" si="114"/>
        <v>год 5</v>
      </c>
      <c r="H248" s="14" t="str">
        <f t="shared" ca="1" si="114"/>
        <v>год 6</v>
      </c>
      <c r="I248" s="14" t="str">
        <f t="shared" ca="1" si="114"/>
        <v>год 7</v>
      </c>
      <c r="J248" s="14" t="str">
        <f t="shared" ca="1" si="114"/>
        <v>год 8</v>
      </c>
      <c r="K248" s="14" t="str">
        <f t="shared" ca="1" si="114"/>
        <v>год 9</v>
      </c>
      <c r="L248" s="14" t="str">
        <f t="shared" ca="1" si="114"/>
        <v>год 10</v>
      </c>
      <c r="M248" s="14" t="str">
        <f t="shared" ca="1" si="114"/>
        <v>год 11</v>
      </c>
      <c r="N248" s="14" t="str">
        <f t="shared" ca="1" si="114"/>
        <v>год 12</v>
      </c>
      <c r="O248" s="14" t="str">
        <f t="shared" ca="1" si="114"/>
        <v>год 13</v>
      </c>
      <c r="P248" s="14" t="str">
        <f t="shared" ca="1" si="114"/>
        <v>год 14</v>
      </c>
      <c r="Q248" s="14" t="str">
        <f t="shared" ca="1" si="114"/>
        <v>год 15</v>
      </c>
      <c r="R248" s="14" t="str">
        <f t="shared" ca="1" si="114"/>
        <v>год 16</v>
      </c>
      <c r="S248" s="14" t="str">
        <f t="shared" ca="1" si="114"/>
        <v>год 17</v>
      </c>
      <c r="T248" s="14" t="str">
        <f t="shared" ca="1" si="114"/>
        <v>год 18</v>
      </c>
      <c r="U248" s="14" t="str">
        <f t="shared" ca="1" si="114"/>
        <v>год 19</v>
      </c>
      <c r="V248" s="14" t="str">
        <f t="shared" ca="1" si="114"/>
        <v>год 20</v>
      </c>
      <c r="W248" s="14" t="str">
        <f t="shared" ca="1" si="114"/>
        <v>год 21</v>
      </c>
      <c r="X248" s="14" t="str">
        <f t="shared" ca="1" si="114"/>
        <v>год 22</v>
      </c>
      <c r="Y248" s="14" t="str">
        <f t="shared" ca="1" si="114"/>
        <v>год 23</v>
      </c>
      <c r="Z248" s="14" t="str">
        <f t="shared" ca="1" si="114"/>
        <v>год 24</v>
      </c>
      <c r="AA248" s="14" t="str">
        <f t="shared" ca="1" si="114"/>
        <v>год 25</v>
      </c>
      <c r="AB248" s="14" t="str">
        <f t="shared" ca="1" si="114"/>
        <v>год 26</v>
      </c>
      <c r="AC248" s="14" t="str">
        <f t="shared" ca="1" si="114"/>
        <v>год 27</v>
      </c>
      <c r="AD248" s="14" t="str">
        <f t="shared" ca="1" si="114"/>
        <v>год 28</v>
      </c>
      <c r="AE248" s="14" t="str">
        <f t="shared" ca="1" si="114"/>
        <v>год 29</v>
      </c>
      <c r="AF248" s="14" t="str">
        <f t="shared" ca="1" si="114"/>
        <v>год 30</v>
      </c>
      <c r="AG248" s="14" t="str">
        <f t="shared" ca="1" si="114"/>
        <v>год 31</v>
      </c>
      <c r="AH248" s="14" t="str">
        <f t="shared" ca="1" si="114"/>
        <v>год 32</v>
      </c>
      <c r="AI248" s="14" t="str">
        <f t="shared" ca="1" si="114"/>
        <v>год 33</v>
      </c>
      <c r="AJ248" s="14" t="str">
        <f t="shared" ca="1" si="114"/>
        <v>год 34</v>
      </c>
      <c r="AK248" s="14" t="str">
        <f t="shared" ca="1" si="114"/>
        <v>год 35</v>
      </c>
      <c r="AL248" s="14" t="str">
        <f t="shared" ca="1" si="114"/>
        <v>год 36</v>
      </c>
      <c r="AM248" s="14" t="str">
        <f t="shared" ca="1" si="114"/>
        <v>год 37</v>
      </c>
      <c r="AN248" s="14" t="str">
        <f t="shared" ca="1" si="114"/>
        <v>год 38</v>
      </c>
      <c r="AO248" s="14" t="str">
        <f t="shared" ca="1" si="114"/>
        <v>год 39</v>
      </c>
      <c r="AP248" s="14" t="str">
        <f t="shared" ca="1" si="114"/>
        <v>год 40</v>
      </c>
      <c r="AQ248" s="14" t="str">
        <f t="shared" ca="1" si="114"/>
        <v>год 41</v>
      </c>
      <c r="AR248" s="14" t="str">
        <f t="shared" ca="1" si="114"/>
        <v>год 42</v>
      </c>
      <c r="AS248" s="14" t="str">
        <f t="shared" ca="1" si="114"/>
        <v>год 43</v>
      </c>
      <c r="AT248" s="14" t="str">
        <f t="shared" ca="1" si="114"/>
        <v>год 44</v>
      </c>
      <c r="AU248" s="14" t="str">
        <f t="shared" ca="1" si="114"/>
        <v>год 45</v>
      </c>
      <c r="AV248" s="14" t="str">
        <f t="shared" ca="1" si="114"/>
        <v>год 46</v>
      </c>
      <c r="AW248" s="14" t="str">
        <f t="shared" ca="1" si="114"/>
        <v>год 47</v>
      </c>
      <c r="AX248" s="14" t="str">
        <f t="shared" ca="1" si="114"/>
        <v>год 48</v>
      </c>
      <c r="AY248" s="14" t="str">
        <f t="shared" ca="1" si="114"/>
        <v>год 49</v>
      </c>
      <c r="AZ248" s="14" t="str">
        <f t="shared" ca="1" si="114"/>
        <v>год 50</v>
      </c>
      <c r="BA248" s="14" t="str">
        <f t="shared" ca="1" si="114"/>
        <v>год 51</v>
      </c>
      <c r="BB248" s="14" t="str">
        <f t="shared" ca="1" si="114"/>
        <v>год 52</v>
      </c>
      <c r="BC248" s="14" t="str">
        <f t="shared" ca="1" si="114"/>
        <v>год 53</v>
      </c>
      <c r="BD248" s="14" t="str">
        <f t="shared" ca="1" si="114"/>
        <v>год 54</v>
      </c>
      <c r="BE248" s="14" t="str">
        <f t="shared" ca="1" si="114"/>
        <v>год 55</v>
      </c>
      <c r="BF248" s="14" t="str">
        <f t="shared" ca="1" si="114"/>
        <v>год 56</v>
      </c>
      <c r="BG248" s="14" t="str">
        <f t="shared" ca="1" si="114"/>
        <v>год 57</v>
      </c>
      <c r="BH248" s="14" t="str">
        <f t="shared" ca="1" si="114"/>
        <v>год 58</v>
      </c>
      <c r="BI248" s="14" t="str">
        <f t="shared" ca="1" si="114"/>
        <v>год 59</v>
      </c>
      <c r="BJ248" s="14" t="str">
        <f t="shared" ca="1" si="114"/>
        <v>год 60</v>
      </c>
      <c r="BK248" s="14" t="str">
        <f t="shared" ca="1" si="114"/>
        <v>год 61</v>
      </c>
      <c r="BL248" s="14" t="str">
        <f t="shared" ca="1" si="114"/>
        <v>год 62</v>
      </c>
    </row>
    <row r="249" spans="1:64" ht="30" hidden="1" outlineLevel="1" x14ac:dyDescent="0.25">
      <c r="A249" t="s">
        <v>204</v>
      </c>
      <c r="B249" s="73" t="s">
        <v>205</v>
      </c>
      <c r="C249" s="77">
        <f ca="1">IFERROR(C$195/1000,0)</f>
        <v>11.705796708072986</v>
      </c>
      <c r="D249" s="77">
        <f t="shared" ref="D249:BL249" ca="1" si="115">IFERROR(D$195/1000,0)</f>
        <v>12.014842753631193</v>
      </c>
      <c r="E249" s="77">
        <f t="shared" ca="1" si="115"/>
        <v>12.313045078292612</v>
      </c>
      <c r="F249" s="77">
        <f t="shared" ca="1" si="115"/>
        <v>12.60040368205726</v>
      </c>
      <c r="G249" s="77">
        <f t="shared" ca="1" si="115"/>
        <v>10.16598834073036</v>
      </c>
      <c r="H249" s="77">
        <f t="shared" ca="1" si="115"/>
        <v>10.431659502701446</v>
      </c>
      <c r="I249" s="77">
        <f t="shared" ca="1" si="115"/>
        <v>10.686486943775757</v>
      </c>
      <c r="J249" s="77">
        <f t="shared" ca="1" si="115"/>
        <v>10.930470663953285</v>
      </c>
      <c r="K249" s="77">
        <f t="shared" ca="1" si="115"/>
        <v>11.163610663234035</v>
      </c>
      <c r="L249" s="77">
        <f t="shared" ca="1" si="115"/>
        <v>11.385906941618007</v>
      </c>
      <c r="M249" s="77">
        <f t="shared" ca="1" si="115"/>
        <v>11.597359499105197</v>
      </c>
      <c r="N249" s="77">
        <f t="shared" ca="1" si="115"/>
        <v>11.797968335695611</v>
      </c>
      <c r="O249" s="77">
        <f t="shared" ca="1" si="115"/>
        <v>11.987733451389245</v>
      </c>
      <c r="P249" s="77">
        <f t="shared" ca="1" si="115"/>
        <v>12.166654846186097</v>
      </c>
      <c r="Q249" s="77">
        <f t="shared" ca="1" si="115"/>
        <v>15.045662744280932</v>
      </c>
      <c r="R249" s="77">
        <f t="shared" ca="1" si="115"/>
        <v>15.202896697284233</v>
      </c>
      <c r="S249" s="77">
        <f t="shared" ca="1" si="115"/>
        <v>15.34928692939075</v>
      </c>
      <c r="T249" s="77">
        <f t="shared" ca="1" si="115"/>
        <v>15.484833440600488</v>
      </c>
      <c r="U249" s="77">
        <f t="shared" ca="1" si="115"/>
        <v>15.609536230913447</v>
      </c>
      <c r="V249" s="77">
        <f t="shared" ca="1" si="115"/>
        <v>15.723395300329624</v>
      </c>
      <c r="W249" s="77">
        <f t="shared" ca="1" si="115"/>
        <v>15.826410648849027</v>
      </c>
      <c r="X249" s="77">
        <f t="shared" ca="1" si="115"/>
        <v>10.496721828082123</v>
      </c>
      <c r="Y249" s="77">
        <f t="shared" ca="1" si="115"/>
        <v>10.578049734807966</v>
      </c>
      <c r="Z249" s="77">
        <f t="shared" ca="1" si="115"/>
        <v>10.64853392063703</v>
      </c>
      <c r="AA249" s="77">
        <f t="shared" ca="1" si="115"/>
        <v>10.708174385569313</v>
      </c>
      <c r="AB249" s="77">
        <f t="shared" ca="1" si="115"/>
        <v>10.756971129604819</v>
      </c>
      <c r="AC249" s="77">
        <f t="shared" ca="1" si="115"/>
        <v>10.794924152743546</v>
      </c>
      <c r="AD249" s="77">
        <f t="shared" ca="1" si="115"/>
        <v>10.822033454985496</v>
      </c>
      <c r="AE249" s="77">
        <f t="shared" ca="1" si="115"/>
        <v>10.83829903633066</v>
      </c>
      <c r="AF249" s="77">
        <f t="shared" ca="1" si="115"/>
        <v>10.843720896779052</v>
      </c>
      <c r="AG249" s="77">
        <f t="shared" ca="1" si="115"/>
        <v>10.83829903633066</v>
      </c>
      <c r="AH249" s="77">
        <f t="shared" ca="1" si="115"/>
        <v>10.822033454985496</v>
      </c>
      <c r="AI249" s="77">
        <f t="shared" ca="1" si="115"/>
        <v>10.794924152743546</v>
      </c>
      <c r="AJ249" s="77">
        <f t="shared" ca="1" si="115"/>
        <v>10.756971129604819</v>
      </c>
      <c r="AK249" s="77">
        <f t="shared" ca="1" si="115"/>
        <v>10.708174385569313</v>
      </c>
      <c r="AL249" s="77">
        <f t="shared" ca="1" si="115"/>
        <v>10.64853392063703</v>
      </c>
      <c r="AM249" s="77">
        <f t="shared" ca="1" si="115"/>
        <v>10.578049734807966</v>
      </c>
      <c r="AN249" s="77">
        <f t="shared" ca="1" si="115"/>
        <v>10.496721828082123</v>
      </c>
      <c r="AO249" s="77">
        <f t="shared" ca="1" si="115"/>
        <v>10.4045502004595</v>
      </c>
      <c r="AP249" s="77">
        <f t="shared" ca="1" si="115"/>
        <v>10.301534851940101</v>
      </c>
      <c r="AQ249" s="77">
        <f t="shared" ca="1" si="115"/>
        <v>10.18767578252392</v>
      </c>
      <c r="AR249" s="77">
        <f t="shared" ca="1" si="115"/>
        <v>15.484833440600488</v>
      </c>
      <c r="AS249" s="77">
        <f t="shared" ca="1" si="115"/>
        <v>15.34928692939075</v>
      </c>
      <c r="AT249" s="77">
        <f t="shared" ca="1" si="115"/>
        <v>15.202896697284233</v>
      </c>
      <c r="AU249" s="77">
        <f t="shared" ca="1" si="115"/>
        <v>15.045662744280932</v>
      </c>
      <c r="AV249" s="77">
        <f t="shared" ca="1" si="115"/>
        <v>14.877585070380862</v>
      </c>
      <c r="AW249" s="77">
        <f t="shared" ca="1" si="115"/>
        <v>14.698663675584006</v>
      </c>
      <c r="AX249" s="77">
        <f t="shared" ca="1" si="115"/>
        <v>6.3761078873060821</v>
      </c>
      <c r="AY249" s="77">
        <f t="shared" ca="1" si="115"/>
        <v>6.1754990507156693</v>
      </c>
      <c r="AZ249" s="77">
        <f t="shared" ca="1" si="115"/>
        <v>5.9640464932284791</v>
      </c>
      <c r="BA249" s="77">
        <f t="shared" ca="1" si="115"/>
        <v>5.7417502148445081</v>
      </c>
      <c r="BB249" s="77">
        <f t="shared" ca="1" si="115"/>
        <v>5.508610215563758</v>
      </c>
      <c r="BC249" s="77">
        <f t="shared" ca="1" si="115"/>
        <v>5.2646264953862305</v>
      </c>
      <c r="BD249" s="77">
        <f t="shared" ca="1" si="115"/>
        <v>5.0097990543119222</v>
      </c>
      <c r="BE249" s="77">
        <f t="shared" ca="1" si="115"/>
        <v>4.7441278923408348</v>
      </c>
      <c r="BF249" s="77">
        <f t="shared" ca="1" si="115"/>
        <v>4.4676130094729709</v>
      </c>
      <c r="BG249" s="77">
        <f t="shared" ca="1" si="115"/>
        <v>4.1802544057083244</v>
      </c>
      <c r="BH249" s="77">
        <f t="shared" ca="1" si="115"/>
        <v>3.8820520810469006</v>
      </c>
      <c r="BI249" s="77">
        <f t="shared" ca="1" si="115"/>
        <v>3.5730060354886977</v>
      </c>
      <c r="BJ249" s="77">
        <f t="shared" ca="1" si="115"/>
        <v>3.2531162690337156</v>
      </c>
      <c r="BK249" s="77">
        <f t="shared" ca="1" si="115"/>
        <v>2.922382781681955</v>
      </c>
      <c r="BL249" s="77">
        <f t="shared" ca="1" si="115"/>
        <v>2.5808055734334143</v>
      </c>
    </row>
    <row r="250" spans="1:64" s="41" customFormat="1" ht="30" hidden="1" outlineLevel="1" x14ac:dyDescent="0.25">
      <c r="A250" s="41" t="s">
        <v>204</v>
      </c>
      <c r="B250" s="78" t="s">
        <v>210</v>
      </c>
      <c r="C250" s="79">
        <f ca="1">CEILING(C249,1)</f>
        <v>12</v>
      </c>
      <c r="D250" s="79">
        <f t="shared" ref="D250:BL250" ca="1" si="116">CEILING(D249,1)</f>
        <v>13</v>
      </c>
      <c r="E250" s="79">
        <f t="shared" ca="1" si="116"/>
        <v>13</v>
      </c>
      <c r="F250" s="79">
        <f t="shared" ca="1" si="116"/>
        <v>13</v>
      </c>
      <c r="G250" s="79">
        <f t="shared" ca="1" si="116"/>
        <v>11</v>
      </c>
      <c r="H250" s="79">
        <f t="shared" ca="1" si="116"/>
        <v>11</v>
      </c>
      <c r="I250" s="79">
        <f t="shared" ca="1" si="116"/>
        <v>11</v>
      </c>
      <c r="J250" s="79">
        <f t="shared" ca="1" si="116"/>
        <v>11</v>
      </c>
      <c r="K250" s="79">
        <f t="shared" ca="1" si="116"/>
        <v>12</v>
      </c>
      <c r="L250" s="79">
        <f t="shared" ca="1" si="116"/>
        <v>12</v>
      </c>
      <c r="M250" s="79">
        <f t="shared" ca="1" si="116"/>
        <v>12</v>
      </c>
      <c r="N250" s="79">
        <f t="shared" ca="1" si="116"/>
        <v>12</v>
      </c>
      <c r="O250" s="79">
        <f t="shared" ca="1" si="116"/>
        <v>12</v>
      </c>
      <c r="P250" s="79">
        <f t="shared" ca="1" si="116"/>
        <v>13</v>
      </c>
      <c r="Q250" s="79">
        <f t="shared" ca="1" si="116"/>
        <v>16</v>
      </c>
      <c r="R250" s="79">
        <f t="shared" ca="1" si="116"/>
        <v>16</v>
      </c>
      <c r="S250" s="79">
        <f t="shared" ca="1" si="116"/>
        <v>16</v>
      </c>
      <c r="T250" s="79">
        <f t="shared" ca="1" si="116"/>
        <v>16</v>
      </c>
      <c r="U250" s="79">
        <f t="shared" ca="1" si="116"/>
        <v>16</v>
      </c>
      <c r="V250" s="79">
        <f t="shared" ca="1" si="116"/>
        <v>16</v>
      </c>
      <c r="W250" s="79">
        <f t="shared" ca="1" si="116"/>
        <v>16</v>
      </c>
      <c r="X250" s="79">
        <f t="shared" ca="1" si="116"/>
        <v>11</v>
      </c>
      <c r="Y250" s="79">
        <f t="shared" ca="1" si="116"/>
        <v>11</v>
      </c>
      <c r="Z250" s="79">
        <f t="shared" ca="1" si="116"/>
        <v>11</v>
      </c>
      <c r="AA250" s="79">
        <f t="shared" ca="1" si="116"/>
        <v>11</v>
      </c>
      <c r="AB250" s="79">
        <f t="shared" ca="1" si="116"/>
        <v>11</v>
      </c>
      <c r="AC250" s="79">
        <f t="shared" ca="1" si="116"/>
        <v>11</v>
      </c>
      <c r="AD250" s="79">
        <f t="shared" ca="1" si="116"/>
        <v>11</v>
      </c>
      <c r="AE250" s="79">
        <f t="shared" ca="1" si="116"/>
        <v>11</v>
      </c>
      <c r="AF250" s="79">
        <f t="shared" ca="1" si="116"/>
        <v>11</v>
      </c>
      <c r="AG250" s="79">
        <f t="shared" ca="1" si="116"/>
        <v>11</v>
      </c>
      <c r="AH250" s="79">
        <f t="shared" ca="1" si="116"/>
        <v>11</v>
      </c>
      <c r="AI250" s="79">
        <f t="shared" ca="1" si="116"/>
        <v>11</v>
      </c>
      <c r="AJ250" s="79">
        <f t="shared" ca="1" si="116"/>
        <v>11</v>
      </c>
      <c r="AK250" s="79">
        <f t="shared" ca="1" si="116"/>
        <v>11</v>
      </c>
      <c r="AL250" s="79">
        <f t="shared" ca="1" si="116"/>
        <v>11</v>
      </c>
      <c r="AM250" s="79">
        <f t="shared" ca="1" si="116"/>
        <v>11</v>
      </c>
      <c r="AN250" s="79">
        <f t="shared" ca="1" si="116"/>
        <v>11</v>
      </c>
      <c r="AO250" s="79">
        <f t="shared" ca="1" si="116"/>
        <v>11</v>
      </c>
      <c r="AP250" s="79">
        <f t="shared" ca="1" si="116"/>
        <v>11</v>
      </c>
      <c r="AQ250" s="79">
        <f t="shared" ca="1" si="116"/>
        <v>11</v>
      </c>
      <c r="AR250" s="79">
        <f t="shared" ca="1" si="116"/>
        <v>16</v>
      </c>
      <c r="AS250" s="79">
        <f t="shared" ca="1" si="116"/>
        <v>16</v>
      </c>
      <c r="AT250" s="79">
        <f t="shared" ca="1" si="116"/>
        <v>16</v>
      </c>
      <c r="AU250" s="79">
        <f t="shared" ca="1" si="116"/>
        <v>16</v>
      </c>
      <c r="AV250" s="79">
        <f t="shared" ca="1" si="116"/>
        <v>15</v>
      </c>
      <c r="AW250" s="79">
        <f t="shared" ca="1" si="116"/>
        <v>15</v>
      </c>
      <c r="AX250" s="79">
        <f t="shared" ca="1" si="116"/>
        <v>7</v>
      </c>
      <c r="AY250" s="79">
        <f t="shared" ca="1" si="116"/>
        <v>7</v>
      </c>
      <c r="AZ250" s="79">
        <f t="shared" ca="1" si="116"/>
        <v>6</v>
      </c>
      <c r="BA250" s="79">
        <f t="shared" ca="1" si="116"/>
        <v>6</v>
      </c>
      <c r="BB250" s="79">
        <f t="shared" ca="1" si="116"/>
        <v>6</v>
      </c>
      <c r="BC250" s="79">
        <f t="shared" ca="1" si="116"/>
        <v>6</v>
      </c>
      <c r="BD250" s="79">
        <f t="shared" ca="1" si="116"/>
        <v>6</v>
      </c>
      <c r="BE250" s="79">
        <f t="shared" ca="1" si="116"/>
        <v>5</v>
      </c>
      <c r="BF250" s="79">
        <f t="shared" ca="1" si="116"/>
        <v>5</v>
      </c>
      <c r="BG250" s="79">
        <f t="shared" ca="1" si="116"/>
        <v>5</v>
      </c>
      <c r="BH250" s="79">
        <f t="shared" ca="1" si="116"/>
        <v>4</v>
      </c>
      <c r="BI250" s="79">
        <f t="shared" ca="1" si="116"/>
        <v>4</v>
      </c>
      <c r="BJ250" s="79">
        <f t="shared" ca="1" si="116"/>
        <v>4</v>
      </c>
      <c r="BK250" s="79">
        <f t="shared" ca="1" si="116"/>
        <v>3</v>
      </c>
      <c r="BL250" s="79">
        <f t="shared" ca="1" si="116"/>
        <v>3</v>
      </c>
    </row>
    <row r="251" spans="1:64" s="41" customFormat="1" hidden="1" outlineLevel="1" x14ac:dyDescent="0.25">
      <c r="A251" s="41" t="s">
        <v>204</v>
      </c>
      <c r="B251" s="46" t="s">
        <v>211</v>
      </c>
      <c r="C251" s="79">
        <f t="shared" ref="C251:H251" ca="1" si="117">MAX($C250:$I250)</f>
        <v>13</v>
      </c>
      <c r="D251" s="79">
        <f t="shared" ca="1" si="117"/>
        <v>13</v>
      </c>
      <c r="E251" s="79">
        <f t="shared" ca="1" si="117"/>
        <v>13</v>
      </c>
      <c r="F251" s="79">
        <f t="shared" ca="1" si="117"/>
        <v>13</v>
      </c>
      <c r="G251" s="79">
        <f t="shared" ca="1" si="117"/>
        <v>13</v>
      </c>
      <c r="H251" s="79">
        <f t="shared" ca="1" si="117"/>
        <v>13</v>
      </c>
      <c r="I251" s="79">
        <f t="shared" ref="I251:N251" ca="1" si="118">MAX($C250:$O250)</f>
        <v>13</v>
      </c>
      <c r="J251" s="79">
        <f t="shared" ca="1" si="118"/>
        <v>13</v>
      </c>
      <c r="K251" s="79">
        <f t="shared" ca="1" si="118"/>
        <v>13</v>
      </c>
      <c r="L251" s="79">
        <f t="shared" ca="1" si="118"/>
        <v>13</v>
      </c>
      <c r="M251" s="79">
        <f t="shared" ca="1" si="118"/>
        <v>13</v>
      </c>
      <c r="N251" s="79">
        <f t="shared" ca="1" si="118"/>
        <v>13</v>
      </c>
      <c r="O251" s="79">
        <f t="shared" ref="O251:T251" ca="1" si="119">MAX($C250:$U250)</f>
        <v>16</v>
      </c>
      <c r="P251" s="79">
        <f t="shared" ca="1" si="119"/>
        <v>16</v>
      </c>
      <c r="Q251" s="79">
        <f t="shared" ca="1" si="119"/>
        <v>16</v>
      </c>
      <c r="R251" s="79">
        <f t="shared" ca="1" si="119"/>
        <v>16</v>
      </c>
      <c r="S251" s="79">
        <f t="shared" ca="1" si="119"/>
        <v>16</v>
      </c>
      <c r="T251" s="79">
        <f t="shared" ca="1" si="119"/>
        <v>16</v>
      </c>
      <c r="U251" s="79">
        <f t="shared" ref="U251:Z251" ca="1" si="120">MAX($C250:$AA250)</f>
        <v>16</v>
      </c>
      <c r="V251" s="79">
        <f t="shared" ca="1" si="120"/>
        <v>16</v>
      </c>
      <c r="W251" s="79">
        <f t="shared" ca="1" si="120"/>
        <v>16</v>
      </c>
      <c r="X251" s="79">
        <f t="shared" ca="1" si="120"/>
        <v>16</v>
      </c>
      <c r="Y251" s="79">
        <f t="shared" ca="1" si="120"/>
        <v>16</v>
      </c>
      <c r="Z251" s="79">
        <f t="shared" ca="1" si="120"/>
        <v>16</v>
      </c>
      <c r="AA251" s="79">
        <f t="shared" ref="AA251:AF251" ca="1" si="121">MAX($C250:$AG250)</f>
        <v>16</v>
      </c>
      <c r="AB251" s="79">
        <f t="shared" ca="1" si="121"/>
        <v>16</v>
      </c>
      <c r="AC251" s="79">
        <f t="shared" ca="1" si="121"/>
        <v>16</v>
      </c>
      <c r="AD251" s="79">
        <f t="shared" ca="1" si="121"/>
        <v>16</v>
      </c>
      <c r="AE251" s="79">
        <f t="shared" ca="1" si="121"/>
        <v>16</v>
      </c>
      <c r="AF251" s="79">
        <f t="shared" ca="1" si="121"/>
        <v>16</v>
      </c>
      <c r="AG251" s="79">
        <f t="shared" ref="AG251:AL251" ca="1" si="122">MAX($C250:$AM250)</f>
        <v>16</v>
      </c>
      <c r="AH251" s="79">
        <f t="shared" ca="1" si="122"/>
        <v>16</v>
      </c>
      <c r="AI251" s="79">
        <f t="shared" ca="1" si="122"/>
        <v>16</v>
      </c>
      <c r="AJ251" s="79">
        <f t="shared" ca="1" si="122"/>
        <v>16</v>
      </c>
      <c r="AK251" s="79">
        <f t="shared" ca="1" si="122"/>
        <v>16</v>
      </c>
      <c r="AL251" s="79">
        <f t="shared" ca="1" si="122"/>
        <v>16</v>
      </c>
      <c r="AM251" s="79">
        <f t="shared" ref="AM251:AR251" ca="1" si="123">MAX($C250:$AS250)</f>
        <v>16</v>
      </c>
      <c r="AN251" s="79">
        <f t="shared" ca="1" si="123"/>
        <v>16</v>
      </c>
      <c r="AO251" s="79">
        <f t="shared" ca="1" si="123"/>
        <v>16</v>
      </c>
      <c r="AP251" s="79">
        <f t="shared" ca="1" si="123"/>
        <v>16</v>
      </c>
      <c r="AQ251" s="79">
        <f t="shared" ca="1" si="123"/>
        <v>16</v>
      </c>
      <c r="AR251" s="79">
        <f t="shared" ca="1" si="123"/>
        <v>16</v>
      </c>
      <c r="AS251" s="79">
        <f t="shared" ref="AS251:AX251" ca="1" si="124">MAX($C250:$AY250)</f>
        <v>16</v>
      </c>
      <c r="AT251" s="79">
        <f t="shared" ca="1" si="124"/>
        <v>16</v>
      </c>
      <c r="AU251" s="79">
        <f t="shared" ca="1" si="124"/>
        <v>16</v>
      </c>
      <c r="AV251" s="79">
        <f t="shared" ca="1" si="124"/>
        <v>16</v>
      </c>
      <c r="AW251" s="79">
        <f t="shared" ca="1" si="124"/>
        <v>16</v>
      </c>
      <c r="AX251" s="79">
        <f t="shared" ca="1" si="124"/>
        <v>16</v>
      </c>
      <c r="AY251" s="79">
        <f ca="1">MAX($C250:$BF250)</f>
        <v>16</v>
      </c>
      <c r="AZ251" s="79">
        <f t="shared" ref="AZ251:BE251" ca="1" si="125">MAX($C250:$BF250)</f>
        <v>16</v>
      </c>
      <c r="BA251" s="79">
        <f t="shared" ca="1" si="125"/>
        <v>16</v>
      </c>
      <c r="BB251" s="79">
        <f t="shared" ca="1" si="125"/>
        <v>16</v>
      </c>
      <c r="BC251" s="79">
        <f t="shared" ca="1" si="125"/>
        <v>16</v>
      </c>
      <c r="BD251" s="79">
        <f t="shared" ca="1" si="125"/>
        <v>16</v>
      </c>
      <c r="BE251" s="79">
        <f t="shared" ca="1" si="125"/>
        <v>16</v>
      </c>
      <c r="BF251" s="79">
        <f ca="1">MAX($C250:$BL250)</f>
        <v>16</v>
      </c>
      <c r="BG251" s="79">
        <f t="shared" ref="BG251:BL251" ca="1" si="126">MAX($C250:$BL250)</f>
        <v>16</v>
      </c>
      <c r="BH251" s="79">
        <f t="shared" ca="1" si="126"/>
        <v>16</v>
      </c>
      <c r="BI251" s="79">
        <f t="shared" ca="1" si="126"/>
        <v>16</v>
      </c>
      <c r="BJ251" s="79">
        <f t="shared" ca="1" si="126"/>
        <v>16</v>
      </c>
      <c r="BK251" s="79">
        <f t="shared" ca="1" si="126"/>
        <v>16</v>
      </c>
      <c r="BL251" s="79">
        <f t="shared" ca="1" si="126"/>
        <v>16</v>
      </c>
    </row>
    <row r="252" spans="1:64" s="41" customFormat="1" hidden="1" outlineLevel="1" x14ac:dyDescent="0.25">
      <c r="A252" s="41" t="s">
        <v>204</v>
      </c>
      <c r="B252" s="46" t="s">
        <v>212</v>
      </c>
      <c r="C252" s="79">
        <f t="shared" ref="C252:BL252" ca="1" si="127">C251*(1+$C$3)</f>
        <v>15.6</v>
      </c>
      <c r="D252" s="79">
        <f t="shared" ca="1" si="127"/>
        <v>15.6</v>
      </c>
      <c r="E252" s="79">
        <f t="shared" ca="1" si="127"/>
        <v>15.6</v>
      </c>
      <c r="F252" s="79">
        <f t="shared" ca="1" si="127"/>
        <v>15.6</v>
      </c>
      <c r="G252" s="79">
        <f t="shared" ca="1" si="127"/>
        <v>15.6</v>
      </c>
      <c r="H252" s="79">
        <f t="shared" ca="1" si="127"/>
        <v>15.6</v>
      </c>
      <c r="I252" s="79">
        <f t="shared" ca="1" si="127"/>
        <v>15.6</v>
      </c>
      <c r="J252" s="79">
        <f t="shared" ca="1" si="127"/>
        <v>15.6</v>
      </c>
      <c r="K252" s="79">
        <f t="shared" ca="1" si="127"/>
        <v>15.6</v>
      </c>
      <c r="L252" s="79">
        <f t="shared" ca="1" si="127"/>
        <v>15.6</v>
      </c>
      <c r="M252" s="79">
        <f t="shared" ca="1" si="127"/>
        <v>15.6</v>
      </c>
      <c r="N252" s="79">
        <f t="shared" ca="1" si="127"/>
        <v>15.6</v>
      </c>
      <c r="O252" s="79">
        <f t="shared" ca="1" si="127"/>
        <v>19.2</v>
      </c>
      <c r="P252" s="79">
        <f t="shared" ca="1" si="127"/>
        <v>19.2</v>
      </c>
      <c r="Q252" s="79">
        <f t="shared" ca="1" si="127"/>
        <v>19.2</v>
      </c>
      <c r="R252" s="79">
        <f t="shared" ca="1" si="127"/>
        <v>19.2</v>
      </c>
      <c r="S252" s="79">
        <f t="shared" ca="1" si="127"/>
        <v>19.2</v>
      </c>
      <c r="T252" s="79">
        <f t="shared" ca="1" si="127"/>
        <v>19.2</v>
      </c>
      <c r="U252" s="79">
        <f t="shared" ca="1" si="127"/>
        <v>19.2</v>
      </c>
      <c r="V252" s="79">
        <f t="shared" ca="1" si="127"/>
        <v>19.2</v>
      </c>
      <c r="W252" s="79">
        <f t="shared" ca="1" si="127"/>
        <v>19.2</v>
      </c>
      <c r="X252" s="79">
        <f t="shared" ca="1" si="127"/>
        <v>19.2</v>
      </c>
      <c r="Y252" s="79">
        <f t="shared" ca="1" si="127"/>
        <v>19.2</v>
      </c>
      <c r="Z252" s="79">
        <f t="shared" ca="1" si="127"/>
        <v>19.2</v>
      </c>
      <c r="AA252" s="79">
        <f t="shared" ca="1" si="127"/>
        <v>19.2</v>
      </c>
      <c r="AB252" s="79">
        <f t="shared" ca="1" si="127"/>
        <v>19.2</v>
      </c>
      <c r="AC252" s="79">
        <f t="shared" ca="1" si="127"/>
        <v>19.2</v>
      </c>
      <c r="AD252" s="79">
        <f t="shared" ca="1" si="127"/>
        <v>19.2</v>
      </c>
      <c r="AE252" s="79">
        <f t="shared" ca="1" si="127"/>
        <v>19.2</v>
      </c>
      <c r="AF252" s="79">
        <f t="shared" ca="1" si="127"/>
        <v>19.2</v>
      </c>
      <c r="AG252" s="79">
        <f t="shared" ca="1" si="127"/>
        <v>19.2</v>
      </c>
      <c r="AH252" s="79">
        <f t="shared" ca="1" si="127"/>
        <v>19.2</v>
      </c>
      <c r="AI252" s="79">
        <f t="shared" ca="1" si="127"/>
        <v>19.2</v>
      </c>
      <c r="AJ252" s="79">
        <f t="shared" ca="1" si="127"/>
        <v>19.2</v>
      </c>
      <c r="AK252" s="79">
        <f t="shared" ca="1" si="127"/>
        <v>19.2</v>
      </c>
      <c r="AL252" s="79">
        <f t="shared" ca="1" si="127"/>
        <v>19.2</v>
      </c>
      <c r="AM252" s="79">
        <f t="shared" ca="1" si="127"/>
        <v>19.2</v>
      </c>
      <c r="AN252" s="79">
        <f t="shared" ca="1" si="127"/>
        <v>19.2</v>
      </c>
      <c r="AO252" s="79">
        <f t="shared" ca="1" si="127"/>
        <v>19.2</v>
      </c>
      <c r="AP252" s="79">
        <f t="shared" ca="1" si="127"/>
        <v>19.2</v>
      </c>
      <c r="AQ252" s="79">
        <f t="shared" ca="1" si="127"/>
        <v>19.2</v>
      </c>
      <c r="AR252" s="79">
        <f t="shared" ca="1" si="127"/>
        <v>19.2</v>
      </c>
      <c r="AS252" s="79">
        <f t="shared" ca="1" si="127"/>
        <v>19.2</v>
      </c>
      <c r="AT252" s="79">
        <f t="shared" ca="1" si="127"/>
        <v>19.2</v>
      </c>
      <c r="AU252" s="79">
        <f t="shared" ca="1" si="127"/>
        <v>19.2</v>
      </c>
      <c r="AV252" s="79">
        <f t="shared" ca="1" si="127"/>
        <v>19.2</v>
      </c>
      <c r="AW252" s="79">
        <f t="shared" ca="1" si="127"/>
        <v>19.2</v>
      </c>
      <c r="AX252" s="79">
        <f t="shared" ca="1" si="127"/>
        <v>19.2</v>
      </c>
      <c r="AY252" s="79">
        <f t="shared" ca="1" si="127"/>
        <v>19.2</v>
      </c>
      <c r="AZ252" s="79">
        <f t="shared" ca="1" si="127"/>
        <v>19.2</v>
      </c>
      <c r="BA252" s="79">
        <f t="shared" ca="1" si="127"/>
        <v>19.2</v>
      </c>
      <c r="BB252" s="79">
        <f t="shared" ca="1" si="127"/>
        <v>19.2</v>
      </c>
      <c r="BC252" s="79">
        <f t="shared" ca="1" si="127"/>
        <v>19.2</v>
      </c>
      <c r="BD252" s="79">
        <f t="shared" ca="1" si="127"/>
        <v>19.2</v>
      </c>
      <c r="BE252" s="79">
        <f t="shared" ca="1" si="127"/>
        <v>19.2</v>
      </c>
      <c r="BF252" s="79">
        <f t="shared" ca="1" si="127"/>
        <v>19.2</v>
      </c>
      <c r="BG252" s="79">
        <f t="shared" ca="1" si="127"/>
        <v>19.2</v>
      </c>
      <c r="BH252" s="79">
        <f t="shared" ca="1" si="127"/>
        <v>19.2</v>
      </c>
      <c r="BI252" s="79">
        <f t="shared" ca="1" si="127"/>
        <v>19.2</v>
      </c>
      <c r="BJ252" s="79">
        <f t="shared" ca="1" si="127"/>
        <v>19.2</v>
      </c>
      <c r="BK252" s="79">
        <f t="shared" ca="1" si="127"/>
        <v>19.2</v>
      </c>
      <c r="BL252" s="79">
        <f t="shared" ca="1" si="127"/>
        <v>19.2</v>
      </c>
    </row>
    <row r="253" spans="1:64" hidden="1" outlineLevel="1" x14ac:dyDescent="0.25">
      <c r="A253" t="s">
        <v>204</v>
      </c>
      <c r="B253" s="46" t="s">
        <v>206</v>
      </c>
      <c r="C253" s="47">
        <f ca="1">C251</f>
        <v>13</v>
      </c>
      <c r="D253" s="47">
        <f ca="1">D251-C251</f>
        <v>0</v>
      </c>
      <c r="E253" s="47">
        <f t="shared" ref="E253:BL253" ca="1" si="128">E251-D251</f>
        <v>0</v>
      </c>
      <c r="F253" s="47">
        <f t="shared" ca="1" si="128"/>
        <v>0</v>
      </c>
      <c r="G253" s="47">
        <f t="shared" ca="1" si="128"/>
        <v>0</v>
      </c>
      <c r="H253" s="47">
        <f t="shared" ca="1" si="128"/>
        <v>0</v>
      </c>
      <c r="I253" s="80">
        <f t="shared" ca="1" si="128"/>
        <v>0</v>
      </c>
      <c r="J253" s="47">
        <f t="shared" ca="1" si="128"/>
        <v>0</v>
      </c>
      <c r="K253" s="47">
        <f t="shared" ca="1" si="128"/>
        <v>0</v>
      </c>
      <c r="L253" s="47">
        <f t="shared" ca="1" si="128"/>
        <v>0</v>
      </c>
      <c r="M253" s="47">
        <f t="shared" ca="1" si="128"/>
        <v>0</v>
      </c>
      <c r="N253" s="47">
        <f t="shared" ca="1" si="128"/>
        <v>0</v>
      </c>
      <c r="O253" s="80">
        <f t="shared" ca="1" si="128"/>
        <v>3</v>
      </c>
      <c r="P253" s="47">
        <f t="shared" ca="1" si="128"/>
        <v>0</v>
      </c>
      <c r="Q253" s="47">
        <f t="shared" ca="1" si="128"/>
        <v>0</v>
      </c>
      <c r="R253" s="47">
        <f t="shared" ca="1" si="128"/>
        <v>0</v>
      </c>
      <c r="S253" s="47">
        <f t="shared" ca="1" si="128"/>
        <v>0</v>
      </c>
      <c r="T253" s="47">
        <f t="shared" ca="1" si="128"/>
        <v>0</v>
      </c>
      <c r="U253" s="80">
        <f t="shared" ca="1" si="128"/>
        <v>0</v>
      </c>
      <c r="V253" s="47">
        <f t="shared" ca="1" si="128"/>
        <v>0</v>
      </c>
      <c r="W253" s="47">
        <f t="shared" ca="1" si="128"/>
        <v>0</v>
      </c>
      <c r="X253" s="47">
        <f t="shared" ca="1" si="128"/>
        <v>0</v>
      </c>
      <c r="Y253" s="47">
        <f t="shared" ca="1" si="128"/>
        <v>0</v>
      </c>
      <c r="Z253" s="47">
        <f t="shared" ca="1" si="128"/>
        <v>0</v>
      </c>
      <c r="AA253" s="80">
        <f t="shared" ca="1" si="128"/>
        <v>0</v>
      </c>
      <c r="AB253" s="47">
        <f t="shared" ca="1" si="128"/>
        <v>0</v>
      </c>
      <c r="AC253" s="47">
        <f t="shared" ca="1" si="128"/>
        <v>0</v>
      </c>
      <c r="AD253" s="47">
        <f t="shared" ca="1" si="128"/>
        <v>0</v>
      </c>
      <c r="AE253" s="47">
        <f t="shared" ca="1" si="128"/>
        <v>0</v>
      </c>
      <c r="AF253" s="47">
        <f t="shared" ca="1" si="128"/>
        <v>0</v>
      </c>
      <c r="AG253" s="80">
        <f t="shared" ca="1" si="128"/>
        <v>0</v>
      </c>
      <c r="AH253" s="47">
        <f t="shared" ca="1" si="128"/>
        <v>0</v>
      </c>
      <c r="AI253" s="47">
        <f t="shared" ca="1" si="128"/>
        <v>0</v>
      </c>
      <c r="AJ253" s="47">
        <f t="shared" ca="1" si="128"/>
        <v>0</v>
      </c>
      <c r="AK253" s="47">
        <f t="shared" ca="1" si="128"/>
        <v>0</v>
      </c>
      <c r="AL253" s="47">
        <f t="shared" ca="1" si="128"/>
        <v>0</v>
      </c>
      <c r="AM253" s="80">
        <f t="shared" ca="1" si="128"/>
        <v>0</v>
      </c>
      <c r="AN253" s="47">
        <f t="shared" ca="1" si="128"/>
        <v>0</v>
      </c>
      <c r="AO253" s="47">
        <f t="shared" ca="1" si="128"/>
        <v>0</v>
      </c>
      <c r="AP253" s="47">
        <f t="shared" ca="1" si="128"/>
        <v>0</v>
      </c>
      <c r="AQ253" s="47">
        <f t="shared" ca="1" si="128"/>
        <v>0</v>
      </c>
      <c r="AR253" s="47">
        <f t="shared" ca="1" si="128"/>
        <v>0</v>
      </c>
      <c r="AS253" s="80">
        <f t="shared" ca="1" si="128"/>
        <v>0</v>
      </c>
      <c r="AT253" s="47">
        <f t="shared" ca="1" si="128"/>
        <v>0</v>
      </c>
      <c r="AU253" s="47">
        <f t="shared" ca="1" si="128"/>
        <v>0</v>
      </c>
      <c r="AV253" s="47">
        <f t="shared" ca="1" si="128"/>
        <v>0</v>
      </c>
      <c r="AW253" s="47">
        <f t="shared" ca="1" si="128"/>
        <v>0</v>
      </c>
      <c r="AX253" s="47">
        <f t="shared" ca="1" si="128"/>
        <v>0</v>
      </c>
      <c r="AY253" s="80">
        <f t="shared" ca="1" si="128"/>
        <v>0</v>
      </c>
      <c r="AZ253" s="47">
        <f t="shared" ca="1" si="128"/>
        <v>0</v>
      </c>
      <c r="BA253" s="47">
        <f t="shared" ca="1" si="128"/>
        <v>0</v>
      </c>
      <c r="BB253" s="47">
        <f t="shared" ca="1" si="128"/>
        <v>0</v>
      </c>
      <c r="BC253" s="47">
        <f t="shared" ca="1" si="128"/>
        <v>0</v>
      </c>
      <c r="BD253" s="47">
        <f t="shared" ca="1" si="128"/>
        <v>0</v>
      </c>
      <c r="BE253" s="47">
        <f t="shared" ca="1" si="128"/>
        <v>0</v>
      </c>
      <c r="BF253" s="47">
        <f t="shared" ca="1" si="128"/>
        <v>0</v>
      </c>
      <c r="BG253" s="47">
        <f t="shared" ca="1" si="128"/>
        <v>0</v>
      </c>
      <c r="BH253" s="47">
        <f t="shared" ca="1" si="128"/>
        <v>0</v>
      </c>
      <c r="BI253" s="47">
        <f t="shared" ca="1" si="128"/>
        <v>0</v>
      </c>
      <c r="BJ253" s="47">
        <f t="shared" ca="1" si="128"/>
        <v>0</v>
      </c>
      <c r="BK253" s="47">
        <f t="shared" ca="1" si="128"/>
        <v>0</v>
      </c>
      <c r="BL253" s="47">
        <f t="shared" ca="1" si="128"/>
        <v>0</v>
      </c>
    </row>
    <row r="254" spans="1:64" hidden="1" outlineLevel="1" x14ac:dyDescent="0.25">
      <c r="A254" t="s">
        <v>204</v>
      </c>
      <c r="B254" s="46" t="s">
        <v>207</v>
      </c>
      <c r="C254" s="47">
        <f t="shared" ref="C254:BL254" ca="1" si="129">C253*(1+$C$3)</f>
        <v>15.6</v>
      </c>
      <c r="D254" s="47">
        <f t="shared" ca="1" si="129"/>
        <v>0</v>
      </c>
      <c r="E254" s="47">
        <f t="shared" ca="1" si="129"/>
        <v>0</v>
      </c>
      <c r="F254" s="47">
        <f t="shared" ca="1" si="129"/>
        <v>0</v>
      </c>
      <c r="G254" s="47">
        <f t="shared" ca="1" si="129"/>
        <v>0</v>
      </c>
      <c r="H254" s="47">
        <f t="shared" ca="1" si="129"/>
        <v>0</v>
      </c>
      <c r="I254" s="47">
        <f t="shared" ca="1" si="129"/>
        <v>0</v>
      </c>
      <c r="J254" s="47">
        <f t="shared" ca="1" si="129"/>
        <v>0</v>
      </c>
      <c r="K254" s="47">
        <f t="shared" ca="1" si="129"/>
        <v>0</v>
      </c>
      <c r="L254" s="47">
        <f t="shared" ca="1" si="129"/>
        <v>0</v>
      </c>
      <c r="M254" s="47">
        <f t="shared" ca="1" si="129"/>
        <v>0</v>
      </c>
      <c r="N254" s="47">
        <f t="shared" ca="1" si="129"/>
        <v>0</v>
      </c>
      <c r="O254" s="47">
        <f t="shared" ca="1" si="129"/>
        <v>3.5999999999999996</v>
      </c>
      <c r="P254" s="47">
        <f t="shared" ca="1" si="129"/>
        <v>0</v>
      </c>
      <c r="Q254" s="47">
        <f t="shared" ca="1" si="129"/>
        <v>0</v>
      </c>
      <c r="R254" s="47">
        <f t="shared" ca="1" si="129"/>
        <v>0</v>
      </c>
      <c r="S254" s="47">
        <f t="shared" ca="1" si="129"/>
        <v>0</v>
      </c>
      <c r="T254" s="47">
        <f t="shared" ca="1" si="129"/>
        <v>0</v>
      </c>
      <c r="U254" s="47">
        <f t="shared" ca="1" si="129"/>
        <v>0</v>
      </c>
      <c r="V254" s="47">
        <f t="shared" ca="1" si="129"/>
        <v>0</v>
      </c>
      <c r="W254" s="47">
        <f t="shared" ca="1" si="129"/>
        <v>0</v>
      </c>
      <c r="X254" s="47">
        <f t="shared" ca="1" si="129"/>
        <v>0</v>
      </c>
      <c r="Y254" s="47">
        <f t="shared" ca="1" si="129"/>
        <v>0</v>
      </c>
      <c r="Z254" s="47">
        <f t="shared" ca="1" si="129"/>
        <v>0</v>
      </c>
      <c r="AA254" s="47">
        <f t="shared" ca="1" si="129"/>
        <v>0</v>
      </c>
      <c r="AB254" s="47">
        <f t="shared" ca="1" si="129"/>
        <v>0</v>
      </c>
      <c r="AC254" s="47">
        <f t="shared" ca="1" si="129"/>
        <v>0</v>
      </c>
      <c r="AD254" s="47">
        <f t="shared" ca="1" si="129"/>
        <v>0</v>
      </c>
      <c r="AE254" s="47">
        <f t="shared" ca="1" si="129"/>
        <v>0</v>
      </c>
      <c r="AF254" s="47">
        <f t="shared" ca="1" si="129"/>
        <v>0</v>
      </c>
      <c r="AG254" s="47">
        <f t="shared" ca="1" si="129"/>
        <v>0</v>
      </c>
      <c r="AH254" s="47">
        <f t="shared" ca="1" si="129"/>
        <v>0</v>
      </c>
      <c r="AI254" s="47">
        <f t="shared" ca="1" si="129"/>
        <v>0</v>
      </c>
      <c r="AJ254" s="47">
        <f t="shared" ca="1" si="129"/>
        <v>0</v>
      </c>
      <c r="AK254" s="47">
        <f t="shared" ca="1" si="129"/>
        <v>0</v>
      </c>
      <c r="AL254" s="47">
        <f t="shared" ca="1" si="129"/>
        <v>0</v>
      </c>
      <c r="AM254" s="47">
        <f t="shared" ca="1" si="129"/>
        <v>0</v>
      </c>
      <c r="AN254" s="47">
        <f t="shared" ca="1" si="129"/>
        <v>0</v>
      </c>
      <c r="AO254" s="47">
        <f t="shared" ca="1" si="129"/>
        <v>0</v>
      </c>
      <c r="AP254" s="47">
        <f t="shared" ca="1" si="129"/>
        <v>0</v>
      </c>
      <c r="AQ254" s="47">
        <f t="shared" ca="1" si="129"/>
        <v>0</v>
      </c>
      <c r="AR254" s="47">
        <f t="shared" ca="1" si="129"/>
        <v>0</v>
      </c>
      <c r="AS254" s="47">
        <f t="shared" ca="1" si="129"/>
        <v>0</v>
      </c>
      <c r="AT254" s="47">
        <f t="shared" ca="1" si="129"/>
        <v>0</v>
      </c>
      <c r="AU254" s="47">
        <f t="shared" ca="1" si="129"/>
        <v>0</v>
      </c>
      <c r="AV254" s="47">
        <f t="shared" ca="1" si="129"/>
        <v>0</v>
      </c>
      <c r="AW254" s="47">
        <f t="shared" ca="1" si="129"/>
        <v>0</v>
      </c>
      <c r="AX254" s="47">
        <f t="shared" ca="1" si="129"/>
        <v>0</v>
      </c>
      <c r="AY254" s="47">
        <f t="shared" ca="1" si="129"/>
        <v>0</v>
      </c>
      <c r="AZ254" s="47">
        <f t="shared" ca="1" si="129"/>
        <v>0</v>
      </c>
      <c r="BA254" s="47">
        <f t="shared" ca="1" si="129"/>
        <v>0</v>
      </c>
      <c r="BB254" s="47">
        <f t="shared" ca="1" si="129"/>
        <v>0</v>
      </c>
      <c r="BC254" s="47">
        <f t="shared" ca="1" si="129"/>
        <v>0</v>
      </c>
      <c r="BD254" s="47">
        <f t="shared" ca="1" si="129"/>
        <v>0</v>
      </c>
      <c r="BE254" s="47">
        <f t="shared" ca="1" si="129"/>
        <v>0</v>
      </c>
      <c r="BF254" s="47">
        <f t="shared" ca="1" si="129"/>
        <v>0</v>
      </c>
      <c r="BG254" s="47">
        <f t="shared" ca="1" si="129"/>
        <v>0</v>
      </c>
      <c r="BH254" s="47">
        <f t="shared" ca="1" si="129"/>
        <v>0</v>
      </c>
      <c r="BI254" s="47">
        <f t="shared" ca="1" si="129"/>
        <v>0</v>
      </c>
      <c r="BJ254" s="47">
        <f t="shared" ca="1" si="129"/>
        <v>0</v>
      </c>
      <c r="BK254" s="47">
        <f t="shared" ca="1" si="129"/>
        <v>0</v>
      </c>
      <c r="BL254" s="47">
        <f t="shared" ca="1" si="129"/>
        <v>0</v>
      </c>
    </row>
    <row r="255" spans="1:64" hidden="1" outlineLevel="1" x14ac:dyDescent="0.25">
      <c r="A255" t="s">
        <v>204</v>
      </c>
      <c r="B255" s="46" t="s">
        <v>208</v>
      </c>
      <c r="C255" s="47">
        <f ca="1">C253+C254</f>
        <v>28.6</v>
      </c>
      <c r="D255" s="47">
        <f ca="1">D253+D254</f>
        <v>0</v>
      </c>
      <c r="E255" s="47">
        <f t="shared" ref="E255:BL255" ca="1" si="130">E253+E254</f>
        <v>0</v>
      </c>
      <c r="F255" s="47">
        <f t="shared" ca="1" si="130"/>
        <v>0</v>
      </c>
      <c r="G255" s="47">
        <f t="shared" ca="1" si="130"/>
        <v>0</v>
      </c>
      <c r="H255" s="47">
        <f t="shared" ca="1" si="130"/>
        <v>0</v>
      </c>
      <c r="I255" s="47">
        <f t="shared" ca="1" si="130"/>
        <v>0</v>
      </c>
      <c r="J255" s="47">
        <f t="shared" ca="1" si="130"/>
        <v>0</v>
      </c>
      <c r="K255" s="47">
        <f t="shared" ca="1" si="130"/>
        <v>0</v>
      </c>
      <c r="L255" s="47">
        <f t="shared" ca="1" si="130"/>
        <v>0</v>
      </c>
      <c r="M255" s="47">
        <f t="shared" ca="1" si="130"/>
        <v>0</v>
      </c>
      <c r="N255" s="47">
        <f t="shared" ca="1" si="130"/>
        <v>0</v>
      </c>
      <c r="O255" s="47">
        <f t="shared" ca="1" si="130"/>
        <v>6.6</v>
      </c>
      <c r="P255" s="47">
        <f t="shared" ca="1" si="130"/>
        <v>0</v>
      </c>
      <c r="Q255" s="47">
        <f t="shared" ca="1" si="130"/>
        <v>0</v>
      </c>
      <c r="R255" s="47">
        <f t="shared" ca="1" si="130"/>
        <v>0</v>
      </c>
      <c r="S255" s="47">
        <f t="shared" ca="1" si="130"/>
        <v>0</v>
      </c>
      <c r="T255" s="47">
        <f t="shared" ca="1" si="130"/>
        <v>0</v>
      </c>
      <c r="U255" s="47">
        <f t="shared" ca="1" si="130"/>
        <v>0</v>
      </c>
      <c r="V255" s="47">
        <f t="shared" ca="1" si="130"/>
        <v>0</v>
      </c>
      <c r="W255" s="47">
        <f t="shared" ca="1" si="130"/>
        <v>0</v>
      </c>
      <c r="X255" s="47">
        <f t="shared" ca="1" si="130"/>
        <v>0</v>
      </c>
      <c r="Y255" s="47">
        <f t="shared" ca="1" si="130"/>
        <v>0</v>
      </c>
      <c r="Z255" s="47">
        <f t="shared" ca="1" si="130"/>
        <v>0</v>
      </c>
      <c r="AA255" s="47">
        <f t="shared" ca="1" si="130"/>
        <v>0</v>
      </c>
      <c r="AB255" s="47">
        <f t="shared" ca="1" si="130"/>
        <v>0</v>
      </c>
      <c r="AC255" s="47">
        <f t="shared" ca="1" si="130"/>
        <v>0</v>
      </c>
      <c r="AD255" s="47">
        <f t="shared" ca="1" si="130"/>
        <v>0</v>
      </c>
      <c r="AE255" s="47">
        <f t="shared" ca="1" si="130"/>
        <v>0</v>
      </c>
      <c r="AF255" s="47">
        <f t="shared" ca="1" si="130"/>
        <v>0</v>
      </c>
      <c r="AG255" s="47">
        <f t="shared" ca="1" si="130"/>
        <v>0</v>
      </c>
      <c r="AH255" s="47">
        <f t="shared" ca="1" si="130"/>
        <v>0</v>
      </c>
      <c r="AI255" s="47">
        <f t="shared" ca="1" si="130"/>
        <v>0</v>
      </c>
      <c r="AJ255" s="47">
        <f t="shared" ca="1" si="130"/>
        <v>0</v>
      </c>
      <c r="AK255" s="47">
        <f t="shared" ca="1" si="130"/>
        <v>0</v>
      </c>
      <c r="AL255" s="47">
        <f t="shared" ca="1" si="130"/>
        <v>0</v>
      </c>
      <c r="AM255" s="47">
        <f t="shared" ca="1" si="130"/>
        <v>0</v>
      </c>
      <c r="AN255" s="47">
        <f t="shared" ca="1" si="130"/>
        <v>0</v>
      </c>
      <c r="AO255" s="47">
        <f t="shared" ca="1" si="130"/>
        <v>0</v>
      </c>
      <c r="AP255" s="47">
        <f t="shared" ca="1" si="130"/>
        <v>0</v>
      </c>
      <c r="AQ255" s="47">
        <f t="shared" ca="1" si="130"/>
        <v>0</v>
      </c>
      <c r="AR255" s="47">
        <f t="shared" ca="1" si="130"/>
        <v>0</v>
      </c>
      <c r="AS255" s="47">
        <f t="shared" ca="1" si="130"/>
        <v>0</v>
      </c>
      <c r="AT255" s="47">
        <f t="shared" ca="1" si="130"/>
        <v>0</v>
      </c>
      <c r="AU255" s="47">
        <f t="shared" ca="1" si="130"/>
        <v>0</v>
      </c>
      <c r="AV255" s="47">
        <f t="shared" ca="1" si="130"/>
        <v>0</v>
      </c>
      <c r="AW255" s="47">
        <f t="shared" ca="1" si="130"/>
        <v>0</v>
      </c>
      <c r="AX255" s="47">
        <f t="shared" ca="1" si="130"/>
        <v>0</v>
      </c>
      <c r="AY255" s="47">
        <f t="shared" ca="1" si="130"/>
        <v>0</v>
      </c>
      <c r="AZ255" s="47">
        <f t="shared" ca="1" si="130"/>
        <v>0</v>
      </c>
      <c r="BA255" s="47">
        <f t="shared" ca="1" si="130"/>
        <v>0</v>
      </c>
      <c r="BB255" s="47">
        <f t="shared" ca="1" si="130"/>
        <v>0</v>
      </c>
      <c r="BC255" s="47">
        <f t="shared" ca="1" si="130"/>
        <v>0</v>
      </c>
      <c r="BD255" s="47">
        <f t="shared" ca="1" si="130"/>
        <v>0</v>
      </c>
      <c r="BE255" s="47">
        <f t="shared" ca="1" si="130"/>
        <v>0</v>
      </c>
      <c r="BF255" s="47">
        <f t="shared" ca="1" si="130"/>
        <v>0</v>
      </c>
      <c r="BG255" s="47">
        <f t="shared" ca="1" si="130"/>
        <v>0</v>
      </c>
      <c r="BH255" s="47">
        <f t="shared" ca="1" si="130"/>
        <v>0</v>
      </c>
      <c r="BI255" s="47">
        <f t="shared" ca="1" si="130"/>
        <v>0</v>
      </c>
      <c r="BJ255" s="47">
        <f t="shared" ca="1" si="130"/>
        <v>0</v>
      </c>
      <c r="BK255" s="47">
        <f t="shared" ca="1" si="130"/>
        <v>0</v>
      </c>
      <c r="BL255" s="47">
        <f t="shared" ca="1" si="130"/>
        <v>0</v>
      </c>
    </row>
    <row r="256" spans="1:64" hidden="1" outlineLevel="1" x14ac:dyDescent="0.25">
      <c r="A256" t="s">
        <v>204</v>
      </c>
      <c r="B256" s="76"/>
    </row>
    <row r="257" spans="1:64" ht="15.75" hidden="1" outlineLevel="1" x14ac:dyDescent="0.25">
      <c r="A257" t="s">
        <v>204</v>
      </c>
      <c r="B257" s="44" t="s">
        <v>213</v>
      </c>
      <c r="C257" s="14" t="str">
        <f t="shared" ref="C257:BL257" ca="1" si="131">C33</f>
        <v>год 1</v>
      </c>
      <c r="D257" s="14" t="str">
        <f t="shared" ca="1" si="131"/>
        <v>год 2</v>
      </c>
      <c r="E257" s="14" t="str">
        <f t="shared" ca="1" si="131"/>
        <v>год 3</v>
      </c>
      <c r="F257" s="14" t="str">
        <f t="shared" ca="1" si="131"/>
        <v>год 4</v>
      </c>
      <c r="G257" s="14" t="str">
        <f t="shared" ca="1" si="131"/>
        <v>год 5</v>
      </c>
      <c r="H257" s="14" t="str">
        <f t="shared" ca="1" si="131"/>
        <v>год 6</v>
      </c>
      <c r="I257" s="14" t="str">
        <f t="shared" ca="1" si="131"/>
        <v>год 7</v>
      </c>
      <c r="J257" s="14" t="str">
        <f t="shared" ca="1" si="131"/>
        <v>год 8</v>
      </c>
      <c r="K257" s="14" t="str">
        <f t="shared" ca="1" si="131"/>
        <v>год 9</v>
      </c>
      <c r="L257" s="14" t="str">
        <f t="shared" ca="1" si="131"/>
        <v>год 10</v>
      </c>
      <c r="M257" s="14" t="str">
        <f t="shared" ca="1" si="131"/>
        <v>год 11</v>
      </c>
      <c r="N257" s="14" t="str">
        <f t="shared" ca="1" si="131"/>
        <v>год 12</v>
      </c>
      <c r="O257" s="14" t="str">
        <f t="shared" ca="1" si="131"/>
        <v>год 13</v>
      </c>
      <c r="P257" s="14" t="str">
        <f t="shared" ca="1" si="131"/>
        <v>год 14</v>
      </c>
      <c r="Q257" s="14" t="str">
        <f t="shared" ca="1" si="131"/>
        <v>год 15</v>
      </c>
      <c r="R257" s="14" t="str">
        <f t="shared" ca="1" si="131"/>
        <v>год 16</v>
      </c>
      <c r="S257" s="14" t="str">
        <f t="shared" ca="1" si="131"/>
        <v>год 17</v>
      </c>
      <c r="T257" s="14" t="str">
        <f t="shared" ca="1" si="131"/>
        <v>год 18</v>
      </c>
      <c r="U257" s="14" t="str">
        <f t="shared" ca="1" si="131"/>
        <v>год 19</v>
      </c>
      <c r="V257" s="14" t="str">
        <f t="shared" ca="1" si="131"/>
        <v>год 20</v>
      </c>
      <c r="W257" s="14" t="str">
        <f t="shared" ca="1" si="131"/>
        <v>год 21</v>
      </c>
      <c r="X257" s="14" t="str">
        <f t="shared" ca="1" si="131"/>
        <v>год 22</v>
      </c>
      <c r="Y257" s="14" t="str">
        <f t="shared" ca="1" si="131"/>
        <v>год 23</v>
      </c>
      <c r="Z257" s="14" t="str">
        <f t="shared" ca="1" si="131"/>
        <v>год 24</v>
      </c>
      <c r="AA257" s="14" t="str">
        <f t="shared" ca="1" si="131"/>
        <v>год 25</v>
      </c>
      <c r="AB257" s="14" t="str">
        <f t="shared" ca="1" si="131"/>
        <v>год 26</v>
      </c>
      <c r="AC257" s="14" t="str">
        <f t="shared" ca="1" si="131"/>
        <v>год 27</v>
      </c>
      <c r="AD257" s="14" t="str">
        <f t="shared" ca="1" si="131"/>
        <v>год 28</v>
      </c>
      <c r="AE257" s="14" t="str">
        <f t="shared" ca="1" si="131"/>
        <v>год 29</v>
      </c>
      <c r="AF257" s="14" t="str">
        <f t="shared" ca="1" si="131"/>
        <v>год 30</v>
      </c>
      <c r="AG257" s="14" t="str">
        <f t="shared" ca="1" si="131"/>
        <v>год 31</v>
      </c>
      <c r="AH257" s="14" t="str">
        <f t="shared" ca="1" si="131"/>
        <v>год 32</v>
      </c>
      <c r="AI257" s="14" t="str">
        <f t="shared" ca="1" si="131"/>
        <v>год 33</v>
      </c>
      <c r="AJ257" s="14" t="str">
        <f t="shared" ca="1" si="131"/>
        <v>год 34</v>
      </c>
      <c r="AK257" s="14" t="str">
        <f t="shared" ca="1" si="131"/>
        <v>год 35</v>
      </c>
      <c r="AL257" s="14" t="str">
        <f t="shared" ca="1" si="131"/>
        <v>год 36</v>
      </c>
      <c r="AM257" s="14" t="str">
        <f t="shared" ca="1" si="131"/>
        <v>год 37</v>
      </c>
      <c r="AN257" s="14" t="str">
        <f t="shared" ca="1" si="131"/>
        <v>год 38</v>
      </c>
      <c r="AO257" s="14" t="str">
        <f t="shared" ca="1" si="131"/>
        <v>год 39</v>
      </c>
      <c r="AP257" s="14" t="str">
        <f t="shared" ca="1" si="131"/>
        <v>год 40</v>
      </c>
      <c r="AQ257" s="14" t="str">
        <f t="shared" ca="1" si="131"/>
        <v>год 41</v>
      </c>
      <c r="AR257" s="14" t="str">
        <f t="shared" ca="1" si="131"/>
        <v>год 42</v>
      </c>
      <c r="AS257" s="14" t="str">
        <f t="shared" ca="1" si="131"/>
        <v>год 43</v>
      </c>
      <c r="AT257" s="14" t="str">
        <f t="shared" ca="1" si="131"/>
        <v>год 44</v>
      </c>
      <c r="AU257" s="14" t="str">
        <f t="shared" ca="1" si="131"/>
        <v>год 45</v>
      </c>
      <c r="AV257" s="14" t="str">
        <f t="shared" ca="1" si="131"/>
        <v>год 46</v>
      </c>
      <c r="AW257" s="14" t="str">
        <f t="shared" ca="1" si="131"/>
        <v>год 47</v>
      </c>
      <c r="AX257" s="14" t="str">
        <f t="shared" ca="1" si="131"/>
        <v>год 48</v>
      </c>
      <c r="AY257" s="14" t="str">
        <f t="shared" ca="1" si="131"/>
        <v>год 49</v>
      </c>
      <c r="AZ257" s="14" t="str">
        <f t="shared" ca="1" si="131"/>
        <v>год 50</v>
      </c>
      <c r="BA257" s="14" t="str">
        <f t="shared" ca="1" si="131"/>
        <v>год 51</v>
      </c>
      <c r="BB257" s="14" t="str">
        <f t="shared" ca="1" si="131"/>
        <v>год 52</v>
      </c>
      <c r="BC257" s="14" t="str">
        <f t="shared" ca="1" si="131"/>
        <v>год 53</v>
      </c>
      <c r="BD257" s="14" t="str">
        <f t="shared" ca="1" si="131"/>
        <v>год 54</v>
      </c>
      <c r="BE257" s="14" t="str">
        <f t="shared" ca="1" si="131"/>
        <v>год 55</v>
      </c>
      <c r="BF257" s="14" t="str">
        <f t="shared" ca="1" si="131"/>
        <v>год 56</v>
      </c>
      <c r="BG257" s="14" t="str">
        <f t="shared" ca="1" si="131"/>
        <v>год 57</v>
      </c>
      <c r="BH257" s="14" t="str">
        <f t="shared" ca="1" si="131"/>
        <v>год 58</v>
      </c>
      <c r="BI257" s="14" t="str">
        <f t="shared" ca="1" si="131"/>
        <v>год 59</v>
      </c>
      <c r="BJ257" s="14" t="str">
        <f t="shared" ca="1" si="131"/>
        <v>год 60</v>
      </c>
      <c r="BK257" s="14" t="str">
        <f t="shared" ca="1" si="131"/>
        <v>год 61</v>
      </c>
      <c r="BL257" s="14" t="str">
        <f t="shared" ca="1" si="131"/>
        <v>год 62</v>
      </c>
    </row>
    <row r="258" spans="1:64" ht="30" hidden="1" outlineLevel="1" x14ac:dyDescent="0.25">
      <c r="A258" t="s">
        <v>204</v>
      </c>
      <c r="B258" s="81" t="s">
        <v>214</v>
      </c>
      <c r="C258" s="77">
        <f ca="1">IFERROR(C$212/1000,0)</f>
        <v>4.625869858367861</v>
      </c>
      <c r="D258" s="77">
        <f t="shared" ref="D258:BL258" ca="1" si="132">IFERROR(D$212/1000,0)</f>
        <v>4.7479979648648358</v>
      </c>
      <c r="E258" s="77">
        <f t="shared" ca="1" si="132"/>
        <v>4.8658408746426174</v>
      </c>
      <c r="F258" s="77">
        <f t="shared" ca="1" si="132"/>
        <v>4.9793985877012092</v>
      </c>
      <c r="G258" s="77">
        <f t="shared" ca="1" si="132"/>
        <v>4.0173719242425845</v>
      </c>
      <c r="H258" s="77">
        <f t="shared" ca="1" si="132"/>
        <v>4.1223592438627898</v>
      </c>
      <c r="I258" s="77">
        <f t="shared" ca="1" si="132"/>
        <v>4.2230613667638046</v>
      </c>
      <c r="J258" s="77">
        <f t="shared" ca="1" si="132"/>
        <v>4.3194782929456261</v>
      </c>
      <c r="K258" s="77">
        <f t="shared" ca="1" si="132"/>
        <v>4.4116100224082562</v>
      </c>
      <c r="L258" s="77">
        <f t="shared" ca="1" si="132"/>
        <v>4.4994565551516947</v>
      </c>
      <c r="M258" s="77">
        <f t="shared" ca="1" si="132"/>
        <v>4.5830178911759401</v>
      </c>
      <c r="N258" s="77">
        <f t="shared" ca="1" si="132"/>
        <v>4.6622940304809948</v>
      </c>
      <c r="O258" s="77">
        <f t="shared" ca="1" si="132"/>
        <v>4.7372849730668563</v>
      </c>
      <c r="P258" s="77">
        <f t="shared" ca="1" si="132"/>
        <v>4.8079907189335245</v>
      </c>
      <c r="Q258" s="77">
        <f t="shared" ca="1" si="132"/>
        <v>5.9457104478790237</v>
      </c>
      <c r="R258" s="77">
        <f t="shared" ca="1" si="132"/>
        <v>6.0078458003073099</v>
      </c>
      <c r="S258" s="77">
        <f t="shared" ca="1" si="132"/>
        <v>6.0656959560164045</v>
      </c>
      <c r="T258" s="77">
        <f t="shared" ca="1" si="132"/>
        <v>6.1192609150063033</v>
      </c>
      <c r="U258" s="77">
        <f t="shared" ca="1" si="132"/>
        <v>6.1685406772770133</v>
      </c>
      <c r="V258" s="77">
        <f t="shared" ca="1" si="132"/>
        <v>6.21353524282853</v>
      </c>
      <c r="W258" s="77">
        <f t="shared" ca="1" si="132"/>
        <v>6.2542446116608561</v>
      </c>
      <c r="X258" s="77">
        <f t="shared" ca="1" si="132"/>
        <v>4.1480704241779431</v>
      </c>
      <c r="Y258" s="77">
        <f t="shared" ca="1" si="132"/>
        <v>4.1802093995718836</v>
      </c>
      <c r="Z258" s="77">
        <f t="shared" ca="1" si="132"/>
        <v>4.2080631782466318</v>
      </c>
      <c r="AA258" s="77">
        <f t="shared" ca="1" si="132"/>
        <v>4.2316317602021885</v>
      </c>
      <c r="AB258" s="77">
        <f t="shared" ca="1" si="132"/>
        <v>4.2509151454385528</v>
      </c>
      <c r="AC258" s="77">
        <f t="shared" ca="1" si="132"/>
        <v>4.2659133339557256</v>
      </c>
      <c r="AD258" s="77">
        <f t="shared" ca="1" si="132"/>
        <v>4.2766263257537069</v>
      </c>
      <c r="AE258" s="77">
        <f t="shared" ca="1" si="132"/>
        <v>4.2830541208324924</v>
      </c>
      <c r="AF258" s="77">
        <f t="shared" ca="1" si="132"/>
        <v>4.285196719192089</v>
      </c>
      <c r="AG258" s="77">
        <f t="shared" ca="1" si="132"/>
        <v>4.2830541208324924</v>
      </c>
      <c r="AH258" s="77">
        <f t="shared" ca="1" si="132"/>
        <v>4.2766263257537069</v>
      </c>
      <c r="AI258" s="77">
        <f t="shared" ca="1" si="132"/>
        <v>4.2659133339557256</v>
      </c>
      <c r="AJ258" s="77">
        <f t="shared" ca="1" si="132"/>
        <v>4.2509151454385528</v>
      </c>
      <c r="AK258" s="77">
        <f t="shared" ca="1" si="132"/>
        <v>4.2316317602021885</v>
      </c>
      <c r="AL258" s="77">
        <f t="shared" ca="1" si="132"/>
        <v>4.2080631782466318</v>
      </c>
      <c r="AM258" s="77">
        <f t="shared" ca="1" si="132"/>
        <v>4.1802093995718836</v>
      </c>
      <c r="AN258" s="77">
        <f t="shared" ca="1" si="132"/>
        <v>4.1480704241779431</v>
      </c>
      <c r="AO258" s="77">
        <f t="shared" ca="1" si="132"/>
        <v>4.1116462520648094</v>
      </c>
      <c r="AP258" s="77">
        <f t="shared" ca="1" si="132"/>
        <v>4.0709368832324859</v>
      </c>
      <c r="AQ258" s="77">
        <f t="shared" ca="1" si="132"/>
        <v>4.0259423176809683</v>
      </c>
      <c r="AR258" s="77">
        <f t="shared" ca="1" si="132"/>
        <v>6.1192609150063033</v>
      </c>
      <c r="AS258" s="77">
        <f t="shared" ca="1" si="132"/>
        <v>6.0656959560164045</v>
      </c>
      <c r="AT258" s="77">
        <f t="shared" ca="1" si="132"/>
        <v>6.0078458003073099</v>
      </c>
      <c r="AU258" s="77">
        <f t="shared" ca="1" si="132"/>
        <v>5.9457104478790237</v>
      </c>
      <c r="AV258" s="77">
        <f t="shared" ca="1" si="132"/>
        <v>5.8792898987315478</v>
      </c>
      <c r="AW258" s="77">
        <f t="shared" ca="1" si="132"/>
        <v>5.8085841528648778</v>
      </c>
      <c r="AX258" s="77">
        <f t="shared" ca="1" si="132"/>
        <v>2.5196956708849489</v>
      </c>
      <c r="AY258" s="77">
        <f t="shared" ca="1" si="132"/>
        <v>2.4404195315798947</v>
      </c>
      <c r="AZ258" s="77">
        <f t="shared" ca="1" si="132"/>
        <v>2.3568581955556498</v>
      </c>
      <c r="BA258" s="77">
        <f t="shared" ca="1" si="132"/>
        <v>2.2690116628122117</v>
      </c>
      <c r="BB258" s="77">
        <f t="shared" ca="1" si="132"/>
        <v>2.1768799333495812</v>
      </c>
      <c r="BC258" s="77">
        <f t="shared" ca="1" si="132"/>
        <v>2.0804630071677597</v>
      </c>
      <c r="BD258" s="77">
        <f t="shared" ca="1" si="132"/>
        <v>1.9797608842667458</v>
      </c>
      <c r="BE258" s="77">
        <f t="shared" ca="1" si="132"/>
        <v>1.8747735646465391</v>
      </c>
      <c r="BF258" s="77">
        <f t="shared" ca="1" si="132"/>
        <v>1.7655010483071412</v>
      </c>
      <c r="BG258" s="77">
        <f t="shared" ca="1" si="132"/>
        <v>1.6519433352485504</v>
      </c>
      <c r="BH258" s="77">
        <f t="shared" ca="1" si="132"/>
        <v>1.534100425470768</v>
      </c>
      <c r="BI258" s="77">
        <f t="shared" ca="1" si="132"/>
        <v>1.4119723189737936</v>
      </c>
      <c r="BJ258" s="77">
        <f t="shared" ca="1" si="132"/>
        <v>1.2855590157576269</v>
      </c>
      <c r="BK258" s="77">
        <f t="shared" ca="1" si="132"/>
        <v>1.1548605158222682</v>
      </c>
      <c r="BL258" s="77">
        <f t="shared" ca="1" si="132"/>
        <v>1.0198768191677174</v>
      </c>
    </row>
    <row r="259" spans="1:64" ht="30" hidden="1" outlineLevel="1" x14ac:dyDescent="0.25">
      <c r="A259" t="s">
        <v>204</v>
      </c>
      <c r="B259" s="78" t="s">
        <v>210</v>
      </c>
      <c r="C259" s="79">
        <f ca="1">CEILING(C258,1)</f>
        <v>5</v>
      </c>
      <c r="D259" s="79">
        <f t="shared" ref="D259:BL259" ca="1" si="133">CEILING(D258,1)</f>
        <v>5</v>
      </c>
      <c r="E259" s="79">
        <f t="shared" ca="1" si="133"/>
        <v>5</v>
      </c>
      <c r="F259" s="79">
        <f t="shared" ca="1" si="133"/>
        <v>5</v>
      </c>
      <c r="G259" s="79">
        <f t="shared" ca="1" si="133"/>
        <v>5</v>
      </c>
      <c r="H259" s="79">
        <f t="shared" ca="1" si="133"/>
        <v>5</v>
      </c>
      <c r="I259" s="79">
        <f t="shared" ca="1" si="133"/>
        <v>5</v>
      </c>
      <c r="J259" s="79">
        <f t="shared" ca="1" si="133"/>
        <v>5</v>
      </c>
      <c r="K259" s="79">
        <f t="shared" ca="1" si="133"/>
        <v>5</v>
      </c>
      <c r="L259" s="79">
        <f t="shared" ca="1" si="133"/>
        <v>5</v>
      </c>
      <c r="M259" s="79">
        <f t="shared" ca="1" si="133"/>
        <v>5</v>
      </c>
      <c r="N259" s="79">
        <f t="shared" ca="1" si="133"/>
        <v>5</v>
      </c>
      <c r="O259" s="79">
        <f t="shared" ca="1" si="133"/>
        <v>5</v>
      </c>
      <c r="P259" s="79">
        <f t="shared" ca="1" si="133"/>
        <v>5</v>
      </c>
      <c r="Q259" s="79">
        <f t="shared" ca="1" si="133"/>
        <v>6</v>
      </c>
      <c r="R259" s="79">
        <f t="shared" ca="1" si="133"/>
        <v>7</v>
      </c>
      <c r="S259" s="79">
        <f t="shared" ca="1" si="133"/>
        <v>7</v>
      </c>
      <c r="T259" s="79">
        <f t="shared" ca="1" si="133"/>
        <v>7</v>
      </c>
      <c r="U259" s="79">
        <f t="shared" ca="1" si="133"/>
        <v>7</v>
      </c>
      <c r="V259" s="79">
        <f t="shared" ca="1" si="133"/>
        <v>7</v>
      </c>
      <c r="W259" s="79">
        <f t="shared" ca="1" si="133"/>
        <v>7</v>
      </c>
      <c r="X259" s="79">
        <f t="shared" ca="1" si="133"/>
        <v>5</v>
      </c>
      <c r="Y259" s="79">
        <f t="shared" ca="1" si="133"/>
        <v>5</v>
      </c>
      <c r="Z259" s="79">
        <f t="shared" ca="1" si="133"/>
        <v>5</v>
      </c>
      <c r="AA259" s="79">
        <f t="shared" ca="1" si="133"/>
        <v>5</v>
      </c>
      <c r="AB259" s="79">
        <f t="shared" ca="1" si="133"/>
        <v>5</v>
      </c>
      <c r="AC259" s="79">
        <f t="shared" ca="1" si="133"/>
        <v>5</v>
      </c>
      <c r="AD259" s="79">
        <f t="shared" ca="1" si="133"/>
        <v>5</v>
      </c>
      <c r="AE259" s="79">
        <f t="shared" ca="1" si="133"/>
        <v>5</v>
      </c>
      <c r="AF259" s="79">
        <f t="shared" ca="1" si="133"/>
        <v>5</v>
      </c>
      <c r="AG259" s="79">
        <f t="shared" ca="1" si="133"/>
        <v>5</v>
      </c>
      <c r="AH259" s="79">
        <f t="shared" ca="1" si="133"/>
        <v>5</v>
      </c>
      <c r="AI259" s="79">
        <f t="shared" ca="1" si="133"/>
        <v>5</v>
      </c>
      <c r="AJ259" s="79">
        <f t="shared" ca="1" si="133"/>
        <v>5</v>
      </c>
      <c r="AK259" s="79">
        <f t="shared" ca="1" si="133"/>
        <v>5</v>
      </c>
      <c r="AL259" s="79">
        <f t="shared" ca="1" si="133"/>
        <v>5</v>
      </c>
      <c r="AM259" s="79">
        <f t="shared" ca="1" si="133"/>
        <v>5</v>
      </c>
      <c r="AN259" s="79">
        <f t="shared" ca="1" si="133"/>
        <v>5</v>
      </c>
      <c r="AO259" s="79">
        <f t="shared" ca="1" si="133"/>
        <v>5</v>
      </c>
      <c r="AP259" s="79">
        <f t="shared" ca="1" si="133"/>
        <v>5</v>
      </c>
      <c r="AQ259" s="79">
        <f t="shared" ca="1" si="133"/>
        <v>5</v>
      </c>
      <c r="AR259" s="79">
        <f t="shared" ca="1" si="133"/>
        <v>7</v>
      </c>
      <c r="AS259" s="79">
        <f t="shared" ca="1" si="133"/>
        <v>7</v>
      </c>
      <c r="AT259" s="79">
        <f t="shared" ca="1" si="133"/>
        <v>7</v>
      </c>
      <c r="AU259" s="79">
        <f t="shared" ca="1" si="133"/>
        <v>6</v>
      </c>
      <c r="AV259" s="79">
        <f t="shared" ca="1" si="133"/>
        <v>6</v>
      </c>
      <c r="AW259" s="79">
        <f t="shared" ca="1" si="133"/>
        <v>6</v>
      </c>
      <c r="AX259" s="79">
        <f t="shared" ca="1" si="133"/>
        <v>3</v>
      </c>
      <c r="AY259" s="79">
        <f t="shared" ca="1" si="133"/>
        <v>3</v>
      </c>
      <c r="AZ259" s="79">
        <f t="shared" ca="1" si="133"/>
        <v>3</v>
      </c>
      <c r="BA259" s="79">
        <f t="shared" ca="1" si="133"/>
        <v>3</v>
      </c>
      <c r="BB259" s="79">
        <f t="shared" ca="1" si="133"/>
        <v>3</v>
      </c>
      <c r="BC259" s="79">
        <f t="shared" ca="1" si="133"/>
        <v>3</v>
      </c>
      <c r="BD259" s="79">
        <f t="shared" ca="1" si="133"/>
        <v>2</v>
      </c>
      <c r="BE259" s="79">
        <f t="shared" ca="1" si="133"/>
        <v>2</v>
      </c>
      <c r="BF259" s="79">
        <f t="shared" ca="1" si="133"/>
        <v>2</v>
      </c>
      <c r="BG259" s="79">
        <f t="shared" ca="1" si="133"/>
        <v>2</v>
      </c>
      <c r="BH259" s="79">
        <f t="shared" ca="1" si="133"/>
        <v>2</v>
      </c>
      <c r="BI259" s="79">
        <f t="shared" ca="1" si="133"/>
        <v>2</v>
      </c>
      <c r="BJ259" s="79">
        <f t="shared" ca="1" si="133"/>
        <v>2</v>
      </c>
      <c r="BK259" s="79">
        <f t="shared" ca="1" si="133"/>
        <v>2</v>
      </c>
      <c r="BL259" s="79">
        <f t="shared" ca="1" si="133"/>
        <v>2</v>
      </c>
    </row>
    <row r="260" spans="1:64" hidden="1" outlineLevel="1" x14ac:dyDescent="0.25">
      <c r="A260" t="s">
        <v>204</v>
      </c>
      <c r="B260" s="46" t="s">
        <v>211</v>
      </c>
      <c r="C260" s="79">
        <f t="shared" ref="C260:H260" ca="1" si="134">MAX($C259:$I259)</f>
        <v>5</v>
      </c>
      <c r="D260" s="79">
        <f t="shared" ca="1" si="134"/>
        <v>5</v>
      </c>
      <c r="E260" s="79">
        <f t="shared" ca="1" si="134"/>
        <v>5</v>
      </c>
      <c r="F260" s="79">
        <f t="shared" ca="1" si="134"/>
        <v>5</v>
      </c>
      <c r="G260" s="79">
        <f t="shared" ca="1" si="134"/>
        <v>5</v>
      </c>
      <c r="H260" s="79">
        <f t="shared" ca="1" si="134"/>
        <v>5</v>
      </c>
      <c r="I260" s="79">
        <f t="shared" ref="I260:N260" ca="1" si="135">MAX($C259:$O259)</f>
        <v>5</v>
      </c>
      <c r="J260" s="79">
        <f t="shared" ca="1" si="135"/>
        <v>5</v>
      </c>
      <c r="K260" s="79">
        <f t="shared" ca="1" si="135"/>
        <v>5</v>
      </c>
      <c r="L260" s="79">
        <f t="shared" ca="1" si="135"/>
        <v>5</v>
      </c>
      <c r="M260" s="79">
        <f t="shared" ca="1" si="135"/>
        <v>5</v>
      </c>
      <c r="N260" s="79">
        <f t="shared" ca="1" si="135"/>
        <v>5</v>
      </c>
      <c r="O260" s="79">
        <f t="shared" ref="O260:T260" ca="1" si="136">MAX($C259:$U259)</f>
        <v>7</v>
      </c>
      <c r="P260" s="79">
        <f t="shared" ca="1" si="136"/>
        <v>7</v>
      </c>
      <c r="Q260" s="79">
        <f t="shared" ca="1" si="136"/>
        <v>7</v>
      </c>
      <c r="R260" s="79">
        <f t="shared" ca="1" si="136"/>
        <v>7</v>
      </c>
      <c r="S260" s="79">
        <f t="shared" ca="1" si="136"/>
        <v>7</v>
      </c>
      <c r="T260" s="79">
        <f t="shared" ca="1" si="136"/>
        <v>7</v>
      </c>
      <c r="U260" s="79">
        <f t="shared" ref="U260:Z260" ca="1" si="137">MAX($C259:$AA259)</f>
        <v>7</v>
      </c>
      <c r="V260" s="79">
        <f t="shared" ca="1" si="137"/>
        <v>7</v>
      </c>
      <c r="W260" s="79">
        <f t="shared" ca="1" si="137"/>
        <v>7</v>
      </c>
      <c r="X260" s="79">
        <f t="shared" ca="1" si="137"/>
        <v>7</v>
      </c>
      <c r="Y260" s="79">
        <f t="shared" ca="1" si="137"/>
        <v>7</v>
      </c>
      <c r="Z260" s="79">
        <f t="shared" ca="1" si="137"/>
        <v>7</v>
      </c>
      <c r="AA260" s="79">
        <f t="shared" ref="AA260:AF260" ca="1" si="138">MAX($C259:$AG259)</f>
        <v>7</v>
      </c>
      <c r="AB260" s="79">
        <f t="shared" ca="1" si="138"/>
        <v>7</v>
      </c>
      <c r="AC260" s="79">
        <f t="shared" ca="1" si="138"/>
        <v>7</v>
      </c>
      <c r="AD260" s="79">
        <f t="shared" ca="1" si="138"/>
        <v>7</v>
      </c>
      <c r="AE260" s="79">
        <f t="shared" ca="1" si="138"/>
        <v>7</v>
      </c>
      <c r="AF260" s="79">
        <f t="shared" ca="1" si="138"/>
        <v>7</v>
      </c>
      <c r="AG260" s="79">
        <f t="shared" ref="AG260:AL260" ca="1" si="139">MAX($C259:$AM259)</f>
        <v>7</v>
      </c>
      <c r="AH260" s="79">
        <f t="shared" ca="1" si="139"/>
        <v>7</v>
      </c>
      <c r="AI260" s="79">
        <f t="shared" ca="1" si="139"/>
        <v>7</v>
      </c>
      <c r="AJ260" s="79">
        <f t="shared" ca="1" si="139"/>
        <v>7</v>
      </c>
      <c r="AK260" s="79">
        <f t="shared" ca="1" si="139"/>
        <v>7</v>
      </c>
      <c r="AL260" s="79">
        <f t="shared" ca="1" si="139"/>
        <v>7</v>
      </c>
      <c r="AM260" s="79">
        <f t="shared" ref="AM260:AR260" ca="1" si="140">MAX($C259:$AS259)</f>
        <v>7</v>
      </c>
      <c r="AN260" s="79">
        <f t="shared" ca="1" si="140"/>
        <v>7</v>
      </c>
      <c r="AO260" s="79">
        <f t="shared" ca="1" si="140"/>
        <v>7</v>
      </c>
      <c r="AP260" s="79">
        <f t="shared" ca="1" si="140"/>
        <v>7</v>
      </c>
      <c r="AQ260" s="79">
        <f t="shared" ca="1" si="140"/>
        <v>7</v>
      </c>
      <c r="AR260" s="79">
        <f t="shared" ca="1" si="140"/>
        <v>7</v>
      </c>
      <c r="AS260" s="79">
        <f t="shared" ref="AS260:AX260" ca="1" si="141">MAX($C259:$AY259)</f>
        <v>7</v>
      </c>
      <c r="AT260" s="79">
        <f t="shared" ca="1" si="141"/>
        <v>7</v>
      </c>
      <c r="AU260" s="79">
        <f t="shared" ca="1" si="141"/>
        <v>7</v>
      </c>
      <c r="AV260" s="79">
        <f t="shared" ca="1" si="141"/>
        <v>7</v>
      </c>
      <c r="AW260" s="79">
        <f t="shared" ca="1" si="141"/>
        <v>7</v>
      </c>
      <c r="AX260" s="79">
        <f t="shared" ca="1" si="141"/>
        <v>7</v>
      </c>
      <c r="AY260" s="79">
        <f ca="1">MAX($C259:$BF259)</f>
        <v>7</v>
      </c>
      <c r="AZ260" s="79">
        <f t="shared" ref="AZ260:BE260" ca="1" si="142">MAX($C259:$BF259)</f>
        <v>7</v>
      </c>
      <c r="BA260" s="79">
        <f t="shared" ca="1" si="142"/>
        <v>7</v>
      </c>
      <c r="BB260" s="79">
        <f t="shared" ca="1" si="142"/>
        <v>7</v>
      </c>
      <c r="BC260" s="79">
        <f t="shared" ca="1" si="142"/>
        <v>7</v>
      </c>
      <c r="BD260" s="79">
        <f t="shared" ca="1" si="142"/>
        <v>7</v>
      </c>
      <c r="BE260" s="79">
        <f t="shared" ca="1" si="142"/>
        <v>7</v>
      </c>
      <c r="BF260" s="79">
        <f ca="1">MAX($C259:$BL259)</f>
        <v>7</v>
      </c>
      <c r="BG260" s="79">
        <f t="shared" ref="BG260:BL260" ca="1" si="143">MAX($C259:$BL259)</f>
        <v>7</v>
      </c>
      <c r="BH260" s="79">
        <f t="shared" ca="1" si="143"/>
        <v>7</v>
      </c>
      <c r="BI260" s="79">
        <f t="shared" ca="1" si="143"/>
        <v>7</v>
      </c>
      <c r="BJ260" s="79">
        <f t="shared" ca="1" si="143"/>
        <v>7</v>
      </c>
      <c r="BK260" s="79">
        <f t="shared" ca="1" si="143"/>
        <v>7</v>
      </c>
      <c r="BL260" s="79">
        <f t="shared" ca="1" si="143"/>
        <v>7</v>
      </c>
    </row>
    <row r="261" spans="1:64" hidden="1" outlineLevel="1" x14ac:dyDescent="0.25">
      <c r="A261" t="s">
        <v>204</v>
      </c>
      <c r="B261" s="46" t="s">
        <v>212</v>
      </c>
      <c r="C261" s="79">
        <f t="shared" ref="C261:BL261" ca="1" si="144">C260*(1+$C$3)</f>
        <v>6</v>
      </c>
      <c r="D261" s="79">
        <f t="shared" ca="1" si="144"/>
        <v>6</v>
      </c>
      <c r="E261" s="79">
        <f t="shared" ca="1" si="144"/>
        <v>6</v>
      </c>
      <c r="F261" s="79">
        <f t="shared" ca="1" si="144"/>
        <v>6</v>
      </c>
      <c r="G261" s="79">
        <f t="shared" ca="1" si="144"/>
        <v>6</v>
      </c>
      <c r="H261" s="79">
        <f t="shared" ca="1" si="144"/>
        <v>6</v>
      </c>
      <c r="I261" s="79">
        <f t="shared" ca="1" si="144"/>
        <v>6</v>
      </c>
      <c r="J261" s="79">
        <f t="shared" ca="1" si="144"/>
        <v>6</v>
      </c>
      <c r="K261" s="79">
        <f t="shared" ca="1" si="144"/>
        <v>6</v>
      </c>
      <c r="L261" s="79">
        <f t="shared" ca="1" si="144"/>
        <v>6</v>
      </c>
      <c r="M261" s="79">
        <f t="shared" ca="1" si="144"/>
        <v>6</v>
      </c>
      <c r="N261" s="79">
        <f t="shared" ca="1" si="144"/>
        <v>6</v>
      </c>
      <c r="O261" s="79">
        <f t="shared" ca="1" si="144"/>
        <v>8.4</v>
      </c>
      <c r="P261" s="79">
        <f t="shared" ca="1" si="144"/>
        <v>8.4</v>
      </c>
      <c r="Q261" s="79">
        <f t="shared" ca="1" si="144"/>
        <v>8.4</v>
      </c>
      <c r="R261" s="79">
        <f t="shared" ca="1" si="144"/>
        <v>8.4</v>
      </c>
      <c r="S261" s="79">
        <f t="shared" ca="1" si="144"/>
        <v>8.4</v>
      </c>
      <c r="T261" s="79">
        <f t="shared" ca="1" si="144"/>
        <v>8.4</v>
      </c>
      <c r="U261" s="79">
        <f t="shared" ca="1" si="144"/>
        <v>8.4</v>
      </c>
      <c r="V261" s="79">
        <f t="shared" ca="1" si="144"/>
        <v>8.4</v>
      </c>
      <c r="W261" s="79">
        <f t="shared" ca="1" si="144"/>
        <v>8.4</v>
      </c>
      <c r="X261" s="79">
        <f t="shared" ca="1" si="144"/>
        <v>8.4</v>
      </c>
      <c r="Y261" s="79">
        <f t="shared" ca="1" si="144"/>
        <v>8.4</v>
      </c>
      <c r="Z261" s="79">
        <f t="shared" ca="1" si="144"/>
        <v>8.4</v>
      </c>
      <c r="AA261" s="79">
        <f t="shared" ca="1" si="144"/>
        <v>8.4</v>
      </c>
      <c r="AB261" s="79">
        <f t="shared" ca="1" si="144"/>
        <v>8.4</v>
      </c>
      <c r="AC261" s="79">
        <f t="shared" ca="1" si="144"/>
        <v>8.4</v>
      </c>
      <c r="AD261" s="79">
        <f t="shared" ca="1" si="144"/>
        <v>8.4</v>
      </c>
      <c r="AE261" s="79">
        <f t="shared" ca="1" si="144"/>
        <v>8.4</v>
      </c>
      <c r="AF261" s="79">
        <f t="shared" ca="1" si="144"/>
        <v>8.4</v>
      </c>
      <c r="AG261" s="79">
        <f t="shared" ca="1" si="144"/>
        <v>8.4</v>
      </c>
      <c r="AH261" s="79">
        <f t="shared" ca="1" si="144"/>
        <v>8.4</v>
      </c>
      <c r="AI261" s="79">
        <f t="shared" ca="1" si="144"/>
        <v>8.4</v>
      </c>
      <c r="AJ261" s="79">
        <f t="shared" ca="1" si="144"/>
        <v>8.4</v>
      </c>
      <c r="AK261" s="79">
        <f t="shared" ca="1" si="144"/>
        <v>8.4</v>
      </c>
      <c r="AL261" s="79">
        <f t="shared" ca="1" si="144"/>
        <v>8.4</v>
      </c>
      <c r="AM261" s="79">
        <f t="shared" ca="1" si="144"/>
        <v>8.4</v>
      </c>
      <c r="AN261" s="79">
        <f t="shared" ca="1" si="144"/>
        <v>8.4</v>
      </c>
      <c r="AO261" s="79">
        <f t="shared" ca="1" si="144"/>
        <v>8.4</v>
      </c>
      <c r="AP261" s="79">
        <f t="shared" ca="1" si="144"/>
        <v>8.4</v>
      </c>
      <c r="AQ261" s="79">
        <f t="shared" ca="1" si="144"/>
        <v>8.4</v>
      </c>
      <c r="AR261" s="79">
        <f t="shared" ca="1" si="144"/>
        <v>8.4</v>
      </c>
      <c r="AS261" s="79">
        <f t="shared" ca="1" si="144"/>
        <v>8.4</v>
      </c>
      <c r="AT261" s="79">
        <f t="shared" ca="1" si="144"/>
        <v>8.4</v>
      </c>
      <c r="AU261" s="79">
        <f t="shared" ca="1" si="144"/>
        <v>8.4</v>
      </c>
      <c r="AV261" s="79">
        <f t="shared" ca="1" si="144"/>
        <v>8.4</v>
      </c>
      <c r="AW261" s="79">
        <f t="shared" ca="1" si="144"/>
        <v>8.4</v>
      </c>
      <c r="AX261" s="79">
        <f t="shared" ca="1" si="144"/>
        <v>8.4</v>
      </c>
      <c r="AY261" s="79">
        <f t="shared" ca="1" si="144"/>
        <v>8.4</v>
      </c>
      <c r="AZ261" s="79">
        <f t="shared" ca="1" si="144"/>
        <v>8.4</v>
      </c>
      <c r="BA261" s="79">
        <f t="shared" ca="1" si="144"/>
        <v>8.4</v>
      </c>
      <c r="BB261" s="79">
        <f t="shared" ca="1" si="144"/>
        <v>8.4</v>
      </c>
      <c r="BC261" s="79">
        <f t="shared" ca="1" si="144"/>
        <v>8.4</v>
      </c>
      <c r="BD261" s="79">
        <f t="shared" ca="1" si="144"/>
        <v>8.4</v>
      </c>
      <c r="BE261" s="79">
        <f t="shared" ca="1" si="144"/>
        <v>8.4</v>
      </c>
      <c r="BF261" s="79">
        <f t="shared" ca="1" si="144"/>
        <v>8.4</v>
      </c>
      <c r="BG261" s="79">
        <f t="shared" ca="1" si="144"/>
        <v>8.4</v>
      </c>
      <c r="BH261" s="79">
        <f t="shared" ca="1" si="144"/>
        <v>8.4</v>
      </c>
      <c r="BI261" s="79">
        <f t="shared" ca="1" si="144"/>
        <v>8.4</v>
      </c>
      <c r="BJ261" s="79">
        <f t="shared" ca="1" si="144"/>
        <v>8.4</v>
      </c>
      <c r="BK261" s="79">
        <f t="shared" ca="1" si="144"/>
        <v>8.4</v>
      </c>
      <c r="BL261" s="79">
        <f t="shared" ca="1" si="144"/>
        <v>8.4</v>
      </c>
    </row>
    <row r="262" spans="1:64" hidden="1" outlineLevel="1" x14ac:dyDescent="0.25">
      <c r="A262" t="s">
        <v>204</v>
      </c>
      <c r="B262" s="82" t="s">
        <v>215</v>
      </c>
      <c r="C262" s="47">
        <f ca="1">C260</f>
        <v>5</v>
      </c>
      <c r="D262" s="75">
        <f ca="1">D260-C260</f>
        <v>0</v>
      </c>
      <c r="E262" s="47">
        <f t="shared" ref="E262:BL262" ca="1" si="145">E260-D260</f>
        <v>0</v>
      </c>
      <c r="F262" s="47">
        <f t="shared" ca="1" si="145"/>
        <v>0</v>
      </c>
      <c r="G262" s="47">
        <f t="shared" ca="1" si="145"/>
        <v>0</v>
      </c>
      <c r="H262" s="47">
        <f t="shared" ca="1" si="145"/>
        <v>0</v>
      </c>
      <c r="I262" s="80">
        <f t="shared" ca="1" si="145"/>
        <v>0</v>
      </c>
      <c r="J262" s="47">
        <f t="shared" ca="1" si="145"/>
        <v>0</v>
      </c>
      <c r="K262" s="47">
        <f t="shared" ca="1" si="145"/>
        <v>0</v>
      </c>
      <c r="L262" s="47">
        <f t="shared" ca="1" si="145"/>
        <v>0</v>
      </c>
      <c r="M262" s="47">
        <f t="shared" ca="1" si="145"/>
        <v>0</v>
      </c>
      <c r="N262" s="47">
        <f t="shared" ca="1" si="145"/>
        <v>0</v>
      </c>
      <c r="O262" s="80">
        <f t="shared" ca="1" si="145"/>
        <v>2</v>
      </c>
      <c r="P262" s="47">
        <f t="shared" ca="1" si="145"/>
        <v>0</v>
      </c>
      <c r="Q262" s="47">
        <f t="shared" ca="1" si="145"/>
        <v>0</v>
      </c>
      <c r="R262" s="47">
        <f t="shared" ca="1" si="145"/>
        <v>0</v>
      </c>
      <c r="S262" s="47">
        <f t="shared" ca="1" si="145"/>
        <v>0</v>
      </c>
      <c r="T262" s="47">
        <f t="shared" ca="1" si="145"/>
        <v>0</v>
      </c>
      <c r="U262" s="80">
        <f t="shared" ca="1" si="145"/>
        <v>0</v>
      </c>
      <c r="V262" s="47">
        <f t="shared" ca="1" si="145"/>
        <v>0</v>
      </c>
      <c r="W262" s="47">
        <f t="shared" ca="1" si="145"/>
        <v>0</v>
      </c>
      <c r="X262" s="47">
        <f t="shared" ca="1" si="145"/>
        <v>0</v>
      </c>
      <c r="Y262" s="47">
        <f t="shared" ca="1" si="145"/>
        <v>0</v>
      </c>
      <c r="Z262" s="47">
        <f t="shared" ca="1" si="145"/>
        <v>0</v>
      </c>
      <c r="AA262" s="80">
        <f t="shared" ca="1" si="145"/>
        <v>0</v>
      </c>
      <c r="AB262" s="47">
        <f t="shared" ca="1" si="145"/>
        <v>0</v>
      </c>
      <c r="AC262" s="47">
        <f t="shared" ca="1" si="145"/>
        <v>0</v>
      </c>
      <c r="AD262" s="47">
        <f t="shared" ca="1" si="145"/>
        <v>0</v>
      </c>
      <c r="AE262" s="47">
        <f t="shared" ca="1" si="145"/>
        <v>0</v>
      </c>
      <c r="AF262" s="47">
        <f t="shared" ca="1" si="145"/>
        <v>0</v>
      </c>
      <c r="AG262" s="80">
        <f t="shared" ca="1" si="145"/>
        <v>0</v>
      </c>
      <c r="AH262" s="47">
        <f t="shared" ca="1" si="145"/>
        <v>0</v>
      </c>
      <c r="AI262" s="47">
        <f t="shared" ca="1" si="145"/>
        <v>0</v>
      </c>
      <c r="AJ262" s="47">
        <f t="shared" ca="1" si="145"/>
        <v>0</v>
      </c>
      <c r="AK262" s="47">
        <f t="shared" ca="1" si="145"/>
        <v>0</v>
      </c>
      <c r="AL262" s="47">
        <f t="shared" ca="1" si="145"/>
        <v>0</v>
      </c>
      <c r="AM262" s="80">
        <f t="shared" ca="1" si="145"/>
        <v>0</v>
      </c>
      <c r="AN262" s="47">
        <f t="shared" ca="1" si="145"/>
        <v>0</v>
      </c>
      <c r="AO262" s="47">
        <f t="shared" ca="1" si="145"/>
        <v>0</v>
      </c>
      <c r="AP262" s="47">
        <f t="shared" ca="1" si="145"/>
        <v>0</v>
      </c>
      <c r="AQ262" s="47">
        <f t="shared" ca="1" si="145"/>
        <v>0</v>
      </c>
      <c r="AR262" s="47">
        <f t="shared" ca="1" si="145"/>
        <v>0</v>
      </c>
      <c r="AS262" s="80">
        <f t="shared" ca="1" si="145"/>
        <v>0</v>
      </c>
      <c r="AT262" s="47">
        <f t="shared" ca="1" si="145"/>
        <v>0</v>
      </c>
      <c r="AU262" s="47">
        <f t="shared" ca="1" si="145"/>
        <v>0</v>
      </c>
      <c r="AV262" s="47">
        <f t="shared" ca="1" si="145"/>
        <v>0</v>
      </c>
      <c r="AW262" s="47">
        <f t="shared" ca="1" si="145"/>
        <v>0</v>
      </c>
      <c r="AX262" s="47">
        <f t="shared" ca="1" si="145"/>
        <v>0</v>
      </c>
      <c r="AY262" s="80">
        <f t="shared" ca="1" si="145"/>
        <v>0</v>
      </c>
      <c r="AZ262" s="47">
        <f t="shared" ca="1" si="145"/>
        <v>0</v>
      </c>
      <c r="BA262" s="47">
        <f t="shared" ca="1" si="145"/>
        <v>0</v>
      </c>
      <c r="BB262" s="47">
        <f t="shared" ca="1" si="145"/>
        <v>0</v>
      </c>
      <c r="BC262" s="47">
        <f t="shared" ca="1" si="145"/>
        <v>0</v>
      </c>
      <c r="BD262" s="47">
        <f t="shared" ca="1" si="145"/>
        <v>0</v>
      </c>
      <c r="BE262" s="47">
        <f t="shared" ca="1" si="145"/>
        <v>0</v>
      </c>
      <c r="BF262" s="47">
        <f t="shared" ca="1" si="145"/>
        <v>0</v>
      </c>
      <c r="BG262" s="47">
        <f t="shared" ca="1" si="145"/>
        <v>0</v>
      </c>
      <c r="BH262" s="47">
        <f t="shared" ca="1" si="145"/>
        <v>0</v>
      </c>
      <c r="BI262" s="47">
        <f t="shared" ca="1" si="145"/>
        <v>0</v>
      </c>
      <c r="BJ262" s="47">
        <f t="shared" ca="1" si="145"/>
        <v>0</v>
      </c>
      <c r="BK262" s="47">
        <f t="shared" ca="1" si="145"/>
        <v>0</v>
      </c>
      <c r="BL262" s="47">
        <f t="shared" ca="1" si="145"/>
        <v>0</v>
      </c>
    </row>
    <row r="263" spans="1:64" hidden="1" outlineLevel="1" x14ac:dyDescent="0.25">
      <c r="A263" t="s">
        <v>204</v>
      </c>
      <c r="B263" s="82" t="s">
        <v>216</v>
      </c>
      <c r="C263" s="47">
        <f t="shared" ref="C263:BL263" ca="1" si="146">C262*(1+$C$3)</f>
        <v>6</v>
      </c>
      <c r="D263" s="47">
        <f t="shared" ca="1" si="146"/>
        <v>0</v>
      </c>
      <c r="E263" s="47">
        <f t="shared" ca="1" si="146"/>
        <v>0</v>
      </c>
      <c r="F263" s="47">
        <f t="shared" ca="1" si="146"/>
        <v>0</v>
      </c>
      <c r="G263" s="47">
        <f t="shared" ca="1" si="146"/>
        <v>0</v>
      </c>
      <c r="H263" s="47">
        <f t="shared" ca="1" si="146"/>
        <v>0</v>
      </c>
      <c r="I263" s="47">
        <f t="shared" ca="1" si="146"/>
        <v>0</v>
      </c>
      <c r="J263" s="47">
        <f t="shared" ca="1" si="146"/>
        <v>0</v>
      </c>
      <c r="K263" s="47">
        <f t="shared" ca="1" si="146"/>
        <v>0</v>
      </c>
      <c r="L263" s="47">
        <f t="shared" ca="1" si="146"/>
        <v>0</v>
      </c>
      <c r="M263" s="47">
        <f t="shared" ca="1" si="146"/>
        <v>0</v>
      </c>
      <c r="N263" s="47">
        <f t="shared" ca="1" si="146"/>
        <v>0</v>
      </c>
      <c r="O263" s="47">
        <f t="shared" ca="1" si="146"/>
        <v>2.4</v>
      </c>
      <c r="P263" s="47">
        <f t="shared" ca="1" si="146"/>
        <v>0</v>
      </c>
      <c r="Q263" s="47">
        <f t="shared" ca="1" si="146"/>
        <v>0</v>
      </c>
      <c r="R263" s="47">
        <f t="shared" ca="1" si="146"/>
        <v>0</v>
      </c>
      <c r="S263" s="47">
        <f t="shared" ca="1" si="146"/>
        <v>0</v>
      </c>
      <c r="T263" s="47">
        <f t="shared" ca="1" si="146"/>
        <v>0</v>
      </c>
      <c r="U263" s="47">
        <f t="shared" ca="1" si="146"/>
        <v>0</v>
      </c>
      <c r="V263" s="47">
        <f t="shared" ca="1" si="146"/>
        <v>0</v>
      </c>
      <c r="W263" s="47">
        <f t="shared" ca="1" si="146"/>
        <v>0</v>
      </c>
      <c r="X263" s="47">
        <f t="shared" ca="1" si="146"/>
        <v>0</v>
      </c>
      <c r="Y263" s="47">
        <f t="shared" ca="1" si="146"/>
        <v>0</v>
      </c>
      <c r="Z263" s="47">
        <f t="shared" ca="1" si="146"/>
        <v>0</v>
      </c>
      <c r="AA263" s="47">
        <f t="shared" ca="1" si="146"/>
        <v>0</v>
      </c>
      <c r="AB263" s="47">
        <f t="shared" ca="1" si="146"/>
        <v>0</v>
      </c>
      <c r="AC263" s="47">
        <f t="shared" ca="1" si="146"/>
        <v>0</v>
      </c>
      <c r="AD263" s="47">
        <f t="shared" ca="1" si="146"/>
        <v>0</v>
      </c>
      <c r="AE263" s="47">
        <f t="shared" ca="1" si="146"/>
        <v>0</v>
      </c>
      <c r="AF263" s="47">
        <f t="shared" ca="1" si="146"/>
        <v>0</v>
      </c>
      <c r="AG263" s="47">
        <f t="shared" ca="1" si="146"/>
        <v>0</v>
      </c>
      <c r="AH263" s="47">
        <f t="shared" ca="1" si="146"/>
        <v>0</v>
      </c>
      <c r="AI263" s="47">
        <f t="shared" ca="1" si="146"/>
        <v>0</v>
      </c>
      <c r="AJ263" s="47">
        <f t="shared" ca="1" si="146"/>
        <v>0</v>
      </c>
      <c r="AK263" s="47">
        <f t="shared" ca="1" si="146"/>
        <v>0</v>
      </c>
      <c r="AL263" s="47">
        <f t="shared" ca="1" si="146"/>
        <v>0</v>
      </c>
      <c r="AM263" s="47">
        <f t="shared" ca="1" si="146"/>
        <v>0</v>
      </c>
      <c r="AN263" s="47">
        <f t="shared" ca="1" si="146"/>
        <v>0</v>
      </c>
      <c r="AO263" s="47">
        <f t="shared" ca="1" si="146"/>
        <v>0</v>
      </c>
      <c r="AP263" s="47">
        <f t="shared" ca="1" si="146"/>
        <v>0</v>
      </c>
      <c r="AQ263" s="47">
        <f t="shared" ca="1" si="146"/>
        <v>0</v>
      </c>
      <c r="AR263" s="47">
        <f t="shared" ca="1" si="146"/>
        <v>0</v>
      </c>
      <c r="AS263" s="47">
        <f t="shared" ca="1" si="146"/>
        <v>0</v>
      </c>
      <c r="AT263" s="47">
        <f t="shared" ca="1" si="146"/>
        <v>0</v>
      </c>
      <c r="AU263" s="47">
        <f t="shared" ca="1" si="146"/>
        <v>0</v>
      </c>
      <c r="AV263" s="47">
        <f t="shared" ca="1" si="146"/>
        <v>0</v>
      </c>
      <c r="AW263" s="47">
        <f t="shared" ca="1" si="146"/>
        <v>0</v>
      </c>
      <c r="AX263" s="47">
        <f t="shared" ca="1" si="146"/>
        <v>0</v>
      </c>
      <c r="AY263" s="47">
        <f t="shared" ca="1" si="146"/>
        <v>0</v>
      </c>
      <c r="AZ263" s="47">
        <f t="shared" ca="1" si="146"/>
        <v>0</v>
      </c>
      <c r="BA263" s="47">
        <f t="shared" ca="1" si="146"/>
        <v>0</v>
      </c>
      <c r="BB263" s="47">
        <f t="shared" ca="1" si="146"/>
        <v>0</v>
      </c>
      <c r="BC263" s="47">
        <f t="shared" ca="1" si="146"/>
        <v>0</v>
      </c>
      <c r="BD263" s="47">
        <f t="shared" ca="1" si="146"/>
        <v>0</v>
      </c>
      <c r="BE263" s="47">
        <f t="shared" ca="1" si="146"/>
        <v>0</v>
      </c>
      <c r="BF263" s="47">
        <f t="shared" ca="1" si="146"/>
        <v>0</v>
      </c>
      <c r="BG263" s="47">
        <f t="shared" ca="1" si="146"/>
        <v>0</v>
      </c>
      <c r="BH263" s="47">
        <f t="shared" ca="1" si="146"/>
        <v>0</v>
      </c>
      <c r="BI263" s="47">
        <f t="shared" ca="1" si="146"/>
        <v>0</v>
      </c>
      <c r="BJ263" s="47">
        <f t="shared" ca="1" si="146"/>
        <v>0</v>
      </c>
      <c r="BK263" s="47">
        <f t="shared" ca="1" si="146"/>
        <v>0</v>
      </c>
      <c r="BL263" s="47">
        <f t="shared" ca="1" si="146"/>
        <v>0</v>
      </c>
    </row>
    <row r="264" spans="1:64" hidden="1" outlineLevel="1" x14ac:dyDescent="0.25">
      <c r="A264" t="s">
        <v>204</v>
      </c>
      <c r="B264" s="82" t="s">
        <v>217</v>
      </c>
      <c r="C264" s="47">
        <f ca="1">C262+C263</f>
        <v>11</v>
      </c>
      <c r="D264" s="47">
        <f t="shared" ref="D264:BL264" ca="1" si="147">D262+D263</f>
        <v>0</v>
      </c>
      <c r="E264" s="47">
        <f t="shared" ca="1" si="147"/>
        <v>0</v>
      </c>
      <c r="F264" s="47">
        <f t="shared" ca="1" si="147"/>
        <v>0</v>
      </c>
      <c r="G264" s="47">
        <f t="shared" ca="1" si="147"/>
        <v>0</v>
      </c>
      <c r="H264" s="47">
        <f t="shared" ca="1" si="147"/>
        <v>0</v>
      </c>
      <c r="I264" s="47">
        <f t="shared" ca="1" si="147"/>
        <v>0</v>
      </c>
      <c r="J264" s="47">
        <f t="shared" ca="1" si="147"/>
        <v>0</v>
      </c>
      <c r="K264" s="47">
        <f t="shared" ca="1" si="147"/>
        <v>0</v>
      </c>
      <c r="L264" s="47">
        <f t="shared" ca="1" si="147"/>
        <v>0</v>
      </c>
      <c r="M264" s="47">
        <f t="shared" ca="1" si="147"/>
        <v>0</v>
      </c>
      <c r="N264" s="47">
        <f t="shared" ca="1" si="147"/>
        <v>0</v>
      </c>
      <c r="O264" s="47">
        <f t="shared" ca="1" si="147"/>
        <v>4.4000000000000004</v>
      </c>
      <c r="P264" s="47">
        <f t="shared" ca="1" si="147"/>
        <v>0</v>
      </c>
      <c r="Q264" s="47">
        <f t="shared" ca="1" si="147"/>
        <v>0</v>
      </c>
      <c r="R264" s="47">
        <f t="shared" ca="1" si="147"/>
        <v>0</v>
      </c>
      <c r="S264" s="47">
        <f t="shared" ca="1" si="147"/>
        <v>0</v>
      </c>
      <c r="T264" s="47">
        <f t="shared" ca="1" si="147"/>
        <v>0</v>
      </c>
      <c r="U264" s="47">
        <f t="shared" ca="1" si="147"/>
        <v>0</v>
      </c>
      <c r="V264" s="47">
        <f t="shared" ca="1" si="147"/>
        <v>0</v>
      </c>
      <c r="W264" s="47">
        <f t="shared" ca="1" si="147"/>
        <v>0</v>
      </c>
      <c r="X264" s="47">
        <f t="shared" ca="1" si="147"/>
        <v>0</v>
      </c>
      <c r="Y264" s="47">
        <f t="shared" ca="1" si="147"/>
        <v>0</v>
      </c>
      <c r="Z264" s="47">
        <f t="shared" ca="1" si="147"/>
        <v>0</v>
      </c>
      <c r="AA264" s="47">
        <f t="shared" ca="1" si="147"/>
        <v>0</v>
      </c>
      <c r="AB264" s="47">
        <f t="shared" ca="1" si="147"/>
        <v>0</v>
      </c>
      <c r="AC264" s="47">
        <f t="shared" ca="1" si="147"/>
        <v>0</v>
      </c>
      <c r="AD264" s="47">
        <f t="shared" ca="1" si="147"/>
        <v>0</v>
      </c>
      <c r="AE264" s="47">
        <f t="shared" ca="1" si="147"/>
        <v>0</v>
      </c>
      <c r="AF264" s="47">
        <f t="shared" ca="1" si="147"/>
        <v>0</v>
      </c>
      <c r="AG264" s="47">
        <f t="shared" ca="1" si="147"/>
        <v>0</v>
      </c>
      <c r="AH264" s="47">
        <f t="shared" ca="1" si="147"/>
        <v>0</v>
      </c>
      <c r="AI264" s="47">
        <f t="shared" ca="1" si="147"/>
        <v>0</v>
      </c>
      <c r="AJ264" s="47">
        <f t="shared" ca="1" si="147"/>
        <v>0</v>
      </c>
      <c r="AK264" s="47">
        <f t="shared" ca="1" si="147"/>
        <v>0</v>
      </c>
      <c r="AL264" s="47">
        <f t="shared" ca="1" si="147"/>
        <v>0</v>
      </c>
      <c r="AM264" s="47">
        <f t="shared" ca="1" si="147"/>
        <v>0</v>
      </c>
      <c r="AN264" s="47">
        <f t="shared" ca="1" si="147"/>
        <v>0</v>
      </c>
      <c r="AO264" s="47">
        <f t="shared" ca="1" si="147"/>
        <v>0</v>
      </c>
      <c r="AP264" s="47">
        <f t="shared" ca="1" si="147"/>
        <v>0</v>
      </c>
      <c r="AQ264" s="47">
        <f t="shared" ca="1" si="147"/>
        <v>0</v>
      </c>
      <c r="AR264" s="47">
        <f t="shared" ca="1" si="147"/>
        <v>0</v>
      </c>
      <c r="AS264" s="47">
        <f t="shared" ca="1" si="147"/>
        <v>0</v>
      </c>
      <c r="AT264" s="47">
        <f t="shared" ca="1" si="147"/>
        <v>0</v>
      </c>
      <c r="AU264" s="47">
        <f t="shared" ca="1" si="147"/>
        <v>0</v>
      </c>
      <c r="AV264" s="47">
        <f t="shared" ca="1" si="147"/>
        <v>0</v>
      </c>
      <c r="AW264" s="47">
        <f t="shared" ca="1" si="147"/>
        <v>0</v>
      </c>
      <c r="AX264" s="47">
        <f t="shared" ca="1" si="147"/>
        <v>0</v>
      </c>
      <c r="AY264" s="47">
        <f t="shared" ca="1" si="147"/>
        <v>0</v>
      </c>
      <c r="AZ264" s="47">
        <f t="shared" ca="1" si="147"/>
        <v>0</v>
      </c>
      <c r="BA264" s="47">
        <f t="shared" ca="1" si="147"/>
        <v>0</v>
      </c>
      <c r="BB264" s="47">
        <f t="shared" ca="1" si="147"/>
        <v>0</v>
      </c>
      <c r="BC264" s="47">
        <f t="shared" ca="1" si="147"/>
        <v>0</v>
      </c>
      <c r="BD264" s="47">
        <f t="shared" ca="1" si="147"/>
        <v>0</v>
      </c>
      <c r="BE264" s="47">
        <f t="shared" ca="1" si="147"/>
        <v>0</v>
      </c>
      <c r="BF264" s="47">
        <f t="shared" ca="1" si="147"/>
        <v>0</v>
      </c>
      <c r="BG264" s="47">
        <f t="shared" ca="1" si="147"/>
        <v>0</v>
      </c>
      <c r="BH264" s="47">
        <f t="shared" ca="1" si="147"/>
        <v>0</v>
      </c>
      <c r="BI264" s="47">
        <f t="shared" ca="1" si="147"/>
        <v>0</v>
      </c>
      <c r="BJ264" s="47">
        <f t="shared" ca="1" si="147"/>
        <v>0</v>
      </c>
      <c r="BK264" s="47">
        <f t="shared" ca="1" si="147"/>
        <v>0</v>
      </c>
      <c r="BL264" s="47">
        <f t="shared" ca="1" si="147"/>
        <v>0</v>
      </c>
    </row>
    <row r="265" spans="1:64" hidden="1" outlineLevel="1" x14ac:dyDescent="0.25">
      <c r="A265" t="s">
        <v>204</v>
      </c>
      <c r="B265" s="76"/>
    </row>
    <row r="266" spans="1:64" ht="15.75" hidden="1" outlineLevel="1" x14ac:dyDescent="0.25">
      <c r="A266" t="s">
        <v>204</v>
      </c>
      <c r="B266" s="44" t="s">
        <v>218</v>
      </c>
      <c r="C266" s="14" t="str">
        <f t="shared" ref="C266:BL266" ca="1" si="148">C33</f>
        <v>год 1</v>
      </c>
      <c r="D266" s="14" t="str">
        <f t="shared" ca="1" si="148"/>
        <v>год 2</v>
      </c>
      <c r="E266" s="14" t="str">
        <f t="shared" ca="1" si="148"/>
        <v>год 3</v>
      </c>
      <c r="F266" s="14" t="str">
        <f t="shared" ca="1" si="148"/>
        <v>год 4</v>
      </c>
      <c r="G266" s="14" t="str">
        <f t="shared" ca="1" si="148"/>
        <v>год 5</v>
      </c>
      <c r="H266" s="14" t="str">
        <f t="shared" ca="1" si="148"/>
        <v>год 6</v>
      </c>
      <c r="I266" s="14" t="str">
        <f t="shared" ca="1" si="148"/>
        <v>год 7</v>
      </c>
      <c r="J266" s="14" t="str">
        <f t="shared" ca="1" si="148"/>
        <v>год 8</v>
      </c>
      <c r="K266" s="14" t="str">
        <f t="shared" ca="1" si="148"/>
        <v>год 9</v>
      </c>
      <c r="L266" s="14" t="str">
        <f t="shared" ca="1" si="148"/>
        <v>год 10</v>
      </c>
      <c r="M266" s="14" t="str">
        <f t="shared" ca="1" si="148"/>
        <v>год 11</v>
      </c>
      <c r="N266" s="14" t="str">
        <f t="shared" ca="1" si="148"/>
        <v>год 12</v>
      </c>
      <c r="O266" s="14" t="str">
        <f t="shared" ca="1" si="148"/>
        <v>год 13</v>
      </c>
      <c r="P266" s="14" t="str">
        <f t="shared" ca="1" si="148"/>
        <v>год 14</v>
      </c>
      <c r="Q266" s="14" t="str">
        <f t="shared" ca="1" si="148"/>
        <v>год 15</v>
      </c>
      <c r="R266" s="14" t="str">
        <f t="shared" ca="1" si="148"/>
        <v>год 16</v>
      </c>
      <c r="S266" s="14" t="str">
        <f t="shared" ca="1" si="148"/>
        <v>год 17</v>
      </c>
      <c r="T266" s="14" t="str">
        <f t="shared" ca="1" si="148"/>
        <v>год 18</v>
      </c>
      <c r="U266" s="14" t="str">
        <f t="shared" ca="1" si="148"/>
        <v>год 19</v>
      </c>
      <c r="V266" s="14" t="str">
        <f t="shared" ca="1" si="148"/>
        <v>год 20</v>
      </c>
      <c r="W266" s="14" t="str">
        <f t="shared" ca="1" si="148"/>
        <v>год 21</v>
      </c>
      <c r="X266" s="14" t="str">
        <f t="shared" ca="1" si="148"/>
        <v>год 22</v>
      </c>
      <c r="Y266" s="14" t="str">
        <f t="shared" ca="1" si="148"/>
        <v>год 23</v>
      </c>
      <c r="Z266" s="14" t="str">
        <f t="shared" ca="1" si="148"/>
        <v>год 24</v>
      </c>
      <c r="AA266" s="14" t="str">
        <f t="shared" ca="1" si="148"/>
        <v>год 25</v>
      </c>
      <c r="AB266" s="14" t="str">
        <f t="shared" ca="1" si="148"/>
        <v>год 26</v>
      </c>
      <c r="AC266" s="14" t="str">
        <f t="shared" ca="1" si="148"/>
        <v>год 27</v>
      </c>
      <c r="AD266" s="14" t="str">
        <f t="shared" ca="1" si="148"/>
        <v>год 28</v>
      </c>
      <c r="AE266" s="14" t="str">
        <f t="shared" ca="1" si="148"/>
        <v>год 29</v>
      </c>
      <c r="AF266" s="14" t="str">
        <f t="shared" ca="1" si="148"/>
        <v>год 30</v>
      </c>
      <c r="AG266" s="14" t="str">
        <f t="shared" ca="1" si="148"/>
        <v>год 31</v>
      </c>
      <c r="AH266" s="14" t="str">
        <f t="shared" ca="1" si="148"/>
        <v>год 32</v>
      </c>
      <c r="AI266" s="14" t="str">
        <f t="shared" ca="1" si="148"/>
        <v>год 33</v>
      </c>
      <c r="AJ266" s="14" t="str">
        <f t="shared" ca="1" si="148"/>
        <v>год 34</v>
      </c>
      <c r="AK266" s="14" t="str">
        <f t="shared" ca="1" si="148"/>
        <v>год 35</v>
      </c>
      <c r="AL266" s="14" t="str">
        <f t="shared" ca="1" si="148"/>
        <v>год 36</v>
      </c>
      <c r="AM266" s="14" t="str">
        <f t="shared" ca="1" si="148"/>
        <v>год 37</v>
      </c>
      <c r="AN266" s="14" t="str">
        <f t="shared" ca="1" si="148"/>
        <v>год 38</v>
      </c>
      <c r="AO266" s="14" t="str">
        <f t="shared" ca="1" si="148"/>
        <v>год 39</v>
      </c>
      <c r="AP266" s="14" t="str">
        <f t="shared" ca="1" si="148"/>
        <v>год 40</v>
      </c>
      <c r="AQ266" s="14" t="str">
        <f t="shared" ca="1" si="148"/>
        <v>год 41</v>
      </c>
      <c r="AR266" s="14" t="str">
        <f t="shared" ca="1" si="148"/>
        <v>год 42</v>
      </c>
      <c r="AS266" s="14" t="str">
        <f t="shared" ca="1" si="148"/>
        <v>год 43</v>
      </c>
      <c r="AT266" s="14" t="str">
        <f t="shared" ca="1" si="148"/>
        <v>год 44</v>
      </c>
      <c r="AU266" s="14" t="str">
        <f t="shared" ca="1" si="148"/>
        <v>год 45</v>
      </c>
      <c r="AV266" s="14" t="str">
        <f t="shared" ca="1" si="148"/>
        <v>год 46</v>
      </c>
      <c r="AW266" s="14" t="str">
        <f t="shared" ca="1" si="148"/>
        <v>год 47</v>
      </c>
      <c r="AX266" s="14" t="str">
        <f t="shared" ca="1" si="148"/>
        <v>год 48</v>
      </c>
      <c r="AY266" s="14" t="str">
        <f t="shared" ca="1" si="148"/>
        <v>год 49</v>
      </c>
      <c r="AZ266" s="14" t="str">
        <f t="shared" ca="1" si="148"/>
        <v>год 50</v>
      </c>
      <c r="BA266" s="14" t="str">
        <f t="shared" ca="1" si="148"/>
        <v>год 51</v>
      </c>
      <c r="BB266" s="14" t="str">
        <f t="shared" ca="1" si="148"/>
        <v>год 52</v>
      </c>
      <c r="BC266" s="14" t="str">
        <f t="shared" ca="1" si="148"/>
        <v>год 53</v>
      </c>
      <c r="BD266" s="14" t="str">
        <f t="shared" ca="1" si="148"/>
        <v>год 54</v>
      </c>
      <c r="BE266" s="14" t="str">
        <f t="shared" ca="1" si="148"/>
        <v>год 55</v>
      </c>
      <c r="BF266" s="14" t="str">
        <f t="shared" ca="1" si="148"/>
        <v>год 56</v>
      </c>
      <c r="BG266" s="14" t="str">
        <f t="shared" ca="1" si="148"/>
        <v>год 57</v>
      </c>
      <c r="BH266" s="14" t="str">
        <f t="shared" ca="1" si="148"/>
        <v>год 58</v>
      </c>
      <c r="BI266" s="14" t="str">
        <f t="shared" ca="1" si="148"/>
        <v>год 59</v>
      </c>
      <c r="BJ266" s="14" t="str">
        <f t="shared" ca="1" si="148"/>
        <v>год 60</v>
      </c>
      <c r="BK266" s="14" t="str">
        <f t="shared" ca="1" si="148"/>
        <v>год 61</v>
      </c>
      <c r="BL266" s="14" t="str">
        <f t="shared" ca="1" si="148"/>
        <v>год 62</v>
      </c>
    </row>
    <row r="267" spans="1:64" ht="30" hidden="1" outlineLevel="1" x14ac:dyDescent="0.25">
      <c r="A267" t="s">
        <v>204</v>
      </c>
      <c r="B267" s="73" t="s">
        <v>205</v>
      </c>
      <c r="C267" s="77">
        <f ca="1">IFERROR(IF(C$230/1000&gt;0,C$230/1000,0),0)</f>
        <v>2.2885695629210496</v>
      </c>
      <c r="D267" s="77">
        <f t="shared" ref="D267:BL267" ca="1" si="149">IFERROR(IF(D$230/1000&gt;0,D$230/1000,0),0)</f>
        <v>2.3489903434150285</v>
      </c>
      <c r="E267" s="77">
        <f t="shared" ca="1" si="149"/>
        <v>2.4072910965232532</v>
      </c>
      <c r="F267" s="77">
        <f t="shared" ca="1" si="149"/>
        <v>2.463471822245725</v>
      </c>
      <c r="G267" s="77">
        <f t="shared" ca="1" si="149"/>
        <v>1.9875256741440332</v>
      </c>
      <c r="H267" s="77">
        <f t="shared" ca="1" si="149"/>
        <v>2.0394663450949975</v>
      </c>
      <c r="I267" s="77">
        <f t="shared" ca="1" si="149"/>
        <v>2.0892869886602079</v>
      </c>
      <c r="J267" s="77">
        <f t="shared" ca="1" si="149"/>
        <v>2.1369876048396645</v>
      </c>
      <c r="K267" s="77">
        <f t="shared" ca="1" si="149"/>
        <v>2.1825681936333683</v>
      </c>
      <c r="L267" s="77">
        <f t="shared" ca="1" si="149"/>
        <v>2.2260287550413178</v>
      </c>
      <c r="M267" s="77">
        <f t="shared" ca="1" si="149"/>
        <v>2.267369289063514</v>
      </c>
      <c r="N267" s="77">
        <f t="shared" ca="1" si="149"/>
        <v>2.3065897956999559</v>
      </c>
      <c r="O267" s="77">
        <f t="shared" ca="1" si="149"/>
        <v>2.3436902749506445</v>
      </c>
      <c r="P267" s="77">
        <f t="shared" ca="1" si="149"/>
        <v>2.3786707268155793</v>
      </c>
      <c r="Q267" s="77">
        <f t="shared" ca="1" si="149"/>
        <v>2.9415379977331693</v>
      </c>
      <c r="R267" s="77">
        <f t="shared" ca="1" si="149"/>
        <v>2.9722783948265974</v>
      </c>
      <c r="S267" s="77">
        <f t="shared" ca="1" si="149"/>
        <v>3.0008987645342713</v>
      </c>
      <c r="T267" s="77">
        <f t="shared" ca="1" si="149"/>
        <v>3.0273991068561918</v>
      </c>
      <c r="U267" s="77">
        <f t="shared" ca="1" si="149"/>
        <v>3.0517794217923586</v>
      </c>
      <c r="V267" s="77">
        <f t="shared" ca="1" si="149"/>
        <v>3.0740397093427716</v>
      </c>
      <c r="W267" s="77">
        <f ca="1">IFERROR(IF(W$230/1000&gt;0,W$230/1000,0),0)</f>
        <v>3.0941799695074312</v>
      </c>
      <c r="X267" s="77">
        <f t="shared" ca="1" si="149"/>
        <v>2.0521865094095197</v>
      </c>
      <c r="Y267" s="77">
        <f t="shared" ca="1" si="149"/>
        <v>2.0680867148026718</v>
      </c>
      <c r="Z267" s="77">
        <f t="shared" ca="1" si="149"/>
        <v>2.0818668928100701</v>
      </c>
      <c r="AA267" s="77">
        <f t="shared" ca="1" si="149"/>
        <v>2.093527043431715</v>
      </c>
      <c r="AB267" s="77">
        <f t="shared" ca="1" si="149"/>
        <v>2.1030671666676062</v>
      </c>
      <c r="AC267" s="77">
        <f t="shared" ca="1" si="149"/>
        <v>2.110487262517744</v>
      </c>
      <c r="AD267" s="77">
        <f t="shared" ca="1" si="149"/>
        <v>2.1157873309821289</v>
      </c>
      <c r="AE267" s="77">
        <f t="shared" ca="1" si="149"/>
        <v>2.1189673720607582</v>
      </c>
      <c r="AF267" s="77">
        <f t="shared" ca="1" si="149"/>
        <v>2.1200273857536356</v>
      </c>
      <c r="AG267" s="77">
        <f t="shared" ca="1" si="149"/>
        <v>2.1189673720607582</v>
      </c>
      <c r="AH267" s="77">
        <f t="shared" ca="1" si="149"/>
        <v>2.1157873309821289</v>
      </c>
      <c r="AI267" s="77">
        <f t="shared" ca="1" si="149"/>
        <v>2.110487262517744</v>
      </c>
      <c r="AJ267" s="77">
        <f t="shared" ca="1" si="149"/>
        <v>2.1030671666676062</v>
      </c>
      <c r="AK267" s="77">
        <f t="shared" ca="1" si="149"/>
        <v>2.093527043431715</v>
      </c>
      <c r="AL267" s="77">
        <f t="shared" ca="1" si="149"/>
        <v>2.0818668928100701</v>
      </c>
      <c r="AM267" s="77">
        <f t="shared" ca="1" si="149"/>
        <v>2.0680867148026718</v>
      </c>
      <c r="AN267" s="77">
        <f t="shared" ca="1" si="149"/>
        <v>2.0521865094095197</v>
      </c>
      <c r="AO267" s="77">
        <f t="shared" ca="1" si="149"/>
        <v>2.0341662766306134</v>
      </c>
      <c r="AP267" s="77">
        <f t="shared" ca="1" si="149"/>
        <v>2.0140260164659542</v>
      </c>
      <c r="AQ267" s="77">
        <f t="shared" ca="1" si="149"/>
        <v>1.9917657289155404</v>
      </c>
      <c r="AR267" s="77">
        <f t="shared" ca="1" si="149"/>
        <v>3.0273991068561918</v>
      </c>
      <c r="AS267" s="77">
        <f t="shared" ca="1" si="149"/>
        <v>3.0008987645342713</v>
      </c>
      <c r="AT267" s="77">
        <f t="shared" ca="1" si="149"/>
        <v>2.9722783948265974</v>
      </c>
      <c r="AU267" s="77">
        <f t="shared" ca="1" si="149"/>
        <v>2.9415379977331693</v>
      </c>
      <c r="AV267" s="77">
        <f t="shared" ca="1" si="149"/>
        <v>2.9086775732539882</v>
      </c>
      <c r="AW267" s="77">
        <f t="shared" ca="1" si="149"/>
        <v>2.8736971213890534</v>
      </c>
      <c r="AX267" s="77">
        <f t="shared" ca="1" si="149"/>
        <v>1.2465761028231377</v>
      </c>
      <c r="AY267" s="77">
        <f t="shared" ca="1" si="149"/>
        <v>1.2073555961866953</v>
      </c>
      <c r="AZ267" s="77">
        <f t="shared" ca="1" si="149"/>
        <v>1.1660150621644998</v>
      </c>
      <c r="BA267" s="77">
        <f t="shared" ca="1" si="149"/>
        <v>1.1225545007565503</v>
      </c>
      <c r="BB267" s="77">
        <f t="shared" ca="1" si="149"/>
        <v>1.0769739119628468</v>
      </c>
      <c r="BC267" s="77">
        <f t="shared" ca="1" si="149"/>
        <v>1.0292732957833903</v>
      </c>
      <c r="BD267" s="77">
        <f t="shared" ca="1" si="149"/>
        <v>0.97945265221817979</v>
      </c>
      <c r="BE267" s="77">
        <f t="shared" ca="1" si="149"/>
        <v>0.92751198126721557</v>
      </c>
      <c r="BF267" s="77">
        <f t="shared" ca="1" si="149"/>
        <v>0.8734512829304979</v>
      </c>
      <c r="BG267" s="77">
        <f t="shared" ca="1" si="149"/>
        <v>0.81727055720802655</v>
      </c>
      <c r="BH267" s="77">
        <f t="shared" ca="1" si="149"/>
        <v>0.75896980409980153</v>
      </c>
      <c r="BI267" s="77">
        <f t="shared" ca="1" si="149"/>
        <v>0.69854902360582294</v>
      </c>
      <c r="BJ267" s="77">
        <f t="shared" ca="1" si="149"/>
        <v>0.63600821572609068</v>
      </c>
      <c r="BK267" s="77">
        <f t="shared" ca="1" si="149"/>
        <v>0.57134738046060485</v>
      </c>
      <c r="BL267" s="77">
        <f t="shared" ca="1" si="149"/>
        <v>0.50456651780936523</v>
      </c>
    </row>
    <row r="268" spans="1:64" ht="30" hidden="1" outlineLevel="1" x14ac:dyDescent="0.25">
      <c r="A268" t="s">
        <v>204</v>
      </c>
      <c r="B268" s="78" t="s">
        <v>210</v>
      </c>
      <c r="C268" s="79">
        <f ca="1">CEILING(C267,1)</f>
        <v>3</v>
      </c>
      <c r="D268" s="79">
        <f t="shared" ref="D268:BL268" ca="1" si="150">CEILING(D267,1)</f>
        <v>3</v>
      </c>
      <c r="E268" s="79">
        <f t="shared" ca="1" si="150"/>
        <v>3</v>
      </c>
      <c r="F268" s="79">
        <f t="shared" ca="1" si="150"/>
        <v>3</v>
      </c>
      <c r="G268" s="79">
        <f t="shared" ca="1" si="150"/>
        <v>2</v>
      </c>
      <c r="H268" s="79">
        <f t="shared" ca="1" si="150"/>
        <v>3</v>
      </c>
      <c r="I268" s="79">
        <f t="shared" ca="1" si="150"/>
        <v>3</v>
      </c>
      <c r="J268" s="79">
        <f t="shared" ca="1" si="150"/>
        <v>3</v>
      </c>
      <c r="K268" s="79">
        <f t="shared" ca="1" si="150"/>
        <v>3</v>
      </c>
      <c r="L268" s="79">
        <f t="shared" ca="1" si="150"/>
        <v>3</v>
      </c>
      <c r="M268" s="79">
        <f t="shared" ca="1" si="150"/>
        <v>3</v>
      </c>
      <c r="N268" s="79">
        <f t="shared" ca="1" si="150"/>
        <v>3</v>
      </c>
      <c r="O268" s="79">
        <f t="shared" ca="1" si="150"/>
        <v>3</v>
      </c>
      <c r="P268" s="79">
        <f t="shared" ca="1" si="150"/>
        <v>3</v>
      </c>
      <c r="Q268" s="79">
        <f t="shared" ca="1" si="150"/>
        <v>3</v>
      </c>
      <c r="R268" s="79">
        <f t="shared" ca="1" si="150"/>
        <v>3</v>
      </c>
      <c r="S268" s="79">
        <f t="shared" ca="1" si="150"/>
        <v>4</v>
      </c>
      <c r="T268" s="79">
        <f t="shared" ca="1" si="150"/>
        <v>4</v>
      </c>
      <c r="U268" s="79">
        <f t="shared" ca="1" si="150"/>
        <v>4</v>
      </c>
      <c r="V268" s="79">
        <f t="shared" ca="1" si="150"/>
        <v>4</v>
      </c>
      <c r="W268" s="79">
        <f t="shared" ca="1" si="150"/>
        <v>4</v>
      </c>
      <c r="X268" s="79">
        <f t="shared" ca="1" si="150"/>
        <v>3</v>
      </c>
      <c r="Y268" s="79">
        <f t="shared" ca="1" si="150"/>
        <v>3</v>
      </c>
      <c r="Z268" s="79">
        <f t="shared" ca="1" si="150"/>
        <v>3</v>
      </c>
      <c r="AA268" s="79">
        <f t="shared" ca="1" si="150"/>
        <v>3</v>
      </c>
      <c r="AB268" s="79">
        <f t="shared" ca="1" si="150"/>
        <v>3</v>
      </c>
      <c r="AC268" s="79">
        <f t="shared" ca="1" si="150"/>
        <v>3</v>
      </c>
      <c r="AD268" s="79">
        <f t="shared" ca="1" si="150"/>
        <v>3</v>
      </c>
      <c r="AE268" s="79">
        <f t="shared" ca="1" si="150"/>
        <v>3</v>
      </c>
      <c r="AF268" s="79">
        <f t="shared" ca="1" si="150"/>
        <v>3</v>
      </c>
      <c r="AG268" s="79">
        <f t="shared" ca="1" si="150"/>
        <v>3</v>
      </c>
      <c r="AH268" s="79">
        <f t="shared" ca="1" si="150"/>
        <v>3</v>
      </c>
      <c r="AI268" s="79">
        <f t="shared" ca="1" si="150"/>
        <v>3</v>
      </c>
      <c r="AJ268" s="79">
        <f t="shared" ca="1" si="150"/>
        <v>3</v>
      </c>
      <c r="AK268" s="79">
        <f t="shared" ca="1" si="150"/>
        <v>3</v>
      </c>
      <c r="AL268" s="79">
        <f t="shared" ca="1" si="150"/>
        <v>3</v>
      </c>
      <c r="AM268" s="79">
        <f t="shared" ca="1" si="150"/>
        <v>3</v>
      </c>
      <c r="AN268" s="79">
        <f t="shared" ca="1" si="150"/>
        <v>3</v>
      </c>
      <c r="AO268" s="79">
        <f t="shared" ca="1" si="150"/>
        <v>3</v>
      </c>
      <c r="AP268" s="79">
        <f t="shared" ca="1" si="150"/>
        <v>3</v>
      </c>
      <c r="AQ268" s="79">
        <f t="shared" ca="1" si="150"/>
        <v>2</v>
      </c>
      <c r="AR268" s="79">
        <f t="shared" ca="1" si="150"/>
        <v>4</v>
      </c>
      <c r="AS268" s="79">
        <f t="shared" ca="1" si="150"/>
        <v>4</v>
      </c>
      <c r="AT268" s="79">
        <f t="shared" ca="1" si="150"/>
        <v>3</v>
      </c>
      <c r="AU268" s="79">
        <f t="shared" ca="1" si="150"/>
        <v>3</v>
      </c>
      <c r="AV268" s="79">
        <f t="shared" ca="1" si="150"/>
        <v>3</v>
      </c>
      <c r="AW268" s="79">
        <f t="shared" ca="1" si="150"/>
        <v>3</v>
      </c>
      <c r="AX268" s="79">
        <f t="shared" ca="1" si="150"/>
        <v>2</v>
      </c>
      <c r="AY268" s="79">
        <f t="shared" ca="1" si="150"/>
        <v>2</v>
      </c>
      <c r="AZ268" s="79">
        <f t="shared" ca="1" si="150"/>
        <v>2</v>
      </c>
      <c r="BA268" s="79">
        <f t="shared" ca="1" si="150"/>
        <v>2</v>
      </c>
      <c r="BB268" s="79">
        <f t="shared" ca="1" si="150"/>
        <v>2</v>
      </c>
      <c r="BC268" s="79">
        <f t="shared" ca="1" si="150"/>
        <v>2</v>
      </c>
      <c r="BD268" s="79">
        <f t="shared" ca="1" si="150"/>
        <v>1</v>
      </c>
      <c r="BE268" s="79">
        <f t="shared" ca="1" si="150"/>
        <v>1</v>
      </c>
      <c r="BF268" s="79">
        <f t="shared" ca="1" si="150"/>
        <v>1</v>
      </c>
      <c r="BG268" s="79">
        <f t="shared" ca="1" si="150"/>
        <v>1</v>
      </c>
      <c r="BH268" s="79">
        <f t="shared" ca="1" si="150"/>
        <v>1</v>
      </c>
      <c r="BI268" s="79">
        <f t="shared" ca="1" si="150"/>
        <v>1</v>
      </c>
      <c r="BJ268" s="79">
        <f t="shared" ca="1" si="150"/>
        <v>1</v>
      </c>
      <c r="BK268" s="79">
        <f t="shared" ca="1" si="150"/>
        <v>1</v>
      </c>
      <c r="BL268" s="79">
        <f t="shared" ca="1" si="150"/>
        <v>1</v>
      </c>
    </row>
    <row r="269" spans="1:64" hidden="1" outlineLevel="1" x14ac:dyDescent="0.25">
      <c r="A269" t="s">
        <v>204</v>
      </c>
      <c r="B269" s="46" t="s">
        <v>219</v>
      </c>
      <c r="C269" s="79">
        <f t="shared" ref="C269:H269" ca="1" si="151">MAX($C268:$I268)</f>
        <v>3</v>
      </c>
      <c r="D269" s="79">
        <f t="shared" ca="1" si="151"/>
        <v>3</v>
      </c>
      <c r="E269" s="79">
        <f t="shared" ca="1" si="151"/>
        <v>3</v>
      </c>
      <c r="F269" s="79">
        <f t="shared" ca="1" si="151"/>
        <v>3</v>
      </c>
      <c r="G269" s="79">
        <f t="shared" ca="1" si="151"/>
        <v>3</v>
      </c>
      <c r="H269" s="79">
        <f t="shared" ca="1" si="151"/>
        <v>3</v>
      </c>
      <c r="I269" s="79">
        <f t="shared" ref="I269:N269" ca="1" si="152">MAX($C268:$O268)</f>
        <v>3</v>
      </c>
      <c r="J269" s="79">
        <f t="shared" ca="1" si="152"/>
        <v>3</v>
      </c>
      <c r="K269" s="79">
        <f t="shared" ca="1" si="152"/>
        <v>3</v>
      </c>
      <c r="L269" s="79">
        <f t="shared" ca="1" si="152"/>
        <v>3</v>
      </c>
      <c r="M269" s="79">
        <f t="shared" ca="1" si="152"/>
        <v>3</v>
      </c>
      <c r="N269" s="79">
        <f t="shared" ca="1" si="152"/>
        <v>3</v>
      </c>
      <c r="O269" s="79">
        <f t="shared" ref="O269:T269" ca="1" si="153">MAX($C268:$U268)</f>
        <v>4</v>
      </c>
      <c r="P269" s="79">
        <f t="shared" ca="1" si="153"/>
        <v>4</v>
      </c>
      <c r="Q269" s="79">
        <f t="shared" ca="1" si="153"/>
        <v>4</v>
      </c>
      <c r="R269" s="79">
        <f t="shared" ca="1" si="153"/>
        <v>4</v>
      </c>
      <c r="S269" s="79">
        <f t="shared" ca="1" si="153"/>
        <v>4</v>
      </c>
      <c r="T269" s="79">
        <f t="shared" ca="1" si="153"/>
        <v>4</v>
      </c>
      <c r="U269" s="79">
        <f t="shared" ref="U269:Z269" ca="1" si="154">MAX($C268:$AA268)</f>
        <v>4</v>
      </c>
      <c r="V269" s="79">
        <f t="shared" ca="1" si="154"/>
        <v>4</v>
      </c>
      <c r="W269" s="79">
        <f t="shared" ca="1" si="154"/>
        <v>4</v>
      </c>
      <c r="X269" s="79">
        <f t="shared" ca="1" si="154"/>
        <v>4</v>
      </c>
      <c r="Y269" s="79">
        <f t="shared" ca="1" si="154"/>
        <v>4</v>
      </c>
      <c r="Z269" s="79">
        <f t="shared" ca="1" si="154"/>
        <v>4</v>
      </c>
      <c r="AA269" s="79">
        <f t="shared" ref="AA269:AF269" ca="1" si="155">MAX($C268:$AG268)</f>
        <v>4</v>
      </c>
      <c r="AB269" s="79">
        <f t="shared" ca="1" si="155"/>
        <v>4</v>
      </c>
      <c r="AC269" s="79">
        <f t="shared" ca="1" si="155"/>
        <v>4</v>
      </c>
      <c r="AD269" s="79">
        <f t="shared" ca="1" si="155"/>
        <v>4</v>
      </c>
      <c r="AE269" s="79">
        <f t="shared" ca="1" si="155"/>
        <v>4</v>
      </c>
      <c r="AF269" s="79">
        <f t="shared" ca="1" si="155"/>
        <v>4</v>
      </c>
      <c r="AG269" s="79">
        <f t="shared" ref="AG269:AL269" ca="1" si="156">MAX($C268:$AM268)</f>
        <v>4</v>
      </c>
      <c r="AH269" s="79">
        <f t="shared" ca="1" si="156"/>
        <v>4</v>
      </c>
      <c r="AI269" s="79">
        <f t="shared" ca="1" si="156"/>
        <v>4</v>
      </c>
      <c r="AJ269" s="79">
        <f t="shared" ca="1" si="156"/>
        <v>4</v>
      </c>
      <c r="AK269" s="79">
        <f t="shared" ca="1" si="156"/>
        <v>4</v>
      </c>
      <c r="AL269" s="79">
        <f t="shared" ca="1" si="156"/>
        <v>4</v>
      </c>
      <c r="AM269" s="79">
        <f t="shared" ref="AM269:AR269" ca="1" si="157">MAX($C268:$AS268)</f>
        <v>4</v>
      </c>
      <c r="AN269" s="79">
        <f t="shared" ca="1" si="157"/>
        <v>4</v>
      </c>
      <c r="AO269" s="79">
        <f t="shared" ca="1" si="157"/>
        <v>4</v>
      </c>
      <c r="AP269" s="79">
        <f t="shared" ca="1" si="157"/>
        <v>4</v>
      </c>
      <c r="AQ269" s="79">
        <f t="shared" ca="1" si="157"/>
        <v>4</v>
      </c>
      <c r="AR269" s="79">
        <f t="shared" ca="1" si="157"/>
        <v>4</v>
      </c>
      <c r="AS269" s="79">
        <f t="shared" ref="AS269:AX269" ca="1" si="158">MAX($C268:$AY268)</f>
        <v>4</v>
      </c>
      <c r="AT269" s="79">
        <f t="shared" ca="1" si="158"/>
        <v>4</v>
      </c>
      <c r="AU269" s="79">
        <f t="shared" ca="1" si="158"/>
        <v>4</v>
      </c>
      <c r="AV269" s="79">
        <f t="shared" ca="1" si="158"/>
        <v>4</v>
      </c>
      <c r="AW269" s="79">
        <f t="shared" ca="1" si="158"/>
        <v>4</v>
      </c>
      <c r="AX269" s="79">
        <f t="shared" ca="1" si="158"/>
        <v>4</v>
      </c>
      <c r="AY269" s="79">
        <f ca="1">MAX($C268:$BF268)</f>
        <v>4</v>
      </c>
      <c r="AZ269" s="79">
        <f t="shared" ref="AZ269:BE269" ca="1" si="159">MAX($C268:$BF268)</f>
        <v>4</v>
      </c>
      <c r="BA269" s="79">
        <f t="shared" ca="1" si="159"/>
        <v>4</v>
      </c>
      <c r="BB269" s="79">
        <f t="shared" ca="1" si="159"/>
        <v>4</v>
      </c>
      <c r="BC269" s="79">
        <f t="shared" ca="1" si="159"/>
        <v>4</v>
      </c>
      <c r="BD269" s="79">
        <f t="shared" ca="1" si="159"/>
        <v>4</v>
      </c>
      <c r="BE269" s="79">
        <f t="shared" ca="1" si="159"/>
        <v>4</v>
      </c>
      <c r="BF269" s="79">
        <f ca="1">MAX($C268:$BL268)</f>
        <v>4</v>
      </c>
      <c r="BG269" s="79">
        <f t="shared" ref="BG269:BL269" ca="1" si="160">MAX($C268:$BL268)</f>
        <v>4</v>
      </c>
      <c r="BH269" s="79">
        <f t="shared" ca="1" si="160"/>
        <v>4</v>
      </c>
      <c r="BI269" s="79">
        <f t="shared" ca="1" si="160"/>
        <v>4</v>
      </c>
      <c r="BJ269" s="79">
        <f t="shared" ca="1" si="160"/>
        <v>4</v>
      </c>
      <c r="BK269" s="79">
        <f t="shared" ca="1" si="160"/>
        <v>4</v>
      </c>
      <c r="BL269" s="79">
        <f t="shared" ca="1" si="160"/>
        <v>4</v>
      </c>
    </row>
    <row r="270" spans="1:64" hidden="1" outlineLevel="1" x14ac:dyDescent="0.25">
      <c r="A270" t="s">
        <v>204</v>
      </c>
      <c r="B270" s="46" t="s">
        <v>220</v>
      </c>
      <c r="C270" s="79">
        <f t="shared" ref="C270:BL270" ca="1" si="161">C269*(1+$C$3)</f>
        <v>3.5999999999999996</v>
      </c>
      <c r="D270" s="79">
        <f t="shared" ca="1" si="161"/>
        <v>3.5999999999999996</v>
      </c>
      <c r="E270" s="79">
        <f t="shared" ca="1" si="161"/>
        <v>3.5999999999999996</v>
      </c>
      <c r="F270" s="79">
        <f t="shared" ca="1" si="161"/>
        <v>3.5999999999999996</v>
      </c>
      <c r="G270" s="79">
        <f t="shared" ca="1" si="161"/>
        <v>3.5999999999999996</v>
      </c>
      <c r="H270" s="79">
        <f t="shared" ca="1" si="161"/>
        <v>3.5999999999999996</v>
      </c>
      <c r="I270" s="79">
        <f t="shared" ca="1" si="161"/>
        <v>3.5999999999999996</v>
      </c>
      <c r="J270" s="79">
        <f t="shared" ca="1" si="161"/>
        <v>3.5999999999999996</v>
      </c>
      <c r="K270" s="79">
        <f t="shared" ca="1" si="161"/>
        <v>3.5999999999999996</v>
      </c>
      <c r="L270" s="79">
        <f t="shared" ca="1" si="161"/>
        <v>3.5999999999999996</v>
      </c>
      <c r="M270" s="79">
        <f t="shared" ca="1" si="161"/>
        <v>3.5999999999999996</v>
      </c>
      <c r="N270" s="79">
        <f t="shared" ca="1" si="161"/>
        <v>3.5999999999999996</v>
      </c>
      <c r="O270" s="79">
        <f t="shared" ca="1" si="161"/>
        <v>4.8</v>
      </c>
      <c r="P270" s="79">
        <f t="shared" ca="1" si="161"/>
        <v>4.8</v>
      </c>
      <c r="Q270" s="79">
        <f t="shared" ca="1" si="161"/>
        <v>4.8</v>
      </c>
      <c r="R270" s="79">
        <f t="shared" ca="1" si="161"/>
        <v>4.8</v>
      </c>
      <c r="S270" s="79">
        <f t="shared" ca="1" si="161"/>
        <v>4.8</v>
      </c>
      <c r="T270" s="79">
        <f t="shared" ca="1" si="161"/>
        <v>4.8</v>
      </c>
      <c r="U270" s="79">
        <f t="shared" ca="1" si="161"/>
        <v>4.8</v>
      </c>
      <c r="V270" s="79">
        <f t="shared" ca="1" si="161"/>
        <v>4.8</v>
      </c>
      <c r="W270" s="79">
        <f t="shared" ca="1" si="161"/>
        <v>4.8</v>
      </c>
      <c r="X270" s="79">
        <f t="shared" ca="1" si="161"/>
        <v>4.8</v>
      </c>
      <c r="Y270" s="79">
        <f t="shared" ca="1" si="161"/>
        <v>4.8</v>
      </c>
      <c r="Z270" s="79">
        <f t="shared" ca="1" si="161"/>
        <v>4.8</v>
      </c>
      <c r="AA270" s="79">
        <f t="shared" ca="1" si="161"/>
        <v>4.8</v>
      </c>
      <c r="AB270" s="79">
        <f t="shared" ca="1" si="161"/>
        <v>4.8</v>
      </c>
      <c r="AC270" s="79">
        <f t="shared" ca="1" si="161"/>
        <v>4.8</v>
      </c>
      <c r="AD270" s="79">
        <f t="shared" ca="1" si="161"/>
        <v>4.8</v>
      </c>
      <c r="AE270" s="79">
        <f t="shared" ca="1" si="161"/>
        <v>4.8</v>
      </c>
      <c r="AF270" s="79">
        <f t="shared" ca="1" si="161"/>
        <v>4.8</v>
      </c>
      <c r="AG270" s="79">
        <f t="shared" ca="1" si="161"/>
        <v>4.8</v>
      </c>
      <c r="AH270" s="79">
        <f t="shared" ca="1" si="161"/>
        <v>4.8</v>
      </c>
      <c r="AI270" s="79">
        <f t="shared" ca="1" si="161"/>
        <v>4.8</v>
      </c>
      <c r="AJ270" s="79">
        <f t="shared" ca="1" si="161"/>
        <v>4.8</v>
      </c>
      <c r="AK270" s="79">
        <f t="shared" ca="1" si="161"/>
        <v>4.8</v>
      </c>
      <c r="AL270" s="79">
        <f t="shared" ca="1" si="161"/>
        <v>4.8</v>
      </c>
      <c r="AM270" s="79">
        <f t="shared" ca="1" si="161"/>
        <v>4.8</v>
      </c>
      <c r="AN270" s="79">
        <f t="shared" ca="1" si="161"/>
        <v>4.8</v>
      </c>
      <c r="AO270" s="79">
        <f t="shared" ca="1" si="161"/>
        <v>4.8</v>
      </c>
      <c r="AP270" s="79">
        <f t="shared" ca="1" si="161"/>
        <v>4.8</v>
      </c>
      <c r="AQ270" s="79">
        <f t="shared" ca="1" si="161"/>
        <v>4.8</v>
      </c>
      <c r="AR270" s="79">
        <f t="shared" ca="1" si="161"/>
        <v>4.8</v>
      </c>
      <c r="AS270" s="79">
        <f t="shared" ca="1" si="161"/>
        <v>4.8</v>
      </c>
      <c r="AT270" s="79">
        <f t="shared" ca="1" si="161"/>
        <v>4.8</v>
      </c>
      <c r="AU270" s="79">
        <f t="shared" ca="1" si="161"/>
        <v>4.8</v>
      </c>
      <c r="AV270" s="79">
        <f t="shared" ca="1" si="161"/>
        <v>4.8</v>
      </c>
      <c r="AW270" s="79">
        <f t="shared" ca="1" si="161"/>
        <v>4.8</v>
      </c>
      <c r="AX270" s="79">
        <f t="shared" ca="1" si="161"/>
        <v>4.8</v>
      </c>
      <c r="AY270" s="79">
        <f t="shared" ca="1" si="161"/>
        <v>4.8</v>
      </c>
      <c r="AZ270" s="79">
        <f t="shared" ca="1" si="161"/>
        <v>4.8</v>
      </c>
      <c r="BA270" s="79">
        <f t="shared" ca="1" si="161"/>
        <v>4.8</v>
      </c>
      <c r="BB270" s="79">
        <f t="shared" ca="1" si="161"/>
        <v>4.8</v>
      </c>
      <c r="BC270" s="79">
        <f t="shared" ca="1" si="161"/>
        <v>4.8</v>
      </c>
      <c r="BD270" s="79">
        <f t="shared" ca="1" si="161"/>
        <v>4.8</v>
      </c>
      <c r="BE270" s="79">
        <f t="shared" ca="1" si="161"/>
        <v>4.8</v>
      </c>
      <c r="BF270" s="79">
        <f t="shared" ca="1" si="161"/>
        <v>4.8</v>
      </c>
      <c r="BG270" s="79">
        <f t="shared" ca="1" si="161"/>
        <v>4.8</v>
      </c>
      <c r="BH270" s="79">
        <f t="shared" ca="1" si="161"/>
        <v>4.8</v>
      </c>
      <c r="BI270" s="79">
        <f t="shared" ca="1" si="161"/>
        <v>4.8</v>
      </c>
      <c r="BJ270" s="79">
        <f t="shared" ca="1" si="161"/>
        <v>4.8</v>
      </c>
      <c r="BK270" s="79">
        <f t="shared" ca="1" si="161"/>
        <v>4.8</v>
      </c>
      <c r="BL270" s="79">
        <f t="shared" ca="1" si="161"/>
        <v>4.8</v>
      </c>
    </row>
    <row r="271" spans="1:64" hidden="1" outlineLevel="1" x14ac:dyDescent="0.25">
      <c r="A271" t="s">
        <v>204</v>
      </c>
      <c r="B271" s="46" t="s">
        <v>221</v>
      </c>
      <c r="C271" s="75">
        <f ca="1">C269</f>
        <v>3</v>
      </c>
      <c r="D271" s="75">
        <f ca="1">D269-C269</f>
        <v>0</v>
      </c>
      <c r="E271" s="47">
        <f t="shared" ref="E271:BL271" ca="1" si="162">E269-D269</f>
        <v>0</v>
      </c>
      <c r="F271" s="47">
        <f t="shared" ca="1" si="162"/>
        <v>0</v>
      </c>
      <c r="G271" s="47">
        <f t="shared" ca="1" si="162"/>
        <v>0</v>
      </c>
      <c r="H271" s="47">
        <f t="shared" ca="1" si="162"/>
        <v>0</v>
      </c>
      <c r="I271" s="80">
        <f t="shared" ca="1" si="162"/>
        <v>0</v>
      </c>
      <c r="J271" s="47">
        <f t="shared" ca="1" si="162"/>
        <v>0</v>
      </c>
      <c r="K271" s="47">
        <f t="shared" ca="1" si="162"/>
        <v>0</v>
      </c>
      <c r="L271" s="47">
        <f t="shared" ca="1" si="162"/>
        <v>0</v>
      </c>
      <c r="M271" s="47">
        <f t="shared" ca="1" si="162"/>
        <v>0</v>
      </c>
      <c r="N271" s="47">
        <f t="shared" ca="1" si="162"/>
        <v>0</v>
      </c>
      <c r="O271" s="80">
        <f t="shared" ca="1" si="162"/>
        <v>1</v>
      </c>
      <c r="P271" s="47">
        <f t="shared" ca="1" si="162"/>
        <v>0</v>
      </c>
      <c r="Q271" s="47">
        <f t="shared" ca="1" si="162"/>
        <v>0</v>
      </c>
      <c r="R271" s="47">
        <f t="shared" ca="1" si="162"/>
        <v>0</v>
      </c>
      <c r="S271" s="47">
        <f t="shared" ca="1" si="162"/>
        <v>0</v>
      </c>
      <c r="T271" s="47">
        <f t="shared" ca="1" si="162"/>
        <v>0</v>
      </c>
      <c r="U271" s="80">
        <f t="shared" ca="1" si="162"/>
        <v>0</v>
      </c>
      <c r="V271" s="47">
        <f t="shared" ca="1" si="162"/>
        <v>0</v>
      </c>
      <c r="W271" s="47">
        <f t="shared" ca="1" si="162"/>
        <v>0</v>
      </c>
      <c r="X271" s="47">
        <f t="shared" ca="1" si="162"/>
        <v>0</v>
      </c>
      <c r="Y271" s="47">
        <f t="shared" ca="1" si="162"/>
        <v>0</v>
      </c>
      <c r="Z271" s="47">
        <f t="shared" ca="1" si="162"/>
        <v>0</v>
      </c>
      <c r="AA271" s="80">
        <f t="shared" ca="1" si="162"/>
        <v>0</v>
      </c>
      <c r="AB271" s="47">
        <f t="shared" ca="1" si="162"/>
        <v>0</v>
      </c>
      <c r="AC271" s="47">
        <f t="shared" ca="1" si="162"/>
        <v>0</v>
      </c>
      <c r="AD271" s="47">
        <f t="shared" ca="1" si="162"/>
        <v>0</v>
      </c>
      <c r="AE271" s="47">
        <f t="shared" ca="1" si="162"/>
        <v>0</v>
      </c>
      <c r="AF271" s="47">
        <f t="shared" ca="1" si="162"/>
        <v>0</v>
      </c>
      <c r="AG271" s="80">
        <f t="shared" ca="1" si="162"/>
        <v>0</v>
      </c>
      <c r="AH271" s="47">
        <f t="shared" ca="1" si="162"/>
        <v>0</v>
      </c>
      <c r="AI271" s="47">
        <f t="shared" ca="1" si="162"/>
        <v>0</v>
      </c>
      <c r="AJ271" s="47">
        <f t="shared" ca="1" si="162"/>
        <v>0</v>
      </c>
      <c r="AK271" s="47">
        <f t="shared" ca="1" si="162"/>
        <v>0</v>
      </c>
      <c r="AL271" s="47">
        <f t="shared" ca="1" si="162"/>
        <v>0</v>
      </c>
      <c r="AM271" s="80">
        <f t="shared" ca="1" si="162"/>
        <v>0</v>
      </c>
      <c r="AN271" s="47">
        <f t="shared" ca="1" si="162"/>
        <v>0</v>
      </c>
      <c r="AO271" s="47">
        <f t="shared" ca="1" si="162"/>
        <v>0</v>
      </c>
      <c r="AP271" s="47">
        <f t="shared" ca="1" si="162"/>
        <v>0</v>
      </c>
      <c r="AQ271" s="47">
        <f t="shared" ca="1" si="162"/>
        <v>0</v>
      </c>
      <c r="AR271" s="47">
        <f t="shared" ca="1" si="162"/>
        <v>0</v>
      </c>
      <c r="AS271" s="80">
        <f t="shared" ca="1" si="162"/>
        <v>0</v>
      </c>
      <c r="AT271" s="47">
        <f t="shared" ca="1" si="162"/>
        <v>0</v>
      </c>
      <c r="AU271" s="47">
        <f t="shared" ca="1" si="162"/>
        <v>0</v>
      </c>
      <c r="AV271" s="47">
        <f t="shared" ca="1" si="162"/>
        <v>0</v>
      </c>
      <c r="AW271" s="47">
        <f t="shared" ca="1" si="162"/>
        <v>0</v>
      </c>
      <c r="AX271" s="47">
        <f t="shared" ca="1" si="162"/>
        <v>0</v>
      </c>
      <c r="AY271" s="80">
        <f t="shared" ca="1" si="162"/>
        <v>0</v>
      </c>
      <c r="AZ271" s="47">
        <f t="shared" ca="1" si="162"/>
        <v>0</v>
      </c>
      <c r="BA271" s="47">
        <f t="shared" ca="1" si="162"/>
        <v>0</v>
      </c>
      <c r="BB271" s="47">
        <f t="shared" ca="1" si="162"/>
        <v>0</v>
      </c>
      <c r="BC271" s="47">
        <f t="shared" ca="1" si="162"/>
        <v>0</v>
      </c>
      <c r="BD271" s="47">
        <f t="shared" ca="1" si="162"/>
        <v>0</v>
      </c>
      <c r="BE271" s="47">
        <f t="shared" ca="1" si="162"/>
        <v>0</v>
      </c>
      <c r="BF271" s="47">
        <f t="shared" ca="1" si="162"/>
        <v>0</v>
      </c>
      <c r="BG271" s="47">
        <f t="shared" ca="1" si="162"/>
        <v>0</v>
      </c>
      <c r="BH271" s="47">
        <f t="shared" ca="1" si="162"/>
        <v>0</v>
      </c>
      <c r="BI271" s="47">
        <f t="shared" ca="1" si="162"/>
        <v>0</v>
      </c>
      <c r="BJ271" s="47">
        <f t="shared" ca="1" si="162"/>
        <v>0</v>
      </c>
      <c r="BK271" s="47">
        <f t="shared" ca="1" si="162"/>
        <v>0</v>
      </c>
      <c r="BL271" s="47">
        <f t="shared" ca="1" si="162"/>
        <v>0</v>
      </c>
    </row>
    <row r="272" spans="1:64" hidden="1" outlineLevel="1" x14ac:dyDescent="0.25">
      <c r="A272" t="s">
        <v>204</v>
      </c>
      <c r="B272" s="46" t="s">
        <v>222</v>
      </c>
      <c r="C272" s="47">
        <f t="shared" ref="C272:BL272" ca="1" si="163">C271*(1+$C$3)</f>
        <v>3.5999999999999996</v>
      </c>
      <c r="D272" s="47">
        <f t="shared" ca="1" si="163"/>
        <v>0</v>
      </c>
      <c r="E272" s="47">
        <f t="shared" ca="1" si="163"/>
        <v>0</v>
      </c>
      <c r="F272" s="47">
        <f t="shared" ca="1" si="163"/>
        <v>0</v>
      </c>
      <c r="G272" s="47">
        <f t="shared" ca="1" si="163"/>
        <v>0</v>
      </c>
      <c r="H272" s="47">
        <f t="shared" ca="1" si="163"/>
        <v>0</v>
      </c>
      <c r="I272" s="47">
        <f t="shared" ca="1" si="163"/>
        <v>0</v>
      </c>
      <c r="J272" s="47">
        <f t="shared" ca="1" si="163"/>
        <v>0</v>
      </c>
      <c r="K272" s="47">
        <f t="shared" ca="1" si="163"/>
        <v>0</v>
      </c>
      <c r="L272" s="47">
        <f t="shared" ca="1" si="163"/>
        <v>0</v>
      </c>
      <c r="M272" s="47">
        <f t="shared" ca="1" si="163"/>
        <v>0</v>
      </c>
      <c r="N272" s="47">
        <f t="shared" ca="1" si="163"/>
        <v>0</v>
      </c>
      <c r="O272" s="47">
        <f t="shared" ca="1" si="163"/>
        <v>1.2</v>
      </c>
      <c r="P272" s="47">
        <f t="shared" ca="1" si="163"/>
        <v>0</v>
      </c>
      <c r="Q272" s="47">
        <f t="shared" ca="1" si="163"/>
        <v>0</v>
      </c>
      <c r="R272" s="47">
        <f t="shared" ca="1" si="163"/>
        <v>0</v>
      </c>
      <c r="S272" s="47">
        <f t="shared" ca="1" si="163"/>
        <v>0</v>
      </c>
      <c r="T272" s="47">
        <f t="shared" ca="1" si="163"/>
        <v>0</v>
      </c>
      <c r="U272" s="47">
        <f t="shared" ca="1" si="163"/>
        <v>0</v>
      </c>
      <c r="V272" s="47">
        <f t="shared" ca="1" si="163"/>
        <v>0</v>
      </c>
      <c r="W272" s="47">
        <f t="shared" ca="1" si="163"/>
        <v>0</v>
      </c>
      <c r="X272" s="47">
        <f t="shared" ca="1" si="163"/>
        <v>0</v>
      </c>
      <c r="Y272" s="47">
        <f t="shared" ca="1" si="163"/>
        <v>0</v>
      </c>
      <c r="Z272" s="47">
        <f t="shared" ca="1" si="163"/>
        <v>0</v>
      </c>
      <c r="AA272" s="47">
        <f t="shared" ca="1" si="163"/>
        <v>0</v>
      </c>
      <c r="AB272" s="47">
        <f t="shared" ca="1" si="163"/>
        <v>0</v>
      </c>
      <c r="AC272" s="47">
        <f t="shared" ca="1" si="163"/>
        <v>0</v>
      </c>
      <c r="AD272" s="47">
        <f t="shared" ca="1" si="163"/>
        <v>0</v>
      </c>
      <c r="AE272" s="47">
        <f t="shared" ca="1" si="163"/>
        <v>0</v>
      </c>
      <c r="AF272" s="47">
        <f t="shared" ca="1" si="163"/>
        <v>0</v>
      </c>
      <c r="AG272" s="47">
        <f t="shared" ca="1" si="163"/>
        <v>0</v>
      </c>
      <c r="AH272" s="47">
        <f t="shared" ca="1" si="163"/>
        <v>0</v>
      </c>
      <c r="AI272" s="47">
        <f t="shared" ca="1" si="163"/>
        <v>0</v>
      </c>
      <c r="AJ272" s="47">
        <f t="shared" ca="1" si="163"/>
        <v>0</v>
      </c>
      <c r="AK272" s="47">
        <f t="shared" ca="1" si="163"/>
        <v>0</v>
      </c>
      <c r="AL272" s="47">
        <f t="shared" ca="1" si="163"/>
        <v>0</v>
      </c>
      <c r="AM272" s="47">
        <f t="shared" ca="1" si="163"/>
        <v>0</v>
      </c>
      <c r="AN272" s="47">
        <f t="shared" ca="1" si="163"/>
        <v>0</v>
      </c>
      <c r="AO272" s="47">
        <f t="shared" ca="1" si="163"/>
        <v>0</v>
      </c>
      <c r="AP272" s="47">
        <f t="shared" ca="1" si="163"/>
        <v>0</v>
      </c>
      <c r="AQ272" s="47">
        <f t="shared" ca="1" si="163"/>
        <v>0</v>
      </c>
      <c r="AR272" s="47">
        <f t="shared" ca="1" si="163"/>
        <v>0</v>
      </c>
      <c r="AS272" s="47">
        <f t="shared" ca="1" si="163"/>
        <v>0</v>
      </c>
      <c r="AT272" s="47">
        <f t="shared" ca="1" si="163"/>
        <v>0</v>
      </c>
      <c r="AU272" s="47">
        <f t="shared" ca="1" si="163"/>
        <v>0</v>
      </c>
      <c r="AV272" s="47">
        <f t="shared" ca="1" si="163"/>
        <v>0</v>
      </c>
      <c r="AW272" s="47">
        <f t="shared" ca="1" si="163"/>
        <v>0</v>
      </c>
      <c r="AX272" s="47">
        <f t="shared" ca="1" si="163"/>
        <v>0</v>
      </c>
      <c r="AY272" s="47">
        <f t="shared" ca="1" si="163"/>
        <v>0</v>
      </c>
      <c r="AZ272" s="47">
        <f t="shared" ca="1" si="163"/>
        <v>0</v>
      </c>
      <c r="BA272" s="47">
        <f t="shared" ca="1" si="163"/>
        <v>0</v>
      </c>
      <c r="BB272" s="47">
        <f t="shared" ca="1" si="163"/>
        <v>0</v>
      </c>
      <c r="BC272" s="47">
        <f t="shared" ca="1" si="163"/>
        <v>0</v>
      </c>
      <c r="BD272" s="47">
        <f t="shared" ca="1" si="163"/>
        <v>0</v>
      </c>
      <c r="BE272" s="47">
        <f t="shared" ca="1" si="163"/>
        <v>0</v>
      </c>
      <c r="BF272" s="47">
        <f t="shared" ca="1" si="163"/>
        <v>0</v>
      </c>
      <c r="BG272" s="47">
        <f t="shared" ca="1" si="163"/>
        <v>0</v>
      </c>
      <c r="BH272" s="47">
        <f t="shared" ca="1" si="163"/>
        <v>0</v>
      </c>
      <c r="BI272" s="47">
        <f t="shared" ca="1" si="163"/>
        <v>0</v>
      </c>
      <c r="BJ272" s="47">
        <f t="shared" ca="1" si="163"/>
        <v>0</v>
      </c>
      <c r="BK272" s="47">
        <f t="shared" ca="1" si="163"/>
        <v>0</v>
      </c>
      <c r="BL272" s="47">
        <f t="shared" ca="1" si="163"/>
        <v>0</v>
      </c>
    </row>
    <row r="273" spans="1:64" hidden="1" outlineLevel="1" x14ac:dyDescent="0.25">
      <c r="A273" t="s">
        <v>204</v>
      </c>
      <c r="B273" s="46" t="s">
        <v>223</v>
      </c>
      <c r="C273" s="47">
        <f ca="1">C271+C272</f>
        <v>6.6</v>
      </c>
      <c r="D273" s="47">
        <f t="shared" ref="D273:BL273" ca="1" si="164">D271+D272</f>
        <v>0</v>
      </c>
      <c r="E273" s="47">
        <f t="shared" ca="1" si="164"/>
        <v>0</v>
      </c>
      <c r="F273" s="47">
        <f t="shared" ca="1" si="164"/>
        <v>0</v>
      </c>
      <c r="G273" s="47">
        <f t="shared" ca="1" si="164"/>
        <v>0</v>
      </c>
      <c r="H273" s="47">
        <f t="shared" ca="1" si="164"/>
        <v>0</v>
      </c>
      <c r="I273" s="47">
        <f t="shared" ca="1" si="164"/>
        <v>0</v>
      </c>
      <c r="J273" s="47">
        <f t="shared" ca="1" si="164"/>
        <v>0</v>
      </c>
      <c r="K273" s="47">
        <f t="shared" ca="1" si="164"/>
        <v>0</v>
      </c>
      <c r="L273" s="47">
        <f t="shared" ca="1" si="164"/>
        <v>0</v>
      </c>
      <c r="M273" s="47">
        <f t="shared" ca="1" si="164"/>
        <v>0</v>
      </c>
      <c r="N273" s="47">
        <f t="shared" ca="1" si="164"/>
        <v>0</v>
      </c>
      <c r="O273" s="47">
        <f t="shared" ca="1" si="164"/>
        <v>2.2000000000000002</v>
      </c>
      <c r="P273" s="47">
        <f t="shared" ca="1" si="164"/>
        <v>0</v>
      </c>
      <c r="Q273" s="47">
        <f t="shared" ca="1" si="164"/>
        <v>0</v>
      </c>
      <c r="R273" s="47">
        <f t="shared" ca="1" si="164"/>
        <v>0</v>
      </c>
      <c r="S273" s="47">
        <f t="shared" ca="1" si="164"/>
        <v>0</v>
      </c>
      <c r="T273" s="47">
        <f t="shared" ca="1" si="164"/>
        <v>0</v>
      </c>
      <c r="U273" s="47">
        <f t="shared" ca="1" si="164"/>
        <v>0</v>
      </c>
      <c r="V273" s="47">
        <f t="shared" ca="1" si="164"/>
        <v>0</v>
      </c>
      <c r="W273" s="47">
        <f t="shared" ca="1" si="164"/>
        <v>0</v>
      </c>
      <c r="X273" s="47">
        <f t="shared" ca="1" si="164"/>
        <v>0</v>
      </c>
      <c r="Y273" s="47">
        <f t="shared" ca="1" si="164"/>
        <v>0</v>
      </c>
      <c r="Z273" s="47">
        <f t="shared" ca="1" si="164"/>
        <v>0</v>
      </c>
      <c r="AA273" s="47">
        <f t="shared" ca="1" si="164"/>
        <v>0</v>
      </c>
      <c r="AB273" s="47">
        <f t="shared" ca="1" si="164"/>
        <v>0</v>
      </c>
      <c r="AC273" s="47">
        <f t="shared" ca="1" si="164"/>
        <v>0</v>
      </c>
      <c r="AD273" s="47">
        <f t="shared" ca="1" si="164"/>
        <v>0</v>
      </c>
      <c r="AE273" s="47">
        <f t="shared" ca="1" si="164"/>
        <v>0</v>
      </c>
      <c r="AF273" s="47">
        <f t="shared" ca="1" si="164"/>
        <v>0</v>
      </c>
      <c r="AG273" s="47">
        <f t="shared" ca="1" si="164"/>
        <v>0</v>
      </c>
      <c r="AH273" s="47">
        <f t="shared" ca="1" si="164"/>
        <v>0</v>
      </c>
      <c r="AI273" s="47">
        <f t="shared" ca="1" si="164"/>
        <v>0</v>
      </c>
      <c r="AJ273" s="47">
        <f t="shared" ca="1" si="164"/>
        <v>0</v>
      </c>
      <c r="AK273" s="47">
        <f t="shared" ca="1" si="164"/>
        <v>0</v>
      </c>
      <c r="AL273" s="47">
        <f t="shared" ca="1" si="164"/>
        <v>0</v>
      </c>
      <c r="AM273" s="47">
        <f t="shared" ca="1" si="164"/>
        <v>0</v>
      </c>
      <c r="AN273" s="47">
        <f t="shared" ca="1" si="164"/>
        <v>0</v>
      </c>
      <c r="AO273" s="47">
        <f t="shared" ca="1" si="164"/>
        <v>0</v>
      </c>
      <c r="AP273" s="47">
        <f t="shared" ca="1" si="164"/>
        <v>0</v>
      </c>
      <c r="AQ273" s="47">
        <f t="shared" ca="1" si="164"/>
        <v>0</v>
      </c>
      <c r="AR273" s="47">
        <f t="shared" ca="1" si="164"/>
        <v>0</v>
      </c>
      <c r="AS273" s="47">
        <f t="shared" ca="1" si="164"/>
        <v>0</v>
      </c>
      <c r="AT273" s="47">
        <f t="shared" ca="1" si="164"/>
        <v>0</v>
      </c>
      <c r="AU273" s="47">
        <f t="shared" ca="1" si="164"/>
        <v>0</v>
      </c>
      <c r="AV273" s="47">
        <f t="shared" ca="1" si="164"/>
        <v>0</v>
      </c>
      <c r="AW273" s="47">
        <f t="shared" ca="1" si="164"/>
        <v>0</v>
      </c>
      <c r="AX273" s="47">
        <f t="shared" ca="1" si="164"/>
        <v>0</v>
      </c>
      <c r="AY273" s="47">
        <f t="shared" ca="1" si="164"/>
        <v>0</v>
      </c>
      <c r="AZ273" s="47">
        <f t="shared" ca="1" si="164"/>
        <v>0</v>
      </c>
      <c r="BA273" s="47">
        <f t="shared" ca="1" si="164"/>
        <v>0</v>
      </c>
      <c r="BB273" s="47">
        <f t="shared" ca="1" si="164"/>
        <v>0</v>
      </c>
      <c r="BC273" s="47">
        <f t="shared" ca="1" si="164"/>
        <v>0</v>
      </c>
      <c r="BD273" s="47">
        <f t="shared" ca="1" si="164"/>
        <v>0</v>
      </c>
      <c r="BE273" s="47">
        <f t="shared" ca="1" si="164"/>
        <v>0</v>
      </c>
      <c r="BF273" s="47">
        <f t="shared" ca="1" si="164"/>
        <v>0</v>
      </c>
      <c r="BG273" s="47">
        <f t="shared" ca="1" si="164"/>
        <v>0</v>
      </c>
      <c r="BH273" s="47">
        <f t="shared" ca="1" si="164"/>
        <v>0</v>
      </c>
      <c r="BI273" s="47">
        <f t="shared" ca="1" si="164"/>
        <v>0</v>
      </c>
      <c r="BJ273" s="47">
        <f t="shared" ca="1" si="164"/>
        <v>0</v>
      </c>
      <c r="BK273" s="47">
        <f t="shared" ca="1" si="164"/>
        <v>0</v>
      </c>
      <c r="BL273" s="47">
        <f t="shared" ca="1" si="164"/>
        <v>0</v>
      </c>
    </row>
    <row r="274" spans="1:64" hidden="1" outlineLevel="1" x14ac:dyDescent="0.25">
      <c r="A274" t="s">
        <v>204</v>
      </c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</row>
    <row r="275" spans="1:64" ht="15.75" hidden="1" outlineLevel="1" x14ac:dyDescent="0.25">
      <c r="A275" t="s">
        <v>204</v>
      </c>
      <c r="B275" s="4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</row>
    <row r="276" spans="1:64" hidden="1" outlineLevel="1" x14ac:dyDescent="0.25">
      <c r="A276" t="s">
        <v>204</v>
      </c>
      <c r="B276" s="73" t="s">
        <v>224</v>
      </c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  <c r="BB276" s="77"/>
      <c r="BC276" s="77"/>
      <c r="BD276" s="77"/>
      <c r="BE276" s="77"/>
      <c r="BF276" s="77"/>
      <c r="BG276" s="77"/>
      <c r="BH276" s="77"/>
      <c r="BI276" s="77"/>
      <c r="BJ276" s="77"/>
      <c r="BK276" s="77"/>
      <c r="BL276" s="77"/>
    </row>
    <row r="277" spans="1:64" hidden="1" outlineLevel="1" x14ac:dyDescent="0.25">
      <c r="A277" t="s">
        <v>204</v>
      </c>
      <c r="B277" s="78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79"/>
      <c r="AW277" s="79"/>
      <c r="AX277" s="79"/>
      <c r="AY277" s="79"/>
      <c r="AZ277" s="79"/>
      <c r="BA277" s="79"/>
      <c r="BB277" s="79"/>
      <c r="BC277" s="79"/>
      <c r="BD277" s="79"/>
      <c r="BE277" s="79"/>
      <c r="BF277" s="79"/>
      <c r="BG277" s="79"/>
      <c r="BH277" s="79"/>
      <c r="BI277" s="79"/>
      <c r="BJ277" s="79"/>
      <c r="BK277" s="79"/>
      <c r="BL277" s="79"/>
    </row>
    <row r="278" spans="1:64" hidden="1" outlineLevel="1" x14ac:dyDescent="0.25">
      <c r="A278" t="s">
        <v>204</v>
      </c>
      <c r="B278" s="46"/>
      <c r="C278" s="47"/>
      <c r="D278" s="47"/>
      <c r="E278" s="47"/>
      <c r="F278" s="47"/>
      <c r="G278" s="47"/>
      <c r="H278" s="47"/>
      <c r="I278" s="80"/>
      <c r="J278" s="47"/>
      <c r="K278" s="47"/>
      <c r="L278" s="47"/>
      <c r="M278" s="47"/>
      <c r="N278" s="47"/>
      <c r="O278" s="80"/>
      <c r="P278" s="47"/>
      <c r="Q278" s="47"/>
      <c r="R278" s="47"/>
      <c r="S278" s="47"/>
      <c r="T278" s="47"/>
      <c r="U278" s="80"/>
      <c r="V278" s="47"/>
      <c r="W278" s="47"/>
      <c r="X278" s="47"/>
      <c r="Y278" s="47"/>
      <c r="Z278" s="47"/>
      <c r="AA278" s="80"/>
      <c r="AB278" s="47"/>
      <c r="AC278" s="47"/>
      <c r="AD278" s="47"/>
      <c r="AE278" s="47"/>
      <c r="AF278" s="47"/>
      <c r="AG278" s="80"/>
      <c r="AH278" s="47"/>
      <c r="AI278" s="47"/>
      <c r="AJ278" s="47"/>
      <c r="AK278" s="47"/>
      <c r="AL278" s="47"/>
      <c r="AM278" s="80"/>
      <c r="AN278" s="47"/>
      <c r="AO278" s="47"/>
      <c r="AP278" s="47"/>
      <c r="AQ278" s="47"/>
      <c r="AR278" s="47"/>
      <c r="AS278" s="80"/>
      <c r="AT278" s="47"/>
      <c r="AU278" s="47"/>
      <c r="AV278" s="47"/>
      <c r="AW278" s="47"/>
      <c r="AX278" s="47"/>
      <c r="AY278" s="80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</row>
    <row r="279" spans="1:64" hidden="1" outlineLevel="1" x14ac:dyDescent="0.25">
      <c r="A279" t="s">
        <v>204</v>
      </c>
      <c r="B279" s="46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</row>
    <row r="280" spans="1:64" hidden="1" outlineLevel="1" x14ac:dyDescent="0.25">
      <c r="A280" t="s">
        <v>204</v>
      </c>
      <c r="B280" s="46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</row>
    <row r="281" spans="1:64" s="10" customFormat="1" ht="18.75" collapsed="1" x14ac:dyDescent="0.3">
      <c r="A281" s="10" t="s">
        <v>225</v>
      </c>
      <c r="B281" s="11" t="s">
        <v>225</v>
      </c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r="282" spans="1:64" hidden="1" outlineLevel="1" x14ac:dyDescent="0.25">
      <c r="A282" t="s">
        <v>225</v>
      </c>
      <c r="B282" s="15" t="s">
        <v>20</v>
      </c>
      <c r="C282" s="83">
        <f t="shared" ref="C282:BL282" ca="1" si="165">C30</f>
        <v>2159</v>
      </c>
      <c r="D282" s="83">
        <f t="shared" ca="1" si="165"/>
        <v>2216</v>
      </c>
      <c r="E282" s="83">
        <f t="shared" ca="1" si="165"/>
        <v>2271</v>
      </c>
      <c r="F282" s="83">
        <f t="shared" ca="1" si="165"/>
        <v>2324</v>
      </c>
      <c r="G282" s="83">
        <f t="shared" ca="1" si="165"/>
        <v>1875</v>
      </c>
      <c r="H282" s="83">
        <f t="shared" ca="1" si="165"/>
        <v>1924</v>
      </c>
      <c r="I282" s="83">
        <f t="shared" ca="1" si="165"/>
        <v>1971</v>
      </c>
      <c r="J282" s="83">
        <f t="shared" ca="1" si="165"/>
        <v>2016</v>
      </c>
      <c r="K282" s="83">
        <f t="shared" ca="1" si="165"/>
        <v>2059</v>
      </c>
      <c r="L282" s="83">
        <f t="shared" ca="1" si="165"/>
        <v>2100</v>
      </c>
      <c r="M282" s="83">
        <f t="shared" ca="1" si="165"/>
        <v>2139</v>
      </c>
      <c r="N282" s="83">
        <f t="shared" ca="1" si="165"/>
        <v>2176</v>
      </c>
      <c r="O282" s="83">
        <f t="shared" ca="1" si="165"/>
        <v>2211</v>
      </c>
      <c r="P282" s="83">
        <f t="shared" ca="1" si="165"/>
        <v>2244</v>
      </c>
      <c r="Q282" s="83">
        <f t="shared" ca="1" si="165"/>
        <v>2775</v>
      </c>
      <c r="R282" s="83">
        <f t="shared" ca="1" si="165"/>
        <v>2804</v>
      </c>
      <c r="S282" s="83">
        <f t="shared" ca="1" si="165"/>
        <v>2831</v>
      </c>
      <c r="T282" s="83">
        <f t="shared" ca="1" si="165"/>
        <v>2856</v>
      </c>
      <c r="U282" s="83">
        <f t="shared" ca="1" si="165"/>
        <v>2879</v>
      </c>
      <c r="V282" s="83">
        <f t="shared" ca="1" si="165"/>
        <v>2900</v>
      </c>
      <c r="W282" s="83">
        <f t="shared" ca="1" si="165"/>
        <v>2919</v>
      </c>
      <c r="X282" s="83">
        <f t="shared" ca="1" si="165"/>
        <v>1936</v>
      </c>
      <c r="Y282" s="83">
        <f t="shared" ca="1" si="165"/>
        <v>1951</v>
      </c>
      <c r="Z282" s="83">
        <f t="shared" ca="1" si="165"/>
        <v>1964</v>
      </c>
      <c r="AA282" s="83">
        <f t="shared" ca="1" si="165"/>
        <v>1975</v>
      </c>
      <c r="AB282" s="83">
        <f t="shared" ca="1" si="165"/>
        <v>1984</v>
      </c>
      <c r="AC282" s="83">
        <f t="shared" ca="1" si="165"/>
        <v>1991</v>
      </c>
      <c r="AD282" s="83">
        <f t="shared" ca="1" si="165"/>
        <v>1996</v>
      </c>
      <c r="AE282" s="83">
        <f t="shared" ca="1" si="165"/>
        <v>1999</v>
      </c>
      <c r="AF282" s="83">
        <f t="shared" ca="1" si="165"/>
        <v>2000</v>
      </c>
      <c r="AG282" s="83">
        <f t="shared" ca="1" si="165"/>
        <v>1999</v>
      </c>
      <c r="AH282" s="83">
        <f t="shared" ca="1" si="165"/>
        <v>1996</v>
      </c>
      <c r="AI282" s="83">
        <f t="shared" ca="1" si="165"/>
        <v>1991</v>
      </c>
      <c r="AJ282" s="83">
        <f t="shared" ca="1" si="165"/>
        <v>1984</v>
      </c>
      <c r="AK282" s="83">
        <f t="shared" ca="1" si="165"/>
        <v>1975</v>
      </c>
      <c r="AL282" s="83">
        <f t="shared" ca="1" si="165"/>
        <v>1964</v>
      </c>
      <c r="AM282" s="83">
        <f t="shared" ca="1" si="165"/>
        <v>1951</v>
      </c>
      <c r="AN282" s="83">
        <f t="shared" ca="1" si="165"/>
        <v>1936</v>
      </c>
      <c r="AO282" s="83">
        <f t="shared" ca="1" si="165"/>
        <v>1919</v>
      </c>
      <c r="AP282" s="83">
        <f t="shared" ca="1" si="165"/>
        <v>1900</v>
      </c>
      <c r="AQ282" s="83">
        <f t="shared" ca="1" si="165"/>
        <v>1879</v>
      </c>
      <c r="AR282" s="83">
        <f t="shared" ca="1" si="165"/>
        <v>2856</v>
      </c>
      <c r="AS282" s="83">
        <f t="shared" ca="1" si="165"/>
        <v>2831</v>
      </c>
      <c r="AT282" s="83">
        <f t="shared" ca="1" si="165"/>
        <v>2804</v>
      </c>
      <c r="AU282" s="83">
        <f t="shared" ca="1" si="165"/>
        <v>2775</v>
      </c>
      <c r="AV282" s="83">
        <f t="shared" ca="1" si="165"/>
        <v>2744</v>
      </c>
      <c r="AW282" s="83">
        <f t="shared" ca="1" si="165"/>
        <v>2711</v>
      </c>
      <c r="AX282" s="83">
        <f t="shared" ca="1" si="165"/>
        <v>1176</v>
      </c>
      <c r="AY282" s="83">
        <f t="shared" ca="1" si="165"/>
        <v>1139</v>
      </c>
      <c r="AZ282" s="83">
        <f t="shared" ca="1" si="165"/>
        <v>1100</v>
      </c>
      <c r="BA282" s="83">
        <f t="shared" ca="1" si="165"/>
        <v>1059</v>
      </c>
      <c r="BB282" s="83">
        <f t="shared" ca="1" si="165"/>
        <v>1016</v>
      </c>
      <c r="BC282" s="83">
        <f t="shared" ca="1" si="165"/>
        <v>971</v>
      </c>
      <c r="BD282" s="83">
        <f t="shared" ca="1" si="165"/>
        <v>924</v>
      </c>
      <c r="BE282" s="83">
        <f t="shared" ca="1" si="165"/>
        <v>875</v>
      </c>
      <c r="BF282" s="83">
        <f t="shared" ca="1" si="165"/>
        <v>824</v>
      </c>
      <c r="BG282" s="83">
        <f t="shared" ca="1" si="165"/>
        <v>771</v>
      </c>
      <c r="BH282" s="83">
        <f t="shared" ca="1" si="165"/>
        <v>716</v>
      </c>
      <c r="BI282" s="83">
        <f t="shared" ca="1" si="165"/>
        <v>659</v>
      </c>
      <c r="BJ282" s="83">
        <f t="shared" ca="1" si="165"/>
        <v>600</v>
      </c>
      <c r="BK282" s="83">
        <f t="shared" ca="1" si="165"/>
        <v>539</v>
      </c>
      <c r="BL282" s="83">
        <f t="shared" ca="1" si="165"/>
        <v>476</v>
      </c>
    </row>
    <row r="283" spans="1:64" hidden="1" outlineLevel="1" x14ac:dyDescent="0.25">
      <c r="A283" t="s">
        <v>225</v>
      </c>
      <c r="B283" s="31" t="s">
        <v>124</v>
      </c>
      <c r="C283" s="84">
        <f t="shared" ref="C283:BL283" ca="1" si="166">C282/365</f>
        <v>5.9150684931506845</v>
      </c>
      <c r="D283" s="84">
        <f t="shared" ca="1" si="166"/>
        <v>6.0712328767123287</v>
      </c>
      <c r="E283" s="84">
        <f t="shared" ca="1" si="166"/>
        <v>6.2219178082191782</v>
      </c>
      <c r="F283" s="84">
        <f t="shared" ca="1" si="166"/>
        <v>6.3671232876712329</v>
      </c>
      <c r="G283" s="84">
        <f t="shared" ca="1" si="166"/>
        <v>5.1369863013698627</v>
      </c>
      <c r="H283" s="84">
        <f t="shared" ca="1" si="166"/>
        <v>5.2712328767123289</v>
      </c>
      <c r="I283" s="84">
        <f t="shared" ca="1" si="166"/>
        <v>5.4</v>
      </c>
      <c r="J283" s="84">
        <f t="shared" ca="1" si="166"/>
        <v>5.5232876712328771</v>
      </c>
      <c r="K283" s="84">
        <f t="shared" ca="1" si="166"/>
        <v>5.6410958904109592</v>
      </c>
      <c r="L283" s="84">
        <f t="shared" ca="1" si="166"/>
        <v>5.7534246575342465</v>
      </c>
      <c r="M283" s="84">
        <f t="shared" ca="1" si="166"/>
        <v>5.86027397260274</v>
      </c>
      <c r="N283" s="84">
        <f t="shared" ca="1" si="166"/>
        <v>5.9616438356164387</v>
      </c>
      <c r="O283" s="84">
        <f t="shared" ca="1" si="166"/>
        <v>6.0575342465753428</v>
      </c>
      <c r="P283" s="84">
        <f t="shared" ca="1" si="166"/>
        <v>6.1479452054794521</v>
      </c>
      <c r="Q283" s="84">
        <f t="shared" ca="1" si="166"/>
        <v>7.602739726027397</v>
      </c>
      <c r="R283" s="84">
        <f t="shared" ca="1" si="166"/>
        <v>7.6821917808219178</v>
      </c>
      <c r="S283" s="84">
        <f t="shared" ca="1" si="166"/>
        <v>7.7561643835616438</v>
      </c>
      <c r="T283" s="84">
        <f t="shared" ca="1" si="166"/>
        <v>7.8246575342465752</v>
      </c>
      <c r="U283" s="84">
        <f t="shared" ca="1" si="166"/>
        <v>7.8876712328767127</v>
      </c>
      <c r="V283" s="84">
        <f t="shared" ca="1" si="166"/>
        <v>7.9452054794520546</v>
      </c>
      <c r="W283" s="84">
        <f t="shared" ca="1" si="166"/>
        <v>7.9972602739726026</v>
      </c>
      <c r="X283" s="84">
        <f t="shared" ca="1" si="166"/>
        <v>5.3041095890410963</v>
      </c>
      <c r="Y283" s="84">
        <f t="shared" ca="1" si="166"/>
        <v>5.3452054794520549</v>
      </c>
      <c r="Z283" s="84">
        <f t="shared" ca="1" si="166"/>
        <v>5.3808219178082188</v>
      </c>
      <c r="AA283" s="84">
        <f t="shared" ca="1" si="166"/>
        <v>5.4109589041095889</v>
      </c>
      <c r="AB283" s="84">
        <f t="shared" ca="1" si="166"/>
        <v>5.4356164383561643</v>
      </c>
      <c r="AC283" s="84">
        <f t="shared" ca="1" si="166"/>
        <v>5.4547945205479449</v>
      </c>
      <c r="AD283" s="84">
        <f t="shared" ca="1" si="166"/>
        <v>5.4684931506849317</v>
      </c>
      <c r="AE283" s="84">
        <f t="shared" ca="1" si="166"/>
        <v>5.4767123287671229</v>
      </c>
      <c r="AF283" s="84">
        <f t="shared" ca="1" si="166"/>
        <v>5.4794520547945202</v>
      </c>
      <c r="AG283" s="84">
        <f t="shared" ca="1" si="166"/>
        <v>5.4767123287671229</v>
      </c>
      <c r="AH283" s="84">
        <f t="shared" ca="1" si="166"/>
        <v>5.4684931506849317</v>
      </c>
      <c r="AI283" s="84">
        <f t="shared" ca="1" si="166"/>
        <v>5.4547945205479449</v>
      </c>
      <c r="AJ283" s="84">
        <f t="shared" ca="1" si="166"/>
        <v>5.4356164383561643</v>
      </c>
      <c r="AK283" s="84">
        <f t="shared" ca="1" si="166"/>
        <v>5.4109589041095889</v>
      </c>
      <c r="AL283" s="84">
        <f t="shared" ca="1" si="166"/>
        <v>5.3808219178082188</v>
      </c>
      <c r="AM283" s="84">
        <f t="shared" ca="1" si="166"/>
        <v>5.3452054794520549</v>
      </c>
      <c r="AN283" s="84">
        <f t="shared" ca="1" si="166"/>
        <v>5.3041095890410963</v>
      </c>
      <c r="AO283" s="84">
        <f t="shared" ca="1" si="166"/>
        <v>5.2575342465753421</v>
      </c>
      <c r="AP283" s="84">
        <f t="shared" ca="1" si="166"/>
        <v>5.2054794520547949</v>
      </c>
      <c r="AQ283" s="84">
        <f t="shared" ca="1" si="166"/>
        <v>5.1479452054794521</v>
      </c>
      <c r="AR283" s="84">
        <f t="shared" ca="1" si="166"/>
        <v>7.8246575342465752</v>
      </c>
      <c r="AS283" s="84">
        <f t="shared" ca="1" si="166"/>
        <v>7.7561643835616438</v>
      </c>
      <c r="AT283" s="84">
        <f t="shared" ca="1" si="166"/>
        <v>7.6821917808219178</v>
      </c>
      <c r="AU283" s="84">
        <f t="shared" ca="1" si="166"/>
        <v>7.602739726027397</v>
      </c>
      <c r="AV283" s="84">
        <f t="shared" ca="1" si="166"/>
        <v>7.5178082191780824</v>
      </c>
      <c r="AW283" s="84">
        <f t="shared" ca="1" si="166"/>
        <v>7.4273972602739722</v>
      </c>
      <c r="AX283" s="84">
        <f t="shared" ca="1" si="166"/>
        <v>3.2219178082191782</v>
      </c>
      <c r="AY283" s="84">
        <f t="shared" ca="1" si="166"/>
        <v>3.1205479452054794</v>
      </c>
      <c r="AZ283" s="84">
        <f t="shared" ca="1" si="166"/>
        <v>3.0136986301369864</v>
      </c>
      <c r="BA283" s="84">
        <f t="shared" ca="1" si="166"/>
        <v>2.9013698630136986</v>
      </c>
      <c r="BB283" s="84">
        <f t="shared" ca="1" si="166"/>
        <v>2.7835616438356166</v>
      </c>
      <c r="BC283" s="84">
        <f t="shared" ca="1" si="166"/>
        <v>2.6602739726027398</v>
      </c>
      <c r="BD283" s="84">
        <f t="shared" ca="1" si="166"/>
        <v>2.5315068493150683</v>
      </c>
      <c r="BE283" s="84">
        <f t="shared" ca="1" si="166"/>
        <v>2.3972602739726026</v>
      </c>
      <c r="BF283" s="84">
        <f t="shared" ca="1" si="166"/>
        <v>2.2575342465753425</v>
      </c>
      <c r="BG283" s="84">
        <f t="shared" ca="1" si="166"/>
        <v>2.1123287671232878</v>
      </c>
      <c r="BH283" s="84">
        <f t="shared" ca="1" si="166"/>
        <v>1.9616438356164383</v>
      </c>
      <c r="BI283" s="84">
        <f t="shared" ca="1" si="166"/>
        <v>1.8054794520547945</v>
      </c>
      <c r="BJ283" s="84">
        <f t="shared" ca="1" si="166"/>
        <v>1.6438356164383561</v>
      </c>
      <c r="BK283" s="84">
        <f t="shared" ca="1" si="166"/>
        <v>1.4767123287671233</v>
      </c>
      <c r="BL283" s="84">
        <f t="shared" ca="1" si="166"/>
        <v>1.3041095890410959</v>
      </c>
    </row>
    <row r="284" spans="1:64" hidden="1" outlineLevel="1" x14ac:dyDescent="0.25">
      <c r="A284" t="s">
        <v>225</v>
      </c>
      <c r="B284" s="31" t="s">
        <v>226</v>
      </c>
      <c r="C284" s="83">
        <f t="shared" ref="C284:BL284" ca="1" si="167">C31</f>
        <v>79.19</v>
      </c>
      <c r="D284" s="83">
        <f t="shared" ca="1" si="167"/>
        <v>79.36</v>
      </c>
      <c r="E284" s="83">
        <f t="shared" ca="1" si="167"/>
        <v>79.510000000000005</v>
      </c>
      <c r="F284" s="83">
        <f t="shared" ca="1" si="167"/>
        <v>79.64</v>
      </c>
      <c r="G284" s="83">
        <f t="shared" ca="1" si="167"/>
        <v>79.75</v>
      </c>
      <c r="H284" s="83">
        <f t="shared" ca="1" si="167"/>
        <v>79.84</v>
      </c>
      <c r="I284" s="83">
        <f t="shared" ca="1" si="167"/>
        <v>79.91</v>
      </c>
      <c r="J284" s="83">
        <f t="shared" ca="1" si="167"/>
        <v>79.959999999999994</v>
      </c>
      <c r="K284" s="83">
        <f t="shared" ca="1" si="167"/>
        <v>79.989999999999995</v>
      </c>
      <c r="L284" s="83">
        <f t="shared" ca="1" si="167"/>
        <v>80</v>
      </c>
      <c r="M284" s="83">
        <f t="shared" ca="1" si="167"/>
        <v>79.989999999999995</v>
      </c>
      <c r="N284" s="83">
        <f t="shared" ca="1" si="167"/>
        <v>79.959999999999994</v>
      </c>
      <c r="O284" s="83">
        <f t="shared" ca="1" si="167"/>
        <v>79.91</v>
      </c>
      <c r="P284" s="83">
        <f t="shared" ca="1" si="167"/>
        <v>79.84</v>
      </c>
      <c r="Q284" s="83">
        <f t="shared" ca="1" si="167"/>
        <v>79.75</v>
      </c>
      <c r="R284" s="83">
        <f t="shared" ca="1" si="167"/>
        <v>79.64</v>
      </c>
      <c r="S284" s="83">
        <f t="shared" ca="1" si="167"/>
        <v>79.510000000000005</v>
      </c>
      <c r="T284" s="83">
        <f t="shared" ca="1" si="167"/>
        <v>79.36</v>
      </c>
      <c r="U284" s="83">
        <f t="shared" ca="1" si="167"/>
        <v>79.19</v>
      </c>
      <c r="V284" s="83">
        <f t="shared" ca="1" si="167"/>
        <v>79</v>
      </c>
      <c r="W284" s="83">
        <f t="shared" ca="1" si="167"/>
        <v>78.790000000000006</v>
      </c>
      <c r="X284" s="83">
        <f t="shared" ca="1" si="167"/>
        <v>78.56</v>
      </c>
      <c r="Y284" s="83">
        <f t="shared" ca="1" si="167"/>
        <v>78.31</v>
      </c>
      <c r="Z284" s="83">
        <f t="shared" ca="1" si="167"/>
        <v>78.040000000000006</v>
      </c>
      <c r="AA284" s="83">
        <f t="shared" ca="1" si="167"/>
        <v>77.75</v>
      </c>
      <c r="AB284" s="83">
        <f t="shared" ca="1" si="167"/>
        <v>77.44</v>
      </c>
      <c r="AC284" s="83">
        <f t="shared" ca="1" si="167"/>
        <v>77.11</v>
      </c>
      <c r="AD284" s="83">
        <f t="shared" ca="1" si="167"/>
        <v>76.760000000000005</v>
      </c>
      <c r="AE284" s="83">
        <f t="shared" ca="1" si="167"/>
        <v>76.39</v>
      </c>
      <c r="AF284" s="83">
        <f t="shared" ca="1" si="167"/>
        <v>76</v>
      </c>
      <c r="AG284" s="83">
        <f t="shared" ca="1" si="167"/>
        <v>75.59</v>
      </c>
      <c r="AH284" s="83">
        <f t="shared" ca="1" si="167"/>
        <v>75.16</v>
      </c>
      <c r="AI284" s="83">
        <f t="shared" ca="1" si="167"/>
        <v>74.710000000000008</v>
      </c>
      <c r="AJ284" s="83">
        <f t="shared" ca="1" si="167"/>
        <v>74.239999999999995</v>
      </c>
      <c r="AK284" s="83">
        <f t="shared" ca="1" si="167"/>
        <v>73.75</v>
      </c>
      <c r="AL284" s="83">
        <f t="shared" ca="1" si="167"/>
        <v>73.239999999999995</v>
      </c>
      <c r="AM284" s="83">
        <f t="shared" ca="1" si="167"/>
        <v>72.709999999999994</v>
      </c>
      <c r="AN284" s="83">
        <f t="shared" ca="1" si="167"/>
        <v>72.16</v>
      </c>
      <c r="AO284" s="83">
        <f t="shared" ca="1" si="167"/>
        <v>71.59</v>
      </c>
      <c r="AP284" s="83">
        <f t="shared" ca="1" si="167"/>
        <v>71</v>
      </c>
      <c r="AQ284" s="83">
        <f t="shared" ca="1" si="167"/>
        <v>70.39</v>
      </c>
      <c r="AR284" s="83">
        <f t="shared" ca="1" si="167"/>
        <v>69.759999999999991</v>
      </c>
      <c r="AS284" s="83">
        <f t="shared" ca="1" si="167"/>
        <v>69.11</v>
      </c>
      <c r="AT284" s="83">
        <f t="shared" ca="1" si="167"/>
        <v>68.44</v>
      </c>
      <c r="AU284" s="83">
        <f t="shared" ca="1" si="167"/>
        <v>67.75</v>
      </c>
      <c r="AV284" s="83">
        <f t="shared" ca="1" si="167"/>
        <v>67.040000000000006</v>
      </c>
      <c r="AW284" s="83">
        <f t="shared" ca="1" si="167"/>
        <v>66.31</v>
      </c>
      <c r="AX284" s="83">
        <f t="shared" ca="1" si="167"/>
        <v>65.56</v>
      </c>
      <c r="AY284" s="83">
        <f t="shared" ca="1" si="167"/>
        <v>64.789999999999992</v>
      </c>
      <c r="AZ284" s="83">
        <f t="shared" ca="1" si="167"/>
        <v>64</v>
      </c>
      <c r="BA284" s="83">
        <f t="shared" ca="1" si="167"/>
        <v>63.19</v>
      </c>
      <c r="BB284" s="83">
        <f t="shared" ca="1" si="167"/>
        <v>62.36</v>
      </c>
      <c r="BC284" s="83">
        <f t="shared" ca="1" si="167"/>
        <v>61.510000000000005</v>
      </c>
      <c r="BD284" s="83">
        <f t="shared" ca="1" si="167"/>
        <v>60.64</v>
      </c>
      <c r="BE284" s="83">
        <f t="shared" ca="1" si="167"/>
        <v>59.75</v>
      </c>
      <c r="BF284" s="83">
        <f t="shared" ca="1" si="167"/>
        <v>58.84</v>
      </c>
      <c r="BG284" s="83">
        <f t="shared" ca="1" si="167"/>
        <v>57.91</v>
      </c>
      <c r="BH284" s="83">
        <f t="shared" ca="1" si="167"/>
        <v>56.96</v>
      </c>
      <c r="BI284" s="83">
        <f t="shared" ca="1" si="167"/>
        <v>55.989999999999995</v>
      </c>
      <c r="BJ284" s="83">
        <f t="shared" ca="1" si="167"/>
        <v>55</v>
      </c>
      <c r="BK284" s="83">
        <f t="shared" ca="1" si="167"/>
        <v>53.99</v>
      </c>
      <c r="BL284" s="83">
        <f t="shared" ca="1" si="167"/>
        <v>52.959999999999994</v>
      </c>
    </row>
    <row r="285" spans="1:64" hidden="1" outlineLevel="1" x14ac:dyDescent="0.25">
      <c r="A285" t="s">
        <v>225</v>
      </c>
      <c r="B285" s="38" t="s">
        <v>125</v>
      </c>
      <c r="C285" s="85">
        <f t="shared" ref="C285:BL285" ca="1" si="168">MAX(C284-C278,0)</f>
        <v>79.19</v>
      </c>
      <c r="D285" s="85">
        <f t="shared" ca="1" si="168"/>
        <v>79.36</v>
      </c>
      <c r="E285" s="85">
        <f t="shared" ca="1" si="168"/>
        <v>79.510000000000005</v>
      </c>
      <c r="F285" s="85">
        <f t="shared" ca="1" si="168"/>
        <v>79.64</v>
      </c>
      <c r="G285" s="85">
        <f t="shared" ca="1" si="168"/>
        <v>79.75</v>
      </c>
      <c r="H285" s="85">
        <f t="shared" ca="1" si="168"/>
        <v>79.84</v>
      </c>
      <c r="I285" s="85">
        <f t="shared" ca="1" si="168"/>
        <v>79.91</v>
      </c>
      <c r="J285" s="85">
        <f t="shared" ca="1" si="168"/>
        <v>79.959999999999994</v>
      </c>
      <c r="K285" s="85">
        <f t="shared" ca="1" si="168"/>
        <v>79.989999999999995</v>
      </c>
      <c r="L285" s="85">
        <f t="shared" ca="1" si="168"/>
        <v>80</v>
      </c>
      <c r="M285" s="85">
        <f t="shared" ca="1" si="168"/>
        <v>79.989999999999995</v>
      </c>
      <c r="N285" s="85">
        <f t="shared" ca="1" si="168"/>
        <v>79.959999999999994</v>
      </c>
      <c r="O285" s="85">
        <f t="shared" ca="1" si="168"/>
        <v>79.91</v>
      </c>
      <c r="P285" s="85">
        <f t="shared" ca="1" si="168"/>
        <v>79.84</v>
      </c>
      <c r="Q285" s="85">
        <f t="shared" ca="1" si="168"/>
        <v>79.75</v>
      </c>
      <c r="R285" s="85">
        <f t="shared" ca="1" si="168"/>
        <v>79.64</v>
      </c>
      <c r="S285" s="85">
        <f t="shared" ca="1" si="168"/>
        <v>79.510000000000005</v>
      </c>
      <c r="T285" s="85">
        <f t="shared" ca="1" si="168"/>
        <v>79.36</v>
      </c>
      <c r="U285" s="85">
        <f t="shared" ca="1" si="168"/>
        <v>79.19</v>
      </c>
      <c r="V285" s="85">
        <f t="shared" ca="1" si="168"/>
        <v>79</v>
      </c>
      <c r="W285" s="85">
        <f t="shared" ca="1" si="168"/>
        <v>78.790000000000006</v>
      </c>
      <c r="X285" s="85">
        <f t="shared" ca="1" si="168"/>
        <v>78.56</v>
      </c>
      <c r="Y285" s="85">
        <f t="shared" ca="1" si="168"/>
        <v>78.31</v>
      </c>
      <c r="Z285" s="85">
        <f t="shared" ca="1" si="168"/>
        <v>78.040000000000006</v>
      </c>
      <c r="AA285" s="85">
        <f t="shared" ca="1" si="168"/>
        <v>77.75</v>
      </c>
      <c r="AB285" s="85">
        <f t="shared" ca="1" si="168"/>
        <v>77.44</v>
      </c>
      <c r="AC285" s="85">
        <f t="shared" ca="1" si="168"/>
        <v>77.11</v>
      </c>
      <c r="AD285" s="85">
        <f t="shared" ca="1" si="168"/>
        <v>76.760000000000005</v>
      </c>
      <c r="AE285" s="85">
        <f t="shared" ca="1" si="168"/>
        <v>76.39</v>
      </c>
      <c r="AF285" s="85">
        <f t="shared" ca="1" si="168"/>
        <v>76</v>
      </c>
      <c r="AG285" s="85">
        <f t="shared" ca="1" si="168"/>
        <v>75.59</v>
      </c>
      <c r="AH285" s="85">
        <f t="shared" ca="1" si="168"/>
        <v>75.16</v>
      </c>
      <c r="AI285" s="85">
        <f t="shared" ca="1" si="168"/>
        <v>74.710000000000008</v>
      </c>
      <c r="AJ285" s="85">
        <f t="shared" ca="1" si="168"/>
        <v>74.239999999999995</v>
      </c>
      <c r="AK285" s="85">
        <f t="shared" ca="1" si="168"/>
        <v>73.75</v>
      </c>
      <c r="AL285" s="85">
        <f t="shared" ca="1" si="168"/>
        <v>73.239999999999995</v>
      </c>
      <c r="AM285" s="85">
        <f t="shared" ca="1" si="168"/>
        <v>72.709999999999994</v>
      </c>
      <c r="AN285" s="85">
        <f t="shared" ca="1" si="168"/>
        <v>72.16</v>
      </c>
      <c r="AO285" s="85">
        <f t="shared" ca="1" si="168"/>
        <v>71.59</v>
      </c>
      <c r="AP285" s="85">
        <f t="shared" ca="1" si="168"/>
        <v>71</v>
      </c>
      <c r="AQ285" s="85">
        <f t="shared" ca="1" si="168"/>
        <v>70.39</v>
      </c>
      <c r="AR285" s="85">
        <f t="shared" ca="1" si="168"/>
        <v>69.759999999999991</v>
      </c>
      <c r="AS285" s="85">
        <f t="shared" ca="1" si="168"/>
        <v>69.11</v>
      </c>
      <c r="AT285" s="85">
        <f t="shared" ca="1" si="168"/>
        <v>68.44</v>
      </c>
      <c r="AU285" s="85">
        <f t="shared" ca="1" si="168"/>
        <v>67.75</v>
      </c>
      <c r="AV285" s="85">
        <f t="shared" ca="1" si="168"/>
        <v>67.040000000000006</v>
      </c>
      <c r="AW285" s="85">
        <f t="shared" ca="1" si="168"/>
        <v>66.31</v>
      </c>
      <c r="AX285" s="85">
        <f t="shared" ca="1" si="168"/>
        <v>65.56</v>
      </c>
      <c r="AY285" s="85">
        <f t="shared" ca="1" si="168"/>
        <v>64.789999999999992</v>
      </c>
      <c r="AZ285" s="85">
        <f t="shared" ca="1" si="168"/>
        <v>64</v>
      </c>
      <c r="BA285" s="85">
        <f t="shared" ca="1" si="168"/>
        <v>63.19</v>
      </c>
      <c r="BB285" s="85">
        <f t="shared" ca="1" si="168"/>
        <v>62.36</v>
      </c>
      <c r="BC285" s="85">
        <f t="shared" ca="1" si="168"/>
        <v>61.510000000000005</v>
      </c>
      <c r="BD285" s="85">
        <f t="shared" ca="1" si="168"/>
        <v>60.64</v>
      </c>
      <c r="BE285" s="85">
        <f t="shared" ca="1" si="168"/>
        <v>59.75</v>
      </c>
      <c r="BF285" s="85">
        <f t="shared" ca="1" si="168"/>
        <v>58.84</v>
      </c>
      <c r="BG285" s="85">
        <f t="shared" ca="1" si="168"/>
        <v>57.91</v>
      </c>
      <c r="BH285" s="85">
        <f t="shared" ca="1" si="168"/>
        <v>56.96</v>
      </c>
      <c r="BI285" s="85">
        <f t="shared" ca="1" si="168"/>
        <v>55.989999999999995</v>
      </c>
      <c r="BJ285" s="85">
        <f t="shared" ca="1" si="168"/>
        <v>55</v>
      </c>
      <c r="BK285" s="85">
        <f t="shared" ca="1" si="168"/>
        <v>53.99</v>
      </c>
      <c r="BL285" s="85">
        <f t="shared" ca="1" si="168"/>
        <v>52.959999999999994</v>
      </c>
    </row>
    <row r="286" spans="1:64" hidden="1" outlineLevel="1" x14ac:dyDescent="0.25">
      <c r="A286" t="s">
        <v>225</v>
      </c>
      <c r="B286" s="31" t="s">
        <v>123</v>
      </c>
      <c r="C286" s="86">
        <f t="shared" ref="C286:BL286" ca="1" si="169">$C$5*10.1325</f>
        <v>75.993750000000006</v>
      </c>
      <c r="D286" s="86">
        <f t="shared" ca="1" si="169"/>
        <v>75.993750000000006</v>
      </c>
      <c r="E286" s="86">
        <f t="shared" ca="1" si="169"/>
        <v>75.993750000000006</v>
      </c>
      <c r="F286" s="86">
        <f t="shared" ca="1" si="169"/>
        <v>75.993750000000006</v>
      </c>
      <c r="G286" s="86">
        <f t="shared" ca="1" si="169"/>
        <v>75.993750000000006</v>
      </c>
      <c r="H286" s="86">
        <f t="shared" ca="1" si="169"/>
        <v>75.993750000000006</v>
      </c>
      <c r="I286" s="86">
        <f t="shared" ca="1" si="169"/>
        <v>75.993750000000006</v>
      </c>
      <c r="J286" s="86">
        <f t="shared" ca="1" si="169"/>
        <v>75.993750000000006</v>
      </c>
      <c r="K286" s="86">
        <f t="shared" ca="1" si="169"/>
        <v>75.993750000000006</v>
      </c>
      <c r="L286" s="86">
        <f t="shared" ca="1" si="169"/>
        <v>75.993750000000006</v>
      </c>
      <c r="M286" s="86">
        <f t="shared" ca="1" si="169"/>
        <v>75.993750000000006</v>
      </c>
      <c r="N286" s="86">
        <f t="shared" ca="1" si="169"/>
        <v>75.993750000000006</v>
      </c>
      <c r="O286" s="86">
        <f t="shared" ca="1" si="169"/>
        <v>75.993750000000006</v>
      </c>
      <c r="P286" s="86">
        <f t="shared" ca="1" si="169"/>
        <v>75.993750000000006</v>
      </c>
      <c r="Q286" s="86">
        <f t="shared" ca="1" si="169"/>
        <v>75.993750000000006</v>
      </c>
      <c r="R286" s="86">
        <f t="shared" ca="1" si="169"/>
        <v>75.993750000000006</v>
      </c>
      <c r="S286" s="86">
        <f t="shared" ca="1" si="169"/>
        <v>75.993750000000006</v>
      </c>
      <c r="T286" s="86">
        <f t="shared" ca="1" si="169"/>
        <v>75.993750000000006</v>
      </c>
      <c r="U286" s="86">
        <f t="shared" ca="1" si="169"/>
        <v>75.993750000000006</v>
      </c>
      <c r="V286" s="86">
        <f t="shared" ca="1" si="169"/>
        <v>75.993750000000006</v>
      </c>
      <c r="W286" s="86">
        <f t="shared" ca="1" si="169"/>
        <v>75.993750000000006</v>
      </c>
      <c r="X286" s="86">
        <f t="shared" ca="1" si="169"/>
        <v>75.993750000000006</v>
      </c>
      <c r="Y286" s="86">
        <f t="shared" ca="1" si="169"/>
        <v>75.993750000000006</v>
      </c>
      <c r="Z286" s="86">
        <f t="shared" ca="1" si="169"/>
        <v>75.993750000000006</v>
      </c>
      <c r="AA286" s="86">
        <f t="shared" ca="1" si="169"/>
        <v>75.993750000000006</v>
      </c>
      <c r="AB286" s="86">
        <f t="shared" ca="1" si="169"/>
        <v>75.993750000000006</v>
      </c>
      <c r="AC286" s="86">
        <f t="shared" ca="1" si="169"/>
        <v>75.993750000000006</v>
      </c>
      <c r="AD286" s="86">
        <f t="shared" ca="1" si="169"/>
        <v>75.993750000000006</v>
      </c>
      <c r="AE286" s="86">
        <f t="shared" ca="1" si="169"/>
        <v>75.993750000000006</v>
      </c>
      <c r="AF286" s="86">
        <f t="shared" ca="1" si="169"/>
        <v>75.993750000000006</v>
      </c>
      <c r="AG286" s="86">
        <f t="shared" ca="1" si="169"/>
        <v>75.993750000000006</v>
      </c>
      <c r="AH286" s="86">
        <f t="shared" ca="1" si="169"/>
        <v>75.993750000000006</v>
      </c>
      <c r="AI286" s="86">
        <f t="shared" ca="1" si="169"/>
        <v>75.993750000000006</v>
      </c>
      <c r="AJ286" s="86">
        <f t="shared" ca="1" si="169"/>
        <v>75.993750000000006</v>
      </c>
      <c r="AK286" s="86">
        <f t="shared" ca="1" si="169"/>
        <v>75.993750000000006</v>
      </c>
      <c r="AL286" s="86">
        <f t="shared" ca="1" si="169"/>
        <v>75.993750000000006</v>
      </c>
      <c r="AM286" s="86">
        <f t="shared" ca="1" si="169"/>
        <v>75.993750000000006</v>
      </c>
      <c r="AN286" s="86">
        <f t="shared" ca="1" si="169"/>
        <v>75.993750000000006</v>
      </c>
      <c r="AO286" s="86">
        <f t="shared" ca="1" si="169"/>
        <v>75.993750000000006</v>
      </c>
      <c r="AP286" s="86">
        <f t="shared" ca="1" si="169"/>
        <v>75.993750000000006</v>
      </c>
      <c r="AQ286" s="86">
        <f t="shared" ca="1" si="169"/>
        <v>75.993750000000006</v>
      </c>
      <c r="AR286" s="86">
        <f t="shared" ca="1" si="169"/>
        <v>75.993750000000006</v>
      </c>
      <c r="AS286" s="86">
        <f t="shared" ca="1" si="169"/>
        <v>75.993750000000006</v>
      </c>
      <c r="AT286" s="86">
        <f t="shared" ca="1" si="169"/>
        <v>75.993750000000006</v>
      </c>
      <c r="AU286" s="86">
        <f t="shared" ca="1" si="169"/>
        <v>75.993750000000006</v>
      </c>
      <c r="AV286" s="86">
        <f t="shared" ca="1" si="169"/>
        <v>75.993750000000006</v>
      </c>
      <c r="AW286" s="86">
        <f t="shared" ca="1" si="169"/>
        <v>75.993750000000006</v>
      </c>
      <c r="AX286" s="86">
        <f t="shared" ca="1" si="169"/>
        <v>75.993750000000006</v>
      </c>
      <c r="AY286" s="86">
        <f t="shared" ca="1" si="169"/>
        <v>75.993750000000006</v>
      </c>
      <c r="AZ286" s="86">
        <f t="shared" ca="1" si="169"/>
        <v>75.993750000000006</v>
      </c>
      <c r="BA286" s="86">
        <f t="shared" ca="1" si="169"/>
        <v>75.993750000000006</v>
      </c>
      <c r="BB286" s="86">
        <f t="shared" ca="1" si="169"/>
        <v>75.993750000000006</v>
      </c>
      <c r="BC286" s="86">
        <f t="shared" ca="1" si="169"/>
        <v>75.993750000000006</v>
      </c>
      <c r="BD286" s="86">
        <f t="shared" ca="1" si="169"/>
        <v>75.993750000000006</v>
      </c>
      <c r="BE286" s="86">
        <f t="shared" ca="1" si="169"/>
        <v>75.993750000000006</v>
      </c>
      <c r="BF286" s="86">
        <f t="shared" ca="1" si="169"/>
        <v>75.993750000000006</v>
      </c>
      <c r="BG286" s="86">
        <f t="shared" ca="1" si="169"/>
        <v>75.993750000000006</v>
      </c>
      <c r="BH286" s="86">
        <f t="shared" ca="1" si="169"/>
        <v>75.993750000000006</v>
      </c>
      <c r="BI286" s="86">
        <f t="shared" ca="1" si="169"/>
        <v>75.993750000000006</v>
      </c>
      <c r="BJ286" s="86">
        <f t="shared" ca="1" si="169"/>
        <v>75.993750000000006</v>
      </c>
      <c r="BK286" s="86">
        <f t="shared" ca="1" si="169"/>
        <v>75.993750000000006</v>
      </c>
      <c r="BL286" s="86">
        <f t="shared" ca="1" si="169"/>
        <v>75.993750000000006</v>
      </c>
    </row>
    <row r="287" spans="1:64" hidden="1" outlineLevel="1" x14ac:dyDescent="0.25">
      <c r="A287" t="s">
        <v>225</v>
      </c>
      <c r="B287" s="31" t="s">
        <v>227</v>
      </c>
      <c r="C287" s="84">
        <f ca="1">IFERROR(IF(C286&lt;C285,0,C286/C285),0)</f>
        <v>0</v>
      </c>
      <c r="D287" s="84">
        <f t="shared" ref="D287:BL287" ca="1" si="170">IFERROR(IF(D286&lt;D285,0,D286/D285),0)</f>
        <v>0</v>
      </c>
      <c r="E287" s="84">
        <f t="shared" ca="1" si="170"/>
        <v>0</v>
      </c>
      <c r="F287" s="84">
        <f t="shared" ca="1" si="170"/>
        <v>0</v>
      </c>
      <c r="G287" s="84">
        <f t="shared" ca="1" si="170"/>
        <v>0</v>
      </c>
      <c r="H287" s="84">
        <f t="shared" ca="1" si="170"/>
        <v>0</v>
      </c>
      <c r="I287" s="84">
        <f t="shared" ca="1" si="170"/>
        <v>0</v>
      </c>
      <c r="J287" s="84">
        <f t="shared" ca="1" si="170"/>
        <v>0</v>
      </c>
      <c r="K287" s="84">
        <f t="shared" ca="1" si="170"/>
        <v>0</v>
      </c>
      <c r="L287" s="84">
        <f t="shared" ca="1" si="170"/>
        <v>0</v>
      </c>
      <c r="M287" s="84">
        <f t="shared" ca="1" si="170"/>
        <v>0</v>
      </c>
      <c r="N287" s="84">
        <f t="shared" ca="1" si="170"/>
        <v>0</v>
      </c>
      <c r="O287" s="84">
        <f t="shared" ca="1" si="170"/>
        <v>0</v>
      </c>
      <c r="P287" s="84">
        <f t="shared" ca="1" si="170"/>
        <v>0</v>
      </c>
      <c r="Q287" s="84">
        <f t="shared" ca="1" si="170"/>
        <v>0</v>
      </c>
      <c r="R287" s="84">
        <f t="shared" ca="1" si="170"/>
        <v>0</v>
      </c>
      <c r="S287" s="84">
        <f t="shared" ca="1" si="170"/>
        <v>0</v>
      </c>
      <c r="T287" s="84">
        <f t="shared" ca="1" si="170"/>
        <v>0</v>
      </c>
      <c r="U287" s="84">
        <f t="shared" ca="1" si="170"/>
        <v>0</v>
      </c>
      <c r="V287" s="84">
        <f t="shared" ca="1" si="170"/>
        <v>0</v>
      </c>
      <c r="W287" s="84">
        <f t="shared" ca="1" si="170"/>
        <v>0</v>
      </c>
      <c r="X287" s="84">
        <f t="shared" ca="1" si="170"/>
        <v>0</v>
      </c>
      <c r="Y287" s="84">
        <f t="shared" ca="1" si="170"/>
        <v>0</v>
      </c>
      <c r="Z287" s="84">
        <f t="shared" ca="1" si="170"/>
        <v>0</v>
      </c>
      <c r="AA287" s="84">
        <f t="shared" ca="1" si="170"/>
        <v>0</v>
      </c>
      <c r="AB287" s="84">
        <f t="shared" ca="1" si="170"/>
        <v>0</v>
      </c>
      <c r="AC287" s="84">
        <f t="shared" ca="1" si="170"/>
        <v>0</v>
      </c>
      <c r="AD287" s="84">
        <f t="shared" ca="1" si="170"/>
        <v>0</v>
      </c>
      <c r="AE287" s="84">
        <f t="shared" ca="1" si="170"/>
        <v>0</v>
      </c>
      <c r="AF287" s="84">
        <f t="shared" ca="1" si="170"/>
        <v>0</v>
      </c>
      <c r="AG287" s="84">
        <f t="shared" ca="1" si="170"/>
        <v>1.0053413149887551</v>
      </c>
      <c r="AH287" s="84">
        <f t="shared" ca="1" si="170"/>
        <v>1.011093001596594</v>
      </c>
      <c r="AI287" s="84">
        <f t="shared" ca="1" si="170"/>
        <v>1.0171831080176683</v>
      </c>
      <c r="AJ287" s="84">
        <f t="shared" ca="1" si="170"/>
        <v>1.0236227101293105</v>
      </c>
      <c r="AK287" s="84">
        <f t="shared" ca="1" si="170"/>
        <v>1.0304237288135594</v>
      </c>
      <c r="AL287" s="84">
        <f t="shared" ca="1" si="170"/>
        <v>1.037598989623157</v>
      </c>
      <c r="AM287" s="84">
        <f t="shared" ca="1" si="170"/>
        <v>1.0451622885435292</v>
      </c>
      <c r="AN287" s="84">
        <f t="shared" ca="1" si="170"/>
        <v>1.0531284645232817</v>
      </c>
      <c r="AO287" s="84">
        <f t="shared" ca="1" si="170"/>
        <v>1.0615134795362482</v>
      </c>
      <c r="AP287" s="84">
        <f t="shared" ca="1" si="170"/>
        <v>1.0703345070422536</v>
      </c>
      <c r="AQ287" s="84">
        <f t="shared" ca="1" si="170"/>
        <v>1.0796100298337832</v>
      </c>
      <c r="AR287" s="84">
        <f t="shared" ca="1" si="170"/>
        <v>1.0893599483944956</v>
      </c>
      <c r="AS287" s="84">
        <f t="shared" ca="1" si="170"/>
        <v>1.0996057010562872</v>
      </c>
      <c r="AT287" s="84">
        <f t="shared" ca="1" si="170"/>
        <v>1.1103703974284045</v>
      </c>
      <c r="AU287" s="84">
        <f t="shared" ca="1" si="170"/>
        <v>1.1216789667896681</v>
      </c>
      <c r="AV287" s="84">
        <f t="shared" ca="1" si="170"/>
        <v>1.1335583233890214</v>
      </c>
      <c r="AW287" s="84">
        <f t="shared" ca="1" si="170"/>
        <v>1.1460375508973006</v>
      </c>
      <c r="AX287" s="84">
        <f t="shared" ca="1" si="170"/>
        <v>1.1591481086028066</v>
      </c>
      <c r="AY287" s="84">
        <f t="shared" ca="1" si="170"/>
        <v>1.1729240623553019</v>
      </c>
      <c r="AZ287" s="84">
        <f t="shared" ca="1" si="170"/>
        <v>1.1874023437500001</v>
      </c>
      <c r="BA287" s="84">
        <f t="shared" ca="1" si="170"/>
        <v>1.2026230416205097</v>
      </c>
      <c r="BB287" s="84">
        <f t="shared" ca="1" si="170"/>
        <v>1.2186297305965363</v>
      </c>
      <c r="BC287" s="84">
        <f t="shared" ca="1" si="170"/>
        <v>1.2354698423020647</v>
      </c>
      <c r="BD287" s="84">
        <f t="shared" ca="1" si="170"/>
        <v>1.2531950857519789</v>
      </c>
      <c r="BE287" s="84">
        <f t="shared" ca="1" si="170"/>
        <v>1.2718619246861926</v>
      </c>
      <c r="BF287" s="84">
        <f t="shared" ca="1" si="170"/>
        <v>1.2915321210061184</v>
      </c>
      <c r="BG287" s="84">
        <f t="shared" ca="1" si="170"/>
        <v>1.3122733552063548</v>
      </c>
      <c r="BH287" s="84">
        <f t="shared" ca="1" si="170"/>
        <v>1.3341599367977528</v>
      </c>
      <c r="BI287" s="84">
        <f t="shared" ca="1" si="170"/>
        <v>1.3572736202893376</v>
      </c>
      <c r="BJ287" s="84">
        <f t="shared" ca="1" si="170"/>
        <v>1.3817045454545456</v>
      </c>
      <c r="BK287" s="84">
        <f t="shared" ca="1" si="170"/>
        <v>1.4075523245045378</v>
      </c>
      <c r="BL287" s="84">
        <f t="shared" ca="1" si="170"/>
        <v>1.434927303625378</v>
      </c>
    </row>
    <row r="288" spans="1:64" ht="24" hidden="1" outlineLevel="1" x14ac:dyDescent="0.25">
      <c r="A288" t="s">
        <v>225</v>
      </c>
      <c r="B288" s="31" t="s">
        <v>228</v>
      </c>
      <c r="C288" s="87">
        <f t="shared" ref="C288:BL288" ca="1" si="171">IFERROR(ROUNDUP(LOG(C287,3),0),0)</f>
        <v>0</v>
      </c>
      <c r="D288" s="87">
        <f t="shared" ca="1" si="171"/>
        <v>0</v>
      </c>
      <c r="E288" s="87">
        <f t="shared" ca="1" si="171"/>
        <v>0</v>
      </c>
      <c r="F288" s="87">
        <f t="shared" ca="1" si="171"/>
        <v>0</v>
      </c>
      <c r="G288" s="87">
        <f t="shared" ca="1" si="171"/>
        <v>0</v>
      </c>
      <c r="H288" s="87">
        <f t="shared" ca="1" si="171"/>
        <v>0</v>
      </c>
      <c r="I288" s="87">
        <f t="shared" ca="1" si="171"/>
        <v>0</v>
      </c>
      <c r="J288" s="87">
        <f t="shared" ca="1" si="171"/>
        <v>0</v>
      </c>
      <c r="K288" s="87">
        <f t="shared" ca="1" si="171"/>
        <v>0</v>
      </c>
      <c r="L288" s="87">
        <f t="shared" ca="1" si="171"/>
        <v>0</v>
      </c>
      <c r="M288" s="87">
        <f t="shared" ca="1" si="171"/>
        <v>0</v>
      </c>
      <c r="N288" s="87">
        <f t="shared" ca="1" si="171"/>
        <v>0</v>
      </c>
      <c r="O288" s="87">
        <f t="shared" ca="1" si="171"/>
        <v>0</v>
      </c>
      <c r="P288" s="87">
        <f t="shared" ca="1" si="171"/>
        <v>0</v>
      </c>
      <c r="Q288" s="87">
        <f t="shared" ca="1" si="171"/>
        <v>0</v>
      </c>
      <c r="R288" s="87">
        <f t="shared" ca="1" si="171"/>
        <v>0</v>
      </c>
      <c r="S288" s="87">
        <f t="shared" ca="1" si="171"/>
        <v>0</v>
      </c>
      <c r="T288" s="87">
        <f t="shared" ca="1" si="171"/>
        <v>0</v>
      </c>
      <c r="U288" s="87">
        <f t="shared" ca="1" si="171"/>
        <v>0</v>
      </c>
      <c r="V288" s="87">
        <f t="shared" ca="1" si="171"/>
        <v>0</v>
      </c>
      <c r="W288" s="87">
        <f t="shared" ca="1" si="171"/>
        <v>0</v>
      </c>
      <c r="X288" s="87">
        <f t="shared" ca="1" si="171"/>
        <v>0</v>
      </c>
      <c r="Y288" s="87">
        <f t="shared" ca="1" si="171"/>
        <v>0</v>
      </c>
      <c r="Z288" s="87">
        <f t="shared" ca="1" si="171"/>
        <v>0</v>
      </c>
      <c r="AA288" s="87">
        <f t="shared" ca="1" si="171"/>
        <v>0</v>
      </c>
      <c r="AB288" s="87">
        <f t="shared" ca="1" si="171"/>
        <v>0</v>
      </c>
      <c r="AC288" s="87">
        <f t="shared" ca="1" si="171"/>
        <v>0</v>
      </c>
      <c r="AD288" s="87">
        <f t="shared" ca="1" si="171"/>
        <v>0</v>
      </c>
      <c r="AE288" s="87">
        <f t="shared" ca="1" si="171"/>
        <v>0</v>
      </c>
      <c r="AF288" s="87">
        <f t="shared" ca="1" si="171"/>
        <v>0</v>
      </c>
      <c r="AG288" s="87">
        <f t="shared" ca="1" si="171"/>
        <v>1</v>
      </c>
      <c r="AH288" s="87">
        <f t="shared" ca="1" si="171"/>
        <v>1</v>
      </c>
      <c r="AI288" s="87">
        <f t="shared" ca="1" si="171"/>
        <v>1</v>
      </c>
      <c r="AJ288" s="87">
        <f t="shared" ca="1" si="171"/>
        <v>1</v>
      </c>
      <c r="AK288" s="87">
        <f t="shared" ca="1" si="171"/>
        <v>1</v>
      </c>
      <c r="AL288" s="87">
        <f t="shared" ca="1" si="171"/>
        <v>1</v>
      </c>
      <c r="AM288" s="87">
        <f t="shared" ca="1" si="171"/>
        <v>1</v>
      </c>
      <c r="AN288" s="87">
        <f t="shared" ca="1" si="171"/>
        <v>1</v>
      </c>
      <c r="AO288" s="87">
        <f t="shared" ca="1" si="171"/>
        <v>1</v>
      </c>
      <c r="AP288" s="87">
        <f t="shared" ca="1" si="171"/>
        <v>1</v>
      </c>
      <c r="AQ288" s="87">
        <f t="shared" ca="1" si="171"/>
        <v>1</v>
      </c>
      <c r="AR288" s="87">
        <f t="shared" ca="1" si="171"/>
        <v>1</v>
      </c>
      <c r="AS288" s="87">
        <f t="shared" ca="1" si="171"/>
        <v>1</v>
      </c>
      <c r="AT288" s="87">
        <f t="shared" ca="1" si="171"/>
        <v>1</v>
      </c>
      <c r="AU288" s="87">
        <f t="shared" ca="1" si="171"/>
        <v>1</v>
      </c>
      <c r="AV288" s="87">
        <f t="shared" ca="1" si="171"/>
        <v>1</v>
      </c>
      <c r="AW288" s="87">
        <f t="shared" ca="1" si="171"/>
        <v>1</v>
      </c>
      <c r="AX288" s="87">
        <f t="shared" ca="1" si="171"/>
        <v>1</v>
      </c>
      <c r="AY288" s="87">
        <f t="shared" ca="1" si="171"/>
        <v>1</v>
      </c>
      <c r="AZ288" s="87">
        <f t="shared" ca="1" si="171"/>
        <v>1</v>
      </c>
      <c r="BA288" s="87">
        <f t="shared" ca="1" si="171"/>
        <v>1</v>
      </c>
      <c r="BB288" s="87">
        <f t="shared" ca="1" si="171"/>
        <v>1</v>
      </c>
      <c r="BC288" s="87">
        <f t="shared" ca="1" si="171"/>
        <v>1</v>
      </c>
      <c r="BD288" s="87">
        <f t="shared" ca="1" si="171"/>
        <v>1</v>
      </c>
      <c r="BE288" s="87">
        <f t="shared" ca="1" si="171"/>
        <v>1</v>
      </c>
      <c r="BF288" s="87">
        <f t="shared" ca="1" si="171"/>
        <v>1</v>
      </c>
      <c r="BG288" s="87">
        <f t="shared" ca="1" si="171"/>
        <v>1</v>
      </c>
      <c r="BH288" s="87">
        <f t="shared" ca="1" si="171"/>
        <v>1</v>
      </c>
      <c r="BI288" s="87">
        <f t="shared" ca="1" si="171"/>
        <v>1</v>
      </c>
      <c r="BJ288" s="87">
        <f t="shared" ca="1" si="171"/>
        <v>1</v>
      </c>
      <c r="BK288" s="87">
        <f t="shared" ca="1" si="171"/>
        <v>1</v>
      </c>
      <c r="BL288" s="87">
        <f t="shared" ca="1" si="171"/>
        <v>1</v>
      </c>
    </row>
    <row r="289" spans="1:64" hidden="1" outlineLevel="1" x14ac:dyDescent="0.25">
      <c r="A289" t="s">
        <v>225</v>
      </c>
      <c r="B289" s="31" t="s">
        <v>229</v>
      </c>
      <c r="C289" s="84">
        <f t="shared" ref="C289:BL289" ca="1" si="172">IFERROR(C287^(1/C288),0)</f>
        <v>0</v>
      </c>
      <c r="D289" s="84">
        <f t="shared" ca="1" si="172"/>
        <v>0</v>
      </c>
      <c r="E289" s="84">
        <f t="shared" ca="1" si="172"/>
        <v>0</v>
      </c>
      <c r="F289" s="84">
        <f t="shared" ca="1" si="172"/>
        <v>0</v>
      </c>
      <c r="G289" s="84">
        <f t="shared" ca="1" si="172"/>
        <v>0</v>
      </c>
      <c r="H289" s="84">
        <f t="shared" ca="1" si="172"/>
        <v>0</v>
      </c>
      <c r="I289" s="84">
        <f t="shared" ca="1" si="172"/>
        <v>0</v>
      </c>
      <c r="J289" s="84">
        <f t="shared" ca="1" si="172"/>
        <v>0</v>
      </c>
      <c r="K289" s="84">
        <f t="shared" ca="1" si="172"/>
        <v>0</v>
      </c>
      <c r="L289" s="84">
        <f t="shared" ca="1" si="172"/>
        <v>0</v>
      </c>
      <c r="M289" s="84">
        <f t="shared" ca="1" si="172"/>
        <v>0</v>
      </c>
      <c r="N289" s="84">
        <f t="shared" ca="1" si="172"/>
        <v>0</v>
      </c>
      <c r="O289" s="84">
        <f t="shared" ca="1" si="172"/>
        <v>0</v>
      </c>
      <c r="P289" s="84">
        <f t="shared" ca="1" si="172"/>
        <v>0</v>
      </c>
      <c r="Q289" s="84">
        <f t="shared" ca="1" si="172"/>
        <v>0</v>
      </c>
      <c r="R289" s="84">
        <f t="shared" ca="1" si="172"/>
        <v>0</v>
      </c>
      <c r="S289" s="84">
        <f t="shared" ca="1" si="172"/>
        <v>0</v>
      </c>
      <c r="T289" s="84">
        <f t="shared" ca="1" si="172"/>
        <v>0</v>
      </c>
      <c r="U289" s="84">
        <f t="shared" ca="1" si="172"/>
        <v>0</v>
      </c>
      <c r="V289" s="84">
        <f t="shared" ca="1" si="172"/>
        <v>0</v>
      </c>
      <c r="W289" s="84">
        <f t="shared" ca="1" si="172"/>
        <v>0</v>
      </c>
      <c r="X289" s="84">
        <f t="shared" ca="1" si="172"/>
        <v>0</v>
      </c>
      <c r="Y289" s="84">
        <f t="shared" ca="1" si="172"/>
        <v>0</v>
      </c>
      <c r="Z289" s="84">
        <f t="shared" ca="1" si="172"/>
        <v>0</v>
      </c>
      <c r="AA289" s="84">
        <f t="shared" ca="1" si="172"/>
        <v>0</v>
      </c>
      <c r="AB289" s="84">
        <f t="shared" ca="1" si="172"/>
        <v>0</v>
      </c>
      <c r="AC289" s="84">
        <f t="shared" ca="1" si="172"/>
        <v>0</v>
      </c>
      <c r="AD289" s="84">
        <f t="shared" ca="1" si="172"/>
        <v>0</v>
      </c>
      <c r="AE289" s="84">
        <f t="shared" ca="1" si="172"/>
        <v>0</v>
      </c>
      <c r="AF289" s="84">
        <f t="shared" ca="1" si="172"/>
        <v>0</v>
      </c>
      <c r="AG289" s="84">
        <f t="shared" ca="1" si="172"/>
        <v>1.0053413149887551</v>
      </c>
      <c r="AH289" s="84">
        <f t="shared" ca="1" si="172"/>
        <v>1.011093001596594</v>
      </c>
      <c r="AI289" s="84">
        <f t="shared" ca="1" si="172"/>
        <v>1.0171831080176683</v>
      </c>
      <c r="AJ289" s="84">
        <f t="shared" ca="1" si="172"/>
        <v>1.0236227101293105</v>
      </c>
      <c r="AK289" s="84">
        <f t="shared" ca="1" si="172"/>
        <v>1.0304237288135594</v>
      </c>
      <c r="AL289" s="84">
        <f t="shared" ca="1" si="172"/>
        <v>1.037598989623157</v>
      </c>
      <c r="AM289" s="84">
        <f t="shared" ca="1" si="172"/>
        <v>1.0451622885435292</v>
      </c>
      <c r="AN289" s="84">
        <f t="shared" ca="1" si="172"/>
        <v>1.0531284645232817</v>
      </c>
      <c r="AO289" s="84">
        <f t="shared" ca="1" si="172"/>
        <v>1.0615134795362482</v>
      </c>
      <c r="AP289" s="84">
        <f t="shared" ca="1" si="172"/>
        <v>1.0703345070422536</v>
      </c>
      <c r="AQ289" s="84">
        <f t="shared" ca="1" si="172"/>
        <v>1.0796100298337832</v>
      </c>
      <c r="AR289" s="84">
        <f t="shared" ca="1" si="172"/>
        <v>1.0893599483944956</v>
      </c>
      <c r="AS289" s="84">
        <f t="shared" ca="1" si="172"/>
        <v>1.0996057010562872</v>
      </c>
      <c r="AT289" s="84">
        <f t="shared" ca="1" si="172"/>
        <v>1.1103703974284045</v>
      </c>
      <c r="AU289" s="84">
        <f t="shared" ca="1" si="172"/>
        <v>1.1216789667896681</v>
      </c>
      <c r="AV289" s="84">
        <f t="shared" ca="1" si="172"/>
        <v>1.1335583233890214</v>
      </c>
      <c r="AW289" s="84">
        <f t="shared" ca="1" si="172"/>
        <v>1.1460375508973006</v>
      </c>
      <c r="AX289" s="84">
        <f t="shared" ca="1" si="172"/>
        <v>1.1591481086028066</v>
      </c>
      <c r="AY289" s="84">
        <f t="shared" ca="1" si="172"/>
        <v>1.1729240623553019</v>
      </c>
      <c r="AZ289" s="84">
        <f t="shared" ca="1" si="172"/>
        <v>1.1874023437500001</v>
      </c>
      <c r="BA289" s="84">
        <f t="shared" ca="1" si="172"/>
        <v>1.2026230416205097</v>
      </c>
      <c r="BB289" s="84">
        <f t="shared" ca="1" si="172"/>
        <v>1.2186297305965363</v>
      </c>
      <c r="BC289" s="84">
        <f t="shared" ca="1" si="172"/>
        <v>1.2354698423020647</v>
      </c>
      <c r="BD289" s="84">
        <f t="shared" ca="1" si="172"/>
        <v>1.2531950857519789</v>
      </c>
      <c r="BE289" s="84">
        <f t="shared" ca="1" si="172"/>
        <v>1.2718619246861926</v>
      </c>
      <c r="BF289" s="84">
        <f t="shared" ca="1" si="172"/>
        <v>1.2915321210061184</v>
      </c>
      <c r="BG289" s="84">
        <f t="shared" ca="1" si="172"/>
        <v>1.3122733552063548</v>
      </c>
      <c r="BH289" s="84">
        <f t="shared" ca="1" si="172"/>
        <v>1.3341599367977528</v>
      </c>
      <c r="BI289" s="84">
        <f t="shared" ca="1" si="172"/>
        <v>1.3572736202893376</v>
      </c>
      <c r="BJ289" s="84">
        <f t="shared" ca="1" si="172"/>
        <v>1.3817045454545456</v>
      </c>
      <c r="BK289" s="84">
        <f t="shared" ca="1" si="172"/>
        <v>1.4075523245045378</v>
      </c>
      <c r="BL289" s="84">
        <f t="shared" ca="1" si="172"/>
        <v>1.434927303625378</v>
      </c>
    </row>
    <row r="290" spans="1:64" hidden="1" outlineLevel="1" x14ac:dyDescent="0.25">
      <c r="A290" t="s">
        <v>225</v>
      </c>
      <c r="B290" s="31" t="s">
        <v>230</v>
      </c>
      <c r="C290" s="87">
        <f t="shared" ref="C290:BL290" ca="1" si="173">IFERROR(C291/C288,0)</f>
        <v>0</v>
      </c>
      <c r="D290" s="87">
        <f t="shared" ca="1" si="173"/>
        <v>0</v>
      </c>
      <c r="E290" s="87">
        <f t="shared" ca="1" si="173"/>
        <v>0</v>
      </c>
      <c r="F290" s="87">
        <f t="shared" ca="1" si="173"/>
        <v>0</v>
      </c>
      <c r="G290" s="87">
        <f t="shared" ca="1" si="173"/>
        <v>0</v>
      </c>
      <c r="H290" s="87">
        <f t="shared" ca="1" si="173"/>
        <v>0</v>
      </c>
      <c r="I290" s="87">
        <f t="shared" ca="1" si="173"/>
        <v>0</v>
      </c>
      <c r="J290" s="87">
        <f t="shared" ca="1" si="173"/>
        <v>0</v>
      </c>
      <c r="K290" s="87">
        <f t="shared" ca="1" si="173"/>
        <v>0</v>
      </c>
      <c r="L290" s="87">
        <f t="shared" ca="1" si="173"/>
        <v>0</v>
      </c>
      <c r="M290" s="87">
        <f t="shared" ca="1" si="173"/>
        <v>0</v>
      </c>
      <c r="N290" s="87">
        <f t="shared" ca="1" si="173"/>
        <v>0</v>
      </c>
      <c r="O290" s="87">
        <f t="shared" ca="1" si="173"/>
        <v>0</v>
      </c>
      <c r="P290" s="87">
        <f t="shared" ca="1" si="173"/>
        <v>0</v>
      </c>
      <c r="Q290" s="87">
        <f t="shared" ca="1" si="173"/>
        <v>0</v>
      </c>
      <c r="R290" s="87">
        <f t="shared" ca="1" si="173"/>
        <v>0</v>
      </c>
      <c r="S290" s="87">
        <f t="shared" ca="1" si="173"/>
        <v>0</v>
      </c>
      <c r="T290" s="87">
        <f t="shared" ca="1" si="173"/>
        <v>0</v>
      </c>
      <c r="U290" s="87">
        <f t="shared" ca="1" si="173"/>
        <v>0</v>
      </c>
      <c r="V290" s="87">
        <f t="shared" ca="1" si="173"/>
        <v>0</v>
      </c>
      <c r="W290" s="87">
        <f t="shared" ca="1" si="173"/>
        <v>0</v>
      </c>
      <c r="X290" s="87">
        <f t="shared" ca="1" si="173"/>
        <v>0</v>
      </c>
      <c r="Y290" s="87">
        <f t="shared" ca="1" si="173"/>
        <v>0</v>
      </c>
      <c r="Z290" s="87">
        <f t="shared" ca="1" si="173"/>
        <v>0</v>
      </c>
      <c r="AA290" s="87">
        <f t="shared" ca="1" si="173"/>
        <v>0</v>
      </c>
      <c r="AB290" s="87">
        <f t="shared" ca="1" si="173"/>
        <v>0</v>
      </c>
      <c r="AC290" s="87">
        <f t="shared" ca="1" si="173"/>
        <v>0</v>
      </c>
      <c r="AD290" s="87">
        <f t="shared" ca="1" si="173"/>
        <v>0</v>
      </c>
      <c r="AE290" s="87">
        <f t="shared" ca="1" si="173"/>
        <v>0</v>
      </c>
      <c r="AF290" s="87">
        <f t="shared" ca="1" si="173"/>
        <v>0</v>
      </c>
      <c r="AG290" s="87">
        <f t="shared" ca="1" si="173"/>
        <v>40.65708518132535</v>
      </c>
      <c r="AH290" s="87">
        <f t="shared" ca="1" si="173"/>
        <v>84.142648972667061</v>
      </c>
      <c r="AI290" s="87">
        <f t="shared" ca="1" si="173"/>
        <v>129.73703254524409</v>
      </c>
      <c r="AJ290" s="87">
        <f t="shared" ca="1" si="173"/>
        <v>177.33681374683769</v>
      </c>
      <c r="AK290" s="87">
        <f t="shared" ca="1" si="173"/>
        <v>226.82695419592008</v>
      </c>
      <c r="AL290" s="87">
        <f t="shared" ca="1" si="173"/>
        <v>278.08037770898164</v>
      </c>
      <c r="AM290" s="87">
        <f t="shared" ca="1" si="173"/>
        <v>330.95750480049878</v>
      </c>
      <c r="AN290" s="87">
        <f t="shared" ca="1" si="173"/>
        <v>385.30573963583129</v>
      </c>
      <c r="AO290" s="87">
        <f t="shared" ca="1" si="173"/>
        <v>440.95890536482341</v>
      </c>
      <c r="AP290" s="87">
        <f t="shared" ca="1" si="173"/>
        <v>497.73662325445457</v>
      </c>
      <c r="AQ290" s="87">
        <f t="shared" ca="1" si="173"/>
        <v>555.44363046111323</v>
      </c>
      <c r="AR290" s="87">
        <f t="shared" ca="1" si="173"/>
        <v>944.61743075112804</v>
      </c>
      <c r="AS290" s="87">
        <f t="shared" ca="1" si="173"/>
        <v>1040.2270167607528</v>
      </c>
      <c r="AT290" s="87">
        <f t="shared" ca="1" si="173"/>
        <v>1137.6845100951314</v>
      </c>
      <c r="AU290" s="87">
        <f t="shared" ca="1" si="173"/>
        <v>1236.7811675569164</v>
      </c>
      <c r="AV290" s="87">
        <f t="shared" ca="1" si="173"/>
        <v>1337.2925298409011</v>
      </c>
      <c r="AW290" s="87">
        <f t="shared" ca="1" si="173"/>
        <v>1438.9775108011963</v>
      </c>
      <c r="AX290" s="87">
        <f t="shared" ca="1" si="173"/>
        <v>677.46450548395046</v>
      </c>
      <c r="AY290" s="87">
        <f t="shared" ca="1" si="173"/>
        <v>709.90677616014807</v>
      </c>
      <c r="AZ290" s="87">
        <f t="shared" ca="1" si="173"/>
        <v>739.70436208253523</v>
      </c>
      <c r="BA290" s="87">
        <f t="shared" ca="1" si="173"/>
        <v>766.41592234904101</v>
      </c>
      <c r="BB290" s="87">
        <f t="shared" ca="1" si="173"/>
        <v>789.56829629282538</v>
      </c>
      <c r="BC290" s="87">
        <f t="shared" ca="1" si="173"/>
        <v>808.6540409031636</v>
      </c>
      <c r="BD290" s="87">
        <f t="shared" ca="1" si="173"/>
        <v>823.12869281638234</v>
      </c>
      <c r="BE290" s="87">
        <f t="shared" ca="1" si="173"/>
        <v>832.40771802795814</v>
      </c>
      <c r="BF290" s="87">
        <f t="shared" ca="1" si="173"/>
        <v>835.86310649829625</v>
      </c>
      <c r="BG290" s="87">
        <f t="shared" ca="1" si="173"/>
        <v>832.81956171367347</v>
      </c>
      <c r="BH290" s="87">
        <f t="shared" ca="1" si="173"/>
        <v>822.55022677241652</v>
      </c>
      <c r="BI290" s="87">
        <f t="shared" ca="1" si="173"/>
        <v>804.27187838583848</v>
      </c>
      <c r="BJ290" s="87">
        <f t="shared" ca="1" si="173"/>
        <v>777.13950792495507</v>
      </c>
      <c r="BK290" s="87">
        <f t="shared" ca="1" si="173"/>
        <v>740.24019381814537</v>
      </c>
      <c r="BL290" s="87">
        <f t="shared" ca="1" si="173"/>
        <v>692.58615158974783</v>
      </c>
    </row>
    <row r="291" spans="1:64" hidden="1" outlineLevel="1" x14ac:dyDescent="0.25">
      <c r="A291" t="s">
        <v>225</v>
      </c>
      <c r="B291" s="15" t="s">
        <v>128</v>
      </c>
      <c r="C291" s="37">
        <f t="shared" ref="C291:BL291" ca="1" si="174">IF(C287=0,0,13.34*C283*$C$1*($C$4+273)*((POWER(C287,0.3)-1))/$C$2)</f>
        <v>0</v>
      </c>
      <c r="D291" s="37">
        <f t="shared" ca="1" si="174"/>
        <v>0</v>
      </c>
      <c r="E291" s="37">
        <f t="shared" ca="1" si="174"/>
        <v>0</v>
      </c>
      <c r="F291" s="37">
        <f t="shared" ca="1" si="174"/>
        <v>0</v>
      </c>
      <c r="G291" s="37">
        <f t="shared" ca="1" si="174"/>
        <v>0</v>
      </c>
      <c r="H291" s="37">
        <f t="shared" ca="1" si="174"/>
        <v>0</v>
      </c>
      <c r="I291" s="37">
        <f t="shared" ca="1" si="174"/>
        <v>0</v>
      </c>
      <c r="J291" s="37">
        <f t="shared" ca="1" si="174"/>
        <v>0</v>
      </c>
      <c r="K291" s="37">
        <f t="shared" ca="1" si="174"/>
        <v>0</v>
      </c>
      <c r="L291" s="37">
        <f t="shared" ca="1" si="174"/>
        <v>0</v>
      </c>
      <c r="M291" s="37">
        <f t="shared" ca="1" si="174"/>
        <v>0</v>
      </c>
      <c r="N291" s="37">
        <f t="shared" ca="1" si="174"/>
        <v>0</v>
      </c>
      <c r="O291" s="37">
        <f t="shared" ca="1" si="174"/>
        <v>0</v>
      </c>
      <c r="P291" s="37">
        <f t="shared" ca="1" si="174"/>
        <v>0</v>
      </c>
      <c r="Q291" s="37">
        <f t="shared" ca="1" si="174"/>
        <v>0</v>
      </c>
      <c r="R291" s="37">
        <f t="shared" ca="1" si="174"/>
        <v>0</v>
      </c>
      <c r="S291" s="37">
        <f t="shared" ca="1" si="174"/>
        <v>0</v>
      </c>
      <c r="T291" s="37">
        <f t="shared" ca="1" si="174"/>
        <v>0</v>
      </c>
      <c r="U291" s="37">
        <f t="shared" ca="1" si="174"/>
        <v>0</v>
      </c>
      <c r="V291" s="37">
        <f t="shared" ca="1" si="174"/>
        <v>0</v>
      </c>
      <c r="W291" s="37">
        <f t="shared" ca="1" si="174"/>
        <v>0</v>
      </c>
      <c r="X291" s="37">
        <f t="shared" ca="1" si="174"/>
        <v>0</v>
      </c>
      <c r="Y291" s="37">
        <f t="shared" ca="1" si="174"/>
        <v>0</v>
      </c>
      <c r="Z291" s="37">
        <f t="shared" ca="1" si="174"/>
        <v>0</v>
      </c>
      <c r="AA291" s="37">
        <f t="shared" ca="1" si="174"/>
        <v>0</v>
      </c>
      <c r="AB291" s="37">
        <f t="shared" ca="1" si="174"/>
        <v>0</v>
      </c>
      <c r="AC291" s="37">
        <f t="shared" ca="1" si="174"/>
        <v>0</v>
      </c>
      <c r="AD291" s="37">
        <f t="shared" ca="1" si="174"/>
        <v>0</v>
      </c>
      <c r="AE291" s="37">
        <f t="shared" ca="1" si="174"/>
        <v>0</v>
      </c>
      <c r="AF291" s="37">
        <f t="shared" ca="1" si="174"/>
        <v>0</v>
      </c>
      <c r="AG291" s="37">
        <f t="shared" ca="1" si="174"/>
        <v>40.65708518132535</v>
      </c>
      <c r="AH291" s="37">
        <f t="shared" ca="1" si="174"/>
        <v>84.142648972667061</v>
      </c>
      <c r="AI291" s="37">
        <f t="shared" ca="1" si="174"/>
        <v>129.73703254524409</v>
      </c>
      <c r="AJ291" s="37">
        <f t="shared" ca="1" si="174"/>
        <v>177.33681374683769</v>
      </c>
      <c r="AK291" s="37">
        <f t="shared" ca="1" si="174"/>
        <v>226.82695419592008</v>
      </c>
      <c r="AL291" s="37">
        <f t="shared" ca="1" si="174"/>
        <v>278.08037770898164</v>
      </c>
      <c r="AM291" s="37">
        <f t="shared" ca="1" si="174"/>
        <v>330.95750480049878</v>
      </c>
      <c r="AN291" s="37">
        <f t="shared" ca="1" si="174"/>
        <v>385.30573963583129</v>
      </c>
      <c r="AO291" s="37">
        <f t="shared" ca="1" si="174"/>
        <v>440.95890536482341</v>
      </c>
      <c r="AP291" s="37">
        <f t="shared" ca="1" si="174"/>
        <v>497.73662325445457</v>
      </c>
      <c r="AQ291" s="37">
        <f t="shared" ca="1" si="174"/>
        <v>555.44363046111323</v>
      </c>
      <c r="AR291" s="37">
        <f t="shared" ca="1" si="174"/>
        <v>944.61743075112804</v>
      </c>
      <c r="AS291" s="37">
        <f t="shared" ca="1" si="174"/>
        <v>1040.2270167607528</v>
      </c>
      <c r="AT291" s="37">
        <f t="shared" ca="1" si="174"/>
        <v>1137.6845100951314</v>
      </c>
      <c r="AU291" s="37">
        <f t="shared" ca="1" si="174"/>
        <v>1236.7811675569164</v>
      </c>
      <c r="AV291" s="37">
        <f t="shared" ca="1" si="174"/>
        <v>1337.2925298409011</v>
      </c>
      <c r="AW291" s="37">
        <f t="shared" ca="1" si="174"/>
        <v>1438.9775108011963</v>
      </c>
      <c r="AX291" s="37">
        <f t="shared" ca="1" si="174"/>
        <v>677.46450548395046</v>
      </c>
      <c r="AY291" s="37">
        <f t="shared" ca="1" si="174"/>
        <v>709.90677616014807</v>
      </c>
      <c r="AZ291" s="37">
        <f t="shared" ca="1" si="174"/>
        <v>739.70436208253523</v>
      </c>
      <c r="BA291" s="37">
        <f t="shared" ca="1" si="174"/>
        <v>766.41592234904101</v>
      </c>
      <c r="BB291" s="37">
        <f t="shared" ca="1" si="174"/>
        <v>789.56829629282538</v>
      </c>
      <c r="BC291" s="37">
        <f t="shared" ca="1" si="174"/>
        <v>808.6540409031636</v>
      </c>
      <c r="BD291" s="37">
        <f t="shared" ca="1" si="174"/>
        <v>823.12869281638234</v>
      </c>
      <c r="BE291" s="37">
        <f t="shared" ca="1" si="174"/>
        <v>832.40771802795814</v>
      </c>
      <c r="BF291" s="37">
        <f t="shared" ca="1" si="174"/>
        <v>835.86310649829625</v>
      </c>
      <c r="BG291" s="37">
        <f t="shared" ca="1" si="174"/>
        <v>832.81956171367347</v>
      </c>
      <c r="BH291" s="37">
        <f t="shared" ca="1" si="174"/>
        <v>822.55022677241652</v>
      </c>
      <c r="BI291" s="37">
        <f t="shared" ca="1" si="174"/>
        <v>804.27187838583848</v>
      </c>
      <c r="BJ291" s="37">
        <f t="shared" ca="1" si="174"/>
        <v>777.13950792495507</v>
      </c>
      <c r="BK291" s="37">
        <f t="shared" ca="1" si="174"/>
        <v>740.24019381814537</v>
      </c>
      <c r="BL291" s="37">
        <f t="shared" ca="1" si="174"/>
        <v>692.58615158974783</v>
      </c>
    </row>
    <row r="292" spans="1:64" hidden="1" outlineLevel="1" x14ac:dyDescent="0.25">
      <c r="A292" t="s">
        <v>225</v>
      </c>
      <c r="B292" s="38" t="s">
        <v>129</v>
      </c>
      <c r="C292" s="88">
        <f t="shared" ref="C292:BL292" ca="1" si="175">C291*(1+$C$3)</f>
        <v>0</v>
      </c>
      <c r="D292" s="88">
        <f t="shared" ca="1" si="175"/>
        <v>0</v>
      </c>
      <c r="E292" s="88">
        <f t="shared" ca="1" si="175"/>
        <v>0</v>
      </c>
      <c r="F292" s="88">
        <f t="shared" ca="1" si="175"/>
        <v>0</v>
      </c>
      <c r="G292" s="88">
        <f t="shared" ca="1" si="175"/>
        <v>0</v>
      </c>
      <c r="H292" s="88">
        <f t="shared" ca="1" si="175"/>
        <v>0</v>
      </c>
      <c r="I292" s="88">
        <f t="shared" ca="1" si="175"/>
        <v>0</v>
      </c>
      <c r="J292" s="88">
        <f t="shared" ca="1" si="175"/>
        <v>0</v>
      </c>
      <c r="K292" s="88">
        <f t="shared" ca="1" si="175"/>
        <v>0</v>
      </c>
      <c r="L292" s="88">
        <f t="shared" ca="1" si="175"/>
        <v>0</v>
      </c>
      <c r="M292" s="88">
        <f t="shared" ca="1" si="175"/>
        <v>0</v>
      </c>
      <c r="N292" s="88">
        <f t="shared" ca="1" si="175"/>
        <v>0</v>
      </c>
      <c r="O292" s="88">
        <f t="shared" ca="1" si="175"/>
        <v>0</v>
      </c>
      <c r="P292" s="88">
        <f t="shared" ca="1" si="175"/>
        <v>0</v>
      </c>
      <c r="Q292" s="88">
        <f t="shared" ca="1" si="175"/>
        <v>0</v>
      </c>
      <c r="R292" s="88">
        <f t="shared" ca="1" si="175"/>
        <v>0</v>
      </c>
      <c r="S292" s="88">
        <f t="shared" ca="1" si="175"/>
        <v>0</v>
      </c>
      <c r="T292" s="88">
        <f t="shared" ca="1" si="175"/>
        <v>0</v>
      </c>
      <c r="U292" s="88">
        <f t="shared" ca="1" si="175"/>
        <v>0</v>
      </c>
      <c r="V292" s="88">
        <f t="shared" ca="1" si="175"/>
        <v>0</v>
      </c>
      <c r="W292" s="88">
        <f t="shared" ca="1" si="175"/>
        <v>0</v>
      </c>
      <c r="X292" s="88">
        <f t="shared" ca="1" si="175"/>
        <v>0</v>
      </c>
      <c r="Y292" s="88">
        <f t="shared" ca="1" si="175"/>
        <v>0</v>
      </c>
      <c r="Z292" s="88">
        <f t="shared" ca="1" si="175"/>
        <v>0</v>
      </c>
      <c r="AA292" s="88">
        <f t="shared" ca="1" si="175"/>
        <v>0</v>
      </c>
      <c r="AB292" s="88">
        <f t="shared" ca="1" si="175"/>
        <v>0</v>
      </c>
      <c r="AC292" s="88">
        <f t="shared" ca="1" si="175"/>
        <v>0</v>
      </c>
      <c r="AD292" s="88">
        <f t="shared" ca="1" si="175"/>
        <v>0</v>
      </c>
      <c r="AE292" s="88">
        <f t="shared" ca="1" si="175"/>
        <v>0</v>
      </c>
      <c r="AF292" s="88">
        <f t="shared" ca="1" si="175"/>
        <v>0</v>
      </c>
      <c r="AG292" s="88">
        <f t="shared" ca="1" si="175"/>
        <v>48.78850221759042</v>
      </c>
      <c r="AH292" s="88">
        <f t="shared" ca="1" si="175"/>
        <v>100.97117876720047</v>
      </c>
      <c r="AI292" s="88">
        <f t="shared" ca="1" si="175"/>
        <v>155.68443905429291</v>
      </c>
      <c r="AJ292" s="88">
        <f t="shared" ca="1" si="175"/>
        <v>212.80417649620523</v>
      </c>
      <c r="AK292" s="88">
        <f t="shared" ca="1" si="175"/>
        <v>272.1923450351041</v>
      </c>
      <c r="AL292" s="88">
        <f t="shared" ca="1" si="175"/>
        <v>333.69645325077795</v>
      </c>
      <c r="AM292" s="88">
        <f t="shared" ca="1" si="175"/>
        <v>397.14900576059853</v>
      </c>
      <c r="AN292" s="88">
        <f t="shared" ca="1" si="175"/>
        <v>462.36688756299753</v>
      </c>
      <c r="AO292" s="88">
        <f t="shared" ca="1" si="175"/>
        <v>529.15068643778807</v>
      </c>
      <c r="AP292" s="88">
        <f t="shared" ca="1" si="175"/>
        <v>597.28394790534549</v>
      </c>
      <c r="AQ292" s="88">
        <f t="shared" ca="1" si="175"/>
        <v>666.53235655333583</v>
      </c>
      <c r="AR292" s="88">
        <f t="shared" ca="1" si="175"/>
        <v>1133.5409169013535</v>
      </c>
      <c r="AS292" s="88">
        <f t="shared" ca="1" si="175"/>
        <v>1248.2724201129033</v>
      </c>
      <c r="AT292" s="88">
        <f t="shared" ca="1" si="175"/>
        <v>1365.2214121141576</v>
      </c>
      <c r="AU292" s="88">
        <f t="shared" ca="1" si="175"/>
        <v>1484.1374010682996</v>
      </c>
      <c r="AV292" s="88">
        <f t="shared" ca="1" si="175"/>
        <v>1604.7510358090813</v>
      </c>
      <c r="AW292" s="88">
        <f t="shared" ca="1" si="175"/>
        <v>1726.7730129614356</v>
      </c>
      <c r="AX292" s="88">
        <f t="shared" ca="1" si="175"/>
        <v>812.95740658074055</v>
      </c>
      <c r="AY292" s="88">
        <f t="shared" ca="1" si="175"/>
        <v>851.88813139217768</v>
      </c>
      <c r="AZ292" s="88">
        <f t="shared" ca="1" si="175"/>
        <v>887.6452344990422</v>
      </c>
      <c r="BA292" s="88">
        <f t="shared" ca="1" si="175"/>
        <v>919.69910681884915</v>
      </c>
      <c r="BB292" s="88">
        <f t="shared" ca="1" si="175"/>
        <v>947.48195555139046</v>
      </c>
      <c r="BC292" s="88">
        <f t="shared" ca="1" si="175"/>
        <v>970.38484908379633</v>
      </c>
      <c r="BD292" s="88">
        <f t="shared" ca="1" si="175"/>
        <v>987.75443137965874</v>
      </c>
      <c r="BE292" s="88">
        <f t="shared" ca="1" si="175"/>
        <v>998.88926163354972</v>
      </c>
      <c r="BF292" s="88">
        <f t="shared" ca="1" si="175"/>
        <v>1003.0357277979555</v>
      </c>
      <c r="BG292" s="88">
        <f t="shared" ca="1" si="175"/>
        <v>999.38347405640809</v>
      </c>
      <c r="BH292" s="88">
        <f t="shared" ca="1" si="175"/>
        <v>987.0602721268998</v>
      </c>
      <c r="BI292" s="88">
        <f t="shared" ca="1" si="175"/>
        <v>965.12625406300617</v>
      </c>
      <c r="BJ292" s="88">
        <f t="shared" ca="1" si="175"/>
        <v>932.56740950994606</v>
      </c>
      <c r="BK292" s="88">
        <f t="shared" ca="1" si="175"/>
        <v>888.28823258177442</v>
      </c>
      <c r="BL292" s="88">
        <f t="shared" ca="1" si="175"/>
        <v>831.10338190769733</v>
      </c>
    </row>
    <row r="293" spans="1:64" ht="22.5" hidden="1" outlineLevel="1" x14ac:dyDescent="0.25">
      <c r="A293" t="s">
        <v>225</v>
      </c>
      <c r="B293" s="40" t="s">
        <v>130</v>
      </c>
      <c r="C293" s="39">
        <f ca="1">IF(C291=0,0,C303*24*365/1000)</f>
        <v>0</v>
      </c>
      <c r="D293" s="39">
        <f t="shared" ref="D293:BL293" ca="1" si="176">IF(D291=0,0,D303*24*365/1000)</f>
        <v>0</v>
      </c>
      <c r="E293" s="39">
        <f t="shared" ca="1" si="176"/>
        <v>0</v>
      </c>
      <c r="F293" s="39">
        <f t="shared" ca="1" si="176"/>
        <v>0</v>
      </c>
      <c r="G293" s="39">
        <f t="shared" ca="1" si="176"/>
        <v>0</v>
      </c>
      <c r="H293" s="39">
        <f t="shared" ca="1" si="176"/>
        <v>0</v>
      </c>
      <c r="I293" s="39">
        <f t="shared" ca="1" si="176"/>
        <v>0</v>
      </c>
      <c r="J293" s="39">
        <f t="shared" ca="1" si="176"/>
        <v>0</v>
      </c>
      <c r="K293" s="39">
        <f t="shared" ca="1" si="176"/>
        <v>0</v>
      </c>
      <c r="L293" s="39">
        <f t="shared" ca="1" si="176"/>
        <v>0</v>
      </c>
      <c r="M293" s="39">
        <f t="shared" ca="1" si="176"/>
        <v>0</v>
      </c>
      <c r="N293" s="39">
        <f t="shared" ca="1" si="176"/>
        <v>0</v>
      </c>
      <c r="O293" s="39">
        <f t="shared" ca="1" si="176"/>
        <v>0</v>
      </c>
      <c r="P293" s="39">
        <f t="shared" ca="1" si="176"/>
        <v>0</v>
      </c>
      <c r="Q293" s="39">
        <f t="shared" ca="1" si="176"/>
        <v>0</v>
      </c>
      <c r="R293" s="39">
        <f t="shared" ca="1" si="176"/>
        <v>0</v>
      </c>
      <c r="S293" s="39">
        <f t="shared" ca="1" si="176"/>
        <v>0</v>
      </c>
      <c r="T293" s="39">
        <f t="shared" ca="1" si="176"/>
        <v>0</v>
      </c>
      <c r="U293" s="39">
        <f t="shared" ca="1" si="176"/>
        <v>0</v>
      </c>
      <c r="V293" s="39">
        <f t="shared" ca="1" si="176"/>
        <v>0</v>
      </c>
      <c r="W293" s="39">
        <f t="shared" ca="1" si="176"/>
        <v>0</v>
      </c>
      <c r="X293" s="39">
        <f t="shared" ca="1" si="176"/>
        <v>0</v>
      </c>
      <c r="Y293" s="39">
        <f t="shared" ca="1" si="176"/>
        <v>0</v>
      </c>
      <c r="Z293" s="39">
        <f t="shared" ca="1" si="176"/>
        <v>0</v>
      </c>
      <c r="AA293" s="39">
        <f t="shared" ca="1" si="176"/>
        <v>0</v>
      </c>
      <c r="AB293" s="39">
        <f t="shared" ca="1" si="176"/>
        <v>0</v>
      </c>
      <c r="AC293" s="39">
        <f t="shared" ca="1" si="176"/>
        <v>0</v>
      </c>
      <c r="AD293" s="39">
        <f t="shared" ca="1" si="176"/>
        <v>0</v>
      </c>
      <c r="AE293" s="39">
        <f t="shared" ca="1" si="176"/>
        <v>0</v>
      </c>
      <c r="AF293" s="39">
        <f t="shared" ca="1" si="176"/>
        <v>0</v>
      </c>
      <c r="AG293" s="39">
        <f t="shared" ca="1" si="176"/>
        <v>1.3338577342368121</v>
      </c>
      <c r="AH293" s="39">
        <f t="shared" ca="1" si="176"/>
        <v>1.448150553911342</v>
      </c>
      <c r="AI293" s="39">
        <f t="shared" ca="1" si="176"/>
        <v>1.5679859706679597</v>
      </c>
      <c r="AJ293" s="39">
        <f t="shared" ca="1" si="176"/>
        <v>1.6930921607480804</v>
      </c>
      <c r="AK293" s="39">
        <f t="shared" ca="1" si="176"/>
        <v>1.8231667695344647</v>
      </c>
      <c r="AL293" s="39">
        <f t="shared" ca="1" si="176"/>
        <v>1.9578758035345483</v>
      </c>
      <c r="AM293" s="39">
        <f t="shared" ca="1" si="176"/>
        <v>2.0968524069097878</v>
      </c>
      <c r="AN293" s="39">
        <f t="shared" ca="1" si="176"/>
        <v>2.239695513037355</v>
      </c>
      <c r="AO293" s="39">
        <f t="shared" ca="1" si="176"/>
        <v>2.3859683604011717</v>
      </c>
      <c r="AP293" s="39">
        <f t="shared" ca="1" si="176"/>
        <v>2.535196860770367</v>
      </c>
      <c r="AQ293" s="39">
        <f t="shared" ca="1" si="176"/>
        <v>2.6868678061046594</v>
      </c>
      <c r="AR293" s="39">
        <f t="shared" ca="1" si="176"/>
        <v>3.7097307311900294</v>
      </c>
      <c r="AS293" s="39">
        <f t="shared" ca="1" si="176"/>
        <v>3.9610207736829413</v>
      </c>
      <c r="AT293" s="39">
        <f t="shared" ca="1" si="176"/>
        <v>4.2171676587743931</v>
      </c>
      <c r="AU293" s="39">
        <f t="shared" ca="1" si="176"/>
        <v>4.4776227480995461</v>
      </c>
      <c r="AV293" s="39">
        <f t="shared" ca="1" si="176"/>
        <v>4.7417960967512212</v>
      </c>
      <c r="AW293" s="39">
        <f t="shared" ca="1" si="176"/>
        <v>5.0090540596068642</v>
      </c>
      <c r="AX293" s="39">
        <f t="shared" ca="1" si="176"/>
        <v>3.00757446481171</v>
      </c>
      <c r="AY293" s="39">
        <f t="shared" ca="1" si="176"/>
        <v>3.0928422702383287</v>
      </c>
      <c r="AZ293" s="39">
        <f t="shared" ca="1" si="176"/>
        <v>3.1711590682199571</v>
      </c>
      <c r="BA293" s="39">
        <f t="shared" ca="1" si="176"/>
        <v>3.2413648853829611</v>
      </c>
      <c r="BB293" s="39">
        <f t="shared" ca="1" si="176"/>
        <v>3.3022161166764392</v>
      </c>
      <c r="BC293" s="39">
        <f t="shared" ca="1" si="176"/>
        <v>3.3523790529918203</v>
      </c>
      <c r="BD293" s="39">
        <f t="shared" ca="1" si="176"/>
        <v>3.3904226848717522</v>
      </c>
      <c r="BE293" s="39">
        <f t="shared" ca="1" si="176"/>
        <v>3.4148106854585851</v>
      </c>
      <c r="BF293" s="39">
        <f t="shared" ca="1" si="176"/>
        <v>3.4238924601192702</v>
      </c>
      <c r="BG293" s="39">
        <f t="shared" ca="1" si="176"/>
        <v>3.4158931314935836</v>
      </c>
      <c r="BH293" s="39">
        <f t="shared" ca="1" si="176"/>
        <v>3.3889023063947001</v>
      </c>
      <c r="BI293" s="39">
        <f t="shared" ca="1" si="176"/>
        <v>3.3408614442336502</v>
      </c>
      <c r="BJ293" s="39">
        <f t="shared" ca="1" si="176"/>
        <v>3.2695496144202418</v>
      </c>
      <c r="BK293" s="39">
        <f t="shared" ca="1" si="176"/>
        <v>3.1725673912263646</v>
      </c>
      <c r="BL293" s="39">
        <f t="shared" ca="1" si="176"/>
        <v>3.0473185872484088</v>
      </c>
    </row>
    <row r="294" spans="1:64" hidden="1" outlineLevel="1" x14ac:dyDescent="0.25">
      <c r="A294" t="s">
        <v>225</v>
      </c>
    </row>
    <row r="295" spans="1:64" hidden="1" outlineLevel="1" x14ac:dyDescent="0.25">
      <c r="A295" t="s">
        <v>225</v>
      </c>
      <c r="B295" s="48" t="s">
        <v>146</v>
      </c>
      <c r="C295" s="41"/>
      <c r="D295" s="89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</row>
    <row r="296" spans="1:64" hidden="1" outlineLevel="1" x14ac:dyDescent="0.25">
      <c r="A296" t="s">
        <v>225</v>
      </c>
      <c r="B296" t="s">
        <v>147</v>
      </c>
      <c r="C296" s="49">
        <v>34500</v>
      </c>
    </row>
    <row r="297" spans="1:64" hidden="1" outlineLevel="1" x14ac:dyDescent="0.25">
      <c r="A297" t="s">
        <v>225</v>
      </c>
      <c r="B297" t="s">
        <v>148</v>
      </c>
      <c r="C297" s="49">
        <v>35830</v>
      </c>
    </row>
    <row r="298" spans="1:64" hidden="1" outlineLevel="1" x14ac:dyDescent="0.25">
      <c r="A298" t="s">
        <v>225</v>
      </c>
      <c r="B298" t="s">
        <v>149</v>
      </c>
      <c r="C298" s="49">
        <v>280</v>
      </c>
    </row>
    <row r="299" spans="1:64" hidden="1" outlineLevel="1" x14ac:dyDescent="0.25">
      <c r="A299" t="s">
        <v>225</v>
      </c>
      <c r="B299" t="s">
        <v>150</v>
      </c>
      <c r="C299" s="49">
        <v>288</v>
      </c>
    </row>
    <row r="300" spans="1:64" hidden="1" outlineLevel="1" x14ac:dyDescent="0.25">
      <c r="A300" t="s">
        <v>225</v>
      </c>
      <c r="B300" t="s">
        <v>151</v>
      </c>
      <c r="C300" s="49">
        <v>0.101325</v>
      </c>
    </row>
    <row r="301" spans="1:64" hidden="1" outlineLevel="1" x14ac:dyDescent="0.25">
      <c r="A301" t="s">
        <v>225</v>
      </c>
      <c r="B301" t="s">
        <v>197</v>
      </c>
      <c r="C301" s="69">
        <f ca="1">MAX(C291:BL291)</f>
        <v>1438.9775108011963</v>
      </c>
    </row>
    <row r="302" spans="1:64" hidden="1" outlineLevel="1" x14ac:dyDescent="0.25">
      <c r="A302" t="s">
        <v>225</v>
      </c>
      <c r="B302" t="s">
        <v>231</v>
      </c>
      <c r="C302" s="49">
        <f ca="1">0.41*C301*10^-3</f>
        <v>0.58998077942849048</v>
      </c>
    </row>
    <row r="303" spans="1:64" hidden="1" outlineLevel="1" x14ac:dyDescent="0.25">
      <c r="A303" t="s">
        <v>225</v>
      </c>
      <c r="B303" s="51" t="s">
        <v>198</v>
      </c>
      <c r="C303" s="58">
        <f ca="1">IF(C282=0,0,
$C302*(0.76*C291/$C301+0.25*(($C298/$C299)^0.5)*$C300/0.1013)*$C296/$C297)</f>
        <v>0.14006837741824452</v>
      </c>
      <c r="D303" s="58">
        <f t="shared" ref="D303:BL303" ca="1" si="177">IF(D282=0,0,
$C302*(0.76*D291/$C301+0.25*(($C298/$C299)^0.5)*$C300/0.1013)*$C296/$C297)</f>
        <v>0.14006837741824452</v>
      </c>
      <c r="E303" s="58">
        <f t="shared" ca="1" si="177"/>
        <v>0.14006837741824452</v>
      </c>
      <c r="F303" s="58">
        <f t="shared" ca="1" si="177"/>
        <v>0.14006837741824452</v>
      </c>
      <c r="G303" s="58">
        <f t="shared" ca="1" si="177"/>
        <v>0.14006837741824452</v>
      </c>
      <c r="H303" s="58">
        <f t="shared" ca="1" si="177"/>
        <v>0.14006837741824452</v>
      </c>
      <c r="I303" s="58">
        <f t="shared" ca="1" si="177"/>
        <v>0.14006837741824452</v>
      </c>
      <c r="J303" s="58">
        <f t="shared" ca="1" si="177"/>
        <v>0.14006837741824452</v>
      </c>
      <c r="K303" s="58">
        <f t="shared" ca="1" si="177"/>
        <v>0.14006837741824452</v>
      </c>
      <c r="L303" s="58">
        <f t="shared" ca="1" si="177"/>
        <v>0.14006837741824452</v>
      </c>
      <c r="M303" s="58">
        <f t="shared" ca="1" si="177"/>
        <v>0.14006837741824452</v>
      </c>
      <c r="N303" s="58">
        <f t="shared" ca="1" si="177"/>
        <v>0.14006837741824452</v>
      </c>
      <c r="O303" s="58">
        <f t="shared" ca="1" si="177"/>
        <v>0.14006837741824452</v>
      </c>
      <c r="P303" s="58">
        <f t="shared" ca="1" si="177"/>
        <v>0.14006837741824452</v>
      </c>
      <c r="Q303" s="58">
        <f t="shared" ca="1" si="177"/>
        <v>0.14006837741824452</v>
      </c>
      <c r="R303" s="58">
        <f t="shared" ca="1" si="177"/>
        <v>0.14006837741824452</v>
      </c>
      <c r="S303" s="58">
        <f t="shared" ca="1" si="177"/>
        <v>0.14006837741824452</v>
      </c>
      <c r="T303" s="58">
        <f t="shared" ca="1" si="177"/>
        <v>0.14006837741824452</v>
      </c>
      <c r="U303" s="58">
        <f t="shared" ca="1" si="177"/>
        <v>0.14006837741824452</v>
      </c>
      <c r="V303" s="58">
        <f t="shared" ca="1" si="177"/>
        <v>0.14006837741824452</v>
      </c>
      <c r="W303" s="58">
        <f t="shared" ca="1" si="177"/>
        <v>0.14006837741824452</v>
      </c>
      <c r="X303" s="58">
        <f t="shared" ca="1" si="177"/>
        <v>0.14006837741824452</v>
      </c>
      <c r="Y303" s="58">
        <f t="shared" ca="1" si="177"/>
        <v>0.14006837741824452</v>
      </c>
      <c r="Z303" s="58">
        <f t="shared" ca="1" si="177"/>
        <v>0.14006837741824452</v>
      </c>
      <c r="AA303" s="58">
        <f t="shared" ca="1" si="177"/>
        <v>0.14006837741824452</v>
      </c>
      <c r="AB303" s="58">
        <f t="shared" ca="1" si="177"/>
        <v>0.14006837741824452</v>
      </c>
      <c r="AC303" s="58">
        <f t="shared" ca="1" si="177"/>
        <v>0.14006837741824452</v>
      </c>
      <c r="AD303" s="58">
        <f t="shared" ca="1" si="177"/>
        <v>0.14006837741824452</v>
      </c>
      <c r="AE303" s="58">
        <f t="shared" ca="1" si="177"/>
        <v>0.14006837741824452</v>
      </c>
      <c r="AF303" s="58">
        <f t="shared" ca="1" si="177"/>
        <v>0.14006837741824452</v>
      </c>
      <c r="AG303" s="58">
        <f t="shared" ca="1" si="177"/>
        <v>0.15226686463890549</v>
      </c>
      <c r="AH303" s="58">
        <f t="shared" ca="1" si="177"/>
        <v>0.16531399017252765</v>
      </c>
      <c r="AI303" s="58">
        <f t="shared" ca="1" si="177"/>
        <v>0.17899383226803192</v>
      </c>
      <c r="AJ303" s="58">
        <f t="shared" ca="1" si="177"/>
        <v>0.19327536081599092</v>
      </c>
      <c r="AK303" s="58">
        <f t="shared" ca="1" si="177"/>
        <v>0.20812406044913981</v>
      </c>
      <c r="AL303" s="58">
        <f t="shared" ca="1" si="177"/>
        <v>0.22350180405645531</v>
      </c>
      <c r="AM303" s="58">
        <f t="shared" ca="1" si="177"/>
        <v>0.23936671311755572</v>
      </c>
      <c r="AN303" s="58">
        <f t="shared" ca="1" si="177"/>
        <v>0.25567300377138752</v>
      </c>
      <c r="AO303" s="58">
        <f t="shared" ca="1" si="177"/>
        <v>0.27237081739739399</v>
      </c>
      <c r="AP303" s="58">
        <f t="shared" ca="1" si="177"/>
        <v>0.28940603433451678</v>
      </c>
      <c r="AQ303" s="58">
        <f t="shared" ca="1" si="177"/>
        <v>0.30672006919002959</v>
      </c>
      <c r="AR303" s="58">
        <f t="shared" ca="1" si="177"/>
        <v>0.42348524328653303</v>
      </c>
      <c r="AS303" s="58">
        <f t="shared" ca="1" si="177"/>
        <v>0.4521713211966828</v>
      </c>
      <c r="AT303" s="58">
        <f t="shared" ca="1" si="177"/>
        <v>0.48141183319342395</v>
      </c>
      <c r="AU303" s="58">
        <f t="shared" ca="1" si="177"/>
        <v>0.51114414932643215</v>
      </c>
      <c r="AV303" s="58">
        <f t="shared" ca="1" si="177"/>
        <v>0.54130092428666909</v>
      </c>
      <c r="AW303" s="58">
        <f t="shared" ca="1" si="177"/>
        <v>0.57180982415603465</v>
      </c>
      <c r="AX303" s="58">
        <f t="shared" ca="1" si="177"/>
        <v>0.34333041835750111</v>
      </c>
      <c r="AY303" s="58">
        <f t="shared" ca="1" si="177"/>
        <v>0.3530641861002658</v>
      </c>
      <c r="AZ303" s="58">
        <f t="shared" ca="1" si="177"/>
        <v>0.36200445984246082</v>
      </c>
      <c r="BA303" s="58">
        <f t="shared" ca="1" si="177"/>
        <v>0.37001882253230145</v>
      </c>
      <c r="BB303" s="58">
        <f t="shared" ca="1" si="177"/>
        <v>0.37696531012288115</v>
      </c>
      <c r="BC303" s="58">
        <f t="shared" ca="1" si="177"/>
        <v>0.38269167271596122</v>
      </c>
      <c r="BD303" s="58">
        <f t="shared" ca="1" si="177"/>
        <v>0.38703455306755163</v>
      </c>
      <c r="BE303" s="58">
        <f t="shared" ca="1" si="177"/>
        <v>0.38981857139938192</v>
      </c>
      <c r="BF303" s="58">
        <f t="shared" ca="1" si="177"/>
        <v>0.39085530366658339</v>
      </c>
      <c r="BG303" s="58">
        <f t="shared" ca="1" si="177"/>
        <v>0.38994213829835428</v>
      </c>
      <c r="BH303" s="58">
        <f t="shared" ca="1" si="177"/>
        <v>0.38686099388067352</v>
      </c>
      <c r="BI303" s="58">
        <f t="shared" ca="1" si="177"/>
        <v>0.38137687719562219</v>
      </c>
      <c r="BJ303" s="58">
        <f t="shared" ca="1" si="177"/>
        <v>0.37323625735390886</v>
      </c>
      <c r="BK303" s="58">
        <f t="shared" ca="1" si="177"/>
        <v>0.36216522730894574</v>
      </c>
      <c r="BL303" s="58">
        <f t="shared" ca="1" si="177"/>
        <v>0.34786741863566306</v>
      </c>
    </row>
    <row r="304" spans="1:64" hidden="1" outlineLevel="1" x14ac:dyDescent="0.25">
      <c r="A304" t="s">
        <v>225</v>
      </c>
      <c r="B304" s="60"/>
      <c r="D304" s="60"/>
    </row>
    <row r="305" spans="1:102" ht="18.75" hidden="1" outlineLevel="1" x14ac:dyDescent="0.3">
      <c r="A305" t="s">
        <v>225</v>
      </c>
      <c r="B305" s="11" t="s">
        <v>131</v>
      </c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</row>
    <row r="306" spans="1:102" ht="15.75" hidden="1" outlineLevel="1" x14ac:dyDescent="0.25">
      <c r="A306" t="s">
        <v>225</v>
      </c>
      <c r="B306" s="44" t="s">
        <v>132</v>
      </c>
      <c r="C306" s="14">
        <f t="shared" ref="C306:BL306" ca="1" si="178">C281</f>
        <v>0</v>
      </c>
      <c r="D306" s="14">
        <f t="shared" ca="1" si="178"/>
        <v>0</v>
      </c>
      <c r="E306" s="14">
        <f t="shared" ca="1" si="178"/>
        <v>0</v>
      </c>
      <c r="F306" s="14">
        <f t="shared" ca="1" si="178"/>
        <v>0</v>
      </c>
      <c r="G306" s="14">
        <f t="shared" ca="1" si="178"/>
        <v>0</v>
      </c>
      <c r="H306" s="14">
        <f t="shared" ca="1" si="178"/>
        <v>0</v>
      </c>
      <c r="I306" s="90">
        <f t="shared" ca="1" si="178"/>
        <v>0</v>
      </c>
      <c r="J306" s="14">
        <f t="shared" ca="1" si="178"/>
        <v>0</v>
      </c>
      <c r="K306" s="14">
        <f t="shared" ca="1" si="178"/>
        <v>0</v>
      </c>
      <c r="L306" s="14">
        <f t="shared" ca="1" si="178"/>
        <v>0</v>
      </c>
      <c r="M306" s="14">
        <f t="shared" ca="1" si="178"/>
        <v>0</v>
      </c>
      <c r="N306" s="14">
        <f t="shared" ca="1" si="178"/>
        <v>0</v>
      </c>
      <c r="O306" s="90">
        <f t="shared" ca="1" si="178"/>
        <v>0</v>
      </c>
      <c r="P306" s="45">
        <f t="shared" ca="1" si="178"/>
        <v>0</v>
      </c>
      <c r="Q306" s="14">
        <f t="shared" ca="1" si="178"/>
        <v>0</v>
      </c>
      <c r="R306" s="14">
        <f t="shared" ca="1" si="178"/>
        <v>0</v>
      </c>
      <c r="S306" s="14">
        <f t="shared" ca="1" si="178"/>
        <v>0</v>
      </c>
      <c r="T306" s="14">
        <f t="shared" ca="1" si="178"/>
        <v>0</v>
      </c>
      <c r="U306" s="90">
        <f t="shared" ca="1" si="178"/>
        <v>0</v>
      </c>
      <c r="V306" s="14">
        <f t="shared" ca="1" si="178"/>
        <v>0</v>
      </c>
      <c r="W306" s="14">
        <f t="shared" ca="1" si="178"/>
        <v>0</v>
      </c>
      <c r="X306" s="14">
        <f t="shared" ca="1" si="178"/>
        <v>0</v>
      </c>
      <c r="Y306" s="14">
        <f t="shared" ca="1" si="178"/>
        <v>0</v>
      </c>
      <c r="Z306" s="14">
        <f t="shared" ca="1" si="178"/>
        <v>0</v>
      </c>
      <c r="AA306" s="90">
        <f t="shared" ca="1" si="178"/>
        <v>0</v>
      </c>
      <c r="AB306" s="14">
        <f t="shared" ca="1" si="178"/>
        <v>0</v>
      </c>
      <c r="AC306" s="14">
        <f t="shared" ca="1" si="178"/>
        <v>0</v>
      </c>
      <c r="AD306" s="14">
        <f t="shared" ca="1" si="178"/>
        <v>0</v>
      </c>
      <c r="AE306" s="14">
        <f t="shared" ca="1" si="178"/>
        <v>0</v>
      </c>
      <c r="AF306" s="14">
        <f t="shared" ca="1" si="178"/>
        <v>0</v>
      </c>
      <c r="AG306" s="90">
        <f t="shared" ca="1" si="178"/>
        <v>0</v>
      </c>
      <c r="AH306" s="14">
        <f t="shared" ca="1" si="178"/>
        <v>0</v>
      </c>
      <c r="AI306" s="14">
        <f t="shared" ca="1" si="178"/>
        <v>0</v>
      </c>
      <c r="AJ306" s="14">
        <f t="shared" ca="1" si="178"/>
        <v>0</v>
      </c>
      <c r="AK306" s="14">
        <f t="shared" ca="1" si="178"/>
        <v>0</v>
      </c>
      <c r="AL306" s="14">
        <f t="shared" ca="1" si="178"/>
        <v>0</v>
      </c>
      <c r="AM306" s="90">
        <f t="shared" ca="1" si="178"/>
        <v>0</v>
      </c>
      <c r="AN306" s="14">
        <f t="shared" ca="1" si="178"/>
        <v>0</v>
      </c>
      <c r="AO306" s="14">
        <f t="shared" ca="1" si="178"/>
        <v>0</v>
      </c>
      <c r="AP306" s="14">
        <f t="shared" ca="1" si="178"/>
        <v>0</v>
      </c>
      <c r="AQ306" s="14">
        <f t="shared" ca="1" si="178"/>
        <v>0</v>
      </c>
      <c r="AR306" s="14">
        <f t="shared" ca="1" si="178"/>
        <v>0</v>
      </c>
      <c r="AS306" s="90">
        <f t="shared" ca="1" si="178"/>
        <v>0</v>
      </c>
      <c r="AT306" s="14">
        <f t="shared" ca="1" si="178"/>
        <v>0</v>
      </c>
      <c r="AU306" s="14">
        <f t="shared" ca="1" si="178"/>
        <v>0</v>
      </c>
      <c r="AV306" s="14">
        <f t="shared" ca="1" si="178"/>
        <v>0</v>
      </c>
      <c r="AW306" s="14">
        <f t="shared" ca="1" si="178"/>
        <v>0</v>
      </c>
      <c r="AX306" s="14">
        <f t="shared" ca="1" si="178"/>
        <v>0</v>
      </c>
      <c r="AY306" s="90">
        <f t="shared" ca="1" si="178"/>
        <v>0</v>
      </c>
      <c r="AZ306" s="14">
        <f t="shared" ca="1" si="178"/>
        <v>0</v>
      </c>
      <c r="BA306" s="14">
        <f t="shared" ca="1" si="178"/>
        <v>0</v>
      </c>
      <c r="BB306" s="14">
        <f t="shared" ca="1" si="178"/>
        <v>0</v>
      </c>
      <c r="BC306" s="14">
        <f t="shared" ca="1" si="178"/>
        <v>0</v>
      </c>
      <c r="BD306" s="14">
        <f t="shared" ca="1" si="178"/>
        <v>0</v>
      </c>
      <c r="BE306" s="45">
        <f t="shared" ca="1" si="178"/>
        <v>0</v>
      </c>
      <c r="BF306" s="14">
        <f t="shared" ca="1" si="178"/>
        <v>0</v>
      </c>
      <c r="BG306" s="14">
        <f t="shared" ca="1" si="178"/>
        <v>0</v>
      </c>
      <c r="BH306" s="14">
        <f t="shared" ca="1" si="178"/>
        <v>0</v>
      </c>
      <c r="BI306" s="14">
        <f t="shared" ca="1" si="178"/>
        <v>0</v>
      </c>
      <c r="BJ306" s="14">
        <f t="shared" ca="1" si="178"/>
        <v>0</v>
      </c>
      <c r="BK306" s="14">
        <f t="shared" ca="1" si="178"/>
        <v>0</v>
      </c>
      <c r="BL306" s="14">
        <f t="shared" ca="1" si="178"/>
        <v>0</v>
      </c>
    </row>
    <row r="307" spans="1:102" ht="30" hidden="1" outlineLevel="1" x14ac:dyDescent="0.25">
      <c r="A307" t="s">
        <v>225</v>
      </c>
      <c r="B307" s="73" t="s">
        <v>205</v>
      </c>
      <c r="C307" s="74">
        <f t="array" aca="1" ref="C307" ca="1">MAX(IF($C$288:$BL$288=C288,$C$291:$BL$291,0))/1000</f>
        <v>0</v>
      </c>
      <c r="D307" s="74">
        <f t="array" aca="1" ref="D307" ca="1">MAX(IF($C$288:$BL$288=D288,$C$291:$BL$291,0))/1000</f>
        <v>0</v>
      </c>
      <c r="E307" s="74">
        <f t="array" aca="1" ref="E307" ca="1">MAX(IF($C$288:$BL$288=E288,$C$291:$BL$291,0))/1000</f>
        <v>0</v>
      </c>
      <c r="F307" s="74">
        <f t="array" aca="1" ref="F307" ca="1">MAX(IF($C$288:$BL$288=F288,$C$291:$BL$291,0))/1000</f>
        <v>0</v>
      </c>
      <c r="G307" s="74">
        <f t="array" aca="1" ref="G307" ca="1">MAX(IF($C$288:$BL$288=G288,$C$291:$BL$291,0))/1000</f>
        <v>0</v>
      </c>
      <c r="H307" s="74">
        <f t="array" aca="1" ref="H307" ca="1">MAX(IF($C$288:$BL$288=H288,$C$291:$BL$291,0))/1000</f>
        <v>0</v>
      </c>
      <c r="I307" s="74">
        <f t="array" aca="1" ref="I307" ca="1">MAX(IF($C$288:$BL$288=I288,$C$291:$BL$291,0))/1000</f>
        <v>0</v>
      </c>
      <c r="J307" s="74">
        <f t="array" aca="1" ref="J307" ca="1">MAX(IF($C$288:$BL$288=J288,$C$291:$BL$291,0))/1000</f>
        <v>0</v>
      </c>
      <c r="K307" s="74">
        <f t="array" aca="1" ref="K307" ca="1">MAX(IF($C$288:$BL$288=K288,$C$291:$BL$291,0))/1000</f>
        <v>0</v>
      </c>
      <c r="L307" s="74">
        <f t="array" aca="1" ref="L307" ca="1">MAX(IF($C$288:$BL$288=L288,$C$291:$BL$291,0))/1000</f>
        <v>0</v>
      </c>
      <c r="M307" s="74">
        <f t="array" aca="1" ref="M307" ca="1">MAX(IF($C$288:$BL$288=M288,$C$291:$BL$291,0))/1000</f>
        <v>0</v>
      </c>
      <c r="N307" s="74">
        <f t="array" aca="1" ref="N307" ca="1">MAX(IF($C$288:$BL$288=N288,$C$291:$BL$291,0))/1000</f>
        <v>0</v>
      </c>
      <c r="O307" s="74">
        <f t="array" aca="1" ref="O307" ca="1">MAX(IF($C$288:$BL$288=O288,$C$291:$BL$291,0))/1000</f>
        <v>0</v>
      </c>
      <c r="P307" s="74">
        <f t="array" aca="1" ref="P307" ca="1">MAX(IF($C$288:$BL$288=P288,$C$291:$BL$291,0))/1000</f>
        <v>0</v>
      </c>
      <c r="Q307" s="74">
        <f t="array" aca="1" ref="Q307" ca="1">MAX(IF($C$288:$BL$288=Q288,$C$291:$BL$291,0))/1000</f>
        <v>0</v>
      </c>
      <c r="R307" s="74">
        <f t="array" aca="1" ref="R307" ca="1">MAX(IF($C$288:$BL$288=R288,$C$291:$BL$291,0))/1000</f>
        <v>0</v>
      </c>
      <c r="S307" s="74">
        <f t="array" aca="1" ref="S307" ca="1">MAX(IF($C$288:$BL$288=S288,$C$291:$BL$291,0))/1000</f>
        <v>0</v>
      </c>
      <c r="T307" s="74">
        <f t="array" aca="1" ref="T307" ca="1">MAX(IF($C$288:$BL$288=T288,$C$291:$BL$291,0))/1000</f>
        <v>0</v>
      </c>
      <c r="U307" s="74">
        <f t="array" aca="1" ref="U307" ca="1">MAX(IF($C$288:$BL$288=U288,$C$291:$BL$291,0))/1000</f>
        <v>0</v>
      </c>
      <c r="V307" s="74">
        <f t="array" aca="1" ref="V307" ca="1">MAX(IF($C$288:$BL$288=V288,$C$291:$BL$291,0))/1000</f>
        <v>0</v>
      </c>
      <c r="W307" s="74">
        <f t="array" aca="1" ref="W307" ca="1">MAX(IF($C$288:$BL$288=W288,$C$291:$BL$291,0))/1000</f>
        <v>0</v>
      </c>
      <c r="X307" s="74">
        <f t="array" aca="1" ref="X307" ca="1">MAX(IF($C$288:$BL$288=X288,$C$291:$BL$291,0))/1000</f>
        <v>0</v>
      </c>
      <c r="Y307" s="74">
        <f t="array" aca="1" ref="Y307" ca="1">MAX(IF($C$288:$BL$288=Y288,$C$291:$BL$291,0))/1000</f>
        <v>0</v>
      </c>
      <c r="Z307" s="74">
        <f t="array" aca="1" ref="Z307" ca="1">MAX(IF($C$288:$BL$288=Z288,$C$291:$BL$291,0))/1000</f>
        <v>0</v>
      </c>
      <c r="AA307" s="74">
        <f t="array" aca="1" ref="AA307" ca="1">MAX(IF($C$288:$BL$288=AA288,$C$291:$BL$291,0))/1000</f>
        <v>0</v>
      </c>
      <c r="AB307" s="74">
        <f t="array" aca="1" ref="AB307" ca="1">MAX(IF($C$288:$BL$288=AB288,$C$291:$BL$291,0))/1000</f>
        <v>0</v>
      </c>
      <c r="AC307" s="74">
        <f t="array" aca="1" ref="AC307" ca="1">MAX(IF($C$288:$BL$288=AC288,$C$291:$BL$291,0))/1000</f>
        <v>0</v>
      </c>
      <c r="AD307" s="74">
        <f t="array" aca="1" ref="AD307" ca="1">MAX(IF($C$288:$BL$288=AD288,$C$291:$BL$291,0))/1000</f>
        <v>0</v>
      </c>
      <c r="AE307" s="74">
        <f t="array" aca="1" ref="AE307" ca="1">MAX(IF($C$288:$BL$288=AE288,$C$291:$BL$291,0))/1000</f>
        <v>0</v>
      </c>
      <c r="AF307" s="74">
        <f t="array" aca="1" ref="AF307" ca="1">MAX(IF($C$288:$BL$288=AF288,$C$291:$BL$291,0))/1000</f>
        <v>0</v>
      </c>
      <c r="AG307" s="74">
        <f t="array" aca="1" ref="AG307" ca="1">MAX(IF($C$288:$BL$288=AG288,$C$291:$BL$291,0))/1000</f>
        <v>1.4389775108011964</v>
      </c>
      <c r="AH307" s="74">
        <f t="array" aca="1" ref="AH307" ca="1">MAX(IF($C$288:$BL$288=AH288,$C$291:$BL$291,0))/1000</f>
        <v>1.4389775108011964</v>
      </c>
      <c r="AI307" s="74">
        <f t="array" aca="1" ref="AI307" ca="1">MAX(IF($C$288:$BL$288=AI288,$C$291:$BL$291,0))/1000</f>
        <v>1.4389775108011964</v>
      </c>
      <c r="AJ307" s="74">
        <f t="array" aca="1" ref="AJ307" ca="1">MAX(IF($C$288:$BL$288=AJ288,$C$291:$BL$291,0))/1000</f>
        <v>1.4389775108011964</v>
      </c>
      <c r="AK307" s="74">
        <f t="array" aca="1" ref="AK307" ca="1">MAX(IF($C$288:$BL$288=AK288,$C$291:$BL$291,0))/1000</f>
        <v>1.4389775108011964</v>
      </c>
      <c r="AL307" s="74">
        <f t="array" aca="1" ref="AL307" ca="1">MAX(IF($C$288:$BL$288=AL288,$C$291:$BL$291,0))/1000</f>
        <v>1.4389775108011964</v>
      </c>
      <c r="AM307" s="74">
        <f t="array" aca="1" ref="AM307" ca="1">MAX(IF($C$288:$BL$288=AM288,$C$291:$BL$291,0))/1000</f>
        <v>1.4389775108011964</v>
      </c>
      <c r="AN307" s="74">
        <f t="array" aca="1" ref="AN307" ca="1">MAX(IF($C$288:$BL$288=AN288,$C$291:$BL$291,0))/1000</f>
        <v>1.4389775108011964</v>
      </c>
      <c r="AO307" s="74">
        <f t="array" aca="1" ref="AO307" ca="1">MAX(IF($C$288:$BL$288=AO288,$C$291:$BL$291,0))/1000</f>
        <v>1.4389775108011964</v>
      </c>
      <c r="AP307" s="74">
        <f t="array" aca="1" ref="AP307" ca="1">MAX(IF($C$288:$BL$288=AP288,$C$291:$BL$291,0))/1000</f>
        <v>1.4389775108011964</v>
      </c>
      <c r="AQ307" s="74">
        <f t="array" aca="1" ref="AQ307" ca="1">MAX(IF($C$288:$BL$288=AQ288,$C$291:$BL$291,0))/1000</f>
        <v>1.4389775108011964</v>
      </c>
      <c r="AR307" s="74">
        <f t="array" aca="1" ref="AR307" ca="1">MAX(IF($C$288:$BL$288=AR288,$C$291:$BL$291,0))/1000</f>
        <v>1.4389775108011964</v>
      </c>
      <c r="AS307" s="74">
        <f t="array" aca="1" ref="AS307" ca="1">MAX(IF($C$288:$BL$288=AS288,$C$291:$BL$291,0))/1000</f>
        <v>1.4389775108011964</v>
      </c>
      <c r="AT307" s="74">
        <f t="array" aca="1" ref="AT307" ca="1">MAX(IF($C$288:$BL$288=AT288,$C$291:$BL$291,0))/1000</f>
        <v>1.4389775108011964</v>
      </c>
      <c r="AU307" s="74">
        <f t="array" aca="1" ref="AU307" ca="1">MAX(IF($C$288:$BL$288=AU288,$C$291:$BL$291,0))/1000</f>
        <v>1.4389775108011964</v>
      </c>
      <c r="AV307" s="74">
        <f t="array" aca="1" ref="AV307" ca="1">MAX(IF($C$288:$BL$288=AV288,$C$291:$BL$291,0))/1000</f>
        <v>1.4389775108011964</v>
      </c>
      <c r="AW307" s="74">
        <f t="array" aca="1" ref="AW307" ca="1">MAX(IF($C$288:$BL$288=AW288,$C$291:$BL$291,0))/1000</f>
        <v>1.4389775108011964</v>
      </c>
      <c r="AX307" s="74">
        <f t="array" aca="1" ref="AX307" ca="1">MAX(IF($C$288:$BL$288=AX288,$C$291:$BL$291,0))/1000</f>
        <v>1.4389775108011964</v>
      </c>
      <c r="AY307" s="74">
        <f t="array" aca="1" ref="AY307" ca="1">MAX(IF($C$288:$BL$288=AY288,$C$291:$BL$291,0))/1000</f>
        <v>1.4389775108011964</v>
      </c>
      <c r="AZ307" s="74">
        <f t="array" aca="1" ref="AZ307" ca="1">MAX(IF($C$288:$BL$288=AZ288,$C$291:$BL$291,0))/1000</f>
        <v>1.4389775108011964</v>
      </c>
      <c r="BA307" s="74">
        <f t="array" aca="1" ref="BA307" ca="1">MAX(IF($C$288:$BL$288=BA288,$C$291:$BL$291,0))/1000</f>
        <v>1.4389775108011964</v>
      </c>
      <c r="BB307" s="74">
        <f t="array" aca="1" ref="BB307" ca="1">MAX(IF($C$288:$BL$288=BB288,$C$291:$BL$291,0))/1000</f>
        <v>1.4389775108011964</v>
      </c>
      <c r="BC307" s="74">
        <f t="array" aca="1" ref="BC307" ca="1">MAX(IF($C$288:$BL$288=BC288,$C$291:$BL$291,0))/1000</f>
        <v>1.4389775108011964</v>
      </c>
      <c r="BD307" s="74">
        <f t="array" aca="1" ref="BD307" ca="1">MAX(IF($C$288:$BL$288=BD288,$C$291:$BL$291,0))/1000</f>
        <v>1.4389775108011964</v>
      </c>
      <c r="BE307" s="74">
        <f t="array" aca="1" ref="BE307" ca="1">MAX(IF($C$288:$BL$288=BE288,$C$291:$BL$291,0))/1000</f>
        <v>1.4389775108011964</v>
      </c>
      <c r="BF307" s="74">
        <f t="array" aca="1" ref="BF307" ca="1">MAX(IF($C$288:$BL$288=BF288,$C$291:$BL$291,0))/1000</f>
        <v>1.4389775108011964</v>
      </c>
      <c r="BG307" s="74">
        <f t="array" aca="1" ref="BG307" ca="1">MAX(IF($C$288:$BL$288=BG288,$C$291:$BL$291,0))/1000</f>
        <v>1.4389775108011964</v>
      </c>
      <c r="BH307" s="74">
        <f t="array" aca="1" ref="BH307" ca="1">MAX(IF($C$288:$BL$288=BH288,$C$291:$BL$291,0))/1000</f>
        <v>1.4389775108011964</v>
      </c>
      <c r="BI307" s="74">
        <f t="array" aca="1" ref="BI307" ca="1">MAX(IF($C$288:$BL$288=BI288,$C$291:$BL$291,0))/1000</f>
        <v>1.4389775108011964</v>
      </c>
      <c r="BJ307" s="74">
        <f t="array" aca="1" ref="BJ307" ca="1">MAX(IF($C$288:$BL$288=BJ288,$C$291:$BL$291,0))/1000</f>
        <v>1.4389775108011964</v>
      </c>
      <c r="BK307" s="74">
        <f t="array" aca="1" ref="BK307" ca="1">MAX(IF($C$288:$BL$288=BK288,$C$291:$BL$291,0))/1000</f>
        <v>1.4389775108011964</v>
      </c>
      <c r="BL307" s="74">
        <f t="array" aca="1" ref="BL307" ca="1">MAX(IF($C$288:$BL$288=BL288,$C$291:$BL$291,0))/1000</f>
        <v>1.4389775108011964</v>
      </c>
    </row>
    <row r="308" spans="1:102" ht="30" hidden="1" outlineLevel="1" x14ac:dyDescent="0.25">
      <c r="A308" t="s">
        <v>225</v>
      </c>
      <c r="B308" s="78" t="s">
        <v>210</v>
      </c>
      <c r="C308" s="79">
        <f ca="1">CEILING(C307,1)</f>
        <v>0</v>
      </c>
      <c r="D308" s="79">
        <f t="shared" ref="D308:BL308" ca="1" si="179">CEILING(D307,1)</f>
        <v>0</v>
      </c>
      <c r="E308" s="79">
        <f t="shared" ca="1" si="179"/>
        <v>0</v>
      </c>
      <c r="F308" s="79">
        <f t="shared" ca="1" si="179"/>
        <v>0</v>
      </c>
      <c r="G308" s="79">
        <f t="shared" ca="1" si="179"/>
        <v>0</v>
      </c>
      <c r="H308" s="79">
        <f t="shared" ca="1" si="179"/>
        <v>0</v>
      </c>
      <c r="I308" s="79">
        <f t="shared" ca="1" si="179"/>
        <v>0</v>
      </c>
      <c r="J308" s="79">
        <f t="shared" ca="1" si="179"/>
        <v>0</v>
      </c>
      <c r="K308" s="79">
        <f t="shared" ca="1" si="179"/>
        <v>0</v>
      </c>
      <c r="L308" s="79">
        <f t="shared" ca="1" si="179"/>
        <v>0</v>
      </c>
      <c r="M308" s="79">
        <f t="shared" ca="1" si="179"/>
        <v>0</v>
      </c>
      <c r="N308" s="79">
        <f ca="1">CEILING(N307,1)</f>
        <v>0</v>
      </c>
      <c r="O308" s="79">
        <f t="shared" ca="1" si="179"/>
        <v>0</v>
      </c>
      <c r="P308" s="79">
        <f t="shared" ca="1" si="179"/>
        <v>0</v>
      </c>
      <c r="Q308" s="79">
        <f t="shared" ca="1" si="179"/>
        <v>0</v>
      </c>
      <c r="R308" s="79">
        <f t="shared" ca="1" si="179"/>
        <v>0</v>
      </c>
      <c r="S308" s="79">
        <f t="shared" ca="1" si="179"/>
        <v>0</v>
      </c>
      <c r="T308" s="79">
        <f t="shared" ca="1" si="179"/>
        <v>0</v>
      </c>
      <c r="U308" s="79">
        <f t="shared" ca="1" si="179"/>
        <v>0</v>
      </c>
      <c r="V308" s="79">
        <f t="shared" ca="1" si="179"/>
        <v>0</v>
      </c>
      <c r="W308" s="79">
        <f t="shared" ca="1" si="179"/>
        <v>0</v>
      </c>
      <c r="X308" s="79">
        <f t="shared" ca="1" si="179"/>
        <v>0</v>
      </c>
      <c r="Y308" s="79">
        <f t="shared" ca="1" si="179"/>
        <v>0</v>
      </c>
      <c r="Z308" s="79">
        <f t="shared" ca="1" si="179"/>
        <v>0</v>
      </c>
      <c r="AA308" s="79">
        <f t="shared" ca="1" si="179"/>
        <v>0</v>
      </c>
      <c r="AB308" s="79">
        <f t="shared" ca="1" si="179"/>
        <v>0</v>
      </c>
      <c r="AC308" s="79">
        <f t="shared" ca="1" si="179"/>
        <v>0</v>
      </c>
      <c r="AD308" s="79">
        <f t="shared" ca="1" si="179"/>
        <v>0</v>
      </c>
      <c r="AE308" s="79">
        <f t="shared" ca="1" si="179"/>
        <v>0</v>
      </c>
      <c r="AF308" s="79">
        <f t="shared" ca="1" si="179"/>
        <v>0</v>
      </c>
      <c r="AG308" s="79">
        <f t="shared" ca="1" si="179"/>
        <v>2</v>
      </c>
      <c r="AH308" s="79">
        <f t="shared" ca="1" si="179"/>
        <v>2</v>
      </c>
      <c r="AI308" s="79">
        <f t="shared" ca="1" si="179"/>
        <v>2</v>
      </c>
      <c r="AJ308" s="79">
        <f t="shared" ca="1" si="179"/>
        <v>2</v>
      </c>
      <c r="AK308" s="79">
        <f t="shared" ca="1" si="179"/>
        <v>2</v>
      </c>
      <c r="AL308" s="79">
        <f t="shared" ca="1" si="179"/>
        <v>2</v>
      </c>
      <c r="AM308" s="79">
        <f t="shared" ca="1" si="179"/>
        <v>2</v>
      </c>
      <c r="AN308" s="79">
        <f t="shared" ca="1" si="179"/>
        <v>2</v>
      </c>
      <c r="AO308" s="79">
        <f t="shared" ca="1" si="179"/>
        <v>2</v>
      </c>
      <c r="AP308" s="79">
        <f t="shared" ca="1" si="179"/>
        <v>2</v>
      </c>
      <c r="AQ308" s="79">
        <f t="shared" ca="1" si="179"/>
        <v>2</v>
      </c>
      <c r="AR308" s="79">
        <f t="shared" ca="1" si="179"/>
        <v>2</v>
      </c>
      <c r="AS308" s="79">
        <f t="shared" ca="1" si="179"/>
        <v>2</v>
      </c>
      <c r="AT308" s="79">
        <f t="shared" ca="1" si="179"/>
        <v>2</v>
      </c>
      <c r="AU308" s="79">
        <f t="shared" ca="1" si="179"/>
        <v>2</v>
      </c>
      <c r="AV308" s="79">
        <f t="shared" ca="1" si="179"/>
        <v>2</v>
      </c>
      <c r="AW308" s="79">
        <f t="shared" ca="1" si="179"/>
        <v>2</v>
      </c>
      <c r="AX308" s="79">
        <f t="shared" ca="1" si="179"/>
        <v>2</v>
      </c>
      <c r="AY308" s="79">
        <f t="shared" ca="1" si="179"/>
        <v>2</v>
      </c>
      <c r="AZ308" s="79">
        <f t="shared" ca="1" si="179"/>
        <v>2</v>
      </c>
      <c r="BA308" s="79">
        <f t="shared" ca="1" si="179"/>
        <v>2</v>
      </c>
      <c r="BB308" s="79">
        <f t="shared" ca="1" si="179"/>
        <v>2</v>
      </c>
      <c r="BC308" s="79">
        <f t="shared" ca="1" si="179"/>
        <v>2</v>
      </c>
      <c r="BD308" s="79">
        <f t="shared" ca="1" si="179"/>
        <v>2</v>
      </c>
      <c r="BE308" s="79">
        <f t="shared" ca="1" si="179"/>
        <v>2</v>
      </c>
      <c r="BF308" s="79">
        <f t="shared" ca="1" si="179"/>
        <v>2</v>
      </c>
      <c r="BG308" s="79">
        <f t="shared" ca="1" si="179"/>
        <v>2</v>
      </c>
      <c r="BH308" s="79">
        <f t="shared" ca="1" si="179"/>
        <v>2</v>
      </c>
      <c r="BI308" s="79">
        <f t="shared" ca="1" si="179"/>
        <v>2</v>
      </c>
      <c r="BJ308" s="79">
        <f t="shared" ca="1" si="179"/>
        <v>2</v>
      </c>
      <c r="BK308" s="79">
        <f t="shared" ca="1" si="179"/>
        <v>2</v>
      </c>
      <c r="BL308" s="79">
        <f t="shared" ca="1" si="179"/>
        <v>2</v>
      </c>
    </row>
    <row r="309" spans="1:102" hidden="1" outlineLevel="1" x14ac:dyDescent="0.25">
      <c r="A309" t="s">
        <v>225</v>
      </c>
      <c r="B309" s="46" t="s">
        <v>232</v>
      </c>
      <c r="C309" s="79">
        <f t="shared" ref="C309:H309" ca="1" si="180">MAX($B308:$H308)</f>
        <v>0</v>
      </c>
      <c r="D309" s="79">
        <f t="shared" ca="1" si="180"/>
        <v>0</v>
      </c>
      <c r="E309" s="79">
        <f t="shared" ca="1" si="180"/>
        <v>0</v>
      </c>
      <c r="F309" s="79">
        <f t="shared" ca="1" si="180"/>
        <v>0</v>
      </c>
      <c r="G309" s="79">
        <f t="shared" ca="1" si="180"/>
        <v>0</v>
      </c>
      <c r="H309" s="79">
        <f t="shared" ca="1" si="180"/>
        <v>0</v>
      </c>
      <c r="I309" s="79">
        <f t="shared" ref="I309:N309" ca="1" si="181">MAX($B308:$N308)</f>
        <v>0</v>
      </c>
      <c r="J309" s="79">
        <f t="shared" ca="1" si="181"/>
        <v>0</v>
      </c>
      <c r="K309" s="79">
        <f t="shared" ca="1" si="181"/>
        <v>0</v>
      </c>
      <c r="L309" s="79">
        <f t="shared" ca="1" si="181"/>
        <v>0</v>
      </c>
      <c r="M309" s="79">
        <f t="shared" ca="1" si="181"/>
        <v>0</v>
      </c>
      <c r="N309" s="79">
        <f t="shared" ca="1" si="181"/>
        <v>0</v>
      </c>
      <c r="O309" s="79">
        <f t="shared" ref="O309:T309" ca="1" si="182">MAX($B308:$T308)</f>
        <v>0</v>
      </c>
      <c r="P309" s="79">
        <f t="shared" ca="1" si="182"/>
        <v>0</v>
      </c>
      <c r="Q309" s="79">
        <f t="shared" ca="1" si="182"/>
        <v>0</v>
      </c>
      <c r="R309" s="79">
        <f t="shared" ca="1" si="182"/>
        <v>0</v>
      </c>
      <c r="S309" s="79">
        <f t="shared" ca="1" si="182"/>
        <v>0</v>
      </c>
      <c r="T309" s="79">
        <f t="shared" ca="1" si="182"/>
        <v>0</v>
      </c>
      <c r="U309" s="79">
        <f t="shared" ref="U309:Z309" ca="1" si="183">MAX($B308:$Z308)</f>
        <v>0</v>
      </c>
      <c r="V309" s="79">
        <f t="shared" ca="1" si="183"/>
        <v>0</v>
      </c>
      <c r="W309" s="79">
        <f t="shared" ca="1" si="183"/>
        <v>0</v>
      </c>
      <c r="X309" s="79">
        <f t="shared" ca="1" si="183"/>
        <v>0</v>
      </c>
      <c r="Y309" s="79">
        <f t="shared" ca="1" si="183"/>
        <v>0</v>
      </c>
      <c r="Z309" s="79">
        <f t="shared" ca="1" si="183"/>
        <v>0</v>
      </c>
      <c r="AA309" s="79">
        <f t="shared" ref="AA309:AF309" ca="1" si="184">MAX($B308:$AF308)</f>
        <v>0</v>
      </c>
      <c r="AB309" s="79">
        <f t="shared" ca="1" si="184"/>
        <v>0</v>
      </c>
      <c r="AC309" s="79">
        <f t="shared" ca="1" si="184"/>
        <v>0</v>
      </c>
      <c r="AD309" s="79">
        <f t="shared" ca="1" si="184"/>
        <v>0</v>
      </c>
      <c r="AE309" s="79">
        <f t="shared" ca="1" si="184"/>
        <v>0</v>
      </c>
      <c r="AF309" s="79">
        <f t="shared" ca="1" si="184"/>
        <v>0</v>
      </c>
      <c r="AG309" s="79">
        <f t="shared" ref="AG309:AL309" ca="1" si="185">MAX($B308:$AL308)</f>
        <v>2</v>
      </c>
      <c r="AH309" s="79">
        <f t="shared" ca="1" si="185"/>
        <v>2</v>
      </c>
      <c r="AI309" s="79">
        <f t="shared" ca="1" si="185"/>
        <v>2</v>
      </c>
      <c r="AJ309" s="79">
        <f t="shared" ca="1" si="185"/>
        <v>2</v>
      </c>
      <c r="AK309" s="79">
        <f t="shared" ca="1" si="185"/>
        <v>2</v>
      </c>
      <c r="AL309" s="79">
        <f t="shared" ca="1" si="185"/>
        <v>2</v>
      </c>
      <c r="AM309" s="79">
        <f t="shared" ref="AM309:AR309" ca="1" si="186">MAX($B308:$AR308)</f>
        <v>2</v>
      </c>
      <c r="AN309" s="79">
        <f t="shared" ca="1" si="186"/>
        <v>2</v>
      </c>
      <c r="AO309" s="79">
        <f t="shared" ca="1" si="186"/>
        <v>2</v>
      </c>
      <c r="AP309" s="79">
        <f t="shared" ca="1" si="186"/>
        <v>2</v>
      </c>
      <c r="AQ309" s="79">
        <f t="shared" ca="1" si="186"/>
        <v>2</v>
      </c>
      <c r="AR309" s="79">
        <f t="shared" ca="1" si="186"/>
        <v>2</v>
      </c>
      <c r="AS309" s="79">
        <f t="shared" ref="AS309:AX309" ca="1" si="187">MAX($B308:$AX308)</f>
        <v>2</v>
      </c>
      <c r="AT309" s="79">
        <f t="shared" ca="1" si="187"/>
        <v>2</v>
      </c>
      <c r="AU309" s="79">
        <f t="shared" ca="1" si="187"/>
        <v>2</v>
      </c>
      <c r="AV309" s="79">
        <f t="shared" ca="1" si="187"/>
        <v>2</v>
      </c>
      <c r="AW309" s="79">
        <f t="shared" ca="1" si="187"/>
        <v>2</v>
      </c>
      <c r="AX309" s="79">
        <f t="shared" ca="1" si="187"/>
        <v>2</v>
      </c>
      <c r="AY309" s="79">
        <f ca="1">MAX($B308:$BE308)</f>
        <v>2</v>
      </c>
      <c r="AZ309" s="79">
        <f t="shared" ref="AZ309:BE309" ca="1" si="188">MAX($B308:$BE308)</f>
        <v>2</v>
      </c>
      <c r="BA309" s="79">
        <f t="shared" ca="1" si="188"/>
        <v>2</v>
      </c>
      <c r="BB309" s="79">
        <f t="shared" ca="1" si="188"/>
        <v>2</v>
      </c>
      <c r="BC309" s="79">
        <f t="shared" ca="1" si="188"/>
        <v>2</v>
      </c>
      <c r="BD309" s="79">
        <f t="shared" ca="1" si="188"/>
        <v>2</v>
      </c>
      <c r="BE309" s="79">
        <f t="shared" ca="1" si="188"/>
        <v>2</v>
      </c>
      <c r="BF309" s="79">
        <f ca="1">MAX($B308:$BK308)</f>
        <v>2</v>
      </c>
      <c r="BG309" s="79">
        <f t="shared" ref="BG309:BL309" ca="1" si="189">MAX($B308:$BK308)</f>
        <v>2</v>
      </c>
      <c r="BH309" s="79">
        <f t="shared" ca="1" si="189"/>
        <v>2</v>
      </c>
      <c r="BI309" s="79">
        <f t="shared" ca="1" si="189"/>
        <v>2</v>
      </c>
      <c r="BJ309" s="79">
        <f t="shared" ca="1" si="189"/>
        <v>2</v>
      </c>
      <c r="BK309" s="79">
        <f t="shared" ca="1" si="189"/>
        <v>2</v>
      </c>
      <c r="BL309" s="79">
        <f t="shared" ca="1" si="189"/>
        <v>2</v>
      </c>
    </row>
    <row r="310" spans="1:102" hidden="1" outlineLevel="1" x14ac:dyDescent="0.25">
      <c r="A310" t="s">
        <v>225</v>
      </c>
      <c r="B310" s="46" t="s">
        <v>233</v>
      </c>
      <c r="C310" s="79">
        <f t="shared" ref="C310:BL310" ca="1" si="190">C309*0.5</f>
        <v>0</v>
      </c>
      <c r="D310" s="79">
        <f t="shared" ca="1" si="190"/>
        <v>0</v>
      </c>
      <c r="E310" s="79">
        <f t="shared" ca="1" si="190"/>
        <v>0</v>
      </c>
      <c r="F310" s="79">
        <f t="shared" ca="1" si="190"/>
        <v>0</v>
      </c>
      <c r="G310" s="79">
        <f t="shared" ca="1" si="190"/>
        <v>0</v>
      </c>
      <c r="H310" s="79">
        <f t="shared" ca="1" si="190"/>
        <v>0</v>
      </c>
      <c r="I310" s="79">
        <f t="shared" ca="1" si="190"/>
        <v>0</v>
      </c>
      <c r="J310" s="79">
        <f t="shared" ca="1" si="190"/>
        <v>0</v>
      </c>
      <c r="K310" s="79">
        <f t="shared" ca="1" si="190"/>
        <v>0</v>
      </c>
      <c r="L310" s="79">
        <f t="shared" ca="1" si="190"/>
        <v>0</v>
      </c>
      <c r="M310" s="79">
        <f t="shared" ca="1" si="190"/>
        <v>0</v>
      </c>
      <c r="N310" s="79">
        <f t="shared" ca="1" si="190"/>
        <v>0</v>
      </c>
      <c r="O310" s="79">
        <f t="shared" ca="1" si="190"/>
        <v>0</v>
      </c>
      <c r="P310" s="79">
        <f t="shared" ca="1" si="190"/>
        <v>0</v>
      </c>
      <c r="Q310" s="79">
        <f t="shared" ca="1" si="190"/>
        <v>0</v>
      </c>
      <c r="R310" s="79">
        <f t="shared" ca="1" si="190"/>
        <v>0</v>
      </c>
      <c r="S310" s="79">
        <f t="shared" ca="1" si="190"/>
        <v>0</v>
      </c>
      <c r="T310" s="79">
        <f t="shared" ca="1" si="190"/>
        <v>0</v>
      </c>
      <c r="U310" s="79">
        <f t="shared" ca="1" si="190"/>
        <v>0</v>
      </c>
      <c r="V310" s="79">
        <f t="shared" ca="1" si="190"/>
        <v>0</v>
      </c>
      <c r="W310" s="79">
        <f t="shared" ca="1" si="190"/>
        <v>0</v>
      </c>
      <c r="X310" s="79">
        <f t="shared" ca="1" si="190"/>
        <v>0</v>
      </c>
      <c r="Y310" s="79">
        <f t="shared" ca="1" si="190"/>
        <v>0</v>
      </c>
      <c r="Z310" s="79">
        <f t="shared" ca="1" si="190"/>
        <v>0</v>
      </c>
      <c r="AA310" s="79">
        <f t="shared" ca="1" si="190"/>
        <v>0</v>
      </c>
      <c r="AB310" s="79">
        <f t="shared" ca="1" si="190"/>
        <v>0</v>
      </c>
      <c r="AC310" s="79">
        <f t="shared" ca="1" si="190"/>
        <v>0</v>
      </c>
      <c r="AD310" s="79">
        <f t="shared" ca="1" si="190"/>
        <v>0</v>
      </c>
      <c r="AE310" s="79">
        <f t="shared" ca="1" si="190"/>
        <v>0</v>
      </c>
      <c r="AF310" s="79">
        <f t="shared" ca="1" si="190"/>
        <v>0</v>
      </c>
      <c r="AG310" s="79">
        <f t="shared" ca="1" si="190"/>
        <v>1</v>
      </c>
      <c r="AH310" s="79">
        <f t="shared" ca="1" si="190"/>
        <v>1</v>
      </c>
      <c r="AI310" s="79">
        <f t="shared" ca="1" si="190"/>
        <v>1</v>
      </c>
      <c r="AJ310" s="79">
        <f t="shared" ca="1" si="190"/>
        <v>1</v>
      </c>
      <c r="AK310" s="79">
        <f t="shared" ca="1" si="190"/>
        <v>1</v>
      </c>
      <c r="AL310" s="79">
        <f t="shared" ca="1" si="190"/>
        <v>1</v>
      </c>
      <c r="AM310" s="79">
        <f t="shared" ca="1" si="190"/>
        <v>1</v>
      </c>
      <c r="AN310" s="79">
        <f t="shared" ca="1" si="190"/>
        <v>1</v>
      </c>
      <c r="AO310" s="79">
        <f t="shared" ca="1" si="190"/>
        <v>1</v>
      </c>
      <c r="AP310" s="79">
        <f t="shared" ca="1" si="190"/>
        <v>1</v>
      </c>
      <c r="AQ310" s="79">
        <f t="shared" ca="1" si="190"/>
        <v>1</v>
      </c>
      <c r="AR310" s="79">
        <f t="shared" ca="1" si="190"/>
        <v>1</v>
      </c>
      <c r="AS310" s="79">
        <f t="shared" ca="1" si="190"/>
        <v>1</v>
      </c>
      <c r="AT310" s="79">
        <f t="shared" ca="1" si="190"/>
        <v>1</v>
      </c>
      <c r="AU310" s="79">
        <f t="shared" ca="1" si="190"/>
        <v>1</v>
      </c>
      <c r="AV310" s="79">
        <f t="shared" ca="1" si="190"/>
        <v>1</v>
      </c>
      <c r="AW310" s="79">
        <f t="shared" ca="1" si="190"/>
        <v>1</v>
      </c>
      <c r="AX310" s="79">
        <f t="shared" ca="1" si="190"/>
        <v>1</v>
      </c>
      <c r="AY310" s="79">
        <f t="shared" ca="1" si="190"/>
        <v>1</v>
      </c>
      <c r="AZ310" s="79">
        <f t="shared" ca="1" si="190"/>
        <v>1</v>
      </c>
      <c r="BA310" s="79">
        <f t="shared" ca="1" si="190"/>
        <v>1</v>
      </c>
      <c r="BB310" s="79">
        <f t="shared" ca="1" si="190"/>
        <v>1</v>
      </c>
      <c r="BC310" s="79">
        <f t="shared" ca="1" si="190"/>
        <v>1</v>
      </c>
      <c r="BD310" s="79">
        <f t="shared" ca="1" si="190"/>
        <v>1</v>
      </c>
      <c r="BE310" s="79">
        <f t="shared" ca="1" si="190"/>
        <v>1</v>
      </c>
      <c r="BF310" s="79">
        <f t="shared" ca="1" si="190"/>
        <v>1</v>
      </c>
      <c r="BG310" s="79">
        <f t="shared" ca="1" si="190"/>
        <v>1</v>
      </c>
      <c r="BH310" s="79">
        <f t="shared" ca="1" si="190"/>
        <v>1</v>
      </c>
      <c r="BI310" s="79">
        <f t="shared" ca="1" si="190"/>
        <v>1</v>
      </c>
      <c r="BJ310" s="79">
        <f t="shared" ca="1" si="190"/>
        <v>1</v>
      </c>
      <c r="BK310" s="79">
        <f t="shared" ca="1" si="190"/>
        <v>1</v>
      </c>
      <c r="BL310" s="79">
        <f t="shared" ca="1" si="190"/>
        <v>1</v>
      </c>
    </row>
    <row r="311" spans="1:102" hidden="1" outlineLevel="1" x14ac:dyDescent="0.25">
      <c r="A311" t="s">
        <v>225</v>
      </c>
      <c r="B311" s="46" t="s">
        <v>206</v>
      </c>
      <c r="C311" s="75">
        <f ca="1">C309</f>
        <v>0</v>
      </c>
      <c r="D311" s="75">
        <f ca="1">D309-C309</f>
        <v>0</v>
      </c>
      <c r="E311" s="75">
        <f t="shared" ref="E311:BL311" ca="1" si="191">E309-D309</f>
        <v>0</v>
      </c>
      <c r="F311" s="75">
        <f t="shared" ca="1" si="191"/>
        <v>0</v>
      </c>
      <c r="G311" s="75">
        <f t="shared" ca="1" si="191"/>
        <v>0</v>
      </c>
      <c r="H311" s="75">
        <f t="shared" ca="1" si="191"/>
        <v>0</v>
      </c>
      <c r="I311" s="75">
        <f t="shared" ca="1" si="191"/>
        <v>0</v>
      </c>
      <c r="J311" s="75">
        <f t="shared" ca="1" si="191"/>
        <v>0</v>
      </c>
      <c r="K311" s="75">
        <f t="shared" ca="1" si="191"/>
        <v>0</v>
      </c>
      <c r="L311" s="75">
        <f t="shared" ca="1" si="191"/>
        <v>0</v>
      </c>
      <c r="M311" s="75">
        <f t="shared" ca="1" si="191"/>
        <v>0</v>
      </c>
      <c r="N311" s="75">
        <f t="shared" ca="1" si="191"/>
        <v>0</v>
      </c>
      <c r="O311" s="75">
        <f t="shared" ca="1" si="191"/>
        <v>0</v>
      </c>
      <c r="P311" s="75">
        <f t="shared" ca="1" si="191"/>
        <v>0</v>
      </c>
      <c r="Q311" s="75">
        <f t="shared" ca="1" si="191"/>
        <v>0</v>
      </c>
      <c r="R311" s="75">
        <f t="shared" ca="1" si="191"/>
        <v>0</v>
      </c>
      <c r="S311" s="75">
        <f t="shared" ca="1" si="191"/>
        <v>0</v>
      </c>
      <c r="T311" s="75">
        <f t="shared" ca="1" si="191"/>
        <v>0</v>
      </c>
      <c r="U311" s="75">
        <f t="shared" ca="1" si="191"/>
        <v>0</v>
      </c>
      <c r="V311" s="75">
        <f t="shared" ca="1" si="191"/>
        <v>0</v>
      </c>
      <c r="W311" s="75">
        <f t="shared" ca="1" si="191"/>
        <v>0</v>
      </c>
      <c r="X311" s="75">
        <f t="shared" ca="1" si="191"/>
        <v>0</v>
      </c>
      <c r="Y311" s="75">
        <f t="shared" ca="1" si="191"/>
        <v>0</v>
      </c>
      <c r="Z311" s="75">
        <f t="shared" ca="1" si="191"/>
        <v>0</v>
      </c>
      <c r="AA311" s="75">
        <f t="shared" ca="1" si="191"/>
        <v>0</v>
      </c>
      <c r="AB311" s="75">
        <f t="shared" ca="1" si="191"/>
        <v>0</v>
      </c>
      <c r="AC311" s="75">
        <f t="shared" ca="1" si="191"/>
        <v>0</v>
      </c>
      <c r="AD311" s="75">
        <f t="shared" ca="1" si="191"/>
        <v>0</v>
      </c>
      <c r="AE311" s="75">
        <f t="shared" ca="1" si="191"/>
        <v>0</v>
      </c>
      <c r="AF311" s="75">
        <f t="shared" ca="1" si="191"/>
        <v>0</v>
      </c>
      <c r="AG311" s="75">
        <f t="shared" ca="1" si="191"/>
        <v>2</v>
      </c>
      <c r="AH311" s="75">
        <f t="shared" ca="1" si="191"/>
        <v>0</v>
      </c>
      <c r="AI311" s="75">
        <f t="shared" ca="1" si="191"/>
        <v>0</v>
      </c>
      <c r="AJ311" s="75">
        <f t="shared" ca="1" si="191"/>
        <v>0</v>
      </c>
      <c r="AK311" s="75">
        <f t="shared" ca="1" si="191"/>
        <v>0</v>
      </c>
      <c r="AL311" s="75">
        <f t="shared" ca="1" si="191"/>
        <v>0</v>
      </c>
      <c r="AM311" s="75">
        <f t="shared" ca="1" si="191"/>
        <v>0</v>
      </c>
      <c r="AN311" s="75">
        <f t="shared" ca="1" si="191"/>
        <v>0</v>
      </c>
      <c r="AO311" s="75">
        <f t="shared" ca="1" si="191"/>
        <v>0</v>
      </c>
      <c r="AP311" s="75">
        <f t="shared" ca="1" si="191"/>
        <v>0</v>
      </c>
      <c r="AQ311" s="75">
        <f t="shared" ca="1" si="191"/>
        <v>0</v>
      </c>
      <c r="AR311" s="75">
        <f t="shared" ca="1" si="191"/>
        <v>0</v>
      </c>
      <c r="AS311" s="75">
        <f t="shared" ca="1" si="191"/>
        <v>0</v>
      </c>
      <c r="AT311" s="75">
        <f t="shared" ca="1" si="191"/>
        <v>0</v>
      </c>
      <c r="AU311" s="75">
        <f t="shared" ca="1" si="191"/>
        <v>0</v>
      </c>
      <c r="AV311" s="75">
        <f t="shared" ca="1" si="191"/>
        <v>0</v>
      </c>
      <c r="AW311" s="75">
        <f t="shared" ca="1" si="191"/>
        <v>0</v>
      </c>
      <c r="AX311" s="75">
        <f t="shared" ca="1" si="191"/>
        <v>0</v>
      </c>
      <c r="AY311" s="75">
        <f t="shared" ca="1" si="191"/>
        <v>0</v>
      </c>
      <c r="AZ311" s="75">
        <f t="shared" ca="1" si="191"/>
        <v>0</v>
      </c>
      <c r="BA311" s="75">
        <f t="shared" ca="1" si="191"/>
        <v>0</v>
      </c>
      <c r="BB311" s="75">
        <f t="shared" ca="1" si="191"/>
        <v>0</v>
      </c>
      <c r="BC311" s="75">
        <f t="shared" ca="1" si="191"/>
        <v>0</v>
      </c>
      <c r="BD311" s="75">
        <f t="shared" ca="1" si="191"/>
        <v>0</v>
      </c>
      <c r="BE311" s="75">
        <f t="shared" ca="1" si="191"/>
        <v>0</v>
      </c>
      <c r="BF311" s="75">
        <f t="shared" ca="1" si="191"/>
        <v>0</v>
      </c>
      <c r="BG311" s="75">
        <f t="shared" ca="1" si="191"/>
        <v>0</v>
      </c>
      <c r="BH311" s="75">
        <f t="shared" ca="1" si="191"/>
        <v>0</v>
      </c>
      <c r="BI311" s="75">
        <f t="shared" ca="1" si="191"/>
        <v>0</v>
      </c>
      <c r="BJ311" s="75">
        <f t="shared" ca="1" si="191"/>
        <v>0</v>
      </c>
      <c r="BK311" s="75">
        <f t="shared" ca="1" si="191"/>
        <v>0</v>
      </c>
      <c r="BL311" s="75">
        <f t="shared" ca="1" si="191"/>
        <v>0</v>
      </c>
    </row>
    <row r="312" spans="1:102" hidden="1" outlineLevel="1" x14ac:dyDescent="0.25">
      <c r="A312" t="s">
        <v>225</v>
      </c>
      <c r="B312" s="46" t="s">
        <v>207</v>
      </c>
      <c r="C312" s="47">
        <f ca="1">C309*0.5</f>
        <v>0</v>
      </c>
      <c r="D312" s="47">
        <f t="shared" ref="D312:BL312" ca="1" si="192">D311*0.5</f>
        <v>0</v>
      </c>
      <c r="E312" s="47">
        <f t="shared" ca="1" si="192"/>
        <v>0</v>
      </c>
      <c r="F312" s="47">
        <f t="shared" ca="1" si="192"/>
        <v>0</v>
      </c>
      <c r="G312" s="47">
        <f t="shared" ca="1" si="192"/>
        <v>0</v>
      </c>
      <c r="H312" s="47">
        <f t="shared" ca="1" si="192"/>
        <v>0</v>
      </c>
      <c r="I312" s="47">
        <f t="shared" ca="1" si="192"/>
        <v>0</v>
      </c>
      <c r="J312" s="47">
        <f t="shared" ca="1" si="192"/>
        <v>0</v>
      </c>
      <c r="K312" s="47">
        <f t="shared" ca="1" si="192"/>
        <v>0</v>
      </c>
      <c r="L312" s="47">
        <f t="shared" ca="1" si="192"/>
        <v>0</v>
      </c>
      <c r="M312" s="47">
        <f t="shared" ca="1" si="192"/>
        <v>0</v>
      </c>
      <c r="N312" s="47">
        <f t="shared" ca="1" si="192"/>
        <v>0</v>
      </c>
      <c r="O312" s="47">
        <f t="shared" ca="1" si="192"/>
        <v>0</v>
      </c>
      <c r="P312" s="47">
        <f t="shared" ca="1" si="192"/>
        <v>0</v>
      </c>
      <c r="Q312" s="47">
        <f t="shared" ca="1" si="192"/>
        <v>0</v>
      </c>
      <c r="R312" s="47">
        <f t="shared" ca="1" si="192"/>
        <v>0</v>
      </c>
      <c r="S312" s="47">
        <f t="shared" ca="1" si="192"/>
        <v>0</v>
      </c>
      <c r="T312" s="47">
        <f t="shared" ca="1" si="192"/>
        <v>0</v>
      </c>
      <c r="U312" s="47">
        <f t="shared" ca="1" si="192"/>
        <v>0</v>
      </c>
      <c r="V312" s="47">
        <f t="shared" ca="1" si="192"/>
        <v>0</v>
      </c>
      <c r="W312" s="47">
        <f t="shared" ca="1" si="192"/>
        <v>0</v>
      </c>
      <c r="X312" s="47">
        <f t="shared" ca="1" si="192"/>
        <v>0</v>
      </c>
      <c r="Y312" s="47">
        <f t="shared" ca="1" si="192"/>
        <v>0</v>
      </c>
      <c r="Z312" s="47">
        <f t="shared" ca="1" si="192"/>
        <v>0</v>
      </c>
      <c r="AA312" s="47">
        <f t="shared" ca="1" si="192"/>
        <v>0</v>
      </c>
      <c r="AB312" s="47">
        <f t="shared" ca="1" si="192"/>
        <v>0</v>
      </c>
      <c r="AC312" s="47">
        <f t="shared" ca="1" si="192"/>
        <v>0</v>
      </c>
      <c r="AD312" s="47">
        <f t="shared" ca="1" si="192"/>
        <v>0</v>
      </c>
      <c r="AE312" s="47">
        <f t="shared" ca="1" si="192"/>
        <v>0</v>
      </c>
      <c r="AF312" s="47">
        <f t="shared" ca="1" si="192"/>
        <v>0</v>
      </c>
      <c r="AG312" s="47">
        <f t="shared" ca="1" si="192"/>
        <v>1</v>
      </c>
      <c r="AH312" s="47">
        <f t="shared" ca="1" si="192"/>
        <v>0</v>
      </c>
      <c r="AI312" s="47">
        <f t="shared" ca="1" si="192"/>
        <v>0</v>
      </c>
      <c r="AJ312" s="47">
        <f t="shared" ca="1" si="192"/>
        <v>0</v>
      </c>
      <c r="AK312" s="47">
        <f t="shared" ca="1" si="192"/>
        <v>0</v>
      </c>
      <c r="AL312" s="47">
        <f t="shared" ca="1" si="192"/>
        <v>0</v>
      </c>
      <c r="AM312" s="47">
        <f t="shared" ca="1" si="192"/>
        <v>0</v>
      </c>
      <c r="AN312" s="47">
        <f t="shared" ca="1" si="192"/>
        <v>0</v>
      </c>
      <c r="AO312" s="47">
        <f t="shared" ca="1" si="192"/>
        <v>0</v>
      </c>
      <c r="AP312" s="47">
        <f t="shared" ca="1" si="192"/>
        <v>0</v>
      </c>
      <c r="AQ312" s="47">
        <f t="shared" ca="1" si="192"/>
        <v>0</v>
      </c>
      <c r="AR312" s="47">
        <f t="shared" ca="1" si="192"/>
        <v>0</v>
      </c>
      <c r="AS312" s="47">
        <f t="shared" ca="1" si="192"/>
        <v>0</v>
      </c>
      <c r="AT312" s="47">
        <f t="shared" ca="1" si="192"/>
        <v>0</v>
      </c>
      <c r="AU312" s="47">
        <f t="shared" ca="1" si="192"/>
        <v>0</v>
      </c>
      <c r="AV312" s="47">
        <f t="shared" ca="1" si="192"/>
        <v>0</v>
      </c>
      <c r="AW312" s="47">
        <f t="shared" ca="1" si="192"/>
        <v>0</v>
      </c>
      <c r="AX312" s="47">
        <f t="shared" ca="1" si="192"/>
        <v>0</v>
      </c>
      <c r="AY312" s="47">
        <f t="shared" ca="1" si="192"/>
        <v>0</v>
      </c>
      <c r="AZ312" s="47">
        <f t="shared" ca="1" si="192"/>
        <v>0</v>
      </c>
      <c r="BA312" s="47">
        <f t="shared" ca="1" si="192"/>
        <v>0</v>
      </c>
      <c r="BB312" s="47">
        <f t="shared" ca="1" si="192"/>
        <v>0</v>
      </c>
      <c r="BC312" s="47">
        <f t="shared" ca="1" si="192"/>
        <v>0</v>
      </c>
      <c r="BD312" s="47">
        <f t="shared" ca="1" si="192"/>
        <v>0</v>
      </c>
      <c r="BE312" s="47">
        <f t="shared" ca="1" si="192"/>
        <v>0</v>
      </c>
      <c r="BF312" s="47">
        <f t="shared" ca="1" si="192"/>
        <v>0</v>
      </c>
      <c r="BG312" s="47">
        <f t="shared" ca="1" si="192"/>
        <v>0</v>
      </c>
      <c r="BH312" s="47">
        <f t="shared" ca="1" si="192"/>
        <v>0</v>
      </c>
      <c r="BI312" s="47">
        <f t="shared" ca="1" si="192"/>
        <v>0</v>
      </c>
      <c r="BJ312" s="47">
        <f t="shared" ca="1" si="192"/>
        <v>0</v>
      </c>
      <c r="BK312" s="47">
        <f t="shared" ca="1" si="192"/>
        <v>0</v>
      </c>
      <c r="BL312" s="47">
        <f t="shared" ca="1" si="192"/>
        <v>0</v>
      </c>
    </row>
    <row r="313" spans="1:102" hidden="1" outlineLevel="1" x14ac:dyDescent="0.25">
      <c r="A313" t="s">
        <v>225</v>
      </c>
      <c r="B313" s="46" t="s">
        <v>208</v>
      </c>
      <c r="C313" s="47">
        <f t="shared" ref="C313:BL313" ca="1" si="193">C311+C312</f>
        <v>0</v>
      </c>
      <c r="D313" s="75">
        <f t="shared" ca="1" si="193"/>
        <v>0</v>
      </c>
      <c r="E313" s="47">
        <f t="shared" ca="1" si="193"/>
        <v>0</v>
      </c>
      <c r="F313" s="47">
        <f t="shared" ca="1" si="193"/>
        <v>0</v>
      </c>
      <c r="G313" s="47">
        <f t="shared" ca="1" si="193"/>
        <v>0</v>
      </c>
      <c r="H313" s="47">
        <f t="shared" ca="1" si="193"/>
        <v>0</v>
      </c>
      <c r="I313" s="47">
        <f t="shared" ca="1" si="193"/>
        <v>0</v>
      </c>
      <c r="J313" s="47">
        <f t="shared" ca="1" si="193"/>
        <v>0</v>
      </c>
      <c r="K313" s="47">
        <f t="shared" ca="1" si="193"/>
        <v>0</v>
      </c>
      <c r="L313" s="47">
        <f t="shared" ca="1" si="193"/>
        <v>0</v>
      </c>
      <c r="M313" s="47">
        <f t="shared" ca="1" si="193"/>
        <v>0</v>
      </c>
      <c r="N313" s="47">
        <f t="shared" ca="1" si="193"/>
        <v>0</v>
      </c>
      <c r="O313" s="47">
        <f t="shared" ca="1" si="193"/>
        <v>0</v>
      </c>
      <c r="P313" s="47">
        <f t="shared" ca="1" si="193"/>
        <v>0</v>
      </c>
      <c r="Q313" s="47">
        <f t="shared" ca="1" si="193"/>
        <v>0</v>
      </c>
      <c r="R313" s="47">
        <f t="shared" ca="1" si="193"/>
        <v>0</v>
      </c>
      <c r="S313" s="47">
        <f t="shared" ca="1" si="193"/>
        <v>0</v>
      </c>
      <c r="T313" s="47">
        <f t="shared" ca="1" si="193"/>
        <v>0</v>
      </c>
      <c r="U313" s="47">
        <f t="shared" ca="1" si="193"/>
        <v>0</v>
      </c>
      <c r="V313" s="47">
        <f t="shared" ca="1" si="193"/>
        <v>0</v>
      </c>
      <c r="W313" s="47">
        <f t="shared" ca="1" si="193"/>
        <v>0</v>
      </c>
      <c r="X313" s="47">
        <f t="shared" ca="1" si="193"/>
        <v>0</v>
      </c>
      <c r="Y313" s="47">
        <f t="shared" ca="1" si="193"/>
        <v>0</v>
      </c>
      <c r="Z313" s="47">
        <f t="shared" ca="1" si="193"/>
        <v>0</v>
      </c>
      <c r="AA313" s="47">
        <f t="shared" ca="1" si="193"/>
        <v>0</v>
      </c>
      <c r="AB313" s="47">
        <f t="shared" ca="1" si="193"/>
        <v>0</v>
      </c>
      <c r="AC313" s="47">
        <f t="shared" ca="1" si="193"/>
        <v>0</v>
      </c>
      <c r="AD313" s="47">
        <f t="shared" ca="1" si="193"/>
        <v>0</v>
      </c>
      <c r="AE313" s="47">
        <f t="shared" ca="1" si="193"/>
        <v>0</v>
      </c>
      <c r="AF313" s="47">
        <f t="shared" ca="1" si="193"/>
        <v>0</v>
      </c>
      <c r="AG313" s="47">
        <f t="shared" ca="1" si="193"/>
        <v>3</v>
      </c>
      <c r="AH313" s="47">
        <f t="shared" ca="1" si="193"/>
        <v>0</v>
      </c>
      <c r="AI313" s="47">
        <f t="shared" ca="1" si="193"/>
        <v>0</v>
      </c>
      <c r="AJ313" s="47">
        <f t="shared" ca="1" si="193"/>
        <v>0</v>
      </c>
      <c r="AK313" s="47">
        <f t="shared" ca="1" si="193"/>
        <v>0</v>
      </c>
      <c r="AL313" s="47">
        <f t="shared" ca="1" si="193"/>
        <v>0</v>
      </c>
      <c r="AM313" s="47">
        <f t="shared" ca="1" si="193"/>
        <v>0</v>
      </c>
      <c r="AN313" s="47">
        <f t="shared" ca="1" si="193"/>
        <v>0</v>
      </c>
      <c r="AO313" s="47">
        <f t="shared" ca="1" si="193"/>
        <v>0</v>
      </c>
      <c r="AP313" s="47">
        <f t="shared" ca="1" si="193"/>
        <v>0</v>
      </c>
      <c r="AQ313" s="47">
        <f t="shared" ca="1" si="193"/>
        <v>0</v>
      </c>
      <c r="AR313" s="47">
        <f t="shared" ca="1" si="193"/>
        <v>0</v>
      </c>
      <c r="AS313" s="47">
        <f t="shared" ca="1" si="193"/>
        <v>0</v>
      </c>
      <c r="AT313" s="47">
        <f t="shared" ca="1" si="193"/>
        <v>0</v>
      </c>
      <c r="AU313" s="47">
        <f t="shared" ca="1" si="193"/>
        <v>0</v>
      </c>
      <c r="AV313" s="47">
        <f t="shared" ca="1" si="193"/>
        <v>0</v>
      </c>
      <c r="AW313" s="47">
        <f t="shared" ca="1" si="193"/>
        <v>0</v>
      </c>
      <c r="AX313" s="47">
        <f t="shared" ca="1" si="193"/>
        <v>0</v>
      </c>
      <c r="AY313" s="47">
        <f t="shared" ca="1" si="193"/>
        <v>0</v>
      </c>
      <c r="AZ313" s="47">
        <f t="shared" ca="1" si="193"/>
        <v>0</v>
      </c>
      <c r="BA313" s="47">
        <f t="shared" ca="1" si="193"/>
        <v>0</v>
      </c>
      <c r="BB313" s="47">
        <f t="shared" ca="1" si="193"/>
        <v>0</v>
      </c>
      <c r="BC313" s="47">
        <f t="shared" ca="1" si="193"/>
        <v>0</v>
      </c>
      <c r="BD313" s="47">
        <f t="shared" ca="1" si="193"/>
        <v>0</v>
      </c>
      <c r="BE313" s="47">
        <f t="shared" ca="1" si="193"/>
        <v>0</v>
      </c>
      <c r="BF313" s="47">
        <f t="shared" ca="1" si="193"/>
        <v>0</v>
      </c>
      <c r="BG313" s="47">
        <f t="shared" ca="1" si="193"/>
        <v>0</v>
      </c>
      <c r="BH313" s="47">
        <f t="shared" ca="1" si="193"/>
        <v>0</v>
      </c>
      <c r="BI313" s="47">
        <f t="shared" ca="1" si="193"/>
        <v>0</v>
      </c>
      <c r="BJ313" s="47">
        <f t="shared" ca="1" si="193"/>
        <v>0</v>
      </c>
      <c r="BK313" s="47">
        <f t="shared" ca="1" si="193"/>
        <v>0</v>
      </c>
      <c r="BL313" s="47">
        <f t="shared" ca="1" si="193"/>
        <v>0</v>
      </c>
    </row>
    <row r="314" spans="1:102" hidden="1" outlineLevel="1" x14ac:dyDescent="0.25">
      <c r="A314" t="s">
        <v>225</v>
      </c>
      <c r="B314" s="91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</row>
    <row r="315" spans="1:102" s="10" customFormat="1" ht="18.75" collapsed="1" x14ac:dyDescent="0.3">
      <c r="A315" s="10" t="s">
        <v>234</v>
      </c>
      <c r="B315" s="11" t="s">
        <v>235</v>
      </c>
      <c r="C315" s="12">
        <v>2030</v>
      </c>
      <c r="D315" s="12">
        <v>2031</v>
      </c>
      <c r="E315" s="12">
        <v>2032</v>
      </c>
      <c r="F315" s="12">
        <v>2033</v>
      </c>
      <c r="G315" s="12">
        <v>2034</v>
      </c>
      <c r="H315" s="12">
        <v>2035</v>
      </c>
      <c r="I315" s="12">
        <v>2036</v>
      </c>
      <c r="J315" s="12">
        <v>2037</v>
      </c>
      <c r="K315" s="12">
        <v>2038</v>
      </c>
      <c r="L315" s="12">
        <v>2039</v>
      </c>
      <c r="M315" s="12">
        <v>2040</v>
      </c>
      <c r="N315" s="12">
        <v>2041</v>
      </c>
      <c r="O315" s="12">
        <v>2042</v>
      </c>
      <c r="P315" s="12">
        <v>2043</v>
      </c>
      <c r="Q315" s="12">
        <v>2044</v>
      </c>
      <c r="R315" s="12">
        <v>2045</v>
      </c>
      <c r="S315" s="12">
        <v>2046</v>
      </c>
      <c r="T315" s="12">
        <v>2047</v>
      </c>
      <c r="U315" s="12">
        <v>2048</v>
      </c>
      <c r="V315" s="12">
        <v>2049</v>
      </c>
      <c r="W315" s="10">
        <v>2050</v>
      </c>
      <c r="X315" s="10">
        <v>2051</v>
      </c>
      <c r="Y315" s="10">
        <v>2052</v>
      </c>
      <c r="Z315" s="10">
        <v>2053</v>
      </c>
      <c r="AA315" s="10">
        <v>2054</v>
      </c>
      <c r="AB315" s="10">
        <v>2055</v>
      </c>
      <c r="AC315" s="10">
        <v>2056</v>
      </c>
      <c r="AD315" s="10">
        <v>2057</v>
      </c>
      <c r="AE315" s="10">
        <v>2058</v>
      </c>
      <c r="AF315" s="10">
        <v>2059</v>
      </c>
      <c r="AG315" s="10">
        <v>2060</v>
      </c>
      <c r="AH315" s="10">
        <v>2061</v>
      </c>
      <c r="AI315" s="10">
        <v>2062</v>
      </c>
      <c r="AJ315" s="10">
        <v>2063</v>
      </c>
      <c r="AK315" s="10">
        <v>2064</v>
      </c>
      <c r="AL315" s="10">
        <v>2065</v>
      </c>
      <c r="AM315" s="10">
        <v>2066</v>
      </c>
      <c r="AN315" s="10">
        <v>2067</v>
      </c>
      <c r="AO315" s="10">
        <v>2068</v>
      </c>
      <c r="AP315" s="10">
        <v>2069</v>
      </c>
      <c r="AQ315" s="10">
        <v>2070</v>
      </c>
      <c r="AR315" s="10">
        <v>2071</v>
      </c>
      <c r="AS315" s="10">
        <v>2072</v>
      </c>
      <c r="AT315" s="10">
        <v>2073</v>
      </c>
      <c r="AU315" s="10">
        <v>2074</v>
      </c>
      <c r="AV315" s="10">
        <v>2075</v>
      </c>
      <c r="AW315" s="10">
        <v>2076</v>
      </c>
      <c r="AX315" s="10">
        <v>2077</v>
      </c>
      <c r="AY315" s="10">
        <v>2078</v>
      </c>
      <c r="AZ315" s="10">
        <v>2079</v>
      </c>
      <c r="BA315" s="10">
        <v>2080</v>
      </c>
      <c r="BB315" s="10">
        <v>2081</v>
      </c>
      <c r="BC315" s="10">
        <v>2082</v>
      </c>
      <c r="BD315" s="10">
        <v>2083</v>
      </c>
      <c r="BE315" s="10">
        <v>2084</v>
      </c>
      <c r="BF315" s="10">
        <v>2085</v>
      </c>
      <c r="BG315" s="10">
        <v>2086</v>
      </c>
      <c r="BH315" s="10">
        <v>2087</v>
      </c>
      <c r="BI315" s="10">
        <v>2088</v>
      </c>
      <c r="BJ315" s="10">
        <v>2089</v>
      </c>
      <c r="BK315" s="10">
        <v>2090</v>
      </c>
      <c r="BL315" s="10">
        <v>2091</v>
      </c>
      <c r="BM315" s="10">
        <v>2092</v>
      </c>
      <c r="BN315" s="10">
        <v>2093</v>
      </c>
      <c r="BO315" s="10">
        <v>2094</v>
      </c>
      <c r="BP315" s="10">
        <v>2095</v>
      </c>
      <c r="BQ315" s="10">
        <v>2096</v>
      </c>
      <c r="BR315" s="10">
        <v>2097</v>
      </c>
      <c r="BS315" s="10">
        <v>2098</v>
      </c>
      <c r="BT315" s="10">
        <v>2099</v>
      </c>
      <c r="BU315" s="10">
        <v>2100</v>
      </c>
      <c r="BV315" s="10">
        <v>2101</v>
      </c>
      <c r="BW315" s="10">
        <v>2102</v>
      </c>
      <c r="BX315" s="10">
        <v>2103</v>
      </c>
      <c r="BY315" s="10">
        <v>2104</v>
      </c>
      <c r="BZ315" s="10">
        <v>2105</v>
      </c>
      <c r="CA315" s="10">
        <v>2106</v>
      </c>
      <c r="CB315" s="10">
        <v>2107</v>
      </c>
      <c r="CC315" s="10">
        <v>2108</v>
      </c>
      <c r="CD315" s="10">
        <v>2109</v>
      </c>
      <c r="CE315" s="10">
        <v>2110</v>
      </c>
      <c r="CF315" s="10">
        <v>2111</v>
      </c>
      <c r="CG315" s="10">
        <v>2112</v>
      </c>
      <c r="CH315" s="10">
        <v>2113</v>
      </c>
      <c r="CI315" s="10">
        <v>2114</v>
      </c>
      <c r="CJ315" s="10">
        <v>2115</v>
      </c>
      <c r="CK315" s="10">
        <v>2116</v>
      </c>
      <c r="CL315" s="10">
        <v>2117</v>
      </c>
      <c r="CM315" s="10">
        <v>2118</v>
      </c>
      <c r="CN315" s="10">
        <v>2119</v>
      </c>
      <c r="CO315" s="10">
        <v>2120</v>
      </c>
      <c r="CP315" s="10">
        <v>2121</v>
      </c>
      <c r="CQ315" s="10">
        <v>2122</v>
      </c>
      <c r="CR315" s="10">
        <v>2123</v>
      </c>
      <c r="CS315" s="10">
        <v>2124</v>
      </c>
      <c r="CT315" s="10">
        <v>2125</v>
      </c>
      <c r="CU315" s="10">
        <v>2126</v>
      </c>
      <c r="CV315" s="10">
        <v>2127</v>
      </c>
      <c r="CW315" s="10">
        <v>2128</v>
      </c>
      <c r="CX315" s="10">
        <v>2129</v>
      </c>
    </row>
    <row r="316" spans="1:102" s="10" customFormat="1" hidden="1" outlineLevel="1" x14ac:dyDescent="0.25">
      <c r="A316" t="s">
        <v>22</v>
      </c>
      <c r="B316" t="s">
        <v>236</v>
      </c>
      <c r="C316" s="92">
        <v>0</v>
      </c>
      <c r="D316" s="93">
        <v>0</v>
      </c>
      <c r="E316" s="93">
        <v>0</v>
      </c>
      <c r="F316" s="93">
        <v>0</v>
      </c>
      <c r="G316" s="93">
        <v>0</v>
      </c>
      <c r="H316" s="93">
        <v>0</v>
      </c>
      <c r="I316" s="93">
        <v>0</v>
      </c>
      <c r="J316" s="93">
        <v>0</v>
      </c>
      <c r="K316" s="93">
        <v>0</v>
      </c>
      <c r="L316" s="93">
        <v>0</v>
      </c>
      <c r="M316" s="93">
        <v>69.599999999999994</v>
      </c>
      <c r="N316" s="93">
        <v>0</v>
      </c>
      <c r="O316" s="93">
        <v>0</v>
      </c>
      <c r="P316" s="93">
        <v>0</v>
      </c>
      <c r="Q316" s="93">
        <v>0</v>
      </c>
      <c r="R316" s="93">
        <v>0</v>
      </c>
      <c r="S316" s="93">
        <v>0</v>
      </c>
      <c r="T316" s="93">
        <v>0</v>
      </c>
      <c r="U316" s="93">
        <v>0</v>
      </c>
      <c r="V316" s="93">
        <v>0</v>
      </c>
      <c r="W316" s="93">
        <v>0</v>
      </c>
      <c r="X316" s="93">
        <v>0</v>
      </c>
      <c r="Y316" s="93">
        <v>0</v>
      </c>
      <c r="Z316" s="93">
        <v>0</v>
      </c>
      <c r="AA316" s="93">
        <v>0</v>
      </c>
      <c r="AB316" s="93">
        <v>0</v>
      </c>
      <c r="AC316" s="93">
        <v>0</v>
      </c>
      <c r="AD316" s="93">
        <v>0</v>
      </c>
      <c r="AE316" s="93">
        <v>0</v>
      </c>
      <c r="AF316" s="93">
        <v>0</v>
      </c>
      <c r="AG316" s="93">
        <v>0</v>
      </c>
      <c r="AH316" s="93">
        <v>0</v>
      </c>
      <c r="AI316" s="93">
        <v>0</v>
      </c>
      <c r="AJ316" s="93">
        <v>0</v>
      </c>
      <c r="AK316" s="93">
        <v>0</v>
      </c>
      <c r="AL316" s="93">
        <v>0</v>
      </c>
      <c r="AM316" s="93">
        <v>0</v>
      </c>
      <c r="AN316" s="93">
        <v>0</v>
      </c>
      <c r="AO316" s="93">
        <v>0</v>
      </c>
      <c r="AP316" s="93">
        <v>0</v>
      </c>
      <c r="AQ316" s="93">
        <v>0</v>
      </c>
      <c r="AR316" s="93">
        <v>0</v>
      </c>
      <c r="AS316" s="93">
        <v>0</v>
      </c>
      <c r="AT316" s="93">
        <v>0</v>
      </c>
      <c r="AU316" s="93">
        <v>0</v>
      </c>
      <c r="AV316" s="93">
        <v>0</v>
      </c>
      <c r="AW316" s="93">
        <v>0</v>
      </c>
      <c r="AX316" s="93">
        <v>0</v>
      </c>
      <c r="AY316" s="93">
        <v>0</v>
      </c>
      <c r="AZ316" s="93">
        <v>0</v>
      </c>
      <c r="BA316" s="93">
        <v>0</v>
      </c>
      <c r="BB316" s="93">
        <v>0</v>
      </c>
      <c r="BC316" s="93">
        <v>0</v>
      </c>
      <c r="BD316" s="93">
        <v>0</v>
      </c>
      <c r="BE316" s="93">
        <v>0</v>
      </c>
      <c r="BF316" s="93">
        <v>0</v>
      </c>
      <c r="BG316" s="93">
        <v>0</v>
      </c>
      <c r="BH316" s="93">
        <v>0</v>
      </c>
      <c r="BI316" s="93">
        <v>0</v>
      </c>
      <c r="BJ316" s="93">
        <v>0</v>
      </c>
      <c r="BK316" s="93">
        <v>0</v>
      </c>
      <c r="BL316" s="93">
        <v>0</v>
      </c>
      <c r="BM316" s="93">
        <v>0</v>
      </c>
      <c r="BN316" s="93">
        <v>0</v>
      </c>
      <c r="BO316" s="93">
        <v>0</v>
      </c>
      <c r="BP316" s="93">
        <v>0</v>
      </c>
      <c r="BQ316" s="93">
        <v>0</v>
      </c>
      <c r="BR316" s="93">
        <v>0</v>
      </c>
      <c r="BS316" s="93">
        <v>0</v>
      </c>
      <c r="BT316" s="93">
        <v>0</v>
      </c>
      <c r="BU316" s="93">
        <v>0</v>
      </c>
      <c r="BV316" s="93">
        <v>0</v>
      </c>
      <c r="BW316" s="93">
        <v>0</v>
      </c>
      <c r="BX316" s="93">
        <v>0</v>
      </c>
      <c r="BY316" s="93">
        <v>0</v>
      </c>
      <c r="BZ316" s="93">
        <v>0</v>
      </c>
      <c r="CA316" s="93">
        <v>0</v>
      </c>
      <c r="CB316" s="93">
        <v>0</v>
      </c>
      <c r="CC316" s="93">
        <v>0</v>
      </c>
      <c r="CD316" s="93">
        <v>0</v>
      </c>
      <c r="CE316" s="93">
        <v>0</v>
      </c>
      <c r="CF316" s="93">
        <v>0</v>
      </c>
      <c r="CG316" s="93">
        <v>0</v>
      </c>
      <c r="CH316" s="93">
        <v>0</v>
      </c>
      <c r="CI316" s="93">
        <v>0</v>
      </c>
      <c r="CJ316" s="93">
        <v>0</v>
      </c>
      <c r="CK316" s="93">
        <v>0</v>
      </c>
      <c r="CL316" s="93">
        <v>0</v>
      </c>
      <c r="CM316" s="93">
        <v>0</v>
      </c>
      <c r="CN316" s="93">
        <v>0</v>
      </c>
      <c r="CO316" s="93">
        <v>0</v>
      </c>
      <c r="CP316" s="93">
        <v>0</v>
      </c>
      <c r="CQ316" s="93">
        <v>0</v>
      </c>
      <c r="CR316" s="93">
        <v>0</v>
      </c>
      <c r="CS316" s="93">
        <v>0</v>
      </c>
      <c r="CT316" s="93">
        <v>0</v>
      </c>
      <c r="CU316" s="93">
        <v>0</v>
      </c>
      <c r="CV316" s="93">
        <v>0</v>
      </c>
      <c r="CW316" s="93">
        <v>0</v>
      </c>
      <c r="CX316" s="93">
        <v>0</v>
      </c>
    </row>
    <row r="317" spans="1:102" s="10" customFormat="1" hidden="1" outlineLevel="1" x14ac:dyDescent="0.25">
      <c r="A317" t="s">
        <v>22</v>
      </c>
      <c r="B317" t="s">
        <v>237</v>
      </c>
      <c r="C317" s="92">
        <v>20.399999999999999</v>
      </c>
      <c r="D317" s="93">
        <v>0</v>
      </c>
      <c r="E317" s="93">
        <v>0</v>
      </c>
      <c r="F317" s="93">
        <v>0</v>
      </c>
      <c r="G317" s="93">
        <v>0</v>
      </c>
      <c r="H317" s="93">
        <v>0</v>
      </c>
      <c r="I317" s="93">
        <v>0</v>
      </c>
      <c r="J317" s="93">
        <v>0</v>
      </c>
      <c r="K317" s="93">
        <v>0</v>
      </c>
      <c r="L317" s="93">
        <v>0</v>
      </c>
      <c r="M317" s="93">
        <v>0</v>
      </c>
      <c r="N317" s="93">
        <v>0</v>
      </c>
      <c r="O317" s="93">
        <v>18</v>
      </c>
      <c r="P317" s="93">
        <v>0</v>
      </c>
      <c r="Q317" s="93">
        <v>0</v>
      </c>
      <c r="R317" s="93">
        <v>0</v>
      </c>
      <c r="S317" s="93">
        <v>0</v>
      </c>
      <c r="T317" s="93">
        <v>0</v>
      </c>
      <c r="U317" s="93">
        <v>10.8</v>
      </c>
      <c r="V317" s="93">
        <v>0</v>
      </c>
      <c r="W317" s="93">
        <v>0</v>
      </c>
      <c r="X317" s="93">
        <v>0</v>
      </c>
      <c r="Y317" s="93">
        <v>0</v>
      </c>
      <c r="Z317" s="93">
        <v>0</v>
      </c>
      <c r="AA317" s="93">
        <v>0</v>
      </c>
      <c r="AB317" s="93">
        <v>0</v>
      </c>
      <c r="AC317" s="93">
        <v>0</v>
      </c>
      <c r="AD317" s="93">
        <v>0</v>
      </c>
      <c r="AE317" s="93">
        <v>0</v>
      </c>
      <c r="AF317" s="93">
        <v>0</v>
      </c>
      <c r="AG317" s="93">
        <v>0</v>
      </c>
      <c r="AH317" s="93">
        <v>0</v>
      </c>
      <c r="AI317" s="93">
        <v>0</v>
      </c>
      <c r="AJ317" s="93">
        <v>0</v>
      </c>
      <c r="AK317" s="93">
        <v>0</v>
      </c>
      <c r="AL317" s="93">
        <v>0</v>
      </c>
      <c r="AM317" s="93">
        <v>0</v>
      </c>
      <c r="AN317" s="93">
        <v>0</v>
      </c>
      <c r="AO317" s="93">
        <v>0</v>
      </c>
      <c r="AP317" s="93">
        <v>0</v>
      </c>
      <c r="AQ317" s="93">
        <v>0</v>
      </c>
      <c r="AR317" s="93">
        <v>0</v>
      </c>
      <c r="AS317" s="93">
        <v>0</v>
      </c>
      <c r="AT317" s="93">
        <v>0</v>
      </c>
      <c r="AU317" s="93">
        <v>0</v>
      </c>
      <c r="AV317" s="93">
        <v>0</v>
      </c>
      <c r="AW317" s="93">
        <v>0</v>
      </c>
      <c r="AX317" s="93">
        <v>0</v>
      </c>
      <c r="AY317" s="93">
        <v>0</v>
      </c>
      <c r="AZ317" s="93">
        <v>0</v>
      </c>
      <c r="BA317" s="93">
        <v>0</v>
      </c>
      <c r="BB317" s="93">
        <v>0</v>
      </c>
      <c r="BC317" s="93">
        <v>0</v>
      </c>
      <c r="BD317" s="93">
        <v>0</v>
      </c>
      <c r="BE317" s="93">
        <v>0</v>
      </c>
      <c r="BF317" s="93">
        <v>0</v>
      </c>
      <c r="BG317" s="93">
        <v>0</v>
      </c>
      <c r="BH317" s="93">
        <v>0</v>
      </c>
      <c r="BI317" s="93">
        <v>0</v>
      </c>
      <c r="BJ317" s="93">
        <v>0</v>
      </c>
      <c r="BK317" s="93">
        <v>0</v>
      </c>
      <c r="BL317" s="93">
        <v>0</v>
      </c>
      <c r="BM317" s="93">
        <v>0</v>
      </c>
      <c r="BN317" s="93">
        <v>0</v>
      </c>
      <c r="BO317" s="93">
        <v>0</v>
      </c>
      <c r="BP317" s="93">
        <v>0</v>
      </c>
      <c r="BQ317" s="93">
        <v>0</v>
      </c>
      <c r="BR317" s="93">
        <v>0</v>
      </c>
      <c r="BS317" s="93">
        <v>0</v>
      </c>
      <c r="BT317" s="93">
        <v>0</v>
      </c>
      <c r="BU317" s="93">
        <v>0</v>
      </c>
      <c r="BV317" s="93">
        <v>0</v>
      </c>
      <c r="BW317" s="93">
        <v>0</v>
      </c>
      <c r="BX317" s="93">
        <v>0</v>
      </c>
      <c r="BY317" s="93">
        <v>0</v>
      </c>
      <c r="BZ317" s="93">
        <v>0</v>
      </c>
      <c r="CA317" s="93">
        <v>0</v>
      </c>
      <c r="CB317" s="93">
        <v>0</v>
      </c>
      <c r="CC317" s="93">
        <v>0</v>
      </c>
      <c r="CD317" s="93">
        <v>0</v>
      </c>
      <c r="CE317" s="93">
        <v>0</v>
      </c>
      <c r="CF317" s="93">
        <v>0</v>
      </c>
      <c r="CG317" s="93">
        <v>0</v>
      </c>
      <c r="CH317" s="93">
        <v>0</v>
      </c>
      <c r="CI317" s="93">
        <v>0</v>
      </c>
      <c r="CJ317" s="93">
        <v>0</v>
      </c>
      <c r="CK317" s="93">
        <v>0</v>
      </c>
      <c r="CL317" s="93">
        <v>0</v>
      </c>
      <c r="CM317" s="93">
        <v>0</v>
      </c>
      <c r="CN317" s="93">
        <v>0</v>
      </c>
      <c r="CO317" s="93">
        <v>0</v>
      </c>
      <c r="CP317" s="93">
        <v>0</v>
      </c>
      <c r="CQ317" s="93">
        <v>0</v>
      </c>
      <c r="CR317" s="93">
        <v>0</v>
      </c>
      <c r="CS317" s="93">
        <v>0</v>
      </c>
      <c r="CT317" s="93">
        <v>0</v>
      </c>
      <c r="CU317" s="93">
        <v>0</v>
      </c>
      <c r="CV317" s="93">
        <v>0</v>
      </c>
      <c r="CW317" s="93">
        <v>0</v>
      </c>
      <c r="CX317" s="93">
        <v>0</v>
      </c>
    </row>
    <row r="318" spans="1:102" s="10" customFormat="1" hidden="1" outlineLevel="1" x14ac:dyDescent="0.25">
      <c r="A318" t="s">
        <v>22</v>
      </c>
      <c r="B318" t="s">
        <v>238</v>
      </c>
      <c r="C318" s="92">
        <v>1.2</v>
      </c>
      <c r="D318" s="93">
        <v>0</v>
      </c>
      <c r="E318" s="93">
        <v>0</v>
      </c>
      <c r="F318" s="93">
        <v>0</v>
      </c>
      <c r="G318" s="93">
        <v>0</v>
      </c>
      <c r="H318" s="93">
        <v>0</v>
      </c>
      <c r="I318" s="93">
        <v>0</v>
      </c>
      <c r="J318" s="93">
        <v>0</v>
      </c>
      <c r="K318" s="93">
        <v>0</v>
      </c>
      <c r="L318" s="93">
        <v>0</v>
      </c>
      <c r="M318" s="93">
        <v>0</v>
      </c>
      <c r="N318" s="93">
        <v>0</v>
      </c>
      <c r="O318" s="93">
        <v>1.2</v>
      </c>
      <c r="P318" s="93">
        <v>0</v>
      </c>
      <c r="Q318" s="93">
        <v>0</v>
      </c>
      <c r="R318" s="93">
        <v>0</v>
      </c>
      <c r="S318" s="93">
        <v>0</v>
      </c>
      <c r="T318" s="93">
        <v>0</v>
      </c>
      <c r="U318" s="93">
        <v>0</v>
      </c>
      <c r="V318" s="93">
        <v>0</v>
      </c>
      <c r="W318" s="93">
        <v>0</v>
      </c>
      <c r="X318" s="93">
        <v>0</v>
      </c>
      <c r="Y318" s="93">
        <v>0</v>
      </c>
      <c r="Z318" s="93">
        <v>0</v>
      </c>
      <c r="AA318" s="93">
        <v>0</v>
      </c>
      <c r="AB318" s="93">
        <v>0</v>
      </c>
      <c r="AC318" s="93">
        <v>0</v>
      </c>
      <c r="AD318" s="93">
        <v>0</v>
      </c>
      <c r="AE318" s="93">
        <v>0</v>
      </c>
      <c r="AF318" s="93">
        <v>0</v>
      </c>
      <c r="AG318" s="93">
        <v>0</v>
      </c>
      <c r="AH318" s="93">
        <v>0</v>
      </c>
      <c r="AI318" s="93">
        <v>0</v>
      </c>
      <c r="AJ318" s="93">
        <v>0</v>
      </c>
      <c r="AK318" s="93">
        <v>0</v>
      </c>
      <c r="AL318" s="93">
        <v>0</v>
      </c>
      <c r="AM318" s="93">
        <v>0</v>
      </c>
      <c r="AN318" s="93">
        <v>0</v>
      </c>
      <c r="AO318" s="93">
        <v>0</v>
      </c>
      <c r="AP318" s="93">
        <v>0</v>
      </c>
      <c r="AQ318" s="93">
        <v>0</v>
      </c>
      <c r="AR318" s="93">
        <v>0</v>
      </c>
      <c r="AS318" s="93">
        <v>0</v>
      </c>
      <c r="AT318" s="93">
        <v>0</v>
      </c>
      <c r="AU318" s="93">
        <v>0</v>
      </c>
      <c r="AV318" s="93">
        <v>0</v>
      </c>
      <c r="AW318" s="93">
        <v>0</v>
      </c>
      <c r="AX318" s="93">
        <v>0</v>
      </c>
      <c r="AY318" s="93">
        <v>0</v>
      </c>
      <c r="AZ318" s="93">
        <v>0</v>
      </c>
      <c r="BA318" s="93">
        <v>0</v>
      </c>
      <c r="BB318" s="93">
        <v>0</v>
      </c>
      <c r="BC318" s="93">
        <v>0</v>
      </c>
      <c r="BD318" s="93">
        <v>0</v>
      </c>
      <c r="BE318" s="93">
        <v>0</v>
      </c>
      <c r="BF318" s="93">
        <v>0</v>
      </c>
      <c r="BG318" s="93">
        <v>0</v>
      </c>
      <c r="BH318" s="93">
        <v>0</v>
      </c>
      <c r="BI318" s="93">
        <v>0</v>
      </c>
      <c r="BJ318" s="93">
        <v>0</v>
      </c>
      <c r="BK318" s="93">
        <v>0</v>
      </c>
      <c r="BL318" s="93">
        <v>0</v>
      </c>
      <c r="BM318" s="93">
        <v>0</v>
      </c>
      <c r="BN318" s="93">
        <v>0</v>
      </c>
      <c r="BO318" s="93">
        <v>0</v>
      </c>
      <c r="BP318" s="93">
        <v>0</v>
      </c>
      <c r="BQ318" s="93">
        <v>0</v>
      </c>
      <c r="BR318" s="93">
        <v>0</v>
      </c>
      <c r="BS318" s="93">
        <v>0</v>
      </c>
      <c r="BT318" s="93">
        <v>0</v>
      </c>
      <c r="BU318" s="93">
        <v>0</v>
      </c>
      <c r="BV318" s="93">
        <v>0</v>
      </c>
      <c r="BW318" s="93">
        <v>0</v>
      </c>
      <c r="BX318" s="93">
        <v>0</v>
      </c>
      <c r="BY318" s="93">
        <v>0</v>
      </c>
      <c r="BZ318" s="93">
        <v>0</v>
      </c>
      <c r="CA318" s="93">
        <v>0</v>
      </c>
      <c r="CB318" s="93">
        <v>0</v>
      </c>
      <c r="CC318" s="93">
        <v>0</v>
      </c>
      <c r="CD318" s="93">
        <v>0</v>
      </c>
      <c r="CE318" s="93">
        <v>0</v>
      </c>
      <c r="CF318" s="93">
        <v>0</v>
      </c>
      <c r="CG318" s="93">
        <v>0</v>
      </c>
      <c r="CH318" s="93">
        <v>0</v>
      </c>
      <c r="CI318" s="93">
        <v>0</v>
      </c>
      <c r="CJ318" s="93">
        <v>0</v>
      </c>
      <c r="CK318" s="93">
        <v>0</v>
      </c>
      <c r="CL318" s="93">
        <v>0</v>
      </c>
      <c r="CM318" s="93">
        <v>0</v>
      </c>
      <c r="CN318" s="93">
        <v>0</v>
      </c>
      <c r="CO318" s="93">
        <v>0</v>
      </c>
      <c r="CP318" s="93">
        <v>0</v>
      </c>
      <c r="CQ318" s="93">
        <v>0</v>
      </c>
      <c r="CR318" s="93">
        <v>0</v>
      </c>
      <c r="CS318" s="93">
        <v>0</v>
      </c>
      <c r="CT318" s="93">
        <v>0</v>
      </c>
      <c r="CU318" s="93">
        <v>0</v>
      </c>
      <c r="CV318" s="93">
        <v>0</v>
      </c>
      <c r="CW318" s="93">
        <v>0</v>
      </c>
      <c r="CX318" s="93">
        <v>0</v>
      </c>
    </row>
    <row r="319" spans="1:102" s="10" customFormat="1" hidden="1" outlineLevel="1" x14ac:dyDescent="0.25">
      <c r="A319" t="s">
        <v>22</v>
      </c>
      <c r="B319" t="s">
        <v>239</v>
      </c>
      <c r="C319" s="94">
        <v>0</v>
      </c>
      <c r="D319" s="95">
        <v>0</v>
      </c>
      <c r="E319" s="95">
        <v>0</v>
      </c>
      <c r="F319" s="95">
        <v>0</v>
      </c>
      <c r="G319" s="95">
        <v>0</v>
      </c>
      <c r="H319" s="95">
        <v>0</v>
      </c>
      <c r="I319" s="95">
        <v>0</v>
      </c>
      <c r="J319" s="95">
        <v>0</v>
      </c>
      <c r="K319" s="95">
        <v>0</v>
      </c>
      <c r="L319" s="95">
        <v>0</v>
      </c>
      <c r="M319" s="95">
        <v>0</v>
      </c>
      <c r="N319" s="95">
        <v>0</v>
      </c>
      <c r="O319" s="95">
        <v>0</v>
      </c>
      <c r="P319" s="95">
        <v>0</v>
      </c>
      <c r="Q319" s="95">
        <v>0</v>
      </c>
      <c r="R319" s="95">
        <v>0</v>
      </c>
      <c r="S319" s="95">
        <v>0</v>
      </c>
      <c r="T319" s="95">
        <v>0</v>
      </c>
      <c r="U319" s="95">
        <v>0</v>
      </c>
      <c r="V319" s="95">
        <v>0</v>
      </c>
      <c r="W319" s="95">
        <v>0</v>
      </c>
      <c r="X319" s="95">
        <v>0</v>
      </c>
      <c r="Y319" s="95">
        <v>0</v>
      </c>
      <c r="Z319" s="95">
        <v>0</v>
      </c>
      <c r="AA319" s="95">
        <v>0</v>
      </c>
      <c r="AB319" s="95">
        <v>0</v>
      </c>
      <c r="AC319" s="95">
        <v>0</v>
      </c>
      <c r="AD319" s="95">
        <v>0</v>
      </c>
      <c r="AE319" s="95">
        <v>0</v>
      </c>
      <c r="AF319" s="95">
        <v>0</v>
      </c>
      <c r="AG319" s="95">
        <v>0</v>
      </c>
      <c r="AH319" s="95">
        <v>0</v>
      </c>
      <c r="AI319" s="95">
        <v>0</v>
      </c>
      <c r="AJ319" s="95">
        <v>0</v>
      </c>
      <c r="AK319" s="95">
        <v>0</v>
      </c>
      <c r="AL319" s="95">
        <v>0</v>
      </c>
      <c r="AM319" s="95">
        <v>0</v>
      </c>
      <c r="AN319" s="95">
        <v>0</v>
      </c>
      <c r="AO319" s="95">
        <v>0</v>
      </c>
      <c r="AP319" s="95">
        <v>0</v>
      </c>
      <c r="AQ319" s="95">
        <v>0</v>
      </c>
      <c r="AR319" s="95">
        <v>0</v>
      </c>
      <c r="AS319" s="95">
        <v>0</v>
      </c>
      <c r="AT319" s="95">
        <v>0</v>
      </c>
      <c r="AU319" s="95">
        <v>0</v>
      </c>
      <c r="AV319" s="95">
        <v>0</v>
      </c>
      <c r="AW319" s="95">
        <v>0</v>
      </c>
      <c r="AX319" s="95">
        <v>0</v>
      </c>
      <c r="AY319" s="95">
        <v>0</v>
      </c>
      <c r="AZ319" s="95">
        <v>0</v>
      </c>
      <c r="BA319" s="95">
        <v>0</v>
      </c>
      <c r="BB319" s="95">
        <v>0</v>
      </c>
      <c r="BC319" s="95">
        <v>0</v>
      </c>
      <c r="BD319" s="95">
        <v>0</v>
      </c>
      <c r="BE319" s="95">
        <v>0</v>
      </c>
      <c r="BF319" s="95">
        <v>0</v>
      </c>
      <c r="BG319" s="95">
        <v>0</v>
      </c>
      <c r="BH319" s="95">
        <v>0</v>
      </c>
      <c r="BI319" s="95">
        <v>0</v>
      </c>
      <c r="BJ319" s="95">
        <v>0</v>
      </c>
      <c r="BK319" s="95">
        <v>0</v>
      </c>
      <c r="BL319" s="95">
        <v>0</v>
      </c>
      <c r="BM319" s="95">
        <v>0</v>
      </c>
      <c r="BN319" s="95">
        <v>0</v>
      </c>
      <c r="BO319" s="95">
        <v>0</v>
      </c>
      <c r="BP319" s="95">
        <v>0</v>
      </c>
      <c r="BQ319" s="95">
        <v>0</v>
      </c>
      <c r="BR319" s="95">
        <v>0</v>
      </c>
      <c r="BS319" s="95">
        <v>0</v>
      </c>
      <c r="BT319" s="95">
        <v>0</v>
      </c>
      <c r="BU319" s="95">
        <v>0</v>
      </c>
      <c r="BV319" s="95">
        <v>0</v>
      </c>
      <c r="BW319" s="95">
        <v>0</v>
      </c>
      <c r="BX319" s="95">
        <v>0</v>
      </c>
      <c r="BY319" s="95">
        <v>0</v>
      </c>
      <c r="BZ319" s="95">
        <v>0</v>
      </c>
      <c r="CA319" s="95">
        <v>0</v>
      </c>
      <c r="CB319" s="95">
        <v>0</v>
      </c>
      <c r="CC319" s="95">
        <v>0</v>
      </c>
      <c r="CD319" s="95">
        <v>0</v>
      </c>
      <c r="CE319" s="95">
        <v>0</v>
      </c>
      <c r="CF319" s="95">
        <v>0</v>
      </c>
      <c r="CG319" s="95">
        <v>0</v>
      </c>
      <c r="CH319" s="95">
        <v>0</v>
      </c>
      <c r="CI319" s="95">
        <v>0</v>
      </c>
      <c r="CJ319" s="95">
        <v>0</v>
      </c>
      <c r="CK319" s="95">
        <v>0</v>
      </c>
      <c r="CL319" s="95">
        <v>0</v>
      </c>
      <c r="CM319" s="95">
        <v>0</v>
      </c>
      <c r="CN319" s="95">
        <v>0</v>
      </c>
      <c r="CO319" s="95">
        <v>0</v>
      </c>
      <c r="CP319" s="95">
        <v>0</v>
      </c>
      <c r="CQ319" s="95">
        <v>0</v>
      </c>
      <c r="CR319" s="95">
        <v>0</v>
      </c>
      <c r="CS319" s="95">
        <v>0</v>
      </c>
      <c r="CT319" s="95">
        <v>0</v>
      </c>
      <c r="CU319" s="95">
        <v>0</v>
      </c>
      <c r="CV319" s="95">
        <v>0</v>
      </c>
      <c r="CW319" s="95">
        <v>0</v>
      </c>
      <c r="CX319" s="95">
        <v>0</v>
      </c>
    </row>
    <row r="320" spans="1:102" s="10" customFormat="1" hidden="1" outlineLevel="1" x14ac:dyDescent="0.25">
      <c r="A320" t="s">
        <v>22</v>
      </c>
      <c r="B320" t="s">
        <v>240</v>
      </c>
      <c r="C320" s="94">
        <v>9.6</v>
      </c>
      <c r="D320" s="95">
        <v>0</v>
      </c>
      <c r="E320" s="95">
        <v>0</v>
      </c>
      <c r="F320" s="95">
        <v>0</v>
      </c>
      <c r="G320" s="95">
        <v>0</v>
      </c>
      <c r="H320" s="95">
        <v>0</v>
      </c>
      <c r="I320" s="95">
        <v>0</v>
      </c>
      <c r="J320" s="95">
        <v>0</v>
      </c>
      <c r="K320" s="95">
        <v>0</v>
      </c>
      <c r="L320" s="95">
        <v>0</v>
      </c>
      <c r="M320" s="95">
        <v>0</v>
      </c>
      <c r="N320" s="95">
        <v>0</v>
      </c>
      <c r="O320" s="95">
        <v>0</v>
      </c>
      <c r="P320" s="95">
        <v>0</v>
      </c>
      <c r="Q320" s="95">
        <v>0</v>
      </c>
      <c r="R320" s="95">
        <v>0</v>
      </c>
      <c r="S320" s="95">
        <v>0</v>
      </c>
      <c r="T320" s="95">
        <v>0</v>
      </c>
      <c r="U320" s="95">
        <v>0</v>
      </c>
      <c r="V320" s="95">
        <v>0</v>
      </c>
      <c r="W320" s="95">
        <v>0</v>
      </c>
      <c r="X320" s="95">
        <v>0</v>
      </c>
      <c r="Y320" s="95">
        <v>0</v>
      </c>
      <c r="Z320" s="95">
        <v>0</v>
      </c>
      <c r="AA320" s="95">
        <v>0</v>
      </c>
      <c r="AB320" s="95">
        <v>0</v>
      </c>
      <c r="AC320" s="95">
        <v>0</v>
      </c>
      <c r="AD320" s="95">
        <v>0</v>
      </c>
      <c r="AE320" s="95">
        <v>0</v>
      </c>
      <c r="AF320" s="95">
        <v>0</v>
      </c>
      <c r="AG320" s="95">
        <v>0</v>
      </c>
      <c r="AH320" s="95">
        <v>0</v>
      </c>
      <c r="AI320" s="95">
        <v>0</v>
      </c>
      <c r="AJ320" s="95">
        <v>0</v>
      </c>
      <c r="AK320" s="95">
        <v>0</v>
      </c>
      <c r="AL320" s="95">
        <v>0</v>
      </c>
      <c r="AM320" s="95">
        <v>0</v>
      </c>
      <c r="AN320" s="95">
        <v>0</v>
      </c>
      <c r="AO320" s="95">
        <v>0</v>
      </c>
      <c r="AP320" s="95">
        <v>0</v>
      </c>
      <c r="AQ320" s="95">
        <v>0</v>
      </c>
      <c r="AR320" s="95">
        <v>0</v>
      </c>
      <c r="AS320" s="95">
        <v>0</v>
      </c>
      <c r="AT320" s="95">
        <v>0</v>
      </c>
      <c r="AU320" s="95">
        <v>0</v>
      </c>
      <c r="AV320" s="95">
        <v>0</v>
      </c>
      <c r="AW320" s="95">
        <v>0</v>
      </c>
      <c r="AX320" s="95">
        <v>0</v>
      </c>
      <c r="AY320" s="95">
        <v>0</v>
      </c>
      <c r="AZ320" s="95">
        <v>0</v>
      </c>
      <c r="BA320" s="95">
        <v>0</v>
      </c>
      <c r="BB320" s="95">
        <v>0</v>
      </c>
      <c r="BC320" s="95">
        <v>0</v>
      </c>
      <c r="BD320" s="95">
        <v>0</v>
      </c>
      <c r="BE320" s="95">
        <v>0</v>
      </c>
      <c r="BF320" s="95">
        <v>0</v>
      </c>
      <c r="BG320" s="95">
        <v>0</v>
      </c>
      <c r="BH320" s="95">
        <v>0</v>
      </c>
      <c r="BI320" s="95">
        <v>0</v>
      </c>
      <c r="BJ320" s="95">
        <v>0</v>
      </c>
      <c r="BK320" s="95">
        <v>0</v>
      </c>
      <c r="BL320" s="95">
        <v>0</v>
      </c>
      <c r="BM320" s="95">
        <v>0</v>
      </c>
      <c r="BN320" s="95">
        <v>0</v>
      </c>
      <c r="BO320" s="95">
        <v>0</v>
      </c>
      <c r="BP320" s="95">
        <v>0</v>
      </c>
      <c r="BQ320" s="95">
        <v>0</v>
      </c>
      <c r="BR320" s="95">
        <v>0</v>
      </c>
      <c r="BS320" s="95">
        <v>0</v>
      </c>
      <c r="BT320" s="95">
        <v>0</v>
      </c>
      <c r="BU320" s="95">
        <v>0</v>
      </c>
      <c r="BV320" s="95">
        <v>0</v>
      </c>
      <c r="BW320" s="95">
        <v>0</v>
      </c>
      <c r="BX320" s="95">
        <v>0</v>
      </c>
      <c r="BY320" s="95">
        <v>0</v>
      </c>
      <c r="BZ320" s="95">
        <v>0</v>
      </c>
      <c r="CA320" s="95">
        <v>0</v>
      </c>
      <c r="CB320" s="95">
        <v>0</v>
      </c>
      <c r="CC320" s="95">
        <v>0</v>
      </c>
      <c r="CD320" s="95">
        <v>0</v>
      </c>
      <c r="CE320" s="95">
        <v>0</v>
      </c>
      <c r="CF320" s="95">
        <v>0</v>
      </c>
      <c r="CG320" s="95">
        <v>0</v>
      </c>
      <c r="CH320" s="95">
        <v>0</v>
      </c>
      <c r="CI320" s="95">
        <v>0</v>
      </c>
      <c r="CJ320" s="95">
        <v>0</v>
      </c>
      <c r="CK320" s="95">
        <v>0</v>
      </c>
      <c r="CL320" s="95">
        <v>0</v>
      </c>
      <c r="CM320" s="95">
        <v>0</v>
      </c>
      <c r="CN320" s="95">
        <v>0</v>
      </c>
      <c r="CO320" s="95">
        <v>0</v>
      </c>
      <c r="CP320" s="95">
        <v>0</v>
      </c>
      <c r="CQ320" s="95">
        <v>0</v>
      </c>
      <c r="CR320" s="95">
        <v>0</v>
      </c>
      <c r="CS320" s="95">
        <v>0</v>
      </c>
      <c r="CT320" s="95">
        <v>0</v>
      </c>
      <c r="CU320" s="95">
        <v>0</v>
      </c>
      <c r="CV320" s="95">
        <v>0</v>
      </c>
      <c r="CW320" s="95">
        <v>0</v>
      </c>
      <c r="CX320" s="95">
        <v>0</v>
      </c>
    </row>
    <row r="321" spans="1:102" s="10" customFormat="1" hidden="1" outlineLevel="1" x14ac:dyDescent="0.25">
      <c r="A321" t="s">
        <v>22</v>
      </c>
      <c r="B321" t="s">
        <v>241</v>
      </c>
      <c r="C321" s="94">
        <v>1.2</v>
      </c>
      <c r="D321" s="95">
        <v>0</v>
      </c>
      <c r="E321" s="95">
        <v>0</v>
      </c>
      <c r="F321" s="95">
        <v>0</v>
      </c>
      <c r="G321" s="95">
        <v>0</v>
      </c>
      <c r="H321" s="95">
        <v>0</v>
      </c>
      <c r="I321" s="95">
        <v>0</v>
      </c>
      <c r="J321" s="95">
        <v>0</v>
      </c>
      <c r="K321" s="95">
        <v>0</v>
      </c>
      <c r="L321" s="95">
        <v>0</v>
      </c>
      <c r="M321" s="95">
        <v>0</v>
      </c>
      <c r="N321" s="95">
        <v>0</v>
      </c>
      <c r="O321" s="95">
        <v>0</v>
      </c>
      <c r="P321" s="95">
        <v>0</v>
      </c>
      <c r="Q321" s="95">
        <v>0</v>
      </c>
      <c r="R321" s="95">
        <v>0</v>
      </c>
      <c r="S321" s="95">
        <v>0</v>
      </c>
      <c r="T321" s="95">
        <v>0</v>
      </c>
      <c r="U321" s="95">
        <v>0</v>
      </c>
      <c r="V321" s="95">
        <v>0</v>
      </c>
      <c r="W321" s="95">
        <v>0</v>
      </c>
      <c r="X321" s="95">
        <v>0</v>
      </c>
      <c r="Y321" s="95">
        <v>0</v>
      </c>
      <c r="Z321" s="95">
        <v>0</v>
      </c>
      <c r="AA321" s="95">
        <v>0</v>
      </c>
      <c r="AB321" s="95">
        <v>0</v>
      </c>
      <c r="AC321" s="95">
        <v>0</v>
      </c>
      <c r="AD321" s="95">
        <v>0</v>
      </c>
      <c r="AE321" s="95">
        <v>0</v>
      </c>
      <c r="AF321" s="95">
        <v>0</v>
      </c>
      <c r="AG321" s="95">
        <v>0</v>
      </c>
      <c r="AH321" s="95">
        <v>0</v>
      </c>
      <c r="AI321" s="95">
        <v>0</v>
      </c>
      <c r="AJ321" s="95">
        <v>0</v>
      </c>
      <c r="AK321" s="95">
        <v>0</v>
      </c>
      <c r="AL321" s="95">
        <v>0</v>
      </c>
      <c r="AM321" s="95">
        <v>0</v>
      </c>
      <c r="AN321" s="95">
        <v>0</v>
      </c>
      <c r="AO321" s="95">
        <v>0</v>
      </c>
      <c r="AP321" s="95">
        <v>0</v>
      </c>
      <c r="AQ321" s="95">
        <v>0</v>
      </c>
      <c r="AR321" s="95">
        <v>0</v>
      </c>
      <c r="AS321" s="95">
        <v>0</v>
      </c>
      <c r="AT321" s="95">
        <v>0</v>
      </c>
      <c r="AU321" s="95">
        <v>0</v>
      </c>
      <c r="AV321" s="95">
        <v>0</v>
      </c>
      <c r="AW321" s="95">
        <v>0</v>
      </c>
      <c r="AX321" s="95">
        <v>0</v>
      </c>
      <c r="AY321" s="95">
        <v>0</v>
      </c>
      <c r="AZ321" s="95">
        <v>0</v>
      </c>
      <c r="BA321" s="95">
        <v>0</v>
      </c>
      <c r="BB321" s="95">
        <v>0</v>
      </c>
      <c r="BC321" s="95">
        <v>0</v>
      </c>
      <c r="BD321" s="95">
        <v>0</v>
      </c>
      <c r="BE321" s="95">
        <v>0</v>
      </c>
      <c r="BF321" s="95">
        <v>0</v>
      </c>
      <c r="BG321" s="95">
        <v>0</v>
      </c>
      <c r="BH321" s="95">
        <v>0</v>
      </c>
      <c r="BI321" s="95">
        <v>0</v>
      </c>
      <c r="BJ321" s="95">
        <v>0</v>
      </c>
      <c r="BK321" s="95">
        <v>0</v>
      </c>
      <c r="BL321" s="95">
        <v>0</v>
      </c>
      <c r="BM321" s="95">
        <v>0</v>
      </c>
      <c r="BN321" s="95">
        <v>0</v>
      </c>
      <c r="BO321" s="95">
        <v>0</v>
      </c>
      <c r="BP321" s="95">
        <v>0</v>
      </c>
      <c r="BQ321" s="95">
        <v>0</v>
      </c>
      <c r="BR321" s="95">
        <v>0</v>
      </c>
      <c r="BS321" s="95">
        <v>0</v>
      </c>
      <c r="BT321" s="95">
        <v>0</v>
      </c>
      <c r="BU321" s="95">
        <v>0</v>
      </c>
      <c r="BV321" s="95">
        <v>0</v>
      </c>
      <c r="BW321" s="95">
        <v>0</v>
      </c>
      <c r="BX321" s="95">
        <v>0</v>
      </c>
      <c r="BY321" s="95">
        <v>0</v>
      </c>
      <c r="BZ321" s="95">
        <v>0</v>
      </c>
      <c r="CA321" s="95">
        <v>0</v>
      </c>
      <c r="CB321" s="95">
        <v>0</v>
      </c>
      <c r="CC321" s="95">
        <v>0</v>
      </c>
      <c r="CD321" s="95">
        <v>0</v>
      </c>
      <c r="CE321" s="95">
        <v>0</v>
      </c>
      <c r="CF321" s="95">
        <v>0</v>
      </c>
      <c r="CG321" s="95">
        <v>0</v>
      </c>
      <c r="CH321" s="95">
        <v>0</v>
      </c>
      <c r="CI321" s="95">
        <v>0</v>
      </c>
      <c r="CJ321" s="95">
        <v>0</v>
      </c>
      <c r="CK321" s="95">
        <v>0</v>
      </c>
      <c r="CL321" s="95">
        <v>0</v>
      </c>
      <c r="CM321" s="95">
        <v>0</v>
      </c>
      <c r="CN321" s="95">
        <v>0</v>
      </c>
      <c r="CO321" s="95">
        <v>0</v>
      </c>
      <c r="CP321" s="95">
        <v>0</v>
      </c>
      <c r="CQ321" s="95">
        <v>0</v>
      </c>
      <c r="CR321" s="95">
        <v>0</v>
      </c>
      <c r="CS321" s="95">
        <v>0</v>
      </c>
      <c r="CT321" s="95">
        <v>0</v>
      </c>
      <c r="CU321" s="95">
        <v>0</v>
      </c>
      <c r="CV321" s="95">
        <v>0</v>
      </c>
      <c r="CW321" s="95">
        <v>0</v>
      </c>
      <c r="CX321" s="95">
        <v>0</v>
      </c>
    </row>
    <row r="322" spans="1:102" s="10" customFormat="1" hidden="1" outlineLevel="1" x14ac:dyDescent="0.25">
      <c r="A322" t="s">
        <v>22</v>
      </c>
      <c r="B322" t="s">
        <v>242</v>
      </c>
      <c r="C322" s="96">
        <v>6</v>
      </c>
      <c r="D322" s="97">
        <v>0</v>
      </c>
      <c r="E322" s="97">
        <v>0</v>
      </c>
      <c r="F322" s="97">
        <v>0</v>
      </c>
      <c r="G322" s="97">
        <v>0</v>
      </c>
      <c r="H322" s="97">
        <v>13.2</v>
      </c>
      <c r="I322" s="97">
        <v>0</v>
      </c>
      <c r="J322" s="97">
        <v>0</v>
      </c>
      <c r="K322" s="97">
        <v>0</v>
      </c>
      <c r="L322" s="97">
        <v>0</v>
      </c>
      <c r="M322" s="97">
        <v>0</v>
      </c>
      <c r="N322" s="97">
        <v>0</v>
      </c>
      <c r="O322" s="97">
        <v>0</v>
      </c>
      <c r="P322" s="97">
        <v>0</v>
      </c>
      <c r="Q322" s="97">
        <v>0</v>
      </c>
      <c r="R322" s="97">
        <v>0</v>
      </c>
      <c r="S322" s="97">
        <v>0</v>
      </c>
      <c r="T322" s="97">
        <v>0</v>
      </c>
      <c r="U322" s="97">
        <v>0</v>
      </c>
      <c r="V322" s="97">
        <v>0</v>
      </c>
      <c r="W322" s="97">
        <v>0</v>
      </c>
      <c r="X322" s="97">
        <v>0</v>
      </c>
      <c r="Y322" s="97">
        <v>0</v>
      </c>
      <c r="Z322" s="97">
        <v>0</v>
      </c>
      <c r="AA322" s="97">
        <v>0</v>
      </c>
      <c r="AB322" s="97">
        <v>0</v>
      </c>
      <c r="AC322" s="97">
        <v>0</v>
      </c>
      <c r="AD322" s="97">
        <v>0</v>
      </c>
      <c r="AE322" s="97">
        <v>0</v>
      </c>
      <c r="AF322" s="97">
        <v>0</v>
      </c>
      <c r="AG322" s="97">
        <v>0</v>
      </c>
      <c r="AH322" s="97">
        <v>0</v>
      </c>
      <c r="AI322" s="97">
        <v>0</v>
      </c>
      <c r="AJ322" s="97">
        <v>0</v>
      </c>
      <c r="AK322" s="97">
        <v>0</v>
      </c>
      <c r="AL322" s="97">
        <v>0</v>
      </c>
      <c r="AM322" s="97">
        <v>0</v>
      </c>
      <c r="AN322" s="97">
        <v>0</v>
      </c>
      <c r="AO322" s="97">
        <v>0</v>
      </c>
      <c r="AP322" s="97">
        <v>0</v>
      </c>
      <c r="AQ322" s="97">
        <v>0</v>
      </c>
      <c r="AR322" s="97">
        <v>0</v>
      </c>
      <c r="AS322" s="97">
        <v>0</v>
      </c>
      <c r="AT322" s="97">
        <v>0</v>
      </c>
      <c r="AU322" s="97">
        <v>0</v>
      </c>
      <c r="AV322" s="97">
        <v>0</v>
      </c>
      <c r="AW322" s="97">
        <v>0</v>
      </c>
      <c r="AX322" s="97">
        <v>0</v>
      </c>
      <c r="AY322" s="97">
        <v>0</v>
      </c>
      <c r="AZ322" s="97">
        <v>0</v>
      </c>
      <c r="BA322" s="97">
        <v>0</v>
      </c>
      <c r="BB322" s="97">
        <v>0</v>
      </c>
      <c r="BC322" s="97">
        <v>0</v>
      </c>
      <c r="BD322" s="97">
        <v>0</v>
      </c>
      <c r="BE322" s="97">
        <v>0</v>
      </c>
      <c r="BF322" s="97">
        <v>0</v>
      </c>
      <c r="BG322" s="97">
        <v>0</v>
      </c>
      <c r="BH322" s="97">
        <v>0</v>
      </c>
      <c r="BI322" s="97">
        <v>0</v>
      </c>
      <c r="BJ322" s="97">
        <v>0</v>
      </c>
      <c r="BK322" s="97">
        <v>0</v>
      </c>
      <c r="BL322" s="97">
        <v>0</v>
      </c>
      <c r="BM322" s="97">
        <v>0</v>
      </c>
      <c r="BN322" s="97">
        <v>0</v>
      </c>
      <c r="BO322" s="97">
        <v>0</v>
      </c>
      <c r="BP322" s="97">
        <v>0</v>
      </c>
      <c r="BQ322" s="97">
        <v>0</v>
      </c>
      <c r="BR322" s="97">
        <v>0</v>
      </c>
      <c r="BS322" s="97">
        <v>0</v>
      </c>
      <c r="BT322" s="97">
        <v>0</v>
      </c>
      <c r="BU322" s="97">
        <v>0</v>
      </c>
      <c r="BV322" s="97">
        <v>0</v>
      </c>
      <c r="BW322" s="97">
        <v>0</v>
      </c>
      <c r="BX322" s="97">
        <v>0</v>
      </c>
      <c r="BY322" s="97">
        <v>0</v>
      </c>
      <c r="BZ322" s="97">
        <v>0</v>
      </c>
      <c r="CA322" s="97">
        <v>0</v>
      </c>
      <c r="CB322" s="97">
        <v>0</v>
      </c>
      <c r="CC322" s="97">
        <v>0</v>
      </c>
      <c r="CD322" s="97">
        <v>0</v>
      </c>
      <c r="CE322" s="97">
        <v>0</v>
      </c>
      <c r="CF322" s="97">
        <v>0</v>
      </c>
      <c r="CG322" s="97">
        <v>0</v>
      </c>
      <c r="CH322" s="97">
        <v>0</v>
      </c>
      <c r="CI322" s="97">
        <v>0</v>
      </c>
      <c r="CJ322" s="97">
        <v>0</v>
      </c>
      <c r="CK322" s="97">
        <v>0</v>
      </c>
      <c r="CL322" s="97">
        <v>0</v>
      </c>
      <c r="CM322" s="97">
        <v>0</v>
      </c>
      <c r="CN322" s="97">
        <v>0</v>
      </c>
      <c r="CO322" s="97">
        <v>0</v>
      </c>
      <c r="CP322" s="97">
        <v>0</v>
      </c>
      <c r="CQ322" s="97">
        <v>0</v>
      </c>
      <c r="CR322" s="97">
        <v>0</v>
      </c>
      <c r="CS322" s="97">
        <v>0</v>
      </c>
      <c r="CT322" s="97">
        <v>0</v>
      </c>
      <c r="CU322" s="97">
        <v>0</v>
      </c>
      <c r="CV322" s="97">
        <v>0</v>
      </c>
      <c r="CW322" s="97">
        <v>0</v>
      </c>
      <c r="CX322" s="97">
        <v>0</v>
      </c>
    </row>
    <row r="323" spans="1:102" s="10" customFormat="1" hidden="1" outlineLevel="1" x14ac:dyDescent="0.25">
      <c r="A323" t="s">
        <v>22</v>
      </c>
      <c r="B323" t="s">
        <v>243</v>
      </c>
      <c r="C323" s="96">
        <v>6</v>
      </c>
      <c r="D323" s="97">
        <v>0</v>
      </c>
      <c r="E323" s="97">
        <v>0</v>
      </c>
      <c r="F323" s="97">
        <v>0</v>
      </c>
      <c r="G323" s="97">
        <v>0</v>
      </c>
      <c r="H323" s="97">
        <v>0</v>
      </c>
      <c r="I323" s="97">
        <v>0</v>
      </c>
      <c r="J323" s="97">
        <v>0</v>
      </c>
      <c r="K323" s="97">
        <v>0</v>
      </c>
      <c r="L323" s="97">
        <v>0</v>
      </c>
      <c r="M323" s="97">
        <v>0</v>
      </c>
      <c r="N323" s="97">
        <v>0</v>
      </c>
      <c r="O323" s="97">
        <v>0</v>
      </c>
      <c r="P323" s="97">
        <v>0</v>
      </c>
      <c r="Q323" s="97">
        <v>0</v>
      </c>
      <c r="R323" s="97">
        <v>0</v>
      </c>
      <c r="S323" s="97">
        <v>0</v>
      </c>
      <c r="T323" s="97">
        <v>0</v>
      </c>
      <c r="U323" s="97">
        <v>0</v>
      </c>
      <c r="V323" s="97">
        <v>0</v>
      </c>
      <c r="W323" s="97">
        <v>0</v>
      </c>
      <c r="X323" s="97">
        <v>0</v>
      </c>
      <c r="Y323" s="97">
        <v>0</v>
      </c>
      <c r="Z323" s="97">
        <v>0</v>
      </c>
      <c r="AA323" s="97">
        <v>0</v>
      </c>
      <c r="AB323" s="97">
        <v>0</v>
      </c>
      <c r="AC323" s="97">
        <v>0</v>
      </c>
      <c r="AD323" s="97">
        <v>0</v>
      </c>
      <c r="AE323" s="97">
        <v>0</v>
      </c>
      <c r="AF323" s="97">
        <v>0</v>
      </c>
      <c r="AG323" s="97">
        <v>0</v>
      </c>
      <c r="AH323" s="97">
        <v>0</v>
      </c>
      <c r="AI323" s="97">
        <v>0</v>
      </c>
      <c r="AJ323" s="97">
        <v>0</v>
      </c>
      <c r="AK323" s="97">
        <v>0</v>
      </c>
      <c r="AL323" s="97">
        <v>0</v>
      </c>
      <c r="AM323" s="97">
        <v>0</v>
      </c>
      <c r="AN323" s="97">
        <v>0</v>
      </c>
      <c r="AO323" s="97">
        <v>0</v>
      </c>
      <c r="AP323" s="97">
        <v>0</v>
      </c>
      <c r="AQ323" s="97">
        <v>0</v>
      </c>
      <c r="AR323" s="97">
        <v>0</v>
      </c>
      <c r="AS323" s="97">
        <v>0</v>
      </c>
      <c r="AT323" s="97">
        <v>0</v>
      </c>
      <c r="AU323" s="97">
        <v>0</v>
      </c>
      <c r="AV323" s="97">
        <v>0</v>
      </c>
      <c r="AW323" s="97">
        <v>0</v>
      </c>
      <c r="AX323" s="97">
        <v>0</v>
      </c>
      <c r="AY323" s="97">
        <v>0</v>
      </c>
      <c r="AZ323" s="97">
        <v>0</v>
      </c>
      <c r="BA323" s="97">
        <v>0</v>
      </c>
      <c r="BB323" s="97">
        <v>0</v>
      </c>
      <c r="BC323" s="97">
        <v>0</v>
      </c>
      <c r="BD323" s="97">
        <v>0</v>
      </c>
      <c r="BE323" s="97">
        <v>0</v>
      </c>
      <c r="BF323" s="97">
        <v>0</v>
      </c>
      <c r="BG323" s="97">
        <v>0</v>
      </c>
      <c r="BH323" s="97">
        <v>0</v>
      </c>
      <c r="BI323" s="97">
        <v>0</v>
      </c>
      <c r="BJ323" s="97">
        <v>0</v>
      </c>
      <c r="BK323" s="97">
        <v>0</v>
      </c>
      <c r="BL323" s="97">
        <v>0</v>
      </c>
      <c r="BM323" s="97">
        <v>0</v>
      </c>
      <c r="BN323" s="97">
        <v>0</v>
      </c>
      <c r="BO323" s="97">
        <v>0</v>
      </c>
      <c r="BP323" s="97">
        <v>0</v>
      </c>
      <c r="BQ323" s="97">
        <v>0</v>
      </c>
      <c r="BR323" s="97">
        <v>0</v>
      </c>
      <c r="BS323" s="97">
        <v>0</v>
      </c>
      <c r="BT323" s="97">
        <v>0</v>
      </c>
      <c r="BU323" s="97">
        <v>0</v>
      </c>
      <c r="BV323" s="97">
        <v>0</v>
      </c>
      <c r="BW323" s="97">
        <v>0</v>
      </c>
      <c r="BX323" s="97">
        <v>0</v>
      </c>
      <c r="BY323" s="97">
        <v>0</v>
      </c>
      <c r="BZ323" s="97">
        <v>0</v>
      </c>
      <c r="CA323" s="97">
        <v>0</v>
      </c>
      <c r="CB323" s="97">
        <v>0</v>
      </c>
      <c r="CC323" s="97">
        <v>0</v>
      </c>
      <c r="CD323" s="97">
        <v>0</v>
      </c>
      <c r="CE323" s="97">
        <v>0</v>
      </c>
      <c r="CF323" s="97">
        <v>0</v>
      </c>
      <c r="CG323" s="97">
        <v>0</v>
      </c>
      <c r="CH323" s="97">
        <v>0</v>
      </c>
      <c r="CI323" s="97">
        <v>0</v>
      </c>
      <c r="CJ323" s="97">
        <v>0</v>
      </c>
      <c r="CK323" s="97">
        <v>0</v>
      </c>
      <c r="CL323" s="97">
        <v>0</v>
      </c>
      <c r="CM323" s="97">
        <v>0</v>
      </c>
      <c r="CN323" s="97">
        <v>0</v>
      </c>
      <c r="CO323" s="97">
        <v>0</v>
      </c>
      <c r="CP323" s="97">
        <v>0</v>
      </c>
      <c r="CQ323" s="97">
        <v>0</v>
      </c>
      <c r="CR323" s="97">
        <v>0</v>
      </c>
      <c r="CS323" s="97">
        <v>0</v>
      </c>
      <c r="CT323" s="97">
        <v>0</v>
      </c>
      <c r="CU323" s="97">
        <v>0</v>
      </c>
      <c r="CV323" s="97">
        <v>0</v>
      </c>
      <c r="CW323" s="97">
        <v>0</v>
      </c>
      <c r="CX323" s="97">
        <v>0</v>
      </c>
    </row>
    <row r="324" spans="1:102" s="10" customFormat="1" hidden="1" outlineLevel="1" x14ac:dyDescent="0.25">
      <c r="A324" t="s">
        <v>22</v>
      </c>
      <c r="B324" t="s">
        <v>244</v>
      </c>
      <c r="C324" s="96">
        <v>1.2</v>
      </c>
      <c r="D324" s="97">
        <v>0</v>
      </c>
      <c r="E324" s="97">
        <v>0</v>
      </c>
      <c r="F324" s="97">
        <v>0</v>
      </c>
      <c r="G324" s="97">
        <v>0</v>
      </c>
      <c r="H324" s="97">
        <v>0</v>
      </c>
      <c r="I324" s="97">
        <v>0</v>
      </c>
      <c r="J324" s="97">
        <v>0</v>
      </c>
      <c r="K324" s="97">
        <v>0</v>
      </c>
      <c r="L324" s="97">
        <v>0</v>
      </c>
      <c r="M324" s="97">
        <v>0</v>
      </c>
      <c r="N324" s="97">
        <v>0</v>
      </c>
      <c r="O324" s="97">
        <v>0</v>
      </c>
      <c r="P324" s="97">
        <v>0</v>
      </c>
      <c r="Q324" s="97">
        <v>0</v>
      </c>
      <c r="R324" s="97">
        <v>0</v>
      </c>
      <c r="S324" s="97">
        <v>0</v>
      </c>
      <c r="T324" s="97">
        <v>0</v>
      </c>
      <c r="U324" s="97">
        <v>0</v>
      </c>
      <c r="V324" s="97">
        <v>0</v>
      </c>
      <c r="W324" s="97">
        <v>0</v>
      </c>
      <c r="X324" s="97">
        <v>0</v>
      </c>
      <c r="Y324" s="97">
        <v>0</v>
      </c>
      <c r="Z324" s="97">
        <v>0</v>
      </c>
      <c r="AA324" s="97">
        <v>0</v>
      </c>
      <c r="AB324" s="97">
        <v>0</v>
      </c>
      <c r="AC324" s="97">
        <v>0</v>
      </c>
      <c r="AD324" s="97">
        <v>0</v>
      </c>
      <c r="AE324" s="97">
        <v>0</v>
      </c>
      <c r="AF324" s="97">
        <v>0</v>
      </c>
      <c r="AG324" s="97">
        <v>0</v>
      </c>
      <c r="AH324" s="97">
        <v>0</v>
      </c>
      <c r="AI324" s="97">
        <v>0</v>
      </c>
      <c r="AJ324" s="97">
        <v>0</v>
      </c>
      <c r="AK324" s="97">
        <v>0</v>
      </c>
      <c r="AL324" s="97">
        <v>0</v>
      </c>
      <c r="AM324" s="97">
        <v>0</v>
      </c>
      <c r="AN324" s="97">
        <v>0</v>
      </c>
      <c r="AO324" s="97">
        <v>0</v>
      </c>
      <c r="AP324" s="97">
        <v>0</v>
      </c>
      <c r="AQ324" s="97">
        <v>0</v>
      </c>
      <c r="AR324" s="97">
        <v>0</v>
      </c>
      <c r="AS324" s="97">
        <v>0</v>
      </c>
      <c r="AT324" s="97">
        <v>0</v>
      </c>
      <c r="AU324" s="97">
        <v>0</v>
      </c>
      <c r="AV324" s="97">
        <v>0</v>
      </c>
      <c r="AW324" s="97">
        <v>0</v>
      </c>
      <c r="AX324" s="97">
        <v>0</v>
      </c>
      <c r="AY324" s="97">
        <v>0</v>
      </c>
      <c r="AZ324" s="97">
        <v>0</v>
      </c>
      <c r="BA324" s="97">
        <v>0</v>
      </c>
      <c r="BB324" s="97">
        <v>0</v>
      </c>
      <c r="BC324" s="97">
        <v>0</v>
      </c>
      <c r="BD324" s="97">
        <v>0</v>
      </c>
      <c r="BE324" s="97">
        <v>0</v>
      </c>
      <c r="BF324" s="97">
        <v>0</v>
      </c>
      <c r="BG324" s="97">
        <v>0</v>
      </c>
      <c r="BH324" s="97">
        <v>0</v>
      </c>
      <c r="BI324" s="97">
        <v>0</v>
      </c>
      <c r="BJ324" s="97">
        <v>0</v>
      </c>
      <c r="BK324" s="97">
        <v>0</v>
      </c>
      <c r="BL324" s="97">
        <v>0</v>
      </c>
      <c r="BM324" s="97">
        <v>0</v>
      </c>
      <c r="BN324" s="97">
        <v>0</v>
      </c>
      <c r="BO324" s="97">
        <v>0</v>
      </c>
      <c r="BP324" s="97">
        <v>0</v>
      </c>
      <c r="BQ324" s="97">
        <v>0</v>
      </c>
      <c r="BR324" s="97">
        <v>0</v>
      </c>
      <c r="BS324" s="97">
        <v>0</v>
      </c>
      <c r="BT324" s="97">
        <v>0</v>
      </c>
      <c r="BU324" s="97">
        <v>0</v>
      </c>
      <c r="BV324" s="97">
        <v>0</v>
      </c>
      <c r="BW324" s="97">
        <v>0</v>
      </c>
      <c r="BX324" s="97">
        <v>0</v>
      </c>
      <c r="BY324" s="97">
        <v>0</v>
      </c>
      <c r="BZ324" s="97">
        <v>0</v>
      </c>
      <c r="CA324" s="97">
        <v>0</v>
      </c>
      <c r="CB324" s="97">
        <v>0</v>
      </c>
      <c r="CC324" s="97">
        <v>0</v>
      </c>
      <c r="CD324" s="97">
        <v>0</v>
      </c>
      <c r="CE324" s="97">
        <v>0</v>
      </c>
      <c r="CF324" s="97">
        <v>0</v>
      </c>
      <c r="CG324" s="97">
        <v>0</v>
      </c>
      <c r="CH324" s="97">
        <v>0</v>
      </c>
      <c r="CI324" s="97">
        <v>0</v>
      </c>
      <c r="CJ324" s="97">
        <v>0</v>
      </c>
      <c r="CK324" s="97">
        <v>0</v>
      </c>
      <c r="CL324" s="97">
        <v>0</v>
      </c>
      <c r="CM324" s="97">
        <v>0</v>
      </c>
      <c r="CN324" s="97">
        <v>0</v>
      </c>
      <c r="CO324" s="97">
        <v>0</v>
      </c>
      <c r="CP324" s="97">
        <v>0</v>
      </c>
      <c r="CQ324" s="97">
        <v>0</v>
      </c>
      <c r="CR324" s="97">
        <v>0</v>
      </c>
      <c r="CS324" s="97">
        <v>0</v>
      </c>
      <c r="CT324" s="97">
        <v>0</v>
      </c>
      <c r="CU324" s="97">
        <v>0</v>
      </c>
      <c r="CV324" s="97">
        <v>0</v>
      </c>
      <c r="CW324" s="97">
        <v>0</v>
      </c>
      <c r="CX324" s="97">
        <v>0</v>
      </c>
    </row>
    <row r="325" spans="1:102" s="10" customFormat="1" hidden="1" outlineLevel="1" x14ac:dyDescent="0.25">
      <c r="A325" t="s">
        <v>22</v>
      </c>
      <c r="B325" t="s">
        <v>245</v>
      </c>
      <c r="C325" s="98">
        <v>0</v>
      </c>
      <c r="D325" s="99">
        <v>0</v>
      </c>
      <c r="E325" s="99">
        <v>0</v>
      </c>
      <c r="F325" s="99">
        <v>0</v>
      </c>
      <c r="G325" s="99">
        <v>0</v>
      </c>
      <c r="H325" s="99">
        <v>0</v>
      </c>
      <c r="I325" s="99">
        <v>0</v>
      </c>
      <c r="J325" s="99">
        <v>0</v>
      </c>
      <c r="K325" s="99">
        <v>0</v>
      </c>
      <c r="L325" s="99">
        <v>0</v>
      </c>
      <c r="M325" s="99">
        <v>0</v>
      </c>
      <c r="N325" s="99">
        <v>0</v>
      </c>
      <c r="O325" s="99">
        <v>0</v>
      </c>
      <c r="P325" s="99">
        <v>0</v>
      </c>
      <c r="Q325" s="99">
        <v>0</v>
      </c>
      <c r="R325" s="99">
        <v>0</v>
      </c>
      <c r="S325" s="99">
        <v>0</v>
      </c>
      <c r="T325" s="99">
        <v>0</v>
      </c>
      <c r="U325" s="99">
        <v>0</v>
      </c>
      <c r="V325" s="99">
        <v>0</v>
      </c>
      <c r="W325" s="99">
        <v>0</v>
      </c>
      <c r="X325" s="99">
        <v>1.2</v>
      </c>
      <c r="Y325" s="99">
        <v>0</v>
      </c>
      <c r="Z325" s="99">
        <v>0</v>
      </c>
      <c r="AA325" s="99">
        <v>0</v>
      </c>
      <c r="AB325" s="99">
        <v>0</v>
      </c>
      <c r="AC325" s="99">
        <v>0</v>
      </c>
      <c r="AD325" s="99">
        <v>0</v>
      </c>
      <c r="AE325" s="99">
        <v>0</v>
      </c>
      <c r="AF325" s="99">
        <v>0</v>
      </c>
      <c r="AG325" s="99">
        <v>0</v>
      </c>
      <c r="AH325" s="99">
        <v>0</v>
      </c>
      <c r="AI325" s="99">
        <v>0</v>
      </c>
      <c r="AJ325" s="99">
        <v>0</v>
      </c>
      <c r="AK325" s="99">
        <v>0</v>
      </c>
      <c r="AL325" s="99">
        <v>0</v>
      </c>
      <c r="AM325" s="99">
        <v>0</v>
      </c>
      <c r="AN325" s="99">
        <v>0</v>
      </c>
      <c r="AO325" s="99">
        <v>0</v>
      </c>
      <c r="AP325" s="99">
        <v>0</v>
      </c>
      <c r="AQ325" s="99">
        <v>0</v>
      </c>
      <c r="AR325" s="99">
        <v>0</v>
      </c>
      <c r="AS325" s="99">
        <v>0</v>
      </c>
      <c r="AT325" s="99">
        <v>0</v>
      </c>
      <c r="AU325" s="99">
        <v>0</v>
      </c>
      <c r="AV325" s="99">
        <v>0</v>
      </c>
      <c r="AW325" s="99">
        <v>0</v>
      </c>
      <c r="AX325" s="99">
        <v>0</v>
      </c>
      <c r="AY325" s="99">
        <v>0</v>
      </c>
      <c r="AZ325" s="99">
        <v>0</v>
      </c>
      <c r="BA325" s="99">
        <v>0</v>
      </c>
      <c r="BB325" s="99">
        <v>0</v>
      </c>
      <c r="BC325" s="99">
        <v>0</v>
      </c>
      <c r="BD325" s="99">
        <v>0</v>
      </c>
      <c r="BE325" s="99">
        <v>0</v>
      </c>
      <c r="BF325" s="99">
        <v>0</v>
      </c>
      <c r="BG325" s="99">
        <v>0</v>
      </c>
      <c r="BH325" s="99">
        <v>0</v>
      </c>
      <c r="BI325" s="99">
        <v>0</v>
      </c>
      <c r="BJ325" s="99">
        <v>0</v>
      </c>
      <c r="BK325" s="99">
        <v>0</v>
      </c>
      <c r="BL325" s="99">
        <v>0</v>
      </c>
      <c r="BM325" s="99">
        <v>0</v>
      </c>
      <c r="BN325" s="99">
        <v>0</v>
      </c>
      <c r="BO325" s="99">
        <v>0</v>
      </c>
      <c r="BP325" s="99">
        <v>0</v>
      </c>
      <c r="BQ325" s="99">
        <v>0</v>
      </c>
      <c r="BR325" s="99">
        <v>0</v>
      </c>
      <c r="BS325" s="99">
        <v>0</v>
      </c>
      <c r="BT325" s="99">
        <v>0</v>
      </c>
      <c r="BU325" s="99">
        <v>0</v>
      </c>
      <c r="BV325" s="99">
        <v>0</v>
      </c>
      <c r="BW325" s="99">
        <v>0</v>
      </c>
      <c r="BX325" s="99">
        <v>0</v>
      </c>
      <c r="BY325" s="99">
        <v>0</v>
      </c>
      <c r="BZ325" s="99">
        <v>0</v>
      </c>
      <c r="CA325" s="99">
        <v>0</v>
      </c>
      <c r="CB325" s="99">
        <v>0</v>
      </c>
      <c r="CC325" s="99">
        <v>0</v>
      </c>
      <c r="CD325" s="99">
        <v>0</v>
      </c>
      <c r="CE325" s="99">
        <v>0</v>
      </c>
      <c r="CF325" s="99">
        <v>0</v>
      </c>
      <c r="CG325" s="99">
        <v>0</v>
      </c>
      <c r="CH325" s="99">
        <v>0</v>
      </c>
      <c r="CI325" s="99">
        <v>0</v>
      </c>
      <c r="CJ325" s="99">
        <v>0</v>
      </c>
      <c r="CK325" s="99">
        <v>0</v>
      </c>
      <c r="CL325" s="99">
        <v>0</v>
      </c>
      <c r="CM325" s="99">
        <v>0</v>
      </c>
      <c r="CN325" s="99">
        <v>0</v>
      </c>
      <c r="CO325" s="99">
        <v>0</v>
      </c>
      <c r="CP325" s="99">
        <v>0</v>
      </c>
      <c r="CQ325" s="99">
        <v>0</v>
      </c>
      <c r="CR325" s="99">
        <v>0</v>
      </c>
      <c r="CS325" s="99">
        <v>0</v>
      </c>
      <c r="CT325" s="99">
        <v>0</v>
      </c>
      <c r="CU325" s="99">
        <v>0</v>
      </c>
      <c r="CV325" s="99">
        <v>0</v>
      </c>
      <c r="CW325" s="99">
        <v>0</v>
      </c>
      <c r="CX325" s="99">
        <v>0</v>
      </c>
    </row>
    <row r="326" spans="1:102" s="10" customFormat="1" hidden="1" outlineLevel="1" x14ac:dyDescent="0.25">
      <c r="A326" t="s">
        <v>22</v>
      </c>
      <c r="B326" t="s">
        <v>246</v>
      </c>
      <c r="C326" s="98">
        <v>9.6</v>
      </c>
      <c r="D326" s="99">
        <v>0</v>
      </c>
      <c r="E326" s="99">
        <v>0</v>
      </c>
      <c r="F326" s="99">
        <v>0</v>
      </c>
      <c r="G326" s="99">
        <v>0</v>
      </c>
      <c r="H326" s="99">
        <v>0</v>
      </c>
      <c r="I326" s="99">
        <v>0</v>
      </c>
      <c r="J326" s="99">
        <v>0</v>
      </c>
      <c r="K326" s="99">
        <v>0</v>
      </c>
      <c r="L326" s="99">
        <v>0</v>
      </c>
      <c r="M326" s="99">
        <v>0</v>
      </c>
      <c r="N326" s="99">
        <v>0</v>
      </c>
      <c r="O326" s="99">
        <v>0</v>
      </c>
      <c r="P326" s="99">
        <v>0</v>
      </c>
      <c r="Q326" s="99">
        <v>0</v>
      </c>
      <c r="R326" s="99">
        <v>0</v>
      </c>
      <c r="S326" s="99">
        <v>0</v>
      </c>
      <c r="T326" s="99">
        <v>0</v>
      </c>
      <c r="U326" s="99">
        <v>0</v>
      </c>
      <c r="V326" s="99">
        <v>0</v>
      </c>
      <c r="W326" s="99">
        <v>0</v>
      </c>
      <c r="X326" s="99">
        <v>0</v>
      </c>
      <c r="Y326" s="99">
        <v>0</v>
      </c>
      <c r="Z326" s="99">
        <v>0</v>
      </c>
      <c r="AA326" s="99">
        <v>0</v>
      </c>
      <c r="AB326" s="99">
        <v>0</v>
      </c>
      <c r="AC326" s="99">
        <v>0</v>
      </c>
      <c r="AD326" s="99">
        <v>0</v>
      </c>
      <c r="AE326" s="99">
        <v>0</v>
      </c>
      <c r="AF326" s="99">
        <v>0</v>
      </c>
      <c r="AG326" s="99">
        <v>0</v>
      </c>
      <c r="AH326" s="99">
        <v>0</v>
      </c>
      <c r="AI326" s="99">
        <v>0</v>
      </c>
      <c r="AJ326" s="99">
        <v>0</v>
      </c>
      <c r="AK326" s="99">
        <v>0</v>
      </c>
      <c r="AL326" s="99">
        <v>0</v>
      </c>
      <c r="AM326" s="99">
        <v>0</v>
      </c>
      <c r="AN326" s="99">
        <v>0</v>
      </c>
      <c r="AO326" s="99">
        <v>0</v>
      </c>
      <c r="AP326" s="99">
        <v>0</v>
      </c>
      <c r="AQ326" s="99">
        <v>0</v>
      </c>
      <c r="AR326" s="99">
        <v>0</v>
      </c>
      <c r="AS326" s="99">
        <v>0</v>
      </c>
      <c r="AT326" s="99">
        <v>0</v>
      </c>
      <c r="AU326" s="99">
        <v>0</v>
      </c>
      <c r="AV326" s="99">
        <v>0</v>
      </c>
      <c r="AW326" s="99">
        <v>0</v>
      </c>
      <c r="AX326" s="99">
        <v>0</v>
      </c>
      <c r="AY326" s="99">
        <v>0</v>
      </c>
      <c r="AZ326" s="99">
        <v>0</v>
      </c>
      <c r="BA326" s="99">
        <v>0</v>
      </c>
      <c r="BB326" s="99">
        <v>0</v>
      </c>
      <c r="BC326" s="99">
        <v>0</v>
      </c>
      <c r="BD326" s="99">
        <v>0</v>
      </c>
      <c r="BE326" s="99">
        <v>0</v>
      </c>
      <c r="BF326" s="99">
        <v>0</v>
      </c>
      <c r="BG326" s="99">
        <v>0</v>
      </c>
      <c r="BH326" s="99">
        <v>0</v>
      </c>
      <c r="BI326" s="99">
        <v>0</v>
      </c>
      <c r="BJ326" s="99">
        <v>0</v>
      </c>
      <c r="BK326" s="99">
        <v>0</v>
      </c>
      <c r="BL326" s="99">
        <v>0</v>
      </c>
      <c r="BM326" s="99">
        <v>0</v>
      </c>
      <c r="BN326" s="99">
        <v>0</v>
      </c>
      <c r="BO326" s="99">
        <v>0</v>
      </c>
      <c r="BP326" s="99">
        <v>0</v>
      </c>
      <c r="BQ326" s="99">
        <v>0</v>
      </c>
      <c r="BR326" s="99">
        <v>0</v>
      </c>
      <c r="BS326" s="99">
        <v>0</v>
      </c>
      <c r="BT326" s="99">
        <v>0</v>
      </c>
      <c r="BU326" s="99">
        <v>0</v>
      </c>
      <c r="BV326" s="99">
        <v>0</v>
      </c>
      <c r="BW326" s="99">
        <v>0</v>
      </c>
      <c r="BX326" s="99">
        <v>0</v>
      </c>
      <c r="BY326" s="99">
        <v>0</v>
      </c>
      <c r="BZ326" s="99">
        <v>0</v>
      </c>
      <c r="CA326" s="99">
        <v>0</v>
      </c>
      <c r="CB326" s="99">
        <v>0</v>
      </c>
      <c r="CC326" s="99">
        <v>0</v>
      </c>
      <c r="CD326" s="99">
        <v>0</v>
      </c>
      <c r="CE326" s="99">
        <v>0</v>
      </c>
      <c r="CF326" s="99">
        <v>0</v>
      </c>
      <c r="CG326" s="99">
        <v>0</v>
      </c>
      <c r="CH326" s="99">
        <v>0</v>
      </c>
      <c r="CI326" s="99">
        <v>0</v>
      </c>
      <c r="CJ326" s="99">
        <v>0</v>
      </c>
      <c r="CK326" s="99">
        <v>0</v>
      </c>
      <c r="CL326" s="99">
        <v>0</v>
      </c>
      <c r="CM326" s="99">
        <v>0</v>
      </c>
      <c r="CN326" s="99">
        <v>0</v>
      </c>
      <c r="CO326" s="99">
        <v>0</v>
      </c>
      <c r="CP326" s="99">
        <v>0</v>
      </c>
      <c r="CQ326" s="99">
        <v>0</v>
      </c>
      <c r="CR326" s="99">
        <v>0</v>
      </c>
      <c r="CS326" s="99">
        <v>0</v>
      </c>
      <c r="CT326" s="99">
        <v>0</v>
      </c>
      <c r="CU326" s="99">
        <v>0</v>
      </c>
      <c r="CV326" s="99">
        <v>0</v>
      </c>
      <c r="CW326" s="99">
        <v>0</v>
      </c>
      <c r="CX326" s="99">
        <v>0</v>
      </c>
    </row>
    <row r="327" spans="1:102" s="10" customFormat="1" hidden="1" outlineLevel="1" x14ac:dyDescent="0.25">
      <c r="A327" t="s">
        <v>22</v>
      </c>
      <c r="B327" t="s">
        <v>247</v>
      </c>
      <c r="C327" s="98">
        <v>2.4</v>
      </c>
      <c r="D327" s="99">
        <v>0</v>
      </c>
      <c r="E327" s="99">
        <v>0</v>
      </c>
      <c r="F327" s="99">
        <v>0</v>
      </c>
      <c r="G327" s="99">
        <v>0</v>
      </c>
      <c r="H327" s="99">
        <v>0</v>
      </c>
      <c r="I327" s="99">
        <v>0</v>
      </c>
      <c r="J327" s="99">
        <v>0</v>
      </c>
      <c r="K327" s="99">
        <v>0</v>
      </c>
      <c r="L327" s="99">
        <v>0</v>
      </c>
      <c r="M327" s="99">
        <v>0</v>
      </c>
      <c r="N327" s="99">
        <v>0</v>
      </c>
      <c r="O327" s="99">
        <v>0</v>
      </c>
      <c r="P327" s="99">
        <v>0</v>
      </c>
      <c r="Q327" s="99">
        <v>0</v>
      </c>
      <c r="R327" s="99">
        <v>0</v>
      </c>
      <c r="S327" s="99">
        <v>0</v>
      </c>
      <c r="T327" s="99">
        <v>0</v>
      </c>
      <c r="U327" s="99">
        <v>0</v>
      </c>
      <c r="V327" s="99">
        <v>0</v>
      </c>
      <c r="W327" s="99">
        <v>0</v>
      </c>
      <c r="X327" s="99">
        <v>0</v>
      </c>
      <c r="Y327" s="99">
        <v>0</v>
      </c>
      <c r="Z327" s="99">
        <v>0</v>
      </c>
      <c r="AA327" s="99">
        <v>0</v>
      </c>
      <c r="AB327" s="99">
        <v>0</v>
      </c>
      <c r="AC327" s="99">
        <v>0</v>
      </c>
      <c r="AD327" s="99">
        <v>0</v>
      </c>
      <c r="AE327" s="99">
        <v>0</v>
      </c>
      <c r="AF327" s="99">
        <v>0</v>
      </c>
      <c r="AG327" s="99">
        <v>0</v>
      </c>
      <c r="AH327" s="99">
        <v>0</v>
      </c>
      <c r="AI327" s="99">
        <v>0</v>
      </c>
      <c r="AJ327" s="99">
        <v>0</v>
      </c>
      <c r="AK327" s="99">
        <v>0</v>
      </c>
      <c r="AL327" s="99">
        <v>0</v>
      </c>
      <c r="AM327" s="99">
        <v>0</v>
      </c>
      <c r="AN327" s="99">
        <v>0</v>
      </c>
      <c r="AO327" s="99">
        <v>0</v>
      </c>
      <c r="AP327" s="99">
        <v>0</v>
      </c>
      <c r="AQ327" s="99">
        <v>0</v>
      </c>
      <c r="AR327" s="99">
        <v>0</v>
      </c>
      <c r="AS327" s="99">
        <v>0</v>
      </c>
      <c r="AT327" s="99">
        <v>0</v>
      </c>
      <c r="AU327" s="99">
        <v>0</v>
      </c>
      <c r="AV327" s="99">
        <v>0</v>
      </c>
      <c r="AW327" s="99">
        <v>0</v>
      </c>
      <c r="AX327" s="99">
        <v>0</v>
      </c>
      <c r="AY327" s="99">
        <v>0</v>
      </c>
      <c r="AZ327" s="99">
        <v>0</v>
      </c>
      <c r="BA327" s="99">
        <v>0</v>
      </c>
      <c r="BB327" s="99">
        <v>0</v>
      </c>
      <c r="BC327" s="99">
        <v>0</v>
      </c>
      <c r="BD327" s="99">
        <v>0</v>
      </c>
      <c r="BE327" s="99">
        <v>0</v>
      </c>
      <c r="BF327" s="99">
        <v>0</v>
      </c>
      <c r="BG327" s="99">
        <v>0</v>
      </c>
      <c r="BH327" s="99">
        <v>0</v>
      </c>
      <c r="BI327" s="99">
        <v>0</v>
      </c>
      <c r="BJ327" s="99">
        <v>0</v>
      </c>
      <c r="BK327" s="99">
        <v>0</v>
      </c>
      <c r="BL327" s="99">
        <v>0</v>
      </c>
      <c r="BM327" s="99">
        <v>0</v>
      </c>
      <c r="BN327" s="99">
        <v>0</v>
      </c>
      <c r="BO327" s="99">
        <v>0</v>
      </c>
      <c r="BP327" s="99">
        <v>0</v>
      </c>
      <c r="BQ327" s="99">
        <v>0</v>
      </c>
      <c r="BR327" s="99">
        <v>0</v>
      </c>
      <c r="BS327" s="99">
        <v>0</v>
      </c>
      <c r="BT327" s="99">
        <v>0</v>
      </c>
      <c r="BU327" s="99">
        <v>0</v>
      </c>
      <c r="BV327" s="99">
        <v>0</v>
      </c>
      <c r="BW327" s="99">
        <v>0</v>
      </c>
      <c r="BX327" s="99">
        <v>0</v>
      </c>
      <c r="BY327" s="99">
        <v>0</v>
      </c>
      <c r="BZ327" s="99">
        <v>0</v>
      </c>
      <c r="CA327" s="99">
        <v>0</v>
      </c>
      <c r="CB327" s="99">
        <v>0</v>
      </c>
      <c r="CC327" s="99">
        <v>0</v>
      </c>
      <c r="CD327" s="99">
        <v>0</v>
      </c>
      <c r="CE327" s="99">
        <v>0</v>
      </c>
      <c r="CF327" s="99">
        <v>0</v>
      </c>
      <c r="CG327" s="99">
        <v>0</v>
      </c>
      <c r="CH327" s="99">
        <v>0</v>
      </c>
      <c r="CI327" s="99">
        <v>0</v>
      </c>
      <c r="CJ327" s="99">
        <v>0</v>
      </c>
      <c r="CK327" s="99">
        <v>0</v>
      </c>
      <c r="CL327" s="99">
        <v>0</v>
      </c>
      <c r="CM327" s="99">
        <v>0</v>
      </c>
      <c r="CN327" s="99">
        <v>0</v>
      </c>
      <c r="CO327" s="99">
        <v>0</v>
      </c>
      <c r="CP327" s="99">
        <v>0</v>
      </c>
      <c r="CQ327" s="99">
        <v>0</v>
      </c>
      <c r="CR327" s="99">
        <v>0</v>
      </c>
      <c r="CS327" s="99">
        <v>0</v>
      </c>
      <c r="CT327" s="99">
        <v>0</v>
      </c>
      <c r="CU327" s="99">
        <v>0</v>
      </c>
      <c r="CV327" s="99">
        <v>0</v>
      </c>
      <c r="CW327" s="99">
        <v>0</v>
      </c>
      <c r="CX327" s="99">
        <v>0</v>
      </c>
    </row>
    <row r="328" spans="1:102" s="10" customFormat="1" hidden="1" outlineLevel="1" x14ac:dyDescent="0.25">
      <c r="A328" t="s">
        <v>22</v>
      </c>
      <c r="B328" t="s">
        <v>248</v>
      </c>
      <c r="C328" s="100">
        <v>0</v>
      </c>
      <c r="D328" s="101">
        <v>0</v>
      </c>
      <c r="E328" s="101">
        <v>0</v>
      </c>
      <c r="F328" s="101">
        <v>0</v>
      </c>
      <c r="G328" s="101">
        <v>0</v>
      </c>
      <c r="H328" s="101">
        <v>0</v>
      </c>
      <c r="I328" s="101">
        <v>0</v>
      </c>
      <c r="J328" s="101">
        <v>0</v>
      </c>
      <c r="K328" s="101">
        <v>0</v>
      </c>
      <c r="L328" s="101">
        <v>0</v>
      </c>
      <c r="M328" s="101">
        <v>16.8</v>
      </c>
      <c r="N328" s="101">
        <v>0</v>
      </c>
      <c r="O328" s="101">
        <v>0</v>
      </c>
      <c r="P328" s="101">
        <v>0</v>
      </c>
      <c r="Q328" s="101">
        <v>0</v>
      </c>
      <c r="R328" s="101">
        <v>0</v>
      </c>
      <c r="S328" s="101">
        <v>0</v>
      </c>
      <c r="T328" s="101">
        <v>0</v>
      </c>
      <c r="U328" s="101">
        <v>0</v>
      </c>
      <c r="V328" s="101">
        <v>0</v>
      </c>
      <c r="W328" s="101">
        <v>0</v>
      </c>
      <c r="X328" s="101">
        <v>0</v>
      </c>
      <c r="Y328" s="101">
        <v>0</v>
      </c>
      <c r="Z328" s="101">
        <v>0</v>
      </c>
      <c r="AA328" s="101">
        <v>0</v>
      </c>
      <c r="AB328" s="101">
        <v>0</v>
      </c>
      <c r="AC328" s="101">
        <v>0</v>
      </c>
      <c r="AD328" s="101">
        <v>0</v>
      </c>
      <c r="AE328" s="101">
        <v>0</v>
      </c>
      <c r="AF328" s="101">
        <v>0</v>
      </c>
      <c r="AG328" s="101">
        <v>0</v>
      </c>
      <c r="AH328" s="101">
        <v>0</v>
      </c>
      <c r="AI328" s="101">
        <v>0</v>
      </c>
      <c r="AJ328" s="101">
        <v>0</v>
      </c>
      <c r="AK328" s="101">
        <v>0</v>
      </c>
      <c r="AL328" s="101">
        <v>0</v>
      </c>
      <c r="AM328" s="101">
        <v>0</v>
      </c>
      <c r="AN328" s="101">
        <v>0</v>
      </c>
      <c r="AO328" s="101">
        <v>1.2</v>
      </c>
      <c r="AP328" s="101">
        <v>0</v>
      </c>
      <c r="AQ328" s="101">
        <v>0</v>
      </c>
      <c r="AR328" s="101">
        <v>0</v>
      </c>
      <c r="AS328" s="101">
        <v>0</v>
      </c>
      <c r="AT328" s="101">
        <v>0</v>
      </c>
      <c r="AU328" s="101">
        <v>0</v>
      </c>
      <c r="AV328" s="101">
        <v>0</v>
      </c>
      <c r="AW328" s="101">
        <v>0</v>
      </c>
      <c r="AX328" s="101">
        <v>0</v>
      </c>
      <c r="AY328" s="101">
        <v>0</v>
      </c>
      <c r="AZ328" s="101">
        <v>0</v>
      </c>
      <c r="BA328" s="101">
        <v>0</v>
      </c>
      <c r="BB328" s="101">
        <v>0</v>
      </c>
      <c r="BC328" s="101">
        <v>0</v>
      </c>
      <c r="BD328" s="101">
        <v>0</v>
      </c>
      <c r="BE328" s="101">
        <v>0</v>
      </c>
      <c r="BF328" s="101">
        <v>0</v>
      </c>
      <c r="BG328" s="101">
        <v>0</v>
      </c>
      <c r="BH328" s="101">
        <v>0</v>
      </c>
      <c r="BI328" s="101">
        <v>0</v>
      </c>
      <c r="BJ328" s="101">
        <v>0</v>
      </c>
      <c r="BK328" s="101">
        <v>0</v>
      </c>
      <c r="BL328" s="101">
        <v>0</v>
      </c>
      <c r="BM328" s="101">
        <v>0</v>
      </c>
      <c r="BN328" s="101">
        <v>0</v>
      </c>
      <c r="BO328" s="101">
        <v>0</v>
      </c>
      <c r="BP328" s="101">
        <v>0</v>
      </c>
      <c r="BQ328" s="101">
        <v>0</v>
      </c>
      <c r="BR328" s="101">
        <v>0</v>
      </c>
      <c r="BS328" s="101">
        <v>0</v>
      </c>
      <c r="BT328" s="101">
        <v>0</v>
      </c>
      <c r="BU328" s="101">
        <v>0</v>
      </c>
      <c r="BV328" s="101">
        <v>0</v>
      </c>
      <c r="BW328" s="101">
        <v>0</v>
      </c>
      <c r="BX328" s="101">
        <v>0</v>
      </c>
      <c r="BY328" s="101">
        <v>0</v>
      </c>
      <c r="BZ328" s="101">
        <v>0</v>
      </c>
      <c r="CA328" s="101">
        <v>0</v>
      </c>
      <c r="CB328" s="101">
        <v>0</v>
      </c>
      <c r="CC328" s="101">
        <v>0</v>
      </c>
      <c r="CD328" s="101">
        <v>0</v>
      </c>
      <c r="CE328" s="101">
        <v>0</v>
      </c>
      <c r="CF328" s="101">
        <v>0</v>
      </c>
      <c r="CG328" s="101">
        <v>0</v>
      </c>
      <c r="CH328" s="101">
        <v>0</v>
      </c>
      <c r="CI328" s="101">
        <v>0</v>
      </c>
      <c r="CJ328" s="101">
        <v>0</v>
      </c>
      <c r="CK328" s="101">
        <v>0</v>
      </c>
      <c r="CL328" s="101">
        <v>0</v>
      </c>
      <c r="CM328" s="101">
        <v>0</v>
      </c>
      <c r="CN328" s="101">
        <v>0</v>
      </c>
      <c r="CO328" s="101">
        <v>0</v>
      </c>
      <c r="CP328" s="101">
        <v>0</v>
      </c>
      <c r="CQ328" s="101">
        <v>0</v>
      </c>
      <c r="CR328" s="101">
        <v>0</v>
      </c>
      <c r="CS328" s="101">
        <v>0</v>
      </c>
      <c r="CT328" s="101">
        <v>0</v>
      </c>
      <c r="CU328" s="101">
        <v>0</v>
      </c>
      <c r="CV328" s="101">
        <v>0</v>
      </c>
      <c r="CW328" s="101">
        <v>0</v>
      </c>
      <c r="CX328" s="101">
        <v>0</v>
      </c>
    </row>
    <row r="329" spans="1:102" s="10" customFormat="1" hidden="1" outlineLevel="1" x14ac:dyDescent="0.25">
      <c r="A329" t="s">
        <v>22</v>
      </c>
      <c r="B329" t="s">
        <v>249</v>
      </c>
      <c r="C329" s="100">
        <v>7.2</v>
      </c>
      <c r="D329" s="101">
        <v>0</v>
      </c>
      <c r="E329" s="101">
        <v>0</v>
      </c>
      <c r="F329" s="101">
        <v>0</v>
      </c>
      <c r="G329" s="101">
        <v>0</v>
      </c>
      <c r="H329" s="101">
        <v>0</v>
      </c>
      <c r="I329" s="101">
        <v>0</v>
      </c>
      <c r="J329" s="101">
        <v>0</v>
      </c>
      <c r="K329" s="101">
        <v>0</v>
      </c>
      <c r="L329" s="101">
        <v>0</v>
      </c>
      <c r="M329" s="101">
        <v>0</v>
      </c>
      <c r="N329" s="101">
        <v>0</v>
      </c>
      <c r="O329" s="101">
        <v>1.2</v>
      </c>
      <c r="P329" s="101">
        <v>0</v>
      </c>
      <c r="Q329" s="101">
        <v>0</v>
      </c>
      <c r="R329" s="101">
        <v>0</v>
      </c>
      <c r="S329" s="101">
        <v>0</v>
      </c>
      <c r="T329" s="101">
        <v>0</v>
      </c>
      <c r="U329" s="101">
        <v>0</v>
      </c>
      <c r="V329" s="101">
        <v>0</v>
      </c>
      <c r="W329" s="101">
        <v>0</v>
      </c>
      <c r="X329" s="101">
        <v>0</v>
      </c>
      <c r="Y329" s="101">
        <v>0</v>
      </c>
      <c r="Z329" s="101">
        <v>0</v>
      </c>
      <c r="AA329" s="101">
        <v>1.2</v>
      </c>
      <c r="AB329" s="101">
        <v>0</v>
      </c>
      <c r="AC329" s="101">
        <v>0</v>
      </c>
      <c r="AD329" s="101">
        <v>0</v>
      </c>
      <c r="AE329" s="101">
        <v>0</v>
      </c>
      <c r="AF329" s="101">
        <v>0</v>
      </c>
      <c r="AG329" s="101">
        <v>0</v>
      </c>
      <c r="AH329" s="101">
        <v>0</v>
      </c>
      <c r="AI329" s="101">
        <v>0</v>
      </c>
      <c r="AJ329" s="101">
        <v>0</v>
      </c>
      <c r="AK329" s="101">
        <v>0</v>
      </c>
      <c r="AL329" s="101">
        <v>0</v>
      </c>
      <c r="AM329" s="101">
        <v>0</v>
      </c>
      <c r="AN329" s="101">
        <v>0</v>
      </c>
      <c r="AO329" s="101">
        <v>0</v>
      </c>
      <c r="AP329" s="101">
        <v>0</v>
      </c>
      <c r="AQ329" s="101">
        <v>0</v>
      </c>
      <c r="AR329" s="101">
        <v>0</v>
      </c>
      <c r="AS329" s="101">
        <v>0</v>
      </c>
      <c r="AT329" s="101">
        <v>0</v>
      </c>
      <c r="AU329" s="101">
        <v>0</v>
      </c>
      <c r="AV329" s="101">
        <v>0</v>
      </c>
      <c r="AW329" s="101">
        <v>0</v>
      </c>
      <c r="AX329" s="101">
        <v>0</v>
      </c>
      <c r="AY329" s="101">
        <v>0</v>
      </c>
      <c r="AZ329" s="101">
        <v>0</v>
      </c>
      <c r="BA329" s="101">
        <v>0</v>
      </c>
      <c r="BB329" s="101">
        <v>0</v>
      </c>
      <c r="BC329" s="101">
        <v>0</v>
      </c>
      <c r="BD329" s="101">
        <v>0</v>
      </c>
      <c r="BE329" s="101">
        <v>0</v>
      </c>
      <c r="BF329" s="101">
        <v>0</v>
      </c>
      <c r="BG329" s="101">
        <v>0</v>
      </c>
      <c r="BH329" s="101">
        <v>0</v>
      </c>
      <c r="BI329" s="101">
        <v>0</v>
      </c>
      <c r="BJ329" s="101">
        <v>0</v>
      </c>
      <c r="BK329" s="101">
        <v>0</v>
      </c>
      <c r="BL329" s="101">
        <v>0</v>
      </c>
      <c r="BM329" s="101">
        <v>0</v>
      </c>
      <c r="BN329" s="101">
        <v>0</v>
      </c>
      <c r="BO329" s="101">
        <v>0</v>
      </c>
      <c r="BP329" s="101">
        <v>0</v>
      </c>
      <c r="BQ329" s="101">
        <v>0</v>
      </c>
      <c r="BR329" s="101">
        <v>0</v>
      </c>
      <c r="BS329" s="101">
        <v>0</v>
      </c>
      <c r="BT329" s="101">
        <v>0</v>
      </c>
      <c r="BU329" s="101">
        <v>0</v>
      </c>
      <c r="BV329" s="101">
        <v>0</v>
      </c>
      <c r="BW329" s="101">
        <v>0</v>
      </c>
      <c r="BX329" s="101">
        <v>0</v>
      </c>
      <c r="BY329" s="101">
        <v>0</v>
      </c>
      <c r="BZ329" s="101">
        <v>0</v>
      </c>
      <c r="CA329" s="101">
        <v>0</v>
      </c>
      <c r="CB329" s="101">
        <v>0</v>
      </c>
      <c r="CC329" s="101">
        <v>0</v>
      </c>
      <c r="CD329" s="101">
        <v>0</v>
      </c>
      <c r="CE329" s="101">
        <v>0</v>
      </c>
      <c r="CF329" s="101">
        <v>0</v>
      </c>
      <c r="CG329" s="101">
        <v>0</v>
      </c>
      <c r="CH329" s="101">
        <v>0</v>
      </c>
      <c r="CI329" s="101">
        <v>0</v>
      </c>
      <c r="CJ329" s="101">
        <v>0</v>
      </c>
      <c r="CK329" s="101">
        <v>0</v>
      </c>
      <c r="CL329" s="101">
        <v>0</v>
      </c>
      <c r="CM329" s="101">
        <v>0</v>
      </c>
      <c r="CN329" s="101">
        <v>0</v>
      </c>
      <c r="CO329" s="101">
        <v>0</v>
      </c>
      <c r="CP329" s="101">
        <v>0</v>
      </c>
      <c r="CQ329" s="101">
        <v>0</v>
      </c>
      <c r="CR329" s="101">
        <v>0</v>
      </c>
      <c r="CS329" s="101">
        <v>0</v>
      </c>
      <c r="CT329" s="101">
        <v>0</v>
      </c>
      <c r="CU329" s="101">
        <v>0</v>
      </c>
      <c r="CV329" s="101">
        <v>0</v>
      </c>
      <c r="CW329" s="101">
        <v>0</v>
      </c>
      <c r="CX329" s="101">
        <v>0</v>
      </c>
    </row>
    <row r="330" spans="1:102" s="10" customFormat="1" hidden="1" outlineLevel="1" x14ac:dyDescent="0.25">
      <c r="A330" t="s">
        <v>22</v>
      </c>
      <c r="B330" t="s">
        <v>250</v>
      </c>
      <c r="C330" s="100">
        <v>1.2</v>
      </c>
      <c r="D330" s="101">
        <v>0</v>
      </c>
      <c r="E330" s="101">
        <v>0</v>
      </c>
      <c r="F330" s="101">
        <v>0</v>
      </c>
      <c r="G330" s="101">
        <v>0</v>
      </c>
      <c r="H330" s="101">
        <v>0</v>
      </c>
      <c r="I330" s="101">
        <v>0</v>
      </c>
      <c r="J330" s="101">
        <v>0</v>
      </c>
      <c r="K330" s="101">
        <v>0</v>
      </c>
      <c r="L330" s="101">
        <v>0</v>
      </c>
      <c r="M330" s="101">
        <v>0</v>
      </c>
      <c r="N330" s="101">
        <v>0</v>
      </c>
      <c r="O330" s="101">
        <v>0</v>
      </c>
      <c r="P330" s="101">
        <v>0</v>
      </c>
      <c r="Q330" s="101">
        <v>0</v>
      </c>
      <c r="R330" s="101">
        <v>0</v>
      </c>
      <c r="S330" s="101">
        <v>0</v>
      </c>
      <c r="T330" s="101">
        <v>0</v>
      </c>
      <c r="U330" s="101">
        <v>0</v>
      </c>
      <c r="V330" s="101">
        <v>0</v>
      </c>
      <c r="W330" s="101">
        <v>0</v>
      </c>
      <c r="X330" s="101">
        <v>0</v>
      </c>
      <c r="Y330" s="101">
        <v>0</v>
      </c>
      <c r="Z330" s="101">
        <v>0</v>
      </c>
      <c r="AA330" s="101">
        <v>0</v>
      </c>
      <c r="AB330" s="101">
        <v>0</v>
      </c>
      <c r="AC330" s="101">
        <v>0</v>
      </c>
      <c r="AD330" s="101">
        <v>0</v>
      </c>
      <c r="AE330" s="101">
        <v>0</v>
      </c>
      <c r="AF330" s="101">
        <v>0</v>
      </c>
      <c r="AG330" s="101">
        <v>0</v>
      </c>
      <c r="AH330" s="101">
        <v>0</v>
      </c>
      <c r="AI330" s="101">
        <v>0</v>
      </c>
      <c r="AJ330" s="101">
        <v>0</v>
      </c>
      <c r="AK330" s="101">
        <v>0</v>
      </c>
      <c r="AL330" s="101">
        <v>0</v>
      </c>
      <c r="AM330" s="101">
        <v>0</v>
      </c>
      <c r="AN330" s="101">
        <v>0</v>
      </c>
      <c r="AO330" s="101">
        <v>0</v>
      </c>
      <c r="AP330" s="101">
        <v>0</v>
      </c>
      <c r="AQ330" s="101">
        <v>0</v>
      </c>
      <c r="AR330" s="101">
        <v>0</v>
      </c>
      <c r="AS330" s="101">
        <v>0</v>
      </c>
      <c r="AT330" s="101">
        <v>0</v>
      </c>
      <c r="AU330" s="101">
        <v>0</v>
      </c>
      <c r="AV330" s="101">
        <v>0</v>
      </c>
      <c r="AW330" s="101">
        <v>0</v>
      </c>
      <c r="AX330" s="101">
        <v>0</v>
      </c>
      <c r="AY330" s="101">
        <v>0</v>
      </c>
      <c r="AZ330" s="101">
        <v>0</v>
      </c>
      <c r="BA330" s="101">
        <v>0</v>
      </c>
      <c r="BB330" s="101">
        <v>0</v>
      </c>
      <c r="BC330" s="101">
        <v>0</v>
      </c>
      <c r="BD330" s="101">
        <v>0</v>
      </c>
      <c r="BE330" s="101">
        <v>0</v>
      </c>
      <c r="BF330" s="101">
        <v>0</v>
      </c>
      <c r="BG330" s="101">
        <v>0</v>
      </c>
      <c r="BH330" s="101">
        <v>0</v>
      </c>
      <c r="BI330" s="101">
        <v>0</v>
      </c>
      <c r="BJ330" s="101">
        <v>0</v>
      </c>
      <c r="BK330" s="101">
        <v>0</v>
      </c>
      <c r="BL330" s="101">
        <v>0</v>
      </c>
      <c r="BM330" s="101">
        <v>0</v>
      </c>
      <c r="BN330" s="101">
        <v>0</v>
      </c>
      <c r="BO330" s="101">
        <v>0</v>
      </c>
      <c r="BP330" s="101">
        <v>0</v>
      </c>
      <c r="BQ330" s="101">
        <v>0</v>
      </c>
      <c r="BR330" s="101">
        <v>0</v>
      </c>
      <c r="BS330" s="101">
        <v>0</v>
      </c>
      <c r="BT330" s="101">
        <v>0</v>
      </c>
      <c r="BU330" s="101">
        <v>0</v>
      </c>
      <c r="BV330" s="101">
        <v>0</v>
      </c>
      <c r="BW330" s="101">
        <v>0</v>
      </c>
      <c r="BX330" s="101">
        <v>0</v>
      </c>
      <c r="BY330" s="101">
        <v>0</v>
      </c>
      <c r="BZ330" s="101">
        <v>0</v>
      </c>
      <c r="CA330" s="101">
        <v>0</v>
      </c>
      <c r="CB330" s="101">
        <v>0</v>
      </c>
      <c r="CC330" s="101">
        <v>0</v>
      </c>
      <c r="CD330" s="101">
        <v>0</v>
      </c>
      <c r="CE330" s="101">
        <v>0</v>
      </c>
      <c r="CF330" s="101">
        <v>0</v>
      </c>
      <c r="CG330" s="101">
        <v>0</v>
      </c>
      <c r="CH330" s="101">
        <v>0</v>
      </c>
      <c r="CI330" s="101">
        <v>0</v>
      </c>
      <c r="CJ330" s="101">
        <v>0</v>
      </c>
      <c r="CK330" s="101">
        <v>0</v>
      </c>
      <c r="CL330" s="101">
        <v>0</v>
      </c>
      <c r="CM330" s="101">
        <v>0</v>
      </c>
      <c r="CN330" s="101">
        <v>0</v>
      </c>
      <c r="CO330" s="101">
        <v>0</v>
      </c>
      <c r="CP330" s="101">
        <v>0</v>
      </c>
      <c r="CQ330" s="101">
        <v>0</v>
      </c>
      <c r="CR330" s="101">
        <v>0</v>
      </c>
      <c r="CS330" s="101">
        <v>0</v>
      </c>
      <c r="CT330" s="101">
        <v>0</v>
      </c>
      <c r="CU330" s="101">
        <v>0</v>
      </c>
      <c r="CV330" s="101">
        <v>0</v>
      </c>
      <c r="CW330" s="101">
        <v>0</v>
      </c>
      <c r="CX330" s="101">
        <v>0</v>
      </c>
    </row>
    <row r="331" spans="1:102" s="10" customFormat="1" hidden="1" outlineLevel="1" x14ac:dyDescent="0.25">
      <c r="A331" t="s">
        <v>22</v>
      </c>
      <c r="B331" t="s">
        <v>251</v>
      </c>
      <c r="C331" s="102">
        <v>0</v>
      </c>
      <c r="D331" s="103">
        <v>0</v>
      </c>
      <c r="E331" s="103">
        <v>0</v>
      </c>
      <c r="F331" s="103">
        <v>0</v>
      </c>
      <c r="G331" s="103">
        <v>0</v>
      </c>
      <c r="H331" s="103">
        <v>0</v>
      </c>
      <c r="I331" s="103">
        <v>0</v>
      </c>
      <c r="J331" s="103">
        <v>0</v>
      </c>
      <c r="K331" s="103">
        <v>0</v>
      </c>
      <c r="L331" s="103">
        <v>0</v>
      </c>
      <c r="M331" s="103">
        <v>0</v>
      </c>
      <c r="N331" s="103">
        <v>0</v>
      </c>
      <c r="O331" s="103">
        <v>0</v>
      </c>
      <c r="P331" s="103">
        <v>0</v>
      </c>
      <c r="Q331" s="103">
        <v>0</v>
      </c>
      <c r="R331" s="103">
        <v>0</v>
      </c>
      <c r="S331" s="103">
        <v>0</v>
      </c>
      <c r="T331" s="103">
        <v>0</v>
      </c>
      <c r="U331" s="103">
        <v>0</v>
      </c>
      <c r="V331" s="103">
        <v>0</v>
      </c>
      <c r="W331" s="103">
        <v>0</v>
      </c>
      <c r="X331" s="103">
        <v>0</v>
      </c>
      <c r="Y331" s="103">
        <v>0</v>
      </c>
      <c r="Z331" s="103">
        <v>0</v>
      </c>
      <c r="AA331" s="103">
        <v>0</v>
      </c>
      <c r="AB331" s="103">
        <v>0</v>
      </c>
      <c r="AC331" s="103">
        <v>0</v>
      </c>
      <c r="AD331" s="103">
        <v>0</v>
      </c>
      <c r="AE331" s="103">
        <v>0</v>
      </c>
      <c r="AF331" s="103">
        <v>0</v>
      </c>
      <c r="AG331" s="103">
        <v>0</v>
      </c>
      <c r="AH331" s="103">
        <v>0</v>
      </c>
      <c r="AI331" s="103">
        <v>0</v>
      </c>
      <c r="AJ331" s="103">
        <v>0</v>
      </c>
      <c r="AK331" s="103">
        <v>0</v>
      </c>
      <c r="AL331" s="103">
        <v>0</v>
      </c>
      <c r="AM331" s="103">
        <v>0</v>
      </c>
      <c r="AN331" s="103">
        <v>0</v>
      </c>
      <c r="AO331" s="103">
        <v>0</v>
      </c>
      <c r="AP331" s="103">
        <v>0</v>
      </c>
      <c r="AQ331" s="103">
        <v>0</v>
      </c>
      <c r="AR331" s="103">
        <v>0</v>
      </c>
      <c r="AS331" s="103">
        <v>0</v>
      </c>
      <c r="AT331" s="103">
        <v>0</v>
      </c>
      <c r="AU331" s="103">
        <v>0</v>
      </c>
      <c r="AV331" s="103">
        <v>0</v>
      </c>
      <c r="AW331" s="103">
        <v>0</v>
      </c>
      <c r="AX331" s="103">
        <v>0</v>
      </c>
      <c r="AY331" s="103">
        <v>0</v>
      </c>
      <c r="AZ331" s="103">
        <v>0</v>
      </c>
      <c r="BA331" s="103">
        <v>0</v>
      </c>
      <c r="BB331" s="103">
        <v>0</v>
      </c>
      <c r="BC331" s="103">
        <v>0</v>
      </c>
      <c r="BD331" s="103">
        <v>0</v>
      </c>
      <c r="BE331" s="103">
        <v>0</v>
      </c>
      <c r="BF331" s="103">
        <v>0</v>
      </c>
      <c r="BG331" s="103">
        <v>0</v>
      </c>
      <c r="BH331" s="103">
        <v>0</v>
      </c>
      <c r="BI331" s="103">
        <v>1.2</v>
      </c>
      <c r="BJ331" s="103">
        <v>0</v>
      </c>
      <c r="BK331" s="103">
        <v>0</v>
      </c>
      <c r="BL331" s="103">
        <v>0</v>
      </c>
      <c r="BM331" s="103">
        <v>0</v>
      </c>
      <c r="BN331" s="103">
        <v>0</v>
      </c>
      <c r="BO331" s="103">
        <v>0</v>
      </c>
      <c r="BP331" s="103">
        <v>0</v>
      </c>
      <c r="BQ331" s="103">
        <v>0</v>
      </c>
      <c r="BR331" s="103">
        <v>0</v>
      </c>
      <c r="BS331" s="103">
        <v>0</v>
      </c>
      <c r="BT331" s="103">
        <v>0</v>
      </c>
      <c r="BU331" s="103">
        <v>0</v>
      </c>
      <c r="BV331" s="103">
        <v>0</v>
      </c>
      <c r="BW331" s="103">
        <v>0</v>
      </c>
      <c r="BX331" s="103">
        <v>0</v>
      </c>
      <c r="BY331" s="103">
        <v>0</v>
      </c>
      <c r="BZ331" s="103">
        <v>0</v>
      </c>
      <c r="CA331" s="103">
        <v>0</v>
      </c>
      <c r="CB331" s="103">
        <v>0</v>
      </c>
      <c r="CC331" s="103">
        <v>0</v>
      </c>
      <c r="CD331" s="103">
        <v>0</v>
      </c>
      <c r="CE331" s="103">
        <v>0</v>
      </c>
      <c r="CF331" s="103">
        <v>0</v>
      </c>
      <c r="CG331" s="103">
        <v>0</v>
      </c>
      <c r="CH331" s="103">
        <v>0</v>
      </c>
      <c r="CI331" s="103">
        <v>0</v>
      </c>
      <c r="CJ331" s="103">
        <v>0</v>
      </c>
      <c r="CK331" s="103">
        <v>0</v>
      </c>
      <c r="CL331" s="103">
        <v>0</v>
      </c>
      <c r="CM331" s="103">
        <v>0</v>
      </c>
      <c r="CN331" s="103">
        <v>0</v>
      </c>
      <c r="CO331" s="103">
        <v>0</v>
      </c>
      <c r="CP331" s="103">
        <v>0</v>
      </c>
      <c r="CQ331" s="103">
        <v>0</v>
      </c>
      <c r="CR331" s="103">
        <v>0</v>
      </c>
      <c r="CS331" s="103">
        <v>0</v>
      </c>
      <c r="CT331" s="103">
        <v>0</v>
      </c>
      <c r="CU331" s="103">
        <v>0</v>
      </c>
      <c r="CV331" s="103">
        <v>0</v>
      </c>
      <c r="CW331" s="103">
        <v>0</v>
      </c>
      <c r="CX331" s="103">
        <v>0</v>
      </c>
    </row>
    <row r="332" spans="1:102" s="10" customFormat="1" hidden="1" outlineLevel="1" x14ac:dyDescent="0.25">
      <c r="A332" t="s">
        <v>22</v>
      </c>
      <c r="B332" t="s">
        <v>252</v>
      </c>
      <c r="C332" s="102">
        <v>7.2</v>
      </c>
      <c r="D332" s="103">
        <v>0</v>
      </c>
      <c r="E332" s="103">
        <v>0</v>
      </c>
      <c r="F332" s="103">
        <v>0</v>
      </c>
      <c r="G332" s="103">
        <v>0</v>
      </c>
      <c r="H332" s="103">
        <v>0</v>
      </c>
      <c r="I332" s="103">
        <v>0</v>
      </c>
      <c r="J332" s="103">
        <v>0</v>
      </c>
      <c r="K332" s="103">
        <v>0</v>
      </c>
      <c r="L332" s="103">
        <v>0</v>
      </c>
      <c r="M332" s="103">
        <v>0</v>
      </c>
      <c r="N332" s="103">
        <v>0</v>
      </c>
      <c r="O332" s="103">
        <v>0</v>
      </c>
      <c r="P332" s="103">
        <v>0</v>
      </c>
      <c r="Q332" s="103">
        <v>0</v>
      </c>
      <c r="R332" s="103">
        <v>0</v>
      </c>
      <c r="S332" s="103">
        <v>0</v>
      </c>
      <c r="T332" s="103">
        <v>0</v>
      </c>
      <c r="U332" s="103">
        <v>1.2</v>
      </c>
      <c r="V332" s="103">
        <v>0</v>
      </c>
      <c r="W332" s="103">
        <v>0</v>
      </c>
      <c r="X332" s="103">
        <v>0</v>
      </c>
      <c r="Y332" s="103">
        <v>0</v>
      </c>
      <c r="Z332" s="103">
        <v>0</v>
      </c>
      <c r="AA332" s="103">
        <v>1.2</v>
      </c>
      <c r="AB332" s="103">
        <v>0</v>
      </c>
      <c r="AC332" s="103">
        <v>0</v>
      </c>
      <c r="AD332" s="103">
        <v>0</v>
      </c>
      <c r="AE332" s="103">
        <v>0</v>
      </c>
      <c r="AF332" s="103">
        <v>0</v>
      </c>
      <c r="AG332" s="103">
        <v>0</v>
      </c>
      <c r="AH332" s="103">
        <v>0</v>
      </c>
      <c r="AI332" s="103">
        <v>0</v>
      </c>
      <c r="AJ332" s="103">
        <v>0</v>
      </c>
      <c r="AK332" s="103">
        <v>0</v>
      </c>
      <c r="AL332" s="103">
        <v>0</v>
      </c>
      <c r="AM332" s="103">
        <v>0</v>
      </c>
      <c r="AN332" s="103">
        <v>0</v>
      </c>
      <c r="AO332" s="103">
        <v>0</v>
      </c>
      <c r="AP332" s="103">
        <v>0</v>
      </c>
      <c r="AQ332" s="103">
        <v>0</v>
      </c>
      <c r="AR332" s="103">
        <v>0</v>
      </c>
      <c r="AS332" s="103">
        <v>0</v>
      </c>
      <c r="AT332" s="103">
        <v>0</v>
      </c>
      <c r="AU332" s="103">
        <v>0</v>
      </c>
      <c r="AV332" s="103">
        <v>0</v>
      </c>
      <c r="AW332" s="103">
        <v>0</v>
      </c>
      <c r="AX332" s="103">
        <v>0</v>
      </c>
      <c r="AY332" s="103">
        <v>0</v>
      </c>
      <c r="AZ332" s="103">
        <v>0</v>
      </c>
      <c r="BA332" s="103">
        <v>0</v>
      </c>
      <c r="BB332" s="103">
        <v>0</v>
      </c>
      <c r="BC332" s="103">
        <v>0</v>
      </c>
      <c r="BD332" s="103">
        <v>0</v>
      </c>
      <c r="BE332" s="103">
        <v>0</v>
      </c>
      <c r="BF332" s="103">
        <v>0</v>
      </c>
      <c r="BG332" s="103">
        <v>0</v>
      </c>
      <c r="BH332" s="103">
        <v>0</v>
      </c>
      <c r="BI332" s="103">
        <v>0</v>
      </c>
      <c r="BJ332" s="103">
        <v>0</v>
      </c>
      <c r="BK332" s="103">
        <v>0</v>
      </c>
      <c r="BL332" s="103">
        <v>0</v>
      </c>
      <c r="BM332" s="103">
        <v>0</v>
      </c>
      <c r="BN332" s="103">
        <v>0</v>
      </c>
      <c r="BO332" s="103">
        <v>0</v>
      </c>
      <c r="BP332" s="103">
        <v>0</v>
      </c>
      <c r="BQ332" s="103">
        <v>0</v>
      </c>
      <c r="BR332" s="103">
        <v>0</v>
      </c>
      <c r="BS332" s="103">
        <v>0</v>
      </c>
      <c r="BT332" s="103">
        <v>0</v>
      </c>
      <c r="BU332" s="103">
        <v>0</v>
      </c>
      <c r="BV332" s="103">
        <v>0</v>
      </c>
      <c r="BW332" s="103">
        <v>0</v>
      </c>
      <c r="BX332" s="103">
        <v>0</v>
      </c>
      <c r="BY332" s="103">
        <v>0</v>
      </c>
      <c r="BZ332" s="103">
        <v>0</v>
      </c>
      <c r="CA332" s="103">
        <v>0</v>
      </c>
      <c r="CB332" s="103">
        <v>0</v>
      </c>
      <c r="CC332" s="103">
        <v>0</v>
      </c>
      <c r="CD332" s="103">
        <v>0</v>
      </c>
      <c r="CE332" s="103">
        <v>0</v>
      </c>
      <c r="CF332" s="103">
        <v>0</v>
      </c>
      <c r="CG332" s="103">
        <v>0</v>
      </c>
      <c r="CH332" s="103">
        <v>0</v>
      </c>
      <c r="CI332" s="103">
        <v>0</v>
      </c>
      <c r="CJ332" s="103">
        <v>0</v>
      </c>
      <c r="CK332" s="103">
        <v>0</v>
      </c>
      <c r="CL332" s="103">
        <v>0</v>
      </c>
      <c r="CM332" s="103">
        <v>0</v>
      </c>
      <c r="CN332" s="103">
        <v>0</v>
      </c>
      <c r="CO332" s="103">
        <v>0</v>
      </c>
      <c r="CP332" s="103">
        <v>0</v>
      </c>
      <c r="CQ332" s="103">
        <v>0</v>
      </c>
      <c r="CR332" s="103">
        <v>0</v>
      </c>
      <c r="CS332" s="103">
        <v>0</v>
      </c>
      <c r="CT332" s="103">
        <v>0</v>
      </c>
      <c r="CU332" s="103">
        <v>0</v>
      </c>
      <c r="CV332" s="103">
        <v>0</v>
      </c>
      <c r="CW332" s="103">
        <v>0</v>
      </c>
      <c r="CX332" s="103">
        <v>0</v>
      </c>
    </row>
    <row r="333" spans="1:102" s="10" customFormat="1" hidden="1" outlineLevel="1" x14ac:dyDescent="0.25">
      <c r="A333" t="s">
        <v>22</v>
      </c>
      <c r="B333" t="s">
        <v>253</v>
      </c>
      <c r="C333" s="102">
        <v>1.2</v>
      </c>
      <c r="D333" s="103">
        <v>0</v>
      </c>
      <c r="E333" s="103">
        <v>0</v>
      </c>
      <c r="F333" s="103">
        <v>0</v>
      </c>
      <c r="G333" s="103">
        <v>0</v>
      </c>
      <c r="H333" s="103">
        <v>0</v>
      </c>
      <c r="I333" s="103">
        <v>0</v>
      </c>
      <c r="J333" s="103">
        <v>0</v>
      </c>
      <c r="K333" s="103">
        <v>0</v>
      </c>
      <c r="L333" s="103">
        <v>0</v>
      </c>
      <c r="M333" s="103">
        <v>0</v>
      </c>
      <c r="N333" s="103">
        <v>0</v>
      </c>
      <c r="O333" s="103">
        <v>0</v>
      </c>
      <c r="P333" s="103">
        <v>0</v>
      </c>
      <c r="Q333" s="103">
        <v>0</v>
      </c>
      <c r="R333" s="103">
        <v>0</v>
      </c>
      <c r="S333" s="103">
        <v>0</v>
      </c>
      <c r="T333" s="103">
        <v>0</v>
      </c>
      <c r="U333" s="103">
        <v>0</v>
      </c>
      <c r="V333" s="103">
        <v>0</v>
      </c>
      <c r="W333" s="103">
        <v>0</v>
      </c>
      <c r="X333" s="103">
        <v>0</v>
      </c>
      <c r="Y333" s="103">
        <v>0</v>
      </c>
      <c r="Z333" s="103">
        <v>0</v>
      </c>
      <c r="AA333" s="103">
        <v>1.2</v>
      </c>
      <c r="AB333" s="103">
        <v>0</v>
      </c>
      <c r="AC333" s="103">
        <v>0</v>
      </c>
      <c r="AD333" s="103">
        <v>0</v>
      </c>
      <c r="AE333" s="103">
        <v>0</v>
      </c>
      <c r="AF333" s="103">
        <v>0</v>
      </c>
      <c r="AG333" s="103">
        <v>0</v>
      </c>
      <c r="AH333" s="103">
        <v>0</v>
      </c>
      <c r="AI333" s="103">
        <v>0</v>
      </c>
      <c r="AJ333" s="103">
        <v>0</v>
      </c>
      <c r="AK333" s="103">
        <v>0</v>
      </c>
      <c r="AL333" s="103">
        <v>0</v>
      </c>
      <c r="AM333" s="103">
        <v>0</v>
      </c>
      <c r="AN333" s="103">
        <v>0</v>
      </c>
      <c r="AO333" s="103">
        <v>0</v>
      </c>
      <c r="AP333" s="103">
        <v>0</v>
      </c>
      <c r="AQ333" s="103">
        <v>0</v>
      </c>
      <c r="AR333" s="103">
        <v>0</v>
      </c>
      <c r="AS333" s="103">
        <v>0</v>
      </c>
      <c r="AT333" s="103">
        <v>0</v>
      </c>
      <c r="AU333" s="103">
        <v>0</v>
      </c>
      <c r="AV333" s="103">
        <v>0</v>
      </c>
      <c r="AW333" s="103">
        <v>0</v>
      </c>
      <c r="AX333" s="103">
        <v>0</v>
      </c>
      <c r="AY333" s="103">
        <v>0</v>
      </c>
      <c r="AZ333" s="103">
        <v>0</v>
      </c>
      <c r="BA333" s="103">
        <v>0</v>
      </c>
      <c r="BB333" s="103">
        <v>0</v>
      </c>
      <c r="BC333" s="103">
        <v>0</v>
      </c>
      <c r="BD333" s="103">
        <v>0</v>
      </c>
      <c r="BE333" s="103">
        <v>0</v>
      </c>
      <c r="BF333" s="103">
        <v>0</v>
      </c>
      <c r="BG333" s="103">
        <v>0</v>
      </c>
      <c r="BH333" s="103">
        <v>0</v>
      </c>
      <c r="BI333" s="103">
        <v>0</v>
      </c>
      <c r="BJ333" s="103">
        <v>0</v>
      </c>
      <c r="BK333" s="103">
        <v>0</v>
      </c>
      <c r="BL333" s="103">
        <v>0</v>
      </c>
      <c r="BM333" s="103">
        <v>0</v>
      </c>
      <c r="BN333" s="103">
        <v>0</v>
      </c>
      <c r="BO333" s="103">
        <v>0</v>
      </c>
      <c r="BP333" s="103">
        <v>0</v>
      </c>
      <c r="BQ333" s="103">
        <v>0</v>
      </c>
      <c r="BR333" s="103">
        <v>0</v>
      </c>
      <c r="BS333" s="103">
        <v>0</v>
      </c>
      <c r="BT333" s="103">
        <v>0</v>
      </c>
      <c r="BU333" s="103">
        <v>0</v>
      </c>
      <c r="BV333" s="103">
        <v>0</v>
      </c>
      <c r="BW333" s="103">
        <v>0</v>
      </c>
      <c r="BX333" s="103">
        <v>0</v>
      </c>
      <c r="BY333" s="103">
        <v>0</v>
      </c>
      <c r="BZ333" s="103">
        <v>0</v>
      </c>
      <c r="CA333" s="103">
        <v>0</v>
      </c>
      <c r="CB333" s="103">
        <v>0</v>
      </c>
      <c r="CC333" s="103">
        <v>0</v>
      </c>
      <c r="CD333" s="103">
        <v>0</v>
      </c>
      <c r="CE333" s="103">
        <v>0</v>
      </c>
      <c r="CF333" s="103">
        <v>0</v>
      </c>
      <c r="CG333" s="103">
        <v>0</v>
      </c>
      <c r="CH333" s="103">
        <v>0</v>
      </c>
      <c r="CI333" s="103">
        <v>0</v>
      </c>
      <c r="CJ333" s="103">
        <v>0</v>
      </c>
      <c r="CK333" s="103">
        <v>0</v>
      </c>
      <c r="CL333" s="103">
        <v>0</v>
      </c>
      <c r="CM333" s="103">
        <v>0</v>
      </c>
      <c r="CN333" s="103">
        <v>0</v>
      </c>
      <c r="CO333" s="103">
        <v>0</v>
      </c>
      <c r="CP333" s="103">
        <v>0</v>
      </c>
      <c r="CQ333" s="103">
        <v>0</v>
      </c>
      <c r="CR333" s="103">
        <v>0</v>
      </c>
      <c r="CS333" s="103">
        <v>0</v>
      </c>
      <c r="CT333" s="103">
        <v>0</v>
      </c>
      <c r="CU333" s="103">
        <v>0</v>
      </c>
      <c r="CV333" s="103">
        <v>0</v>
      </c>
      <c r="CW333" s="103">
        <v>0</v>
      </c>
      <c r="CX333" s="103">
        <v>0</v>
      </c>
    </row>
    <row r="334" spans="1:102" s="10" customFormat="1" hidden="1" outlineLevel="1" x14ac:dyDescent="0.25">
      <c r="A334" t="s">
        <v>22</v>
      </c>
      <c r="B334" t="s">
        <v>254</v>
      </c>
      <c r="C334" s="104">
        <v>0</v>
      </c>
      <c r="D334" s="105">
        <v>0</v>
      </c>
      <c r="E334" s="105">
        <v>0</v>
      </c>
      <c r="F334" s="105">
        <v>0</v>
      </c>
      <c r="G334" s="105">
        <v>0</v>
      </c>
      <c r="H334" s="105">
        <v>0</v>
      </c>
      <c r="I334" s="105">
        <v>0</v>
      </c>
      <c r="J334" s="105">
        <v>0</v>
      </c>
      <c r="K334" s="105">
        <v>0</v>
      </c>
      <c r="L334" s="105">
        <v>0</v>
      </c>
      <c r="M334" s="105">
        <v>0</v>
      </c>
      <c r="N334" s="105">
        <v>0</v>
      </c>
      <c r="O334" s="105">
        <v>0</v>
      </c>
      <c r="P334" s="105">
        <v>0</v>
      </c>
      <c r="Q334" s="105">
        <v>0</v>
      </c>
      <c r="R334" s="105">
        <v>0</v>
      </c>
      <c r="S334" s="105">
        <v>0</v>
      </c>
      <c r="T334" s="105">
        <v>0</v>
      </c>
      <c r="U334" s="105">
        <v>0</v>
      </c>
      <c r="V334" s="105">
        <v>0</v>
      </c>
      <c r="W334" s="105">
        <v>0</v>
      </c>
      <c r="X334" s="105">
        <v>0</v>
      </c>
      <c r="Y334" s="105">
        <v>0</v>
      </c>
      <c r="Z334" s="105">
        <v>0</v>
      </c>
      <c r="AA334" s="105">
        <v>0</v>
      </c>
      <c r="AB334" s="105">
        <v>0</v>
      </c>
      <c r="AC334" s="105">
        <v>0</v>
      </c>
      <c r="AD334" s="105">
        <v>0</v>
      </c>
      <c r="AE334" s="105">
        <v>1.2</v>
      </c>
      <c r="AF334" s="105">
        <v>0</v>
      </c>
      <c r="AG334" s="105">
        <v>0</v>
      </c>
      <c r="AH334" s="105">
        <v>0</v>
      </c>
      <c r="AI334" s="105">
        <v>0</v>
      </c>
      <c r="AJ334" s="105">
        <v>0</v>
      </c>
      <c r="AK334" s="105">
        <v>0</v>
      </c>
      <c r="AL334" s="105">
        <v>0</v>
      </c>
      <c r="AM334" s="105">
        <v>0</v>
      </c>
      <c r="AN334" s="105">
        <v>0</v>
      </c>
      <c r="AO334" s="105">
        <v>0</v>
      </c>
      <c r="AP334" s="105">
        <v>0</v>
      </c>
      <c r="AQ334" s="105">
        <v>0</v>
      </c>
      <c r="AR334" s="105">
        <v>0</v>
      </c>
      <c r="AS334" s="105">
        <v>0</v>
      </c>
      <c r="AT334" s="105">
        <v>0</v>
      </c>
      <c r="AU334" s="105">
        <v>0</v>
      </c>
      <c r="AV334" s="105">
        <v>0</v>
      </c>
      <c r="AW334" s="105">
        <v>0</v>
      </c>
      <c r="AX334" s="105">
        <v>0</v>
      </c>
      <c r="AY334" s="105">
        <v>0</v>
      </c>
      <c r="AZ334" s="105">
        <v>0</v>
      </c>
      <c r="BA334" s="105">
        <v>0</v>
      </c>
      <c r="BB334" s="105">
        <v>0</v>
      </c>
      <c r="BC334" s="105">
        <v>0</v>
      </c>
      <c r="BD334" s="105">
        <v>0</v>
      </c>
      <c r="BE334" s="105">
        <v>0</v>
      </c>
      <c r="BF334" s="105">
        <v>0</v>
      </c>
      <c r="BG334" s="105">
        <v>0</v>
      </c>
      <c r="BH334" s="105">
        <v>0</v>
      </c>
      <c r="BI334" s="105">
        <v>0</v>
      </c>
      <c r="BJ334" s="105">
        <v>0</v>
      </c>
      <c r="BK334" s="105">
        <v>0</v>
      </c>
      <c r="BL334" s="105">
        <v>0</v>
      </c>
      <c r="BM334" s="105">
        <v>0</v>
      </c>
      <c r="BN334" s="105">
        <v>0</v>
      </c>
      <c r="BO334" s="105">
        <v>0</v>
      </c>
      <c r="BP334" s="105">
        <v>0</v>
      </c>
      <c r="BQ334" s="105">
        <v>0</v>
      </c>
      <c r="BR334" s="105">
        <v>0</v>
      </c>
      <c r="BS334" s="105">
        <v>0</v>
      </c>
      <c r="BT334" s="105">
        <v>0</v>
      </c>
      <c r="BU334" s="105">
        <v>0</v>
      </c>
      <c r="BV334" s="105">
        <v>0</v>
      </c>
      <c r="BW334" s="105">
        <v>0</v>
      </c>
      <c r="BX334" s="105">
        <v>0</v>
      </c>
      <c r="BY334" s="105">
        <v>0</v>
      </c>
      <c r="BZ334" s="105">
        <v>0</v>
      </c>
      <c r="CA334" s="105">
        <v>0</v>
      </c>
      <c r="CB334" s="105">
        <v>0</v>
      </c>
      <c r="CC334" s="105">
        <v>0</v>
      </c>
      <c r="CD334" s="105">
        <v>0</v>
      </c>
      <c r="CE334" s="105">
        <v>0</v>
      </c>
      <c r="CF334" s="105">
        <v>0</v>
      </c>
      <c r="CG334" s="105">
        <v>0</v>
      </c>
      <c r="CH334" s="105">
        <v>0</v>
      </c>
      <c r="CI334" s="105">
        <v>0</v>
      </c>
      <c r="CJ334" s="105">
        <v>0</v>
      </c>
      <c r="CK334" s="105">
        <v>0</v>
      </c>
      <c r="CL334" s="105">
        <v>0</v>
      </c>
      <c r="CM334" s="105">
        <v>0</v>
      </c>
      <c r="CN334" s="105">
        <v>0</v>
      </c>
      <c r="CO334" s="105">
        <v>0</v>
      </c>
      <c r="CP334" s="105">
        <v>0</v>
      </c>
      <c r="CQ334" s="105">
        <v>0</v>
      </c>
      <c r="CR334" s="105">
        <v>0</v>
      </c>
      <c r="CS334" s="105">
        <v>0</v>
      </c>
      <c r="CT334" s="105">
        <v>0</v>
      </c>
      <c r="CU334" s="105">
        <v>0</v>
      </c>
      <c r="CV334" s="105">
        <v>0</v>
      </c>
      <c r="CW334" s="105">
        <v>0</v>
      </c>
      <c r="CX334" s="105">
        <v>0</v>
      </c>
    </row>
    <row r="335" spans="1:102" s="10" customFormat="1" hidden="1" outlineLevel="1" x14ac:dyDescent="0.25">
      <c r="A335" t="s">
        <v>22</v>
      </c>
      <c r="B335" t="s">
        <v>255</v>
      </c>
      <c r="C335" s="104">
        <v>6</v>
      </c>
      <c r="D335" s="105">
        <v>0</v>
      </c>
      <c r="E335" s="105">
        <v>0</v>
      </c>
      <c r="F335" s="105">
        <v>0</v>
      </c>
      <c r="G335" s="105">
        <v>0</v>
      </c>
      <c r="H335" s="105">
        <v>0</v>
      </c>
      <c r="I335" s="105">
        <v>0</v>
      </c>
      <c r="J335" s="105">
        <v>0</v>
      </c>
      <c r="K335" s="105">
        <v>0</v>
      </c>
      <c r="L335" s="105">
        <v>0</v>
      </c>
      <c r="M335" s="105">
        <v>0</v>
      </c>
      <c r="N335" s="105">
        <v>0</v>
      </c>
      <c r="O335" s="105">
        <v>0</v>
      </c>
      <c r="P335" s="105">
        <v>0</v>
      </c>
      <c r="Q335" s="105">
        <v>0</v>
      </c>
      <c r="R335" s="105">
        <v>0</v>
      </c>
      <c r="S335" s="105">
        <v>0</v>
      </c>
      <c r="T335" s="105">
        <v>0</v>
      </c>
      <c r="U335" s="105">
        <v>0</v>
      </c>
      <c r="V335" s="105">
        <v>0</v>
      </c>
      <c r="W335" s="105">
        <v>0</v>
      </c>
      <c r="X335" s="105">
        <v>0</v>
      </c>
      <c r="Y335" s="105">
        <v>0</v>
      </c>
      <c r="Z335" s="105">
        <v>0</v>
      </c>
      <c r="AA335" s="105">
        <v>0</v>
      </c>
      <c r="AB335" s="105">
        <v>0</v>
      </c>
      <c r="AC335" s="105">
        <v>0</v>
      </c>
      <c r="AD335" s="105">
        <v>0</v>
      </c>
      <c r="AE335" s="105">
        <v>0</v>
      </c>
      <c r="AF335" s="105">
        <v>0</v>
      </c>
      <c r="AG335" s="105">
        <v>0</v>
      </c>
      <c r="AH335" s="105">
        <v>0</v>
      </c>
      <c r="AI335" s="105">
        <v>0</v>
      </c>
      <c r="AJ335" s="105">
        <v>0</v>
      </c>
      <c r="AK335" s="105">
        <v>0</v>
      </c>
      <c r="AL335" s="105">
        <v>0</v>
      </c>
      <c r="AM335" s="105">
        <v>0</v>
      </c>
      <c r="AN335" s="105">
        <v>0</v>
      </c>
      <c r="AO335" s="105">
        <v>0</v>
      </c>
      <c r="AP335" s="105">
        <v>0</v>
      </c>
      <c r="AQ335" s="105">
        <v>0</v>
      </c>
      <c r="AR335" s="105">
        <v>0</v>
      </c>
      <c r="AS335" s="105">
        <v>0</v>
      </c>
      <c r="AT335" s="105">
        <v>0</v>
      </c>
      <c r="AU335" s="105">
        <v>0</v>
      </c>
      <c r="AV335" s="105">
        <v>0</v>
      </c>
      <c r="AW335" s="105">
        <v>0</v>
      </c>
      <c r="AX335" s="105">
        <v>0</v>
      </c>
      <c r="AY335" s="105">
        <v>0</v>
      </c>
      <c r="AZ335" s="105">
        <v>0</v>
      </c>
      <c r="BA335" s="105">
        <v>0</v>
      </c>
      <c r="BB335" s="105">
        <v>0</v>
      </c>
      <c r="BC335" s="105">
        <v>0</v>
      </c>
      <c r="BD335" s="105">
        <v>0</v>
      </c>
      <c r="BE335" s="105">
        <v>0</v>
      </c>
      <c r="BF335" s="105">
        <v>0</v>
      </c>
      <c r="BG335" s="105">
        <v>0</v>
      </c>
      <c r="BH335" s="105">
        <v>0</v>
      </c>
      <c r="BI335" s="105">
        <v>0</v>
      </c>
      <c r="BJ335" s="105">
        <v>0</v>
      </c>
      <c r="BK335" s="105">
        <v>0</v>
      </c>
      <c r="BL335" s="105">
        <v>0</v>
      </c>
      <c r="BM335" s="105">
        <v>0</v>
      </c>
      <c r="BN335" s="105">
        <v>0</v>
      </c>
      <c r="BO335" s="105">
        <v>0</v>
      </c>
      <c r="BP335" s="105">
        <v>0</v>
      </c>
      <c r="BQ335" s="105">
        <v>0</v>
      </c>
      <c r="BR335" s="105">
        <v>0</v>
      </c>
      <c r="BS335" s="105">
        <v>0</v>
      </c>
      <c r="BT335" s="105">
        <v>0</v>
      </c>
      <c r="BU335" s="105">
        <v>0</v>
      </c>
      <c r="BV335" s="105">
        <v>0</v>
      </c>
      <c r="BW335" s="105">
        <v>0</v>
      </c>
      <c r="BX335" s="105">
        <v>0</v>
      </c>
      <c r="BY335" s="105">
        <v>0</v>
      </c>
      <c r="BZ335" s="105">
        <v>0</v>
      </c>
      <c r="CA335" s="105">
        <v>0</v>
      </c>
      <c r="CB335" s="105">
        <v>0</v>
      </c>
      <c r="CC335" s="105">
        <v>0</v>
      </c>
      <c r="CD335" s="105">
        <v>0</v>
      </c>
      <c r="CE335" s="105">
        <v>0</v>
      </c>
      <c r="CF335" s="105">
        <v>0</v>
      </c>
      <c r="CG335" s="105">
        <v>0</v>
      </c>
      <c r="CH335" s="105">
        <v>0</v>
      </c>
      <c r="CI335" s="105">
        <v>0</v>
      </c>
      <c r="CJ335" s="105">
        <v>0</v>
      </c>
      <c r="CK335" s="105">
        <v>0</v>
      </c>
      <c r="CL335" s="105">
        <v>0</v>
      </c>
      <c r="CM335" s="105">
        <v>0</v>
      </c>
      <c r="CN335" s="105">
        <v>0</v>
      </c>
      <c r="CO335" s="105">
        <v>0</v>
      </c>
      <c r="CP335" s="105">
        <v>0</v>
      </c>
      <c r="CQ335" s="105">
        <v>0</v>
      </c>
      <c r="CR335" s="105">
        <v>0</v>
      </c>
      <c r="CS335" s="105">
        <v>0</v>
      </c>
      <c r="CT335" s="105">
        <v>0</v>
      </c>
      <c r="CU335" s="105">
        <v>0</v>
      </c>
      <c r="CV335" s="105">
        <v>0</v>
      </c>
      <c r="CW335" s="105">
        <v>0</v>
      </c>
      <c r="CX335" s="105">
        <v>0</v>
      </c>
    </row>
    <row r="336" spans="1:102" s="10" customFormat="1" hidden="1" outlineLevel="1" x14ac:dyDescent="0.25">
      <c r="A336" t="s">
        <v>22</v>
      </c>
      <c r="B336" t="s">
        <v>256</v>
      </c>
      <c r="C336" s="104">
        <v>1.2</v>
      </c>
      <c r="D336" s="105">
        <v>0</v>
      </c>
      <c r="E336" s="105">
        <v>0</v>
      </c>
      <c r="F336" s="105">
        <v>0</v>
      </c>
      <c r="G336" s="105">
        <v>0</v>
      </c>
      <c r="H336" s="105">
        <v>0</v>
      </c>
      <c r="I336" s="105">
        <v>0</v>
      </c>
      <c r="J336" s="105">
        <v>0</v>
      </c>
      <c r="K336" s="105">
        <v>0</v>
      </c>
      <c r="L336" s="105">
        <v>0</v>
      </c>
      <c r="M336" s="105">
        <v>0</v>
      </c>
      <c r="N336" s="105">
        <v>0</v>
      </c>
      <c r="O336" s="105">
        <v>0</v>
      </c>
      <c r="P336" s="105">
        <v>0</v>
      </c>
      <c r="Q336" s="105">
        <v>0</v>
      </c>
      <c r="R336" s="105">
        <v>0</v>
      </c>
      <c r="S336" s="105">
        <v>0</v>
      </c>
      <c r="T336" s="105">
        <v>0</v>
      </c>
      <c r="U336" s="105">
        <v>0</v>
      </c>
      <c r="V336" s="105">
        <v>0</v>
      </c>
      <c r="W336" s="105">
        <v>0</v>
      </c>
      <c r="X336" s="105">
        <v>0</v>
      </c>
      <c r="Y336" s="105">
        <v>0</v>
      </c>
      <c r="Z336" s="105">
        <v>0</v>
      </c>
      <c r="AA336" s="105">
        <v>0</v>
      </c>
      <c r="AB336" s="105">
        <v>0</v>
      </c>
      <c r="AC336" s="105">
        <v>0</v>
      </c>
      <c r="AD336" s="105">
        <v>0</v>
      </c>
      <c r="AE336" s="105">
        <v>0</v>
      </c>
      <c r="AF336" s="105">
        <v>0</v>
      </c>
      <c r="AG336" s="105">
        <v>0</v>
      </c>
      <c r="AH336" s="105">
        <v>0</v>
      </c>
      <c r="AI336" s="105">
        <v>0</v>
      </c>
      <c r="AJ336" s="105">
        <v>0</v>
      </c>
      <c r="AK336" s="105">
        <v>0</v>
      </c>
      <c r="AL336" s="105">
        <v>0</v>
      </c>
      <c r="AM336" s="105">
        <v>0</v>
      </c>
      <c r="AN336" s="105">
        <v>0</v>
      </c>
      <c r="AO336" s="105">
        <v>0</v>
      </c>
      <c r="AP336" s="105">
        <v>0</v>
      </c>
      <c r="AQ336" s="105">
        <v>0</v>
      </c>
      <c r="AR336" s="105">
        <v>0</v>
      </c>
      <c r="AS336" s="105">
        <v>0</v>
      </c>
      <c r="AT336" s="105">
        <v>0</v>
      </c>
      <c r="AU336" s="105">
        <v>0</v>
      </c>
      <c r="AV336" s="105">
        <v>0</v>
      </c>
      <c r="AW336" s="105">
        <v>0</v>
      </c>
      <c r="AX336" s="105">
        <v>0</v>
      </c>
      <c r="AY336" s="105">
        <v>0</v>
      </c>
      <c r="AZ336" s="105">
        <v>0</v>
      </c>
      <c r="BA336" s="105">
        <v>0</v>
      </c>
      <c r="BB336" s="105">
        <v>0</v>
      </c>
      <c r="BC336" s="105">
        <v>0</v>
      </c>
      <c r="BD336" s="105">
        <v>0</v>
      </c>
      <c r="BE336" s="105">
        <v>0</v>
      </c>
      <c r="BF336" s="105">
        <v>0</v>
      </c>
      <c r="BG336" s="105">
        <v>0</v>
      </c>
      <c r="BH336" s="105">
        <v>0</v>
      </c>
      <c r="BI336" s="105">
        <v>0</v>
      </c>
      <c r="BJ336" s="105">
        <v>0</v>
      </c>
      <c r="BK336" s="105">
        <v>0</v>
      </c>
      <c r="BL336" s="105">
        <v>0</v>
      </c>
      <c r="BM336" s="105">
        <v>0</v>
      </c>
      <c r="BN336" s="105">
        <v>0</v>
      </c>
      <c r="BO336" s="105">
        <v>0</v>
      </c>
      <c r="BP336" s="105">
        <v>0</v>
      </c>
      <c r="BQ336" s="105">
        <v>0</v>
      </c>
      <c r="BR336" s="105">
        <v>0</v>
      </c>
      <c r="BS336" s="105">
        <v>0</v>
      </c>
      <c r="BT336" s="105">
        <v>0</v>
      </c>
      <c r="BU336" s="105">
        <v>0</v>
      </c>
      <c r="BV336" s="105">
        <v>0</v>
      </c>
      <c r="BW336" s="105">
        <v>0</v>
      </c>
      <c r="BX336" s="105">
        <v>0</v>
      </c>
      <c r="BY336" s="105">
        <v>0</v>
      </c>
      <c r="BZ336" s="105">
        <v>0</v>
      </c>
      <c r="CA336" s="105">
        <v>0</v>
      </c>
      <c r="CB336" s="105">
        <v>0</v>
      </c>
      <c r="CC336" s="105">
        <v>0</v>
      </c>
      <c r="CD336" s="105">
        <v>0</v>
      </c>
      <c r="CE336" s="105">
        <v>0</v>
      </c>
      <c r="CF336" s="105">
        <v>0</v>
      </c>
      <c r="CG336" s="105">
        <v>0</v>
      </c>
      <c r="CH336" s="105">
        <v>0</v>
      </c>
      <c r="CI336" s="105">
        <v>0</v>
      </c>
      <c r="CJ336" s="105">
        <v>0</v>
      </c>
      <c r="CK336" s="105">
        <v>0</v>
      </c>
      <c r="CL336" s="105">
        <v>0</v>
      </c>
      <c r="CM336" s="105">
        <v>0</v>
      </c>
      <c r="CN336" s="105">
        <v>0</v>
      </c>
      <c r="CO336" s="105">
        <v>0</v>
      </c>
      <c r="CP336" s="105">
        <v>0</v>
      </c>
      <c r="CQ336" s="105">
        <v>0</v>
      </c>
      <c r="CR336" s="105">
        <v>0</v>
      </c>
      <c r="CS336" s="105">
        <v>0</v>
      </c>
      <c r="CT336" s="105">
        <v>0</v>
      </c>
      <c r="CU336" s="105">
        <v>0</v>
      </c>
      <c r="CV336" s="105">
        <v>0</v>
      </c>
      <c r="CW336" s="105">
        <v>0</v>
      </c>
      <c r="CX336" s="105">
        <v>0</v>
      </c>
    </row>
    <row r="337" spans="1:102" s="10" customFormat="1" hidden="1" outlineLevel="1" x14ac:dyDescent="0.25">
      <c r="A337" t="s">
        <v>22</v>
      </c>
      <c r="B337" t="s">
        <v>257</v>
      </c>
      <c r="C337" s="106">
        <v>0</v>
      </c>
      <c r="D337" s="107">
        <v>0</v>
      </c>
      <c r="E337" s="107">
        <v>0</v>
      </c>
      <c r="F337" s="107">
        <v>0</v>
      </c>
      <c r="G337" s="107">
        <v>0</v>
      </c>
      <c r="H337" s="107">
        <v>0</v>
      </c>
      <c r="I337" s="107">
        <v>0</v>
      </c>
      <c r="J337" s="107">
        <v>0</v>
      </c>
      <c r="K337" s="107">
        <v>0</v>
      </c>
      <c r="L337" s="107">
        <v>0</v>
      </c>
      <c r="M337" s="107">
        <v>19.2</v>
      </c>
      <c r="N337" s="107">
        <v>0</v>
      </c>
      <c r="O337" s="107">
        <v>0</v>
      </c>
      <c r="P337" s="107">
        <v>0</v>
      </c>
      <c r="Q337" s="107">
        <v>0</v>
      </c>
      <c r="R337" s="107">
        <v>0</v>
      </c>
      <c r="S337" s="107">
        <v>0</v>
      </c>
      <c r="T337" s="107">
        <v>0</v>
      </c>
      <c r="U337" s="107">
        <v>0</v>
      </c>
      <c r="V337" s="107">
        <v>0</v>
      </c>
      <c r="W337" s="107">
        <v>0</v>
      </c>
      <c r="X337" s="107">
        <v>0</v>
      </c>
      <c r="Y337" s="107">
        <v>0</v>
      </c>
      <c r="Z337" s="107">
        <v>0</v>
      </c>
      <c r="AA337" s="107">
        <v>0</v>
      </c>
      <c r="AB337" s="107">
        <v>0</v>
      </c>
      <c r="AC337" s="107">
        <v>0</v>
      </c>
      <c r="AD337" s="107">
        <v>0</v>
      </c>
      <c r="AE337" s="107">
        <v>0</v>
      </c>
      <c r="AF337" s="107">
        <v>0</v>
      </c>
      <c r="AG337" s="107">
        <v>0</v>
      </c>
      <c r="AH337" s="107">
        <v>0</v>
      </c>
      <c r="AI337" s="107">
        <v>0</v>
      </c>
      <c r="AJ337" s="107">
        <v>0</v>
      </c>
      <c r="AK337" s="107">
        <v>0</v>
      </c>
      <c r="AL337" s="107">
        <v>0</v>
      </c>
      <c r="AM337" s="107">
        <v>0</v>
      </c>
      <c r="AN337" s="107">
        <v>0</v>
      </c>
      <c r="AO337" s="107">
        <v>1.2</v>
      </c>
      <c r="AP337" s="107">
        <v>0</v>
      </c>
      <c r="AQ337" s="107">
        <v>0</v>
      </c>
      <c r="AR337" s="107">
        <v>0</v>
      </c>
      <c r="AS337" s="107">
        <v>0</v>
      </c>
      <c r="AT337" s="107">
        <v>0</v>
      </c>
      <c r="AU337" s="107">
        <v>0</v>
      </c>
      <c r="AV337" s="107">
        <v>0</v>
      </c>
      <c r="AW337" s="107">
        <v>0</v>
      </c>
      <c r="AX337" s="107">
        <v>0</v>
      </c>
      <c r="AY337" s="107">
        <v>0</v>
      </c>
      <c r="AZ337" s="107">
        <v>0</v>
      </c>
      <c r="BA337" s="107">
        <v>0</v>
      </c>
      <c r="BB337" s="107">
        <v>0</v>
      </c>
      <c r="BC337" s="107">
        <v>0</v>
      </c>
      <c r="BD337" s="107">
        <v>0</v>
      </c>
      <c r="BE337" s="107">
        <v>0</v>
      </c>
      <c r="BF337" s="107">
        <v>0</v>
      </c>
      <c r="BG337" s="107">
        <v>0</v>
      </c>
      <c r="BH337" s="107">
        <v>0</v>
      </c>
      <c r="BI337" s="107">
        <v>0</v>
      </c>
      <c r="BJ337" s="107">
        <v>0</v>
      </c>
      <c r="BK337" s="107">
        <v>0</v>
      </c>
      <c r="BL337" s="107">
        <v>0</v>
      </c>
      <c r="BM337" s="107">
        <v>0</v>
      </c>
      <c r="BN337" s="107">
        <v>0</v>
      </c>
      <c r="BO337" s="107">
        <v>0</v>
      </c>
      <c r="BP337" s="107">
        <v>0</v>
      </c>
      <c r="BQ337" s="107">
        <v>0</v>
      </c>
      <c r="BR337" s="107">
        <v>0</v>
      </c>
      <c r="BS337" s="107">
        <v>0</v>
      </c>
      <c r="BT337" s="107">
        <v>0</v>
      </c>
      <c r="BU337" s="107">
        <v>0</v>
      </c>
      <c r="BV337" s="107">
        <v>0</v>
      </c>
      <c r="BW337" s="107">
        <v>0</v>
      </c>
      <c r="BX337" s="107">
        <v>0</v>
      </c>
      <c r="BY337" s="107">
        <v>0</v>
      </c>
      <c r="BZ337" s="107">
        <v>0</v>
      </c>
      <c r="CA337" s="107">
        <v>0</v>
      </c>
      <c r="CB337" s="107">
        <v>0</v>
      </c>
      <c r="CC337" s="107">
        <v>0</v>
      </c>
      <c r="CD337" s="107">
        <v>0</v>
      </c>
      <c r="CE337" s="107">
        <v>0</v>
      </c>
      <c r="CF337" s="107">
        <v>0</v>
      </c>
      <c r="CG337" s="107">
        <v>0</v>
      </c>
      <c r="CH337" s="107">
        <v>0</v>
      </c>
      <c r="CI337" s="107">
        <v>0</v>
      </c>
      <c r="CJ337" s="107">
        <v>0</v>
      </c>
      <c r="CK337" s="107">
        <v>0</v>
      </c>
      <c r="CL337" s="107">
        <v>0</v>
      </c>
      <c r="CM337" s="107">
        <v>0</v>
      </c>
      <c r="CN337" s="107">
        <v>0</v>
      </c>
      <c r="CO337" s="107">
        <v>0</v>
      </c>
      <c r="CP337" s="107">
        <v>0</v>
      </c>
      <c r="CQ337" s="107">
        <v>0</v>
      </c>
      <c r="CR337" s="107">
        <v>0</v>
      </c>
      <c r="CS337" s="107">
        <v>0</v>
      </c>
      <c r="CT337" s="107">
        <v>0</v>
      </c>
      <c r="CU337" s="107">
        <v>0</v>
      </c>
      <c r="CV337" s="107">
        <v>0</v>
      </c>
      <c r="CW337" s="107">
        <v>0</v>
      </c>
      <c r="CX337" s="107">
        <v>0</v>
      </c>
    </row>
    <row r="338" spans="1:102" s="10" customFormat="1" hidden="1" outlineLevel="1" x14ac:dyDescent="0.25">
      <c r="A338" t="s">
        <v>22</v>
      </c>
      <c r="B338" t="s">
        <v>258</v>
      </c>
      <c r="C338" s="106">
        <v>9.6</v>
      </c>
      <c r="D338" s="107">
        <v>0</v>
      </c>
      <c r="E338" s="107">
        <v>0</v>
      </c>
      <c r="F338" s="107">
        <v>0</v>
      </c>
      <c r="G338" s="107">
        <v>0</v>
      </c>
      <c r="H338" s="107">
        <v>0</v>
      </c>
      <c r="I338" s="107">
        <v>0</v>
      </c>
      <c r="J338" s="107">
        <v>0</v>
      </c>
      <c r="K338" s="107">
        <v>0</v>
      </c>
      <c r="L338" s="107">
        <v>0</v>
      </c>
      <c r="M338" s="107">
        <v>0</v>
      </c>
      <c r="N338" s="107">
        <v>0</v>
      </c>
      <c r="O338" s="107">
        <v>0</v>
      </c>
      <c r="P338" s="107">
        <v>0</v>
      </c>
      <c r="Q338" s="107">
        <v>0</v>
      </c>
      <c r="R338" s="107">
        <v>0</v>
      </c>
      <c r="S338" s="107">
        <v>0</v>
      </c>
      <c r="T338" s="107">
        <v>0</v>
      </c>
      <c r="U338" s="107">
        <v>0</v>
      </c>
      <c r="V338" s="107">
        <v>0</v>
      </c>
      <c r="W338" s="107">
        <v>0</v>
      </c>
      <c r="X338" s="107">
        <v>0</v>
      </c>
      <c r="Y338" s="107">
        <v>0</v>
      </c>
      <c r="Z338" s="107">
        <v>0</v>
      </c>
      <c r="AA338" s="107">
        <v>0</v>
      </c>
      <c r="AB338" s="107">
        <v>0</v>
      </c>
      <c r="AC338" s="107">
        <v>0</v>
      </c>
      <c r="AD338" s="107">
        <v>0</v>
      </c>
      <c r="AE338" s="107">
        <v>0</v>
      </c>
      <c r="AF338" s="107">
        <v>0</v>
      </c>
      <c r="AG338" s="107">
        <v>0</v>
      </c>
      <c r="AH338" s="107">
        <v>0</v>
      </c>
      <c r="AI338" s="107">
        <v>0</v>
      </c>
      <c r="AJ338" s="107">
        <v>0</v>
      </c>
      <c r="AK338" s="107">
        <v>0</v>
      </c>
      <c r="AL338" s="107">
        <v>0</v>
      </c>
      <c r="AM338" s="107">
        <v>0</v>
      </c>
      <c r="AN338" s="107">
        <v>0</v>
      </c>
      <c r="AO338" s="107">
        <v>0</v>
      </c>
      <c r="AP338" s="107">
        <v>0</v>
      </c>
      <c r="AQ338" s="107">
        <v>0</v>
      </c>
      <c r="AR338" s="107">
        <v>0</v>
      </c>
      <c r="AS338" s="107">
        <v>0</v>
      </c>
      <c r="AT338" s="107">
        <v>0</v>
      </c>
      <c r="AU338" s="107">
        <v>0</v>
      </c>
      <c r="AV338" s="107">
        <v>0</v>
      </c>
      <c r="AW338" s="107">
        <v>0</v>
      </c>
      <c r="AX338" s="107">
        <v>0</v>
      </c>
      <c r="AY338" s="107">
        <v>0</v>
      </c>
      <c r="AZ338" s="107">
        <v>0</v>
      </c>
      <c r="BA338" s="107">
        <v>0</v>
      </c>
      <c r="BB338" s="107">
        <v>0</v>
      </c>
      <c r="BC338" s="107">
        <v>0</v>
      </c>
      <c r="BD338" s="107">
        <v>0</v>
      </c>
      <c r="BE338" s="107">
        <v>0</v>
      </c>
      <c r="BF338" s="107">
        <v>0</v>
      </c>
      <c r="BG338" s="107">
        <v>0</v>
      </c>
      <c r="BH338" s="107">
        <v>0</v>
      </c>
      <c r="BI338" s="107">
        <v>0</v>
      </c>
      <c r="BJ338" s="107">
        <v>0</v>
      </c>
      <c r="BK338" s="107">
        <v>0</v>
      </c>
      <c r="BL338" s="107">
        <v>0</v>
      </c>
      <c r="BM338" s="107">
        <v>0</v>
      </c>
      <c r="BN338" s="107">
        <v>0</v>
      </c>
      <c r="BO338" s="107">
        <v>0</v>
      </c>
      <c r="BP338" s="107">
        <v>0</v>
      </c>
      <c r="BQ338" s="107">
        <v>0</v>
      </c>
      <c r="BR338" s="107">
        <v>0</v>
      </c>
      <c r="BS338" s="107">
        <v>0</v>
      </c>
      <c r="BT338" s="107">
        <v>0</v>
      </c>
      <c r="BU338" s="107">
        <v>0</v>
      </c>
      <c r="BV338" s="107">
        <v>0</v>
      </c>
      <c r="BW338" s="107">
        <v>0</v>
      </c>
      <c r="BX338" s="107">
        <v>0</v>
      </c>
      <c r="BY338" s="107">
        <v>0</v>
      </c>
      <c r="BZ338" s="107">
        <v>0</v>
      </c>
      <c r="CA338" s="107">
        <v>0</v>
      </c>
      <c r="CB338" s="107">
        <v>0</v>
      </c>
      <c r="CC338" s="107">
        <v>0</v>
      </c>
      <c r="CD338" s="107">
        <v>0</v>
      </c>
      <c r="CE338" s="107">
        <v>0</v>
      </c>
      <c r="CF338" s="107">
        <v>0</v>
      </c>
      <c r="CG338" s="107">
        <v>0</v>
      </c>
      <c r="CH338" s="107">
        <v>0</v>
      </c>
      <c r="CI338" s="107">
        <v>0</v>
      </c>
      <c r="CJ338" s="107">
        <v>0</v>
      </c>
      <c r="CK338" s="107">
        <v>0</v>
      </c>
      <c r="CL338" s="107">
        <v>0</v>
      </c>
      <c r="CM338" s="107">
        <v>0</v>
      </c>
      <c r="CN338" s="107">
        <v>0</v>
      </c>
      <c r="CO338" s="107">
        <v>0</v>
      </c>
      <c r="CP338" s="107">
        <v>0</v>
      </c>
      <c r="CQ338" s="107">
        <v>0</v>
      </c>
      <c r="CR338" s="107">
        <v>0</v>
      </c>
      <c r="CS338" s="107">
        <v>0</v>
      </c>
      <c r="CT338" s="107">
        <v>0</v>
      </c>
      <c r="CU338" s="107">
        <v>0</v>
      </c>
      <c r="CV338" s="107">
        <v>0</v>
      </c>
      <c r="CW338" s="107">
        <v>0</v>
      </c>
      <c r="CX338" s="107">
        <v>0</v>
      </c>
    </row>
    <row r="339" spans="1:102" s="10" customFormat="1" hidden="1" outlineLevel="1" x14ac:dyDescent="0.25">
      <c r="A339" t="s">
        <v>22</v>
      </c>
      <c r="B339" t="s">
        <v>259</v>
      </c>
      <c r="C339" s="106">
        <v>1.2</v>
      </c>
      <c r="D339" s="107">
        <v>0</v>
      </c>
      <c r="E339" s="107">
        <v>0</v>
      </c>
      <c r="F339" s="107">
        <v>0</v>
      </c>
      <c r="G339" s="107">
        <v>0</v>
      </c>
      <c r="H339" s="107">
        <v>0</v>
      </c>
      <c r="I339" s="107">
        <v>0</v>
      </c>
      <c r="J339" s="107">
        <v>0</v>
      </c>
      <c r="K339" s="107">
        <v>0</v>
      </c>
      <c r="L339" s="107">
        <v>0</v>
      </c>
      <c r="M339" s="107">
        <v>0</v>
      </c>
      <c r="N339" s="107">
        <v>0</v>
      </c>
      <c r="O339" s="107">
        <v>0</v>
      </c>
      <c r="P339" s="107">
        <v>0</v>
      </c>
      <c r="Q339" s="107">
        <v>0</v>
      </c>
      <c r="R339" s="107">
        <v>0</v>
      </c>
      <c r="S339" s="107">
        <v>0</v>
      </c>
      <c r="T339" s="107">
        <v>0</v>
      </c>
      <c r="U339" s="107">
        <v>0</v>
      </c>
      <c r="V339" s="107">
        <v>0</v>
      </c>
      <c r="W339" s="107">
        <v>0</v>
      </c>
      <c r="X339" s="107">
        <v>0</v>
      </c>
      <c r="Y339" s="107">
        <v>0</v>
      </c>
      <c r="Z339" s="107">
        <v>0</v>
      </c>
      <c r="AA339" s="107">
        <v>0</v>
      </c>
      <c r="AB339" s="107">
        <v>0</v>
      </c>
      <c r="AC339" s="107">
        <v>0</v>
      </c>
      <c r="AD339" s="107">
        <v>0</v>
      </c>
      <c r="AE339" s="107">
        <v>0</v>
      </c>
      <c r="AF339" s="107">
        <v>0</v>
      </c>
      <c r="AG339" s="107">
        <v>0</v>
      </c>
      <c r="AH339" s="107">
        <v>0</v>
      </c>
      <c r="AI339" s="107">
        <v>0</v>
      </c>
      <c r="AJ339" s="107">
        <v>0</v>
      </c>
      <c r="AK339" s="107">
        <v>0</v>
      </c>
      <c r="AL339" s="107">
        <v>0</v>
      </c>
      <c r="AM339" s="107">
        <v>0</v>
      </c>
      <c r="AN339" s="107">
        <v>0</v>
      </c>
      <c r="AO339" s="107">
        <v>0</v>
      </c>
      <c r="AP339" s="107">
        <v>0</v>
      </c>
      <c r="AQ339" s="107">
        <v>0</v>
      </c>
      <c r="AR339" s="107">
        <v>0</v>
      </c>
      <c r="AS339" s="107">
        <v>0</v>
      </c>
      <c r="AT339" s="107">
        <v>0</v>
      </c>
      <c r="AU339" s="107">
        <v>0</v>
      </c>
      <c r="AV339" s="107">
        <v>0</v>
      </c>
      <c r="AW339" s="107">
        <v>0</v>
      </c>
      <c r="AX339" s="107">
        <v>0</v>
      </c>
      <c r="AY339" s="107">
        <v>0</v>
      </c>
      <c r="AZ339" s="107">
        <v>0</v>
      </c>
      <c r="BA339" s="107">
        <v>0</v>
      </c>
      <c r="BB339" s="107">
        <v>0</v>
      </c>
      <c r="BC339" s="107">
        <v>0</v>
      </c>
      <c r="BD339" s="107">
        <v>0</v>
      </c>
      <c r="BE339" s="107">
        <v>0</v>
      </c>
      <c r="BF339" s="107">
        <v>0</v>
      </c>
      <c r="BG339" s="107">
        <v>0</v>
      </c>
      <c r="BH339" s="107">
        <v>0</v>
      </c>
      <c r="BI339" s="107">
        <v>0</v>
      </c>
      <c r="BJ339" s="107">
        <v>0</v>
      </c>
      <c r="BK339" s="107">
        <v>0</v>
      </c>
      <c r="BL339" s="107">
        <v>0</v>
      </c>
      <c r="BM339" s="107">
        <v>0</v>
      </c>
      <c r="BN339" s="107">
        <v>0</v>
      </c>
      <c r="BO339" s="107">
        <v>0</v>
      </c>
      <c r="BP339" s="107">
        <v>0</v>
      </c>
      <c r="BQ339" s="107">
        <v>0</v>
      </c>
      <c r="BR339" s="107">
        <v>0</v>
      </c>
      <c r="BS339" s="107">
        <v>0</v>
      </c>
      <c r="BT339" s="107">
        <v>0</v>
      </c>
      <c r="BU339" s="107">
        <v>0</v>
      </c>
      <c r="BV339" s="107">
        <v>0</v>
      </c>
      <c r="BW339" s="107">
        <v>0</v>
      </c>
      <c r="BX339" s="107">
        <v>0</v>
      </c>
      <c r="BY339" s="107">
        <v>0</v>
      </c>
      <c r="BZ339" s="107">
        <v>0</v>
      </c>
      <c r="CA339" s="107">
        <v>0</v>
      </c>
      <c r="CB339" s="107">
        <v>0</v>
      </c>
      <c r="CC339" s="107">
        <v>0</v>
      </c>
      <c r="CD339" s="107">
        <v>0</v>
      </c>
      <c r="CE339" s="107">
        <v>0</v>
      </c>
      <c r="CF339" s="107">
        <v>0</v>
      </c>
      <c r="CG339" s="107">
        <v>0</v>
      </c>
      <c r="CH339" s="107">
        <v>0</v>
      </c>
      <c r="CI339" s="107">
        <v>0</v>
      </c>
      <c r="CJ339" s="107">
        <v>0</v>
      </c>
      <c r="CK339" s="107">
        <v>0</v>
      </c>
      <c r="CL339" s="107">
        <v>0</v>
      </c>
      <c r="CM339" s="107">
        <v>0</v>
      </c>
      <c r="CN339" s="107">
        <v>0</v>
      </c>
      <c r="CO339" s="107">
        <v>0</v>
      </c>
      <c r="CP339" s="107">
        <v>0</v>
      </c>
      <c r="CQ339" s="107">
        <v>0</v>
      </c>
      <c r="CR339" s="107">
        <v>0</v>
      </c>
      <c r="CS339" s="107">
        <v>0</v>
      </c>
      <c r="CT339" s="107">
        <v>0</v>
      </c>
      <c r="CU339" s="107">
        <v>0</v>
      </c>
      <c r="CV339" s="107">
        <v>0</v>
      </c>
      <c r="CW339" s="107">
        <v>0</v>
      </c>
      <c r="CX339" s="107">
        <v>0</v>
      </c>
    </row>
    <row r="340" spans="1:102" hidden="1" outlineLevel="1" x14ac:dyDescent="0.25">
      <c r="A340" t="s">
        <v>22</v>
      </c>
      <c r="B340" s="108" t="s">
        <v>260</v>
      </c>
      <c r="C340" s="92">
        <v>0</v>
      </c>
      <c r="D340" s="93">
        <v>0</v>
      </c>
      <c r="E340" s="93">
        <v>0</v>
      </c>
      <c r="F340" s="93">
        <v>0</v>
      </c>
      <c r="G340" s="93">
        <v>0</v>
      </c>
      <c r="H340" s="93">
        <v>0</v>
      </c>
      <c r="I340" s="93">
        <v>0</v>
      </c>
      <c r="J340" s="93">
        <v>0</v>
      </c>
      <c r="K340" s="93">
        <v>0</v>
      </c>
      <c r="L340" s="93">
        <v>0</v>
      </c>
      <c r="M340" s="93">
        <v>69.599999999999994</v>
      </c>
      <c r="N340" s="93">
        <v>0</v>
      </c>
      <c r="O340" s="93">
        <v>0</v>
      </c>
      <c r="P340" s="93">
        <v>0</v>
      </c>
      <c r="Q340" s="93">
        <v>0</v>
      </c>
      <c r="R340" s="93">
        <v>0</v>
      </c>
      <c r="S340" s="93">
        <v>0</v>
      </c>
      <c r="T340" s="93">
        <v>0</v>
      </c>
      <c r="U340" s="93">
        <v>0</v>
      </c>
      <c r="V340" s="93">
        <v>0</v>
      </c>
      <c r="W340" s="93">
        <v>0</v>
      </c>
      <c r="X340" s="93">
        <v>0</v>
      </c>
      <c r="Y340" s="93">
        <v>0</v>
      </c>
      <c r="Z340" s="93">
        <v>0</v>
      </c>
      <c r="AA340" s="93">
        <v>0</v>
      </c>
      <c r="AB340" s="93">
        <v>0</v>
      </c>
      <c r="AC340" s="93">
        <v>0</v>
      </c>
      <c r="AD340" s="93">
        <v>0</v>
      </c>
      <c r="AE340" s="93">
        <v>0</v>
      </c>
      <c r="AF340" s="93">
        <v>0</v>
      </c>
      <c r="AG340" s="93">
        <v>0</v>
      </c>
      <c r="AH340" s="93">
        <v>0</v>
      </c>
      <c r="AI340" s="93">
        <v>0</v>
      </c>
      <c r="AJ340" s="93">
        <v>0</v>
      </c>
      <c r="AK340" s="93">
        <v>0</v>
      </c>
      <c r="AL340" s="93">
        <v>0</v>
      </c>
      <c r="AM340" s="93">
        <v>0</v>
      </c>
      <c r="AN340" s="93">
        <v>0</v>
      </c>
      <c r="AO340" s="93">
        <v>0</v>
      </c>
      <c r="AP340" s="93">
        <v>0</v>
      </c>
      <c r="AQ340" s="93">
        <v>0</v>
      </c>
      <c r="AR340" s="93">
        <v>0</v>
      </c>
      <c r="AS340" s="93">
        <v>0</v>
      </c>
      <c r="AT340" s="93">
        <v>0</v>
      </c>
      <c r="AU340" s="93">
        <v>0</v>
      </c>
      <c r="AV340" s="93">
        <v>0</v>
      </c>
      <c r="AW340" s="93">
        <v>0</v>
      </c>
      <c r="AX340" s="93">
        <v>0</v>
      </c>
      <c r="AY340" s="93">
        <v>0</v>
      </c>
      <c r="AZ340" s="93">
        <v>0</v>
      </c>
      <c r="BA340" s="93">
        <v>0</v>
      </c>
      <c r="BB340" s="93">
        <v>0</v>
      </c>
      <c r="BC340" s="93">
        <v>0</v>
      </c>
      <c r="BD340" s="93">
        <v>0</v>
      </c>
      <c r="BE340" s="93">
        <v>0</v>
      </c>
      <c r="BF340" s="93">
        <v>0</v>
      </c>
      <c r="BG340" s="93">
        <v>0</v>
      </c>
      <c r="BH340" s="93">
        <v>0</v>
      </c>
      <c r="BI340" s="93">
        <v>0</v>
      </c>
      <c r="BJ340" s="93">
        <v>0</v>
      </c>
      <c r="BK340" s="93">
        <v>0</v>
      </c>
      <c r="BL340" s="93">
        <v>0</v>
      </c>
      <c r="BM340" s="93">
        <v>0</v>
      </c>
      <c r="BN340" s="93">
        <v>0</v>
      </c>
      <c r="BO340" s="93">
        <v>0</v>
      </c>
      <c r="BP340" s="93">
        <v>0</v>
      </c>
      <c r="BQ340" s="93">
        <v>0</v>
      </c>
      <c r="BR340" s="93">
        <v>0</v>
      </c>
      <c r="BS340" s="93">
        <v>0</v>
      </c>
      <c r="BT340" s="93">
        <v>0</v>
      </c>
      <c r="BU340" s="93">
        <v>0</v>
      </c>
      <c r="BV340" s="93">
        <v>0</v>
      </c>
      <c r="BW340" s="93">
        <v>0</v>
      </c>
      <c r="BX340" s="93">
        <v>0</v>
      </c>
      <c r="BY340" s="93">
        <v>0</v>
      </c>
      <c r="BZ340" s="93">
        <v>0</v>
      </c>
      <c r="CA340" s="93">
        <v>0</v>
      </c>
      <c r="CB340" s="93">
        <v>0</v>
      </c>
      <c r="CC340" s="93">
        <v>0</v>
      </c>
      <c r="CD340" s="93">
        <v>0</v>
      </c>
      <c r="CE340" s="93">
        <v>0</v>
      </c>
      <c r="CF340" s="93">
        <v>0</v>
      </c>
      <c r="CG340" s="93">
        <v>0</v>
      </c>
      <c r="CH340" s="93">
        <v>0</v>
      </c>
      <c r="CI340" s="93">
        <v>0</v>
      </c>
      <c r="CJ340" s="93">
        <v>0</v>
      </c>
      <c r="CK340" s="93">
        <v>0</v>
      </c>
      <c r="CL340" s="93">
        <v>0</v>
      </c>
      <c r="CM340" s="93">
        <v>0</v>
      </c>
      <c r="CN340" s="93">
        <v>0</v>
      </c>
      <c r="CO340" s="93">
        <v>0</v>
      </c>
      <c r="CP340" s="93">
        <v>0</v>
      </c>
      <c r="CQ340" s="93">
        <v>0</v>
      </c>
      <c r="CR340" s="93">
        <v>0</v>
      </c>
      <c r="CS340" s="93">
        <v>0</v>
      </c>
      <c r="CT340" s="93">
        <v>0</v>
      </c>
      <c r="CU340" s="93">
        <v>0</v>
      </c>
      <c r="CV340" s="93">
        <v>0</v>
      </c>
      <c r="CW340" s="93">
        <v>0</v>
      </c>
      <c r="CX340" s="93">
        <v>0</v>
      </c>
    </row>
    <row r="341" spans="1:102" hidden="1" outlineLevel="1" x14ac:dyDescent="0.25">
      <c r="A341" t="s">
        <v>22</v>
      </c>
      <c r="B341" s="108" t="s">
        <v>261</v>
      </c>
      <c r="C341" s="92">
        <v>20.399999999999999</v>
      </c>
      <c r="D341" s="93">
        <v>0</v>
      </c>
      <c r="E341" s="93">
        <v>0</v>
      </c>
      <c r="F341" s="93">
        <v>0</v>
      </c>
      <c r="G341" s="93">
        <v>0</v>
      </c>
      <c r="H341" s="93">
        <v>0</v>
      </c>
      <c r="I341" s="93">
        <v>0</v>
      </c>
      <c r="J341" s="93">
        <v>0</v>
      </c>
      <c r="K341" s="93">
        <v>0</v>
      </c>
      <c r="L341" s="93">
        <v>0</v>
      </c>
      <c r="M341" s="93">
        <v>0</v>
      </c>
      <c r="N341" s="93">
        <v>0</v>
      </c>
      <c r="O341" s="93">
        <v>18</v>
      </c>
      <c r="P341" s="93">
        <v>0</v>
      </c>
      <c r="Q341" s="93">
        <v>0</v>
      </c>
      <c r="R341" s="93">
        <v>0</v>
      </c>
      <c r="S341" s="93">
        <v>0</v>
      </c>
      <c r="T341" s="93">
        <v>0</v>
      </c>
      <c r="U341" s="93">
        <v>10.8</v>
      </c>
      <c r="V341" s="93">
        <v>0</v>
      </c>
      <c r="W341" s="93">
        <v>0</v>
      </c>
      <c r="X341" s="93">
        <v>0</v>
      </c>
      <c r="Y341" s="93">
        <v>0</v>
      </c>
      <c r="Z341" s="93">
        <v>0</v>
      </c>
      <c r="AA341" s="93">
        <v>0</v>
      </c>
      <c r="AB341" s="93">
        <v>0</v>
      </c>
      <c r="AC341" s="93">
        <v>0</v>
      </c>
      <c r="AD341" s="93">
        <v>0</v>
      </c>
      <c r="AE341" s="93">
        <v>0</v>
      </c>
      <c r="AF341" s="93">
        <v>0</v>
      </c>
      <c r="AG341" s="93">
        <v>0</v>
      </c>
      <c r="AH341" s="93">
        <v>0</v>
      </c>
      <c r="AI341" s="93">
        <v>0</v>
      </c>
      <c r="AJ341" s="93">
        <v>0</v>
      </c>
      <c r="AK341" s="93">
        <v>0</v>
      </c>
      <c r="AL341" s="93">
        <v>0</v>
      </c>
      <c r="AM341" s="93">
        <v>0</v>
      </c>
      <c r="AN341" s="93">
        <v>0</v>
      </c>
      <c r="AO341" s="93">
        <v>0</v>
      </c>
      <c r="AP341" s="93">
        <v>0</v>
      </c>
      <c r="AQ341" s="93">
        <v>0</v>
      </c>
      <c r="AR341" s="93">
        <v>0</v>
      </c>
      <c r="AS341" s="93">
        <v>0</v>
      </c>
      <c r="AT341" s="93">
        <v>0</v>
      </c>
      <c r="AU341" s="93">
        <v>0</v>
      </c>
      <c r="AV341" s="93">
        <v>0</v>
      </c>
      <c r="AW341" s="93">
        <v>0</v>
      </c>
      <c r="AX341" s="93">
        <v>0</v>
      </c>
      <c r="AY341" s="93">
        <v>0</v>
      </c>
      <c r="AZ341" s="93">
        <v>0</v>
      </c>
      <c r="BA341" s="93">
        <v>0</v>
      </c>
      <c r="BB341" s="93">
        <v>0</v>
      </c>
      <c r="BC341" s="93">
        <v>0</v>
      </c>
      <c r="BD341" s="93">
        <v>0</v>
      </c>
      <c r="BE341" s="93">
        <v>0</v>
      </c>
      <c r="BF341" s="93">
        <v>0</v>
      </c>
      <c r="BG341" s="93">
        <v>0</v>
      </c>
      <c r="BH341" s="93">
        <v>0</v>
      </c>
      <c r="BI341" s="93">
        <v>0</v>
      </c>
      <c r="BJ341" s="93">
        <v>0</v>
      </c>
      <c r="BK341" s="93">
        <v>0</v>
      </c>
      <c r="BL341" s="93">
        <v>0</v>
      </c>
      <c r="BM341" s="93">
        <v>0</v>
      </c>
      <c r="BN341" s="93">
        <v>0</v>
      </c>
      <c r="BO341" s="93">
        <v>0</v>
      </c>
      <c r="BP341" s="93">
        <v>0</v>
      </c>
      <c r="BQ341" s="93">
        <v>0</v>
      </c>
      <c r="BR341" s="93">
        <v>0</v>
      </c>
      <c r="BS341" s="93">
        <v>0</v>
      </c>
      <c r="BT341" s="93">
        <v>0</v>
      </c>
      <c r="BU341" s="93">
        <v>0</v>
      </c>
      <c r="BV341" s="93">
        <v>0</v>
      </c>
      <c r="BW341" s="93">
        <v>0</v>
      </c>
      <c r="BX341" s="93">
        <v>0</v>
      </c>
      <c r="BY341" s="93">
        <v>0</v>
      </c>
      <c r="BZ341" s="93">
        <v>0</v>
      </c>
      <c r="CA341" s="93">
        <v>0</v>
      </c>
      <c r="CB341" s="93">
        <v>0</v>
      </c>
      <c r="CC341" s="93">
        <v>0</v>
      </c>
      <c r="CD341" s="93">
        <v>0</v>
      </c>
      <c r="CE341" s="93">
        <v>0</v>
      </c>
      <c r="CF341" s="93">
        <v>0</v>
      </c>
      <c r="CG341" s="93">
        <v>0</v>
      </c>
      <c r="CH341" s="93">
        <v>0</v>
      </c>
      <c r="CI341" s="93">
        <v>0</v>
      </c>
      <c r="CJ341" s="93">
        <v>0</v>
      </c>
      <c r="CK341" s="93">
        <v>0</v>
      </c>
      <c r="CL341" s="93">
        <v>0</v>
      </c>
      <c r="CM341" s="93">
        <v>0</v>
      </c>
      <c r="CN341" s="93">
        <v>0</v>
      </c>
      <c r="CO341" s="93">
        <v>0</v>
      </c>
      <c r="CP341" s="93">
        <v>0</v>
      </c>
      <c r="CQ341" s="93">
        <v>0</v>
      </c>
      <c r="CR341" s="93">
        <v>0</v>
      </c>
      <c r="CS341" s="93">
        <v>0</v>
      </c>
      <c r="CT341" s="93">
        <v>0</v>
      </c>
      <c r="CU341" s="93">
        <v>0</v>
      </c>
      <c r="CV341" s="93">
        <v>0</v>
      </c>
      <c r="CW341" s="93">
        <v>0</v>
      </c>
      <c r="CX341" s="93">
        <v>0</v>
      </c>
    </row>
    <row r="342" spans="1:102" hidden="1" outlineLevel="1" x14ac:dyDescent="0.25">
      <c r="A342" t="s">
        <v>22</v>
      </c>
      <c r="B342" s="108" t="s">
        <v>262</v>
      </c>
      <c r="C342" s="92">
        <v>1.2</v>
      </c>
      <c r="D342" s="93">
        <v>0</v>
      </c>
      <c r="E342" s="93">
        <v>0</v>
      </c>
      <c r="F342" s="93">
        <v>0</v>
      </c>
      <c r="G342" s="93">
        <v>0</v>
      </c>
      <c r="H342" s="93">
        <v>0</v>
      </c>
      <c r="I342" s="93">
        <v>0</v>
      </c>
      <c r="J342" s="93">
        <v>0</v>
      </c>
      <c r="K342" s="93">
        <v>0</v>
      </c>
      <c r="L342" s="93">
        <v>0</v>
      </c>
      <c r="M342" s="93">
        <v>0</v>
      </c>
      <c r="N342" s="93">
        <v>0</v>
      </c>
      <c r="O342" s="93">
        <v>1.2</v>
      </c>
      <c r="P342" s="93">
        <v>0</v>
      </c>
      <c r="Q342" s="93">
        <v>0</v>
      </c>
      <c r="R342" s="93">
        <v>0</v>
      </c>
      <c r="S342" s="93">
        <v>0</v>
      </c>
      <c r="T342" s="93">
        <v>0</v>
      </c>
      <c r="U342" s="93">
        <v>0</v>
      </c>
      <c r="V342" s="93">
        <v>0</v>
      </c>
      <c r="W342" s="93">
        <v>0</v>
      </c>
      <c r="X342" s="93">
        <v>0</v>
      </c>
      <c r="Y342" s="93">
        <v>0</v>
      </c>
      <c r="Z342" s="93">
        <v>0</v>
      </c>
      <c r="AA342" s="93">
        <v>0</v>
      </c>
      <c r="AB342" s="93">
        <v>0</v>
      </c>
      <c r="AC342" s="93">
        <v>0</v>
      </c>
      <c r="AD342" s="93">
        <v>0</v>
      </c>
      <c r="AE342" s="93">
        <v>0</v>
      </c>
      <c r="AF342" s="93">
        <v>0</v>
      </c>
      <c r="AG342" s="93">
        <v>0</v>
      </c>
      <c r="AH342" s="93">
        <v>0</v>
      </c>
      <c r="AI342" s="93">
        <v>0</v>
      </c>
      <c r="AJ342" s="93">
        <v>0</v>
      </c>
      <c r="AK342" s="93">
        <v>0</v>
      </c>
      <c r="AL342" s="93">
        <v>0</v>
      </c>
      <c r="AM342" s="93">
        <v>0</v>
      </c>
      <c r="AN342" s="93">
        <v>0</v>
      </c>
      <c r="AO342" s="93">
        <v>0</v>
      </c>
      <c r="AP342" s="93">
        <v>0</v>
      </c>
      <c r="AQ342" s="93">
        <v>0</v>
      </c>
      <c r="AR342" s="93">
        <v>0</v>
      </c>
      <c r="AS342" s="93">
        <v>0</v>
      </c>
      <c r="AT342" s="93">
        <v>0</v>
      </c>
      <c r="AU342" s="93">
        <v>0</v>
      </c>
      <c r="AV342" s="93">
        <v>0</v>
      </c>
      <c r="AW342" s="93">
        <v>0</v>
      </c>
      <c r="AX342" s="93">
        <v>0</v>
      </c>
      <c r="AY342" s="93">
        <v>0</v>
      </c>
      <c r="AZ342" s="93">
        <v>0</v>
      </c>
      <c r="BA342" s="93">
        <v>0</v>
      </c>
      <c r="BB342" s="93">
        <v>0</v>
      </c>
      <c r="BC342" s="93">
        <v>0</v>
      </c>
      <c r="BD342" s="93">
        <v>0</v>
      </c>
      <c r="BE342" s="93">
        <v>0</v>
      </c>
      <c r="BF342" s="93">
        <v>0</v>
      </c>
      <c r="BG342" s="93">
        <v>0</v>
      </c>
      <c r="BH342" s="93">
        <v>0</v>
      </c>
      <c r="BI342" s="93">
        <v>0</v>
      </c>
      <c r="BJ342" s="93">
        <v>0</v>
      </c>
      <c r="BK342" s="93">
        <v>0</v>
      </c>
      <c r="BL342" s="93">
        <v>0</v>
      </c>
      <c r="BM342" s="93">
        <v>0</v>
      </c>
      <c r="BN342" s="93">
        <v>0</v>
      </c>
      <c r="BO342" s="93">
        <v>0</v>
      </c>
      <c r="BP342" s="93">
        <v>0</v>
      </c>
      <c r="BQ342" s="93">
        <v>0</v>
      </c>
      <c r="BR342" s="93">
        <v>0</v>
      </c>
      <c r="BS342" s="93">
        <v>0</v>
      </c>
      <c r="BT342" s="93">
        <v>0</v>
      </c>
      <c r="BU342" s="93">
        <v>0</v>
      </c>
      <c r="BV342" s="93">
        <v>0</v>
      </c>
      <c r="BW342" s="93">
        <v>0</v>
      </c>
      <c r="BX342" s="93">
        <v>0</v>
      </c>
      <c r="BY342" s="93">
        <v>0</v>
      </c>
      <c r="BZ342" s="93">
        <v>0</v>
      </c>
      <c r="CA342" s="93">
        <v>0</v>
      </c>
      <c r="CB342" s="93">
        <v>0</v>
      </c>
      <c r="CC342" s="93">
        <v>0</v>
      </c>
      <c r="CD342" s="93">
        <v>0</v>
      </c>
      <c r="CE342" s="93">
        <v>0</v>
      </c>
      <c r="CF342" s="93">
        <v>0</v>
      </c>
      <c r="CG342" s="93">
        <v>0</v>
      </c>
      <c r="CH342" s="93">
        <v>0</v>
      </c>
      <c r="CI342" s="93">
        <v>0</v>
      </c>
      <c r="CJ342" s="93">
        <v>0</v>
      </c>
      <c r="CK342" s="93">
        <v>0</v>
      </c>
      <c r="CL342" s="93">
        <v>0</v>
      </c>
      <c r="CM342" s="93">
        <v>0</v>
      </c>
      <c r="CN342" s="93">
        <v>0</v>
      </c>
      <c r="CO342" s="93">
        <v>0</v>
      </c>
      <c r="CP342" s="93">
        <v>0</v>
      </c>
      <c r="CQ342" s="93">
        <v>0</v>
      </c>
      <c r="CR342" s="93">
        <v>0</v>
      </c>
      <c r="CS342" s="93">
        <v>0</v>
      </c>
      <c r="CT342" s="93">
        <v>0</v>
      </c>
      <c r="CU342" s="93">
        <v>0</v>
      </c>
      <c r="CV342" s="93">
        <v>0</v>
      </c>
      <c r="CW342" s="93">
        <v>0</v>
      </c>
      <c r="CX342" s="93">
        <v>0</v>
      </c>
    </row>
    <row r="343" spans="1:102" hidden="1" outlineLevel="1" x14ac:dyDescent="0.25">
      <c r="A343" t="s">
        <v>22</v>
      </c>
      <c r="B343" s="109" t="s">
        <v>263</v>
      </c>
      <c r="C343" s="94">
        <v>0</v>
      </c>
      <c r="D343" s="95">
        <v>0</v>
      </c>
      <c r="E343" s="95">
        <v>0</v>
      </c>
      <c r="F343" s="95">
        <v>0</v>
      </c>
      <c r="G343" s="95">
        <v>0</v>
      </c>
      <c r="H343" s="95">
        <v>0</v>
      </c>
      <c r="I343" s="95">
        <v>0</v>
      </c>
      <c r="J343" s="95">
        <v>0</v>
      </c>
      <c r="K343" s="95">
        <v>0</v>
      </c>
      <c r="L343" s="95">
        <v>0</v>
      </c>
      <c r="M343" s="95">
        <v>0</v>
      </c>
      <c r="N343" s="95">
        <v>0</v>
      </c>
      <c r="O343" s="95">
        <v>0</v>
      </c>
      <c r="P343" s="95">
        <v>0</v>
      </c>
      <c r="Q343" s="95">
        <v>0</v>
      </c>
      <c r="R343" s="95">
        <v>0</v>
      </c>
      <c r="S343" s="95">
        <v>0</v>
      </c>
      <c r="T343" s="95">
        <v>0</v>
      </c>
      <c r="U343" s="95">
        <v>0</v>
      </c>
      <c r="V343" s="95">
        <v>0</v>
      </c>
      <c r="W343" s="95">
        <v>0</v>
      </c>
      <c r="X343" s="95">
        <v>0</v>
      </c>
      <c r="Y343" s="95">
        <v>0</v>
      </c>
      <c r="Z343" s="95">
        <v>0</v>
      </c>
      <c r="AA343" s="95">
        <v>0</v>
      </c>
      <c r="AB343" s="95">
        <v>0</v>
      </c>
      <c r="AC343" s="95">
        <v>0</v>
      </c>
      <c r="AD343" s="95">
        <v>0</v>
      </c>
      <c r="AE343" s="95">
        <v>0</v>
      </c>
      <c r="AF343" s="95">
        <v>0</v>
      </c>
      <c r="AG343" s="95">
        <v>0</v>
      </c>
      <c r="AH343" s="95">
        <v>0</v>
      </c>
      <c r="AI343" s="95">
        <v>0</v>
      </c>
      <c r="AJ343" s="95">
        <v>0</v>
      </c>
      <c r="AK343" s="95">
        <v>0</v>
      </c>
      <c r="AL343" s="95">
        <v>0</v>
      </c>
      <c r="AM343" s="95">
        <v>0</v>
      </c>
      <c r="AN343" s="95">
        <v>0</v>
      </c>
      <c r="AO343" s="95">
        <v>0</v>
      </c>
      <c r="AP343" s="95">
        <v>0</v>
      </c>
      <c r="AQ343" s="95">
        <v>0</v>
      </c>
      <c r="AR343" s="95">
        <v>0</v>
      </c>
      <c r="AS343" s="95">
        <v>0</v>
      </c>
      <c r="AT343" s="95">
        <v>0</v>
      </c>
      <c r="AU343" s="95">
        <v>0</v>
      </c>
      <c r="AV343" s="95">
        <v>0</v>
      </c>
      <c r="AW343" s="95">
        <v>0</v>
      </c>
      <c r="AX343" s="95">
        <v>0</v>
      </c>
      <c r="AY343" s="95">
        <v>0</v>
      </c>
      <c r="AZ343" s="95">
        <v>0</v>
      </c>
      <c r="BA343" s="95">
        <v>0</v>
      </c>
      <c r="BB343" s="95">
        <v>0</v>
      </c>
      <c r="BC343" s="95">
        <v>0</v>
      </c>
      <c r="BD343" s="95">
        <v>0</v>
      </c>
      <c r="BE343" s="95">
        <v>0</v>
      </c>
      <c r="BF343" s="95">
        <v>0</v>
      </c>
      <c r="BG343" s="95">
        <v>0</v>
      </c>
      <c r="BH343" s="95">
        <v>0</v>
      </c>
      <c r="BI343" s="95">
        <v>0</v>
      </c>
      <c r="BJ343" s="95">
        <v>0</v>
      </c>
      <c r="BK343" s="95">
        <v>0</v>
      </c>
      <c r="BL343" s="95">
        <v>0</v>
      </c>
      <c r="BM343" s="95">
        <v>0</v>
      </c>
      <c r="BN343" s="95">
        <v>0</v>
      </c>
      <c r="BO343" s="95">
        <v>0</v>
      </c>
      <c r="BP343" s="95">
        <v>0</v>
      </c>
      <c r="BQ343" s="95">
        <v>0</v>
      </c>
      <c r="BR343" s="95">
        <v>0</v>
      </c>
      <c r="BS343" s="95">
        <v>0</v>
      </c>
      <c r="BT343" s="95">
        <v>0</v>
      </c>
      <c r="BU343" s="95">
        <v>0</v>
      </c>
      <c r="BV343" s="95">
        <v>0</v>
      </c>
      <c r="BW343" s="95">
        <v>0</v>
      </c>
      <c r="BX343" s="95">
        <v>0</v>
      </c>
      <c r="BY343" s="95">
        <v>0</v>
      </c>
      <c r="BZ343" s="95">
        <v>0</v>
      </c>
      <c r="CA343" s="95">
        <v>0</v>
      </c>
      <c r="CB343" s="95">
        <v>0</v>
      </c>
      <c r="CC343" s="95">
        <v>0</v>
      </c>
      <c r="CD343" s="95">
        <v>0</v>
      </c>
      <c r="CE343" s="95">
        <v>0</v>
      </c>
      <c r="CF343" s="95">
        <v>0</v>
      </c>
      <c r="CG343" s="95">
        <v>0</v>
      </c>
      <c r="CH343" s="95">
        <v>0</v>
      </c>
      <c r="CI343" s="95">
        <v>0</v>
      </c>
      <c r="CJ343" s="95">
        <v>0</v>
      </c>
      <c r="CK343" s="95">
        <v>0</v>
      </c>
      <c r="CL343" s="95">
        <v>0</v>
      </c>
      <c r="CM343" s="95">
        <v>0</v>
      </c>
      <c r="CN343" s="95">
        <v>0</v>
      </c>
      <c r="CO343" s="95">
        <v>0</v>
      </c>
      <c r="CP343" s="95">
        <v>0</v>
      </c>
      <c r="CQ343" s="95">
        <v>0</v>
      </c>
      <c r="CR343" s="95">
        <v>0</v>
      </c>
      <c r="CS343" s="95">
        <v>0</v>
      </c>
      <c r="CT343" s="95">
        <v>0</v>
      </c>
      <c r="CU343" s="95">
        <v>0</v>
      </c>
      <c r="CV343" s="95">
        <v>0</v>
      </c>
      <c r="CW343" s="95">
        <v>0</v>
      </c>
      <c r="CX343" s="95">
        <v>0</v>
      </c>
    </row>
    <row r="344" spans="1:102" hidden="1" outlineLevel="1" x14ac:dyDescent="0.25">
      <c r="A344" t="s">
        <v>22</v>
      </c>
      <c r="B344" s="109" t="s">
        <v>264</v>
      </c>
      <c r="C344" s="94">
        <v>9.6</v>
      </c>
      <c r="D344" s="95">
        <v>0</v>
      </c>
      <c r="E344" s="95">
        <v>0</v>
      </c>
      <c r="F344" s="95">
        <v>0</v>
      </c>
      <c r="G344" s="95">
        <v>0</v>
      </c>
      <c r="H344" s="95">
        <v>0</v>
      </c>
      <c r="I344" s="95">
        <v>0</v>
      </c>
      <c r="J344" s="95">
        <v>0</v>
      </c>
      <c r="K344" s="95">
        <v>0</v>
      </c>
      <c r="L344" s="95">
        <v>0</v>
      </c>
      <c r="M344" s="95">
        <v>0</v>
      </c>
      <c r="N344" s="95">
        <v>0</v>
      </c>
      <c r="O344" s="95">
        <v>0</v>
      </c>
      <c r="P344" s="95">
        <v>0</v>
      </c>
      <c r="Q344" s="95">
        <v>0</v>
      </c>
      <c r="R344" s="95">
        <v>0</v>
      </c>
      <c r="S344" s="95">
        <v>0</v>
      </c>
      <c r="T344" s="95">
        <v>0</v>
      </c>
      <c r="U344" s="95">
        <v>0</v>
      </c>
      <c r="V344" s="95">
        <v>0</v>
      </c>
      <c r="W344" s="95">
        <v>0</v>
      </c>
      <c r="X344" s="95">
        <v>0</v>
      </c>
      <c r="Y344" s="95">
        <v>0</v>
      </c>
      <c r="Z344" s="95">
        <v>0</v>
      </c>
      <c r="AA344" s="95">
        <v>0</v>
      </c>
      <c r="AB344" s="95">
        <v>0</v>
      </c>
      <c r="AC344" s="95">
        <v>0</v>
      </c>
      <c r="AD344" s="95">
        <v>0</v>
      </c>
      <c r="AE344" s="95">
        <v>0</v>
      </c>
      <c r="AF344" s="95">
        <v>0</v>
      </c>
      <c r="AG344" s="95">
        <v>0</v>
      </c>
      <c r="AH344" s="95">
        <v>0</v>
      </c>
      <c r="AI344" s="95">
        <v>0</v>
      </c>
      <c r="AJ344" s="95">
        <v>0</v>
      </c>
      <c r="AK344" s="95">
        <v>0</v>
      </c>
      <c r="AL344" s="95">
        <v>0</v>
      </c>
      <c r="AM344" s="95">
        <v>0</v>
      </c>
      <c r="AN344" s="95">
        <v>0</v>
      </c>
      <c r="AO344" s="95">
        <v>0</v>
      </c>
      <c r="AP344" s="95">
        <v>0</v>
      </c>
      <c r="AQ344" s="95">
        <v>0</v>
      </c>
      <c r="AR344" s="95">
        <v>0</v>
      </c>
      <c r="AS344" s="95">
        <v>0</v>
      </c>
      <c r="AT344" s="95">
        <v>0</v>
      </c>
      <c r="AU344" s="95">
        <v>0</v>
      </c>
      <c r="AV344" s="95">
        <v>0</v>
      </c>
      <c r="AW344" s="95">
        <v>0</v>
      </c>
      <c r="AX344" s="95">
        <v>0</v>
      </c>
      <c r="AY344" s="95">
        <v>0</v>
      </c>
      <c r="AZ344" s="95">
        <v>0</v>
      </c>
      <c r="BA344" s="95">
        <v>0</v>
      </c>
      <c r="BB344" s="95">
        <v>0</v>
      </c>
      <c r="BC344" s="95">
        <v>0</v>
      </c>
      <c r="BD344" s="95">
        <v>0</v>
      </c>
      <c r="BE344" s="95">
        <v>0</v>
      </c>
      <c r="BF344" s="95">
        <v>0</v>
      </c>
      <c r="BG344" s="95">
        <v>0</v>
      </c>
      <c r="BH344" s="95">
        <v>0</v>
      </c>
      <c r="BI344" s="95">
        <v>0</v>
      </c>
      <c r="BJ344" s="95">
        <v>0</v>
      </c>
      <c r="BK344" s="95">
        <v>0</v>
      </c>
      <c r="BL344" s="95">
        <v>0</v>
      </c>
      <c r="BM344" s="95">
        <v>0</v>
      </c>
      <c r="BN344" s="95">
        <v>0</v>
      </c>
      <c r="BO344" s="95">
        <v>0</v>
      </c>
      <c r="BP344" s="95">
        <v>0</v>
      </c>
      <c r="BQ344" s="95">
        <v>0</v>
      </c>
      <c r="BR344" s="95">
        <v>0</v>
      </c>
      <c r="BS344" s="95">
        <v>0</v>
      </c>
      <c r="BT344" s="95">
        <v>0</v>
      </c>
      <c r="BU344" s="95">
        <v>0</v>
      </c>
      <c r="BV344" s="95">
        <v>0</v>
      </c>
      <c r="BW344" s="95">
        <v>0</v>
      </c>
      <c r="BX344" s="95">
        <v>0</v>
      </c>
      <c r="BY344" s="95">
        <v>0</v>
      </c>
      <c r="BZ344" s="95">
        <v>0</v>
      </c>
      <c r="CA344" s="95">
        <v>0</v>
      </c>
      <c r="CB344" s="95">
        <v>0</v>
      </c>
      <c r="CC344" s="95">
        <v>0</v>
      </c>
      <c r="CD344" s="95">
        <v>0</v>
      </c>
      <c r="CE344" s="95">
        <v>0</v>
      </c>
      <c r="CF344" s="95">
        <v>0</v>
      </c>
      <c r="CG344" s="95">
        <v>0</v>
      </c>
      <c r="CH344" s="95">
        <v>0</v>
      </c>
      <c r="CI344" s="95">
        <v>0</v>
      </c>
      <c r="CJ344" s="95">
        <v>0</v>
      </c>
      <c r="CK344" s="95">
        <v>0</v>
      </c>
      <c r="CL344" s="95">
        <v>0</v>
      </c>
      <c r="CM344" s="95">
        <v>0</v>
      </c>
      <c r="CN344" s="95">
        <v>0</v>
      </c>
      <c r="CO344" s="95">
        <v>0</v>
      </c>
      <c r="CP344" s="95">
        <v>0</v>
      </c>
      <c r="CQ344" s="95">
        <v>0</v>
      </c>
      <c r="CR344" s="95">
        <v>0</v>
      </c>
      <c r="CS344" s="95">
        <v>0</v>
      </c>
      <c r="CT344" s="95">
        <v>0</v>
      </c>
      <c r="CU344" s="95">
        <v>0</v>
      </c>
      <c r="CV344" s="95">
        <v>0</v>
      </c>
      <c r="CW344" s="95">
        <v>0</v>
      </c>
      <c r="CX344" s="95">
        <v>0</v>
      </c>
    </row>
    <row r="345" spans="1:102" s="7" customFormat="1" hidden="1" outlineLevel="1" x14ac:dyDescent="0.25">
      <c r="A345" t="s">
        <v>22</v>
      </c>
      <c r="B345" s="109" t="s">
        <v>265</v>
      </c>
      <c r="C345" s="94">
        <v>1.2</v>
      </c>
      <c r="D345" s="95">
        <v>0</v>
      </c>
      <c r="E345" s="95">
        <v>0</v>
      </c>
      <c r="F345" s="95">
        <v>0</v>
      </c>
      <c r="G345" s="95">
        <v>0</v>
      </c>
      <c r="H345" s="95">
        <v>0</v>
      </c>
      <c r="I345" s="95">
        <v>0</v>
      </c>
      <c r="J345" s="95">
        <v>0</v>
      </c>
      <c r="K345" s="95">
        <v>0</v>
      </c>
      <c r="L345" s="95">
        <v>0</v>
      </c>
      <c r="M345" s="95">
        <v>0</v>
      </c>
      <c r="N345" s="95">
        <v>0</v>
      </c>
      <c r="O345" s="95">
        <v>0</v>
      </c>
      <c r="P345" s="95">
        <v>0</v>
      </c>
      <c r="Q345" s="95">
        <v>0</v>
      </c>
      <c r="R345" s="95">
        <v>0</v>
      </c>
      <c r="S345" s="95">
        <v>0</v>
      </c>
      <c r="T345" s="95">
        <v>0</v>
      </c>
      <c r="U345" s="95">
        <v>0</v>
      </c>
      <c r="V345" s="95">
        <v>0</v>
      </c>
      <c r="W345" s="95">
        <v>0</v>
      </c>
      <c r="X345" s="95">
        <v>0</v>
      </c>
      <c r="Y345" s="95">
        <v>0</v>
      </c>
      <c r="Z345" s="95">
        <v>0</v>
      </c>
      <c r="AA345" s="95">
        <v>0</v>
      </c>
      <c r="AB345" s="95">
        <v>0</v>
      </c>
      <c r="AC345" s="95">
        <v>0</v>
      </c>
      <c r="AD345" s="95">
        <v>0</v>
      </c>
      <c r="AE345" s="95">
        <v>0</v>
      </c>
      <c r="AF345" s="95">
        <v>0</v>
      </c>
      <c r="AG345" s="95">
        <v>0</v>
      </c>
      <c r="AH345" s="95">
        <v>0</v>
      </c>
      <c r="AI345" s="95">
        <v>0</v>
      </c>
      <c r="AJ345" s="95">
        <v>0</v>
      </c>
      <c r="AK345" s="95">
        <v>0</v>
      </c>
      <c r="AL345" s="95">
        <v>0</v>
      </c>
      <c r="AM345" s="95">
        <v>0</v>
      </c>
      <c r="AN345" s="95">
        <v>0</v>
      </c>
      <c r="AO345" s="95">
        <v>0</v>
      </c>
      <c r="AP345" s="95">
        <v>0</v>
      </c>
      <c r="AQ345" s="95">
        <v>0</v>
      </c>
      <c r="AR345" s="95">
        <v>0</v>
      </c>
      <c r="AS345" s="95">
        <v>0</v>
      </c>
      <c r="AT345" s="95">
        <v>0</v>
      </c>
      <c r="AU345" s="95">
        <v>0</v>
      </c>
      <c r="AV345" s="95">
        <v>0</v>
      </c>
      <c r="AW345" s="95">
        <v>0</v>
      </c>
      <c r="AX345" s="95">
        <v>0</v>
      </c>
      <c r="AY345" s="95">
        <v>0</v>
      </c>
      <c r="AZ345" s="95">
        <v>0</v>
      </c>
      <c r="BA345" s="95">
        <v>0</v>
      </c>
      <c r="BB345" s="95">
        <v>0</v>
      </c>
      <c r="BC345" s="95">
        <v>0</v>
      </c>
      <c r="BD345" s="95">
        <v>0</v>
      </c>
      <c r="BE345" s="95">
        <v>0</v>
      </c>
      <c r="BF345" s="95">
        <v>0</v>
      </c>
      <c r="BG345" s="95">
        <v>0</v>
      </c>
      <c r="BH345" s="95">
        <v>0</v>
      </c>
      <c r="BI345" s="95">
        <v>0</v>
      </c>
      <c r="BJ345" s="95">
        <v>0</v>
      </c>
      <c r="BK345" s="95">
        <v>0</v>
      </c>
      <c r="BL345" s="95">
        <v>0</v>
      </c>
      <c r="BM345" s="95">
        <v>0</v>
      </c>
      <c r="BN345" s="95">
        <v>0</v>
      </c>
      <c r="BO345" s="95">
        <v>0</v>
      </c>
      <c r="BP345" s="95">
        <v>0</v>
      </c>
      <c r="BQ345" s="95">
        <v>0</v>
      </c>
      <c r="BR345" s="95">
        <v>0</v>
      </c>
      <c r="BS345" s="95">
        <v>0</v>
      </c>
      <c r="BT345" s="95">
        <v>0</v>
      </c>
      <c r="BU345" s="95">
        <v>0</v>
      </c>
      <c r="BV345" s="95">
        <v>0</v>
      </c>
      <c r="BW345" s="95">
        <v>0</v>
      </c>
      <c r="BX345" s="95">
        <v>0</v>
      </c>
      <c r="BY345" s="95">
        <v>0</v>
      </c>
      <c r="BZ345" s="95">
        <v>0</v>
      </c>
      <c r="CA345" s="95">
        <v>0</v>
      </c>
      <c r="CB345" s="95">
        <v>0</v>
      </c>
      <c r="CC345" s="95">
        <v>0</v>
      </c>
      <c r="CD345" s="95">
        <v>0</v>
      </c>
      <c r="CE345" s="95">
        <v>0</v>
      </c>
      <c r="CF345" s="95">
        <v>0</v>
      </c>
      <c r="CG345" s="95">
        <v>0</v>
      </c>
      <c r="CH345" s="95">
        <v>0</v>
      </c>
      <c r="CI345" s="95">
        <v>0</v>
      </c>
      <c r="CJ345" s="95">
        <v>0</v>
      </c>
      <c r="CK345" s="95">
        <v>0</v>
      </c>
      <c r="CL345" s="95">
        <v>0</v>
      </c>
      <c r="CM345" s="95">
        <v>0</v>
      </c>
      <c r="CN345" s="95">
        <v>0</v>
      </c>
      <c r="CO345" s="95">
        <v>0</v>
      </c>
      <c r="CP345" s="95">
        <v>0</v>
      </c>
      <c r="CQ345" s="95">
        <v>0</v>
      </c>
      <c r="CR345" s="95">
        <v>0</v>
      </c>
      <c r="CS345" s="95">
        <v>0</v>
      </c>
      <c r="CT345" s="95">
        <v>0</v>
      </c>
      <c r="CU345" s="95">
        <v>0</v>
      </c>
      <c r="CV345" s="95">
        <v>0</v>
      </c>
      <c r="CW345" s="95">
        <v>0</v>
      </c>
      <c r="CX345" s="95">
        <v>0</v>
      </c>
    </row>
    <row r="346" spans="1:102" s="7" customFormat="1" hidden="1" outlineLevel="1" x14ac:dyDescent="0.25">
      <c r="A346" t="s">
        <v>22</v>
      </c>
      <c r="B346" s="110" t="s">
        <v>266</v>
      </c>
      <c r="C346" s="96">
        <v>6</v>
      </c>
      <c r="D346" s="97">
        <v>0</v>
      </c>
      <c r="E346" s="97">
        <v>0</v>
      </c>
      <c r="F346" s="97">
        <v>0</v>
      </c>
      <c r="G346" s="97">
        <v>0</v>
      </c>
      <c r="H346" s="97">
        <v>13.2</v>
      </c>
      <c r="I346" s="97">
        <v>0</v>
      </c>
      <c r="J346" s="97">
        <v>0</v>
      </c>
      <c r="K346" s="97">
        <v>0</v>
      </c>
      <c r="L346" s="97">
        <v>0</v>
      </c>
      <c r="M346" s="97">
        <v>0</v>
      </c>
      <c r="N346" s="97">
        <v>0</v>
      </c>
      <c r="O346" s="97">
        <v>0</v>
      </c>
      <c r="P346" s="97">
        <v>0</v>
      </c>
      <c r="Q346" s="97">
        <v>0</v>
      </c>
      <c r="R346" s="97">
        <v>0</v>
      </c>
      <c r="S346" s="97">
        <v>0</v>
      </c>
      <c r="T346" s="97">
        <v>0</v>
      </c>
      <c r="U346" s="97">
        <v>0</v>
      </c>
      <c r="V346" s="97">
        <v>0</v>
      </c>
      <c r="W346" s="97">
        <v>0</v>
      </c>
      <c r="X346" s="97">
        <v>0</v>
      </c>
      <c r="Y346" s="97">
        <v>0</v>
      </c>
      <c r="Z346" s="97">
        <v>0</v>
      </c>
      <c r="AA346" s="97">
        <v>0</v>
      </c>
      <c r="AB346" s="97">
        <v>0</v>
      </c>
      <c r="AC346" s="97">
        <v>0</v>
      </c>
      <c r="AD346" s="97">
        <v>0</v>
      </c>
      <c r="AE346" s="97">
        <v>0</v>
      </c>
      <c r="AF346" s="97">
        <v>0</v>
      </c>
      <c r="AG346" s="97">
        <v>0</v>
      </c>
      <c r="AH346" s="97">
        <v>0</v>
      </c>
      <c r="AI346" s="97">
        <v>0</v>
      </c>
      <c r="AJ346" s="97">
        <v>0</v>
      </c>
      <c r="AK346" s="97">
        <v>0</v>
      </c>
      <c r="AL346" s="97">
        <v>0</v>
      </c>
      <c r="AM346" s="97">
        <v>0</v>
      </c>
      <c r="AN346" s="97">
        <v>0</v>
      </c>
      <c r="AO346" s="97">
        <v>0</v>
      </c>
      <c r="AP346" s="97">
        <v>0</v>
      </c>
      <c r="AQ346" s="97">
        <v>0</v>
      </c>
      <c r="AR346" s="97">
        <v>0</v>
      </c>
      <c r="AS346" s="97">
        <v>0</v>
      </c>
      <c r="AT346" s="97">
        <v>0</v>
      </c>
      <c r="AU346" s="97">
        <v>0</v>
      </c>
      <c r="AV346" s="97">
        <v>0</v>
      </c>
      <c r="AW346" s="97">
        <v>0</v>
      </c>
      <c r="AX346" s="97">
        <v>0</v>
      </c>
      <c r="AY346" s="97">
        <v>0</v>
      </c>
      <c r="AZ346" s="97">
        <v>0</v>
      </c>
      <c r="BA346" s="97">
        <v>0</v>
      </c>
      <c r="BB346" s="97">
        <v>0</v>
      </c>
      <c r="BC346" s="97">
        <v>0</v>
      </c>
      <c r="BD346" s="97">
        <v>0</v>
      </c>
      <c r="BE346" s="97">
        <v>0</v>
      </c>
      <c r="BF346" s="97">
        <v>0</v>
      </c>
      <c r="BG346" s="97">
        <v>0</v>
      </c>
      <c r="BH346" s="97">
        <v>0</v>
      </c>
      <c r="BI346" s="97">
        <v>0</v>
      </c>
      <c r="BJ346" s="97">
        <v>0</v>
      </c>
      <c r="BK346" s="97">
        <v>0</v>
      </c>
      <c r="BL346" s="97">
        <v>0</v>
      </c>
      <c r="BM346" s="97">
        <v>0</v>
      </c>
      <c r="BN346" s="97">
        <v>0</v>
      </c>
      <c r="BO346" s="97">
        <v>0</v>
      </c>
      <c r="BP346" s="97">
        <v>0</v>
      </c>
      <c r="BQ346" s="97">
        <v>0</v>
      </c>
      <c r="BR346" s="97">
        <v>0</v>
      </c>
      <c r="BS346" s="97">
        <v>0</v>
      </c>
      <c r="BT346" s="97">
        <v>0</v>
      </c>
      <c r="BU346" s="97">
        <v>0</v>
      </c>
      <c r="BV346" s="97">
        <v>0</v>
      </c>
      <c r="BW346" s="97">
        <v>0</v>
      </c>
      <c r="BX346" s="97">
        <v>0</v>
      </c>
      <c r="BY346" s="97">
        <v>0</v>
      </c>
      <c r="BZ346" s="97">
        <v>0</v>
      </c>
      <c r="CA346" s="97">
        <v>0</v>
      </c>
      <c r="CB346" s="97">
        <v>0</v>
      </c>
      <c r="CC346" s="97">
        <v>0</v>
      </c>
      <c r="CD346" s="97">
        <v>0</v>
      </c>
      <c r="CE346" s="97">
        <v>0</v>
      </c>
      <c r="CF346" s="97">
        <v>0</v>
      </c>
      <c r="CG346" s="97">
        <v>0</v>
      </c>
      <c r="CH346" s="97">
        <v>0</v>
      </c>
      <c r="CI346" s="97">
        <v>0</v>
      </c>
      <c r="CJ346" s="97">
        <v>0</v>
      </c>
      <c r="CK346" s="97">
        <v>0</v>
      </c>
      <c r="CL346" s="97">
        <v>0</v>
      </c>
      <c r="CM346" s="97">
        <v>0</v>
      </c>
      <c r="CN346" s="97">
        <v>0</v>
      </c>
      <c r="CO346" s="97">
        <v>0</v>
      </c>
      <c r="CP346" s="97">
        <v>0</v>
      </c>
      <c r="CQ346" s="97">
        <v>0</v>
      </c>
      <c r="CR346" s="97">
        <v>0</v>
      </c>
      <c r="CS346" s="97">
        <v>0</v>
      </c>
      <c r="CT346" s="97">
        <v>0</v>
      </c>
      <c r="CU346" s="97">
        <v>0</v>
      </c>
      <c r="CV346" s="97">
        <v>0</v>
      </c>
      <c r="CW346" s="97">
        <v>0</v>
      </c>
      <c r="CX346" s="97">
        <v>0</v>
      </c>
    </row>
    <row r="347" spans="1:102" s="7" customFormat="1" hidden="1" outlineLevel="1" x14ac:dyDescent="0.25">
      <c r="A347" t="s">
        <v>22</v>
      </c>
      <c r="B347" s="110" t="s">
        <v>267</v>
      </c>
      <c r="C347" s="96">
        <v>6</v>
      </c>
      <c r="D347" s="97">
        <v>0</v>
      </c>
      <c r="E347" s="97">
        <v>0</v>
      </c>
      <c r="F347" s="97">
        <v>0</v>
      </c>
      <c r="G347" s="97">
        <v>0</v>
      </c>
      <c r="H347" s="97">
        <v>0</v>
      </c>
      <c r="I347" s="97">
        <v>0</v>
      </c>
      <c r="J347" s="97">
        <v>0</v>
      </c>
      <c r="K347" s="97">
        <v>0</v>
      </c>
      <c r="L347" s="97">
        <v>0</v>
      </c>
      <c r="M347" s="97">
        <v>0</v>
      </c>
      <c r="N347" s="97">
        <v>0</v>
      </c>
      <c r="O347" s="97">
        <v>0</v>
      </c>
      <c r="P347" s="97">
        <v>0</v>
      </c>
      <c r="Q347" s="97">
        <v>0</v>
      </c>
      <c r="R347" s="97">
        <v>0</v>
      </c>
      <c r="S347" s="97">
        <v>0</v>
      </c>
      <c r="T347" s="97">
        <v>0</v>
      </c>
      <c r="U347" s="97">
        <v>0</v>
      </c>
      <c r="V347" s="97">
        <v>0</v>
      </c>
      <c r="W347" s="97">
        <v>0</v>
      </c>
      <c r="X347" s="97">
        <v>0</v>
      </c>
      <c r="Y347" s="97">
        <v>0</v>
      </c>
      <c r="Z347" s="97">
        <v>0</v>
      </c>
      <c r="AA347" s="97">
        <v>0</v>
      </c>
      <c r="AB347" s="97">
        <v>0</v>
      </c>
      <c r="AC347" s="97">
        <v>0</v>
      </c>
      <c r="AD347" s="97">
        <v>0</v>
      </c>
      <c r="AE347" s="97">
        <v>0</v>
      </c>
      <c r="AF347" s="97">
        <v>0</v>
      </c>
      <c r="AG347" s="97">
        <v>0</v>
      </c>
      <c r="AH347" s="97">
        <v>0</v>
      </c>
      <c r="AI347" s="97">
        <v>0</v>
      </c>
      <c r="AJ347" s="97">
        <v>0</v>
      </c>
      <c r="AK347" s="97">
        <v>0</v>
      </c>
      <c r="AL347" s="97">
        <v>0</v>
      </c>
      <c r="AM347" s="97">
        <v>0</v>
      </c>
      <c r="AN347" s="97">
        <v>0</v>
      </c>
      <c r="AO347" s="97">
        <v>0</v>
      </c>
      <c r="AP347" s="97">
        <v>0</v>
      </c>
      <c r="AQ347" s="97">
        <v>0</v>
      </c>
      <c r="AR347" s="97">
        <v>0</v>
      </c>
      <c r="AS347" s="97">
        <v>0</v>
      </c>
      <c r="AT347" s="97">
        <v>0</v>
      </c>
      <c r="AU347" s="97">
        <v>0</v>
      </c>
      <c r="AV347" s="97">
        <v>0</v>
      </c>
      <c r="AW347" s="97">
        <v>0</v>
      </c>
      <c r="AX347" s="97">
        <v>0</v>
      </c>
      <c r="AY347" s="97">
        <v>0</v>
      </c>
      <c r="AZ347" s="97">
        <v>0</v>
      </c>
      <c r="BA347" s="97">
        <v>0</v>
      </c>
      <c r="BB347" s="97">
        <v>0</v>
      </c>
      <c r="BC347" s="97">
        <v>0</v>
      </c>
      <c r="BD347" s="97">
        <v>0</v>
      </c>
      <c r="BE347" s="97">
        <v>0</v>
      </c>
      <c r="BF347" s="97">
        <v>0</v>
      </c>
      <c r="BG347" s="97">
        <v>0</v>
      </c>
      <c r="BH347" s="97">
        <v>0</v>
      </c>
      <c r="BI347" s="97">
        <v>0</v>
      </c>
      <c r="BJ347" s="97">
        <v>0</v>
      </c>
      <c r="BK347" s="97">
        <v>0</v>
      </c>
      <c r="BL347" s="97">
        <v>0</v>
      </c>
      <c r="BM347" s="97">
        <v>0</v>
      </c>
      <c r="BN347" s="97">
        <v>0</v>
      </c>
      <c r="BO347" s="97">
        <v>0</v>
      </c>
      <c r="BP347" s="97">
        <v>0</v>
      </c>
      <c r="BQ347" s="97">
        <v>0</v>
      </c>
      <c r="BR347" s="97">
        <v>0</v>
      </c>
      <c r="BS347" s="97">
        <v>0</v>
      </c>
      <c r="BT347" s="97">
        <v>0</v>
      </c>
      <c r="BU347" s="97">
        <v>0</v>
      </c>
      <c r="BV347" s="97">
        <v>0</v>
      </c>
      <c r="BW347" s="97">
        <v>0</v>
      </c>
      <c r="BX347" s="97">
        <v>0</v>
      </c>
      <c r="BY347" s="97">
        <v>0</v>
      </c>
      <c r="BZ347" s="97">
        <v>0</v>
      </c>
      <c r="CA347" s="97">
        <v>0</v>
      </c>
      <c r="CB347" s="97">
        <v>0</v>
      </c>
      <c r="CC347" s="97">
        <v>0</v>
      </c>
      <c r="CD347" s="97">
        <v>0</v>
      </c>
      <c r="CE347" s="97">
        <v>0</v>
      </c>
      <c r="CF347" s="97">
        <v>0</v>
      </c>
      <c r="CG347" s="97">
        <v>0</v>
      </c>
      <c r="CH347" s="97">
        <v>0</v>
      </c>
      <c r="CI347" s="97">
        <v>0</v>
      </c>
      <c r="CJ347" s="97">
        <v>0</v>
      </c>
      <c r="CK347" s="97">
        <v>0</v>
      </c>
      <c r="CL347" s="97">
        <v>0</v>
      </c>
      <c r="CM347" s="97">
        <v>0</v>
      </c>
      <c r="CN347" s="97">
        <v>0</v>
      </c>
      <c r="CO347" s="97">
        <v>0</v>
      </c>
      <c r="CP347" s="97">
        <v>0</v>
      </c>
      <c r="CQ347" s="97">
        <v>0</v>
      </c>
      <c r="CR347" s="97">
        <v>0</v>
      </c>
      <c r="CS347" s="97">
        <v>0</v>
      </c>
      <c r="CT347" s="97">
        <v>0</v>
      </c>
      <c r="CU347" s="97">
        <v>0</v>
      </c>
      <c r="CV347" s="97">
        <v>0</v>
      </c>
      <c r="CW347" s="97">
        <v>0</v>
      </c>
      <c r="CX347" s="97">
        <v>0</v>
      </c>
    </row>
    <row r="348" spans="1:102" s="7" customFormat="1" hidden="1" outlineLevel="1" x14ac:dyDescent="0.25">
      <c r="A348" t="s">
        <v>22</v>
      </c>
      <c r="B348" s="110" t="s">
        <v>268</v>
      </c>
      <c r="C348" s="96">
        <v>1.2</v>
      </c>
      <c r="D348" s="97">
        <v>0</v>
      </c>
      <c r="E348" s="97">
        <v>0</v>
      </c>
      <c r="F348" s="97">
        <v>0</v>
      </c>
      <c r="G348" s="97">
        <v>0</v>
      </c>
      <c r="H348" s="97">
        <v>0</v>
      </c>
      <c r="I348" s="97">
        <v>0</v>
      </c>
      <c r="J348" s="97">
        <v>0</v>
      </c>
      <c r="K348" s="97">
        <v>0</v>
      </c>
      <c r="L348" s="97">
        <v>0</v>
      </c>
      <c r="M348" s="97">
        <v>0</v>
      </c>
      <c r="N348" s="97">
        <v>0</v>
      </c>
      <c r="O348" s="97">
        <v>0</v>
      </c>
      <c r="P348" s="97">
        <v>0</v>
      </c>
      <c r="Q348" s="97">
        <v>0</v>
      </c>
      <c r="R348" s="97">
        <v>0</v>
      </c>
      <c r="S348" s="97">
        <v>0</v>
      </c>
      <c r="T348" s="97">
        <v>0</v>
      </c>
      <c r="U348" s="97">
        <v>0</v>
      </c>
      <c r="V348" s="97">
        <v>0</v>
      </c>
      <c r="W348" s="97">
        <v>0</v>
      </c>
      <c r="X348" s="97">
        <v>0</v>
      </c>
      <c r="Y348" s="97">
        <v>0</v>
      </c>
      <c r="Z348" s="97">
        <v>0</v>
      </c>
      <c r="AA348" s="97">
        <v>0</v>
      </c>
      <c r="AB348" s="97">
        <v>0</v>
      </c>
      <c r="AC348" s="97">
        <v>0</v>
      </c>
      <c r="AD348" s="97">
        <v>0</v>
      </c>
      <c r="AE348" s="97">
        <v>0</v>
      </c>
      <c r="AF348" s="97">
        <v>0</v>
      </c>
      <c r="AG348" s="97">
        <v>0</v>
      </c>
      <c r="AH348" s="97">
        <v>0</v>
      </c>
      <c r="AI348" s="97">
        <v>0</v>
      </c>
      <c r="AJ348" s="97">
        <v>0</v>
      </c>
      <c r="AK348" s="97">
        <v>0</v>
      </c>
      <c r="AL348" s="97">
        <v>0</v>
      </c>
      <c r="AM348" s="97">
        <v>0</v>
      </c>
      <c r="AN348" s="97">
        <v>0</v>
      </c>
      <c r="AO348" s="97">
        <v>0</v>
      </c>
      <c r="AP348" s="97">
        <v>0</v>
      </c>
      <c r="AQ348" s="97">
        <v>0</v>
      </c>
      <c r="AR348" s="97">
        <v>0</v>
      </c>
      <c r="AS348" s="97">
        <v>0</v>
      </c>
      <c r="AT348" s="97">
        <v>0</v>
      </c>
      <c r="AU348" s="97">
        <v>0</v>
      </c>
      <c r="AV348" s="97">
        <v>0</v>
      </c>
      <c r="AW348" s="97">
        <v>0</v>
      </c>
      <c r="AX348" s="97">
        <v>0</v>
      </c>
      <c r="AY348" s="97">
        <v>0</v>
      </c>
      <c r="AZ348" s="97">
        <v>0</v>
      </c>
      <c r="BA348" s="97">
        <v>0</v>
      </c>
      <c r="BB348" s="97">
        <v>0</v>
      </c>
      <c r="BC348" s="97">
        <v>0</v>
      </c>
      <c r="BD348" s="97">
        <v>0</v>
      </c>
      <c r="BE348" s="97">
        <v>0</v>
      </c>
      <c r="BF348" s="97">
        <v>0</v>
      </c>
      <c r="BG348" s="97">
        <v>0</v>
      </c>
      <c r="BH348" s="97">
        <v>0</v>
      </c>
      <c r="BI348" s="97">
        <v>0</v>
      </c>
      <c r="BJ348" s="97">
        <v>0</v>
      </c>
      <c r="BK348" s="97">
        <v>0</v>
      </c>
      <c r="BL348" s="97">
        <v>0</v>
      </c>
      <c r="BM348" s="97">
        <v>0</v>
      </c>
      <c r="BN348" s="97">
        <v>0</v>
      </c>
      <c r="BO348" s="97">
        <v>0</v>
      </c>
      <c r="BP348" s="97">
        <v>0</v>
      </c>
      <c r="BQ348" s="97">
        <v>0</v>
      </c>
      <c r="BR348" s="97">
        <v>0</v>
      </c>
      <c r="BS348" s="97">
        <v>0</v>
      </c>
      <c r="BT348" s="97">
        <v>0</v>
      </c>
      <c r="BU348" s="97">
        <v>0</v>
      </c>
      <c r="BV348" s="97">
        <v>0</v>
      </c>
      <c r="BW348" s="97">
        <v>0</v>
      </c>
      <c r="BX348" s="97">
        <v>0</v>
      </c>
      <c r="BY348" s="97">
        <v>0</v>
      </c>
      <c r="BZ348" s="97">
        <v>0</v>
      </c>
      <c r="CA348" s="97">
        <v>0</v>
      </c>
      <c r="CB348" s="97">
        <v>0</v>
      </c>
      <c r="CC348" s="97">
        <v>0</v>
      </c>
      <c r="CD348" s="97">
        <v>0</v>
      </c>
      <c r="CE348" s="97">
        <v>0</v>
      </c>
      <c r="CF348" s="97">
        <v>0</v>
      </c>
      <c r="CG348" s="97">
        <v>0</v>
      </c>
      <c r="CH348" s="97">
        <v>0</v>
      </c>
      <c r="CI348" s="97">
        <v>0</v>
      </c>
      <c r="CJ348" s="97">
        <v>0</v>
      </c>
      <c r="CK348" s="97">
        <v>0</v>
      </c>
      <c r="CL348" s="97">
        <v>0</v>
      </c>
      <c r="CM348" s="97">
        <v>0</v>
      </c>
      <c r="CN348" s="97">
        <v>0</v>
      </c>
      <c r="CO348" s="97">
        <v>0</v>
      </c>
      <c r="CP348" s="97">
        <v>0</v>
      </c>
      <c r="CQ348" s="97">
        <v>0</v>
      </c>
      <c r="CR348" s="97">
        <v>0</v>
      </c>
      <c r="CS348" s="97">
        <v>0</v>
      </c>
      <c r="CT348" s="97">
        <v>0</v>
      </c>
      <c r="CU348" s="97">
        <v>0</v>
      </c>
      <c r="CV348" s="97">
        <v>0</v>
      </c>
      <c r="CW348" s="97">
        <v>0</v>
      </c>
      <c r="CX348" s="97">
        <v>0</v>
      </c>
    </row>
    <row r="349" spans="1:102" hidden="1" outlineLevel="1" x14ac:dyDescent="0.25">
      <c r="A349" t="s">
        <v>22</v>
      </c>
      <c r="B349" s="111" t="s">
        <v>269</v>
      </c>
      <c r="C349" s="98">
        <v>0</v>
      </c>
      <c r="D349" s="99">
        <v>0</v>
      </c>
      <c r="E349" s="99">
        <v>0</v>
      </c>
      <c r="F349" s="99">
        <v>0</v>
      </c>
      <c r="G349" s="99">
        <v>0</v>
      </c>
      <c r="H349" s="99">
        <v>0</v>
      </c>
      <c r="I349" s="99">
        <v>0</v>
      </c>
      <c r="J349" s="99">
        <v>0</v>
      </c>
      <c r="K349" s="99">
        <v>0</v>
      </c>
      <c r="L349" s="99">
        <v>0</v>
      </c>
      <c r="M349" s="99">
        <v>0</v>
      </c>
      <c r="N349" s="99">
        <v>0</v>
      </c>
      <c r="O349" s="99">
        <v>0</v>
      </c>
      <c r="P349" s="99">
        <v>0</v>
      </c>
      <c r="Q349" s="99">
        <v>0</v>
      </c>
      <c r="R349" s="99">
        <v>0</v>
      </c>
      <c r="S349" s="99">
        <v>0</v>
      </c>
      <c r="T349" s="99">
        <v>0</v>
      </c>
      <c r="U349" s="99">
        <v>0</v>
      </c>
      <c r="V349" s="99">
        <v>0</v>
      </c>
      <c r="W349" s="99">
        <v>0</v>
      </c>
      <c r="X349" s="99">
        <v>1.2</v>
      </c>
      <c r="Y349" s="99">
        <v>0</v>
      </c>
      <c r="Z349" s="99">
        <v>0</v>
      </c>
      <c r="AA349" s="99">
        <v>0</v>
      </c>
      <c r="AB349" s="99">
        <v>0</v>
      </c>
      <c r="AC349" s="99">
        <v>0</v>
      </c>
      <c r="AD349" s="99">
        <v>0</v>
      </c>
      <c r="AE349" s="99">
        <v>0</v>
      </c>
      <c r="AF349" s="99">
        <v>0</v>
      </c>
      <c r="AG349" s="99">
        <v>0</v>
      </c>
      <c r="AH349" s="99">
        <v>0</v>
      </c>
      <c r="AI349" s="99">
        <v>0</v>
      </c>
      <c r="AJ349" s="99">
        <v>0</v>
      </c>
      <c r="AK349" s="99">
        <v>0</v>
      </c>
      <c r="AL349" s="99">
        <v>0</v>
      </c>
      <c r="AM349" s="99">
        <v>0</v>
      </c>
      <c r="AN349" s="99">
        <v>0</v>
      </c>
      <c r="AO349" s="99">
        <v>0</v>
      </c>
      <c r="AP349" s="99">
        <v>0</v>
      </c>
      <c r="AQ349" s="99">
        <v>0</v>
      </c>
      <c r="AR349" s="99">
        <v>0</v>
      </c>
      <c r="AS349" s="99">
        <v>0</v>
      </c>
      <c r="AT349" s="99">
        <v>0</v>
      </c>
      <c r="AU349" s="99">
        <v>0</v>
      </c>
      <c r="AV349" s="99">
        <v>0</v>
      </c>
      <c r="AW349" s="99">
        <v>0</v>
      </c>
      <c r="AX349" s="99">
        <v>0</v>
      </c>
      <c r="AY349" s="99">
        <v>0</v>
      </c>
      <c r="AZ349" s="99">
        <v>0</v>
      </c>
      <c r="BA349" s="99">
        <v>0</v>
      </c>
      <c r="BB349" s="99">
        <v>0</v>
      </c>
      <c r="BC349" s="99">
        <v>0</v>
      </c>
      <c r="BD349" s="99">
        <v>0</v>
      </c>
      <c r="BE349" s="99">
        <v>0</v>
      </c>
      <c r="BF349" s="99">
        <v>0</v>
      </c>
      <c r="BG349" s="99">
        <v>0</v>
      </c>
      <c r="BH349" s="99">
        <v>0</v>
      </c>
      <c r="BI349" s="99">
        <v>0</v>
      </c>
      <c r="BJ349" s="99">
        <v>0</v>
      </c>
      <c r="BK349" s="99">
        <v>0</v>
      </c>
      <c r="BL349" s="99">
        <v>0</v>
      </c>
      <c r="BM349" s="99">
        <v>0</v>
      </c>
      <c r="BN349" s="99">
        <v>0</v>
      </c>
      <c r="BO349" s="99">
        <v>0</v>
      </c>
      <c r="BP349" s="99">
        <v>0</v>
      </c>
      <c r="BQ349" s="99">
        <v>0</v>
      </c>
      <c r="BR349" s="99">
        <v>0</v>
      </c>
      <c r="BS349" s="99">
        <v>0</v>
      </c>
      <c r="BT349" s="99">
        <v>0</v>
      </c>
      <c r="BU349" s="99">
        <v>0</v>
      </c>
      <c r="BV349" s="99">
        <v>0</v>
      </c>
      <c r="BW349" s="99">
        <v>0</v>
      </c>
      <c r="BX349" s="99">
        <v>0</v>
      </c>
      <c r="BY349" s="99">
        <v>0</v>
      </c>
      <c r="BZ349" s="99">
        <v>0</v>
      </c>
      <c r="CA349" s="99">
        <v>0</v>
      </c>
      <c r="CB349" s="99">
        <v>0</v>
      </c>
      <c r="CC349" s="99">
        <v>0</v>
      </c>
      <c r="CD349" s="99">
        <v>0</v>
      </c>
      <c r="CE349" s="99">
        <v>0</v>
      </c>
      <c r="CF349" s="99">
        <v>0</v>
      </c>
      <c r="CG349" s="99">
        <v>0</v>
      </c>
      <c r="CH349" s="99">
        <v>0</v>
      </c>
      <c r="CI349" s="99">
        <v>0</v>
      </c>
      <c r="CJ349" s="99">
        <v>0</v>
      </c>
      <c r="CK349" s="99">
        <v>0</v>
      </c>
      <c r="CL349" s="99">
        <v>0</v>
      </c>
      <c r="CM349" s="99">
        <v>0</v>
      </c>
      <c r="CN349" s="99">
        <v>0</v>
      </c>
      <c r="CO349" s="99">
        <v>0</v>
      </c>
      <c r="CP349" s="99">
        <v>0</v>
      </c>
      <c r="CQ349" s="99">
        <v>0</v>
      </c>
      <c r="CR349" s="99">
        <v>0</v>
      </c>
      <c r="CS349" s="99">
        <v>0</v>
      </c>
      <c r="CT349" s="99">
        <v>0</v>
      </c>
      <c r="CU349" s="99">
        <v>0</v>
      </c>
      <c r="CV349" s="99">
        <v>0</v>
      </c>
      <c r="CW349" s="99">
        <v>0</v>
      </c>
      <c r="CX349" s="99">
        <v>0</v>
      </c>
    </row>
    <row r="350" spans="1:102" hidden="1" outlineLevel="1" x14ac:dyDescent="0.25">
      <c r="A350" t="s">
        <v>22</v>
      </c>
      <c r="B350" s="111" t="s">
        <v>270</v>
      </c>
      <c r="C350" s="98">
        <v>9.6</v>
      </c>
      <c r="D350" s="99">
        <v>0</v>
      </c>
      <c r="E350" s="99">
        <v>0</v>
      </c>
      <c r="F350" s="99">
        <v>0</v>
      </c>
      <c r="G350" s="99">
        <v>0</v>
      </c>
      <c r="H350" s="99">
        <v>0</v>
      </c>
      <c r="I350" s="99">
        <v>0</v>
      </c>
      <c r="J350" s="99">
        <v>0</v>
      </c>
      <c r="K350" s="99">
        <v>0</v>
      </c>
      <c r="L350" s="99">
        <v>0</v>
      </c>
      <c r="M350" s="99">
        <v>0</v>
      </c>
      <c r="N350" s="99">
        <v>0</v>
      </c>
      <c r="O350" s="99">
        <v>0</v>
      </c>
      <c r="P350" s="99">
        <v>0</v>
      </c>
      <c r="Q350" s="99">
        <v>0</v>
      </c>
      <c r="R350" s="99">
        <v>0</v>
      </c>
      <c r="S350" s="99">
        <v>0</v>
      </c>
      <c r="T350" s="99">
        <v>0</v>
      </c>
      <c r="U350" s="99">
        <v>0</v>
      </c>
      <c r="V350" s="99">
        <v>0</v>
      </c>
      <c r="W350" s="99">
        <v>0</v>
      </c>
      <c r="X350" s="99">
        <v>0</v>
      </c>
      <c r="Y350" s="99">
        <v>0</v>
      </c>
      <c r="Z350" s="99">
        <v>0</v>
      </c>
      <c r="AA350" s="99">
        <v>0</v>
      </c>
      <c r="AB350" s="99">
        <v>0</v>
      </c>
      <c r="AC350" s="99">
        <v>0</v>
      </c>
      <c r="AD350" s="99">
        <v>0</v>
      </c>
      <c r="AE350" s="99">
        <v>0</v>
      </c>
      <c r="AF350" s="99">
        <v>0</v>
      </c>
      <c r="AG350" s="99">
        <v>0</v>
      </c>
      <c r="AH350" s="99">
        <v>0</v>
      </c>
      <c r="AI350" s="99">
        <v>0</v>
      </c>
      <c r="AJ350" s="99">
        <v>0</v>
      </c>
      <c r="AK350" s="99">
        <v>0</v>
      </c>
      <c r="AL350" s="99">
        <v>0</v>
      </c>
      <c r="AM350" s="99">
        <v>0</v>
      </c>
      <c r="AN350" s="99">
        <v>0</v>
      </c>
      <c r="AO350" s="99">
        <v>0</v>
      </c>
      <c r="AP350" s="99">
        <v>0</v>
      </c>
      <c r="AQ350" s="99">
        <v>0</v>
      </c>
      <c r="AR350" s="99">
        <v>0</v>
      </c>
      <c r="AS350" s="99">
        <v>0</v>
      </c>
      <c r="AT350" s="99">
        <v>0</v>
      </c>
      <c r="AU350" s="99">
        <v>0</v>
      </c>
      <c r="AV350" s="99">
        <v>0</v>
      </c>
      <c r="AW350" s="99">
        <v>0</v>
      </c>
      <c r="AX350" s="99">
        <v>0</v>
      </c>
      <c r="AY350" s="99">
        <v>0</v>
      </c>
      <c r="AZ350" s="99">
        <v>0</v>
      </c>
      <c r="BA350" s="99">
        <v>0</v>
      </c>
      <c r="BB350" s="99">
        <v>0</v>
      </c>
      <c r="BC350" s="99">
        <v>0</v>
      </c>
      <c r="BD350" s="99">
        <v>0</v>
      </c>
      <c r="BE350" s="99">
        <v>0</v>
      </c>
      <c r="BF350" s="99">
        <v>0</v>
      </c>
      <c r="BG350" s="99">
        <v>0</v>
      </c>
      <c r="BH350" s="99">
        <v>0</v>
      </c>
      <c r="BI350" s="99">
        <v>0</v>
      </c>
      <c r="BJ350" s="99">
        <v>0</v>
      </c>
      <c r="BK350" s="99">
        <v>0</v>
      </c>
      <c r="BL350" s="99">
        <v>0</v>
      </c>
      <c r="BM350" s="99">
        <v>0</v>
      </c>
      <c r="BN350" s="99">
        <v>0</v>
      </c>
      <c r="BO350" s="99">
        <v>0</v>
      </c>
      <c r="BP350" s="99">
        <v>0</v>
      </c>
      <c r="BQ350" s="99">
        <v>0</v>
      </c>
      <c r="BR350" s="99">
        <v>0</v>
      </c>
      <c r="BS350" s="99">
        <v>0</v>
      </c>
      <c r="BT350" s="99">
        <v>0</v>
      </c>
      <c r="BU350" s="99">
        <v>0</v>
      </c>
      <c r="BV350" s="99">
        <v>0</v>
      </c>
      <c r="BW350" s="99">
        <v>0</v>
      </c>
      <c r="BX350" s="99">
        <v>0</v>
      </c>
      <c r="BY350" s="99">
        <v>0</v>
      </c>
      <c r="BZ350" s="99">
        <v>0</v>
      </c>
      <c r="CA350" s="99">
        <v>0</v>
      </c>
      <c r="CB350" s="99">
        <v>0</v>
      </c>
      <c r="CC350" s="99">
        <v>0</v>
      </c>
      <c r="CD350" s="99">
        <v>0</v>
      </c>
      <c r="CE350" s="99">
        <v>0</v>
      </c>
      <c r="CF350" s="99">
        <v>0</v>
      </c>
      <c r="CG350" s="99">
        <v>0</v>
      </c>
      <c r="CH350" s="99">
        <v>0</v>
      </c>
      <c r="CI350" s="99">
        <v>0</v>
      </c>
      <c r="CJ350" s="99">
        <v>0</v>
      </c>
      <c r="CK350" s="99">
        <v>0</v>
      </c>
      <c r="CL350" s="99">
        <v>0</v>
      </c>
      <c r="CM350" s="99">
        <v>0</v>
      </c>
      <c r="CN350" s="99">
        <v>0</v>
      </c>
      <c r="CO350" s="99">
        <v>0</v>
      </c>
      <c r="CP350" s="99">
        <v>0</v>
      </c>
      <c r="CQ350" s="99">
        <v>0</v>
      </c>
      <c r="CR350" s="99">
        <v>0</v>
      </c>
      <c r="CS350" s="99">
        <v>0</v>
      </c>
      <c r="CT350" s="99">
        <v>0</v>
      </c>
      <c r="CU350" s="99">
        <v>0</v>
      </c>
      <c r="CV350" s="99">
        <v>0</v>
      </c>
      <c r="CW350" s="99">
        <v>0</v>
      </c>
      <c r="CX350" s="99">
        <v>0</v>
      </c>
    </row>
    <row r="351" spans="1:102" hidden="1" outlineLevel="1" x14ac:dyDescent="0.25">
      <c r="A351" t="s">
        <v>22</v>
      </c>
      <c r="B351" s="111" t="s">
        <v>271</v>
      </c>
      <c r="C351" s="98">
        <v>2.4</v>
      </c>
      <c r="D351" s="99">
        <v>0</v>
      </c>
      <c r="E351" s="99">
        <v>0</v>
      </c>
      <c r="F351" s="99">
        <v>0</v>
      </c>
      <c r="G351" s="99">
        <v>0</v>
      </c>
      <c r="H351" s="99">
        <v>0</v>
      </c>
      <c r="I351" s="99">
        <v>0</v>
      </c>
      <c r="J351" s="99">
        <v>0</v>
      </c>
      <c r="K351" s="99">
        <v>0</v>
      </c>
      <c r="L351" s="99">
        <v>0</v>
      </c>
      <c r="M351" s="99">
        <v>0</v>
      </c>
      <c r="N351" s="99">
        <v>0</v>
      </c>
      <c r="O351" s="99">
        <v>0</v>
      </c>
      <c r="P351" s="99">
        <v>0</v>
      </c>
      <c r="Q351" s="99">
        <v>0</v>
      </c>
      <c r="R351" s="99">
        <v>0</v>
      </c>
      <c r="S351" s="99">
        <v>0</v>
      </c>
      <c r="T351" s="99">
        <v>0</v>
      </c>
      <c r="U351" s="99">
        <v>0</v>
      </c>
      <c r="V351" s="99">
        <v>0</v>
      </c>
      <c r="W351" s="99">
        <v>0</v>
      </c>
      <c r="X351" s="99">
        <v>0</v>
      </c>
      <c r="Y351" s="99">
        <v>0</v>
      </c>
      <c r="Z351" s="99">
        <v>0</v>
      </c>
      <c r="AA351" s="99">
        <v>0</v>
      </c>
      <c r="AB351" s="99">
        <v>0</v>
      </c>
      <c r="AC351" s="99">
        <v>0</v>
      </c>
      <c r="AD351" s="99">
        <v>0</v>
      </c>
      <c r="AE351" s="99">
        <v>0</v>
      </c>
      <c r="AF351" s="99">
        <v>0</v>
      </c>
      <c r="AG351" s="99">
        <v>0</v>
      </c>
      <c r="AH351" s="99">
        <v>0</v>
      </c>
      <c r="AI351" s="99">
        <v>0</v>
      </c>
      <c r="AJ351" s="99">
        <v>0</v>
      </c>
      <c r="AK351" s="99">
        <v>0</v>
      </c>
      <c r="AL351" s="99">
        <v>0</v>
      </c>
      <c r="AM351" s="99">
        <v>0</v>
      </c>
      <c r="AN351" s="99">
        <v>0</v>
      </c>
      <c r="AO351" s="99">
        <v>0</v>
      </c>
      <c r="AP351" s="99">
        <v>0</v>
      </c>
      <c r="AQ351" s="99">
        <v>0</v>
      </c>
      <c r="AR351" s="99">
        <v>0</v>
      </c>
      <c r="AS351" s="99">
        <v>0</v>
      </c>
      <c r="AT351" s="99">
        <v>0</v>
      </c>
      <c r="AU351" s="99">
        <v>0</v>
      </c>
      <c r="AV351" s="99">
        <v>0</v>
      </c>
      <c r="AW351" s="99">
        <v>0</v>
      </c>
      <c r="AX351" s="99">
        <v>0</v>
      </c>
      <c r="AY351" s="99">
        <v>0</v>
      </c>
      <c r="AZ351" s="99">
        <v>0</v>
      </c>
      <c r="BA351" s="99">
        <v>0</v>
      </c>
      <c r="BB351" s="99">
        <v>0</v>
      </c>
      <c r="BC351" s="99">
        <v>0</v>
      </c>
      <c r="BD351" s="99">
        <v>0</v>
      </c>
      <c r="BE351" s="99">
        <v>0</v>
      </c>
      <c r="BF351" s="99">
        <v>0</v>
      </c>
      <c r="BG351" s="99">
        <v>0</v>
      </c>
      <c r="BH351" s="99">
        <v>0</v>
      </c>
      <c r="BI351" s="99">
        <v>0</v>
      </c>
      <c r="BJ351" s="99">
        <v>0</v>
      </c>
      <c r="BK351" s="99">
        <v>0</v>
      </c>
      <c r="BL351" s="99">
        <v>0</v>
      </c>
      <c r="BM351" s="99">
        <v>0</v>
      </c>
      <c r="BN351" s="99">
        <v>0</v>
      </c>
      <c r="BO351" s="99">
        <v>0</v>
      </c>
      <c r="BP351" s="99">
        <v>0</v>
      </c>
      <c r="BQ351" s="99">
        <v>0</v>
      </c>
      <c r="BR351" s="99">
        <v>0</v>
      </c>
      <c r="BS351" s="99">
        <v>0</v>
      </c>
      <c r="BT351" s="99">
        <v>0</v>
      </c>
      <c r="BU351" s="99">
        <v>0</v>
      </c>
      <c r="BV351" s="99">
        <v>0</v>
      </c>
      <c r="BW351" s="99">
        <v>0</v>
      </c>
      <c r="BX351" s="99">
        <v>0</v>
      </c>
      <c r="BY351" s="99">
        <v>0</v>
      </c>
      <c r="BZ351" s="99">
        <v>0</v>
      </c>
      <c r="CA351" s="99">
        <v>0</v>
      </c>
      <c r="CB351" s="99">
        <v>0</v>
      </c>
      <c r="CC351" s="99">
        <v>0</v>
      </c>
      <c r="CD351" s="99">
        <v>0</v>
      </c>
      <c r="CE351" s="99">
        <v>0</v>
      </c>
      <c r="CF351" s="99">
        <v>0</v>
      </c>
      <c r="CG351" s="99">
        <v>0</v>
      </c>
      <c r="CH351" s="99">
        <v>0</v>
      </c>
      <c r="CI351" s="99">
        <v>0</v>
      </c>
      <c r="CJ351" s="99">
        <v>0</v>
      </c>
      <c r="CK351" s="99">
        <v>0</v>
      </c>
      <c r="CL351" s="99">
        <v>0</v>
      </c>
      <c r="CM351" s="99">
        <v>0</v>
      </c>
      <c r="CN351" s="99">
        <v>0</v>
      </c>
      <c r="CO351" s="99">
        <v>0</v>
      </c>
      <c r="CP351" s="99">
        <v>0</v>
      </c>
      <c r="CQ351" s="99">
        <v>0</v>
      </c>
      <c r="CR351" s="99">
        <v>0</v>
      </c>
      <c r="CS351" s="99">
        <v>0</v>
      </c>
      <c r="CT351" s="99">
        <v>0</v>
      </c>
      <c r="CU351" s="99">
        <v>0</v>
      </c>
      <c r="CV351" s="99">
        <v>0</v>
      </c>
      <c r="CW351" s="99">
        <v>0</v>
      </c>
      <c r="CX351" s="99">
        <v>0</v>
      </c>
    </row>
    <row r="352" spans="1:102" hidden="1" outlineLevel="1" x14ac:dyDescent="0.25">
      <c r="A352" t="s">
        <v>22</v>
      </c>
      <c r="B352" s="112" t="s">
        <v>272</v>
      </c>
      <c r="C352" s="100">
        <v>0</v>
      </c>
      <c r="D352" s="101">
        <v>0</v>
      </c>
      <c r="E352" s="101">
        <v>0</v>
      </c>
      <c r="F352" s="101">
        <v>0</v>
      </c>
      <c r="G352" s="101">
        <v>0</v>
      </c>
      <c r="H352" s="101">
        <v>0</v>
      </c>
      <c r="I352" s="101">
        <v>0</v>
      </c>
      <c r="J352" s="101">
        <v>0</v>
      </c>
      <c r="K352" s="101">
        <v>0</v>
      </c>
      <c r="L352" s="101">
        <v>0</v>
      </c>
      <c r="M352" s="101">
        <v>16.8</v>
      </c>
      <c r="N352" s="101">
        <v>0</v>
      </c>
      <c r="O352" s="101">
        <v>0</v>
      </c>
      <c r="P352" s="101">
        <v>0</v>
      </c>
      <c r="Q352" s="101">
        <v>0</v>
      </c>
      <c r="R352" s="101">
        <v>0</v>
      </c>
      <c r="S352" s="101">
        <v>0</v>
      </c>
      <c r="T352" s="101">
        <v>0</v>
      </c>
      <c r="U352" s="101">
        <v>0</v>
      </c>
      <c r="V352" s="101">
        <v>0</v>
      </c>
      <c r="W352" s="101">
        <v>0</v>
      </c>
      <c r="X352" s="101">
        <v>0</v>
      </c>
      <c r="Y352" s="101">
        <v>0</v>
      </c>
      <c r="Z352" s="101">
        <v>0</v>
      </c>
      <c r="AA352" s="101">
        <v>0</v>
      </c>
      <c r="AB352" s="101">
        <v>0</v>
      </c>
      <c r="AC352" s="101">
        <v>0</v>
      </c>
      <c r="AD352" s="101">
        <v>0</v>
      </c>
      <c r="AE352" s="101">
        <v>0</v>
      </c>
      <c r="AF352" s="101">
        <v>0</v>
      </c>
      <c r="AG352" s="101">
        <v>0</v>
      </c>
      <c r="AH352" s="101">
        <v>0</v>
      </c>
      <c r="AI352" s="101">
        <v>0</v>
      </c>
      <c r="AJ352" s="101">
        <v>0</v>
      </c>
      <c r="AK352" s="101">
        <v>0</v>
      </c>
      <c r="AL352" s="101">
        <v>0</v>
      </c>
      <c r="AM352" s="101">
        <v>0</v>
      </c>
      <c r="AN352" s="101">
        <v>0</v>
      </c>
      <c r="AO352" s="101">
        <v>1.2</v>
      </c>
      <c r="AP352" s="101">
        <v>0</v>
      </c>
      <c r="AQ352" s="101">
        <v>0</v>
      </c>
      <c r="AR352" s="101">
        <v>0</v>
      </c>
      <c r="AS352" s="101">
        <v>0</v>
      </c>
      <c r="AT352" s="101">
        <v>0</v>
      </c>
      <c r="AU352" s="101">
        <v>0</v>
      </c>
      <c r="AV352" s="101">
        <v>0</v>
      </c>
      <c r="AW352" s="101">
        <v>0</v>
      </c>
      <c r="AX352" s="101">
        <v>0</v>
      </c>
      <c r="AY352" s="101">
        <v>0</v>
      </c>
      <c r="AZ352" s="101">
        <v>0</v>
      </c>
      <c r="BA352" s="101">
        <v>0</v>
      </c>
      <c r="BB352" s="101">
        <v>0</v>
      </c>
      <c r="BC352" s="101">
        <v>0</v>
      </c>
      <c r="BD352" s="101">
        <v>0</v>
      </c>
      <c r="BE352" s="101">
        <v>0</v>
      </c>
      <c r="BF352" s="101">
        <v>0</v>
      </c>
      <c r="BG352" s="101">
        <v>0</v>
      </c>
      <c r="BH352" s="101">
        <v>0</v>
      </c>
      <c r="BI352" s="101">
        <v>0</v>
      </c>
      <c r="BJ352" s="101">
        <v>0</v>
      </c>
      <c r="BK352" s="101">
        <v>0</v>
      </c>
      <c r="BL352" s="101">
        <v>0</v>
      </c>
      <c r="BM352" s="101">
        <v>0</v>
      </c>
      <c r="BN352" s="101">
        <v>0</v>
      </c>
      <c r="BO352" s="101">
        <v>0</v>
      </c>
      <c r="BP352" s="101">
        <v>0</v>
      </c>
      <c r="BQ352" s="101">
        <v>0</v>
      </c>
      <c r="BR352" s="101">
        <v>0</v>
      </c>
      <c r="BS352" s="101">
        <v>0</v>
      </c>
      <c r="BT352" s="101">
        <v>0</v>
      </c>
      <c r="BU352" s="101">
        <v>0</v>
      </c>
      <c r="BV352" s="101">
        <v>0</v>
      </c>
      <c r="BW352" s="101">
        <v>0</v>
      </c>
      <c r="BX352" s="101">
        <v>0</v>
      </c>
      <c r="BY352" s="101">
        <v>0</v>
      </c>
      <c r="BZ352" s="101">
        <v>0</v>
      </c>
      <c r="CA352" s="101">
        <v>0</v>
      </c>
      <c r="CB352" s="101">
        <v>0</v>
      </c>
      <c r="CC352" s="101">
        <v>0</v>
      </c>
      <c r="CD352" s="101">
        <v>0</v>
      </c>
      <c r="CE352" s="101">
        <v>0</v>
      </c>
      <c r="CF352" s="101">
        <v>0</v>
      </c>
      <c r="CG352" s="101">
        <v>0</v>
      </c>
      <c r="CH352" s="101">
        <v>0</v>
      </c>
      <c r="CI352" s="101">
        <v>0</v>
      </c>
      <c r="CJ352" s="101">
        <v>0</v>
      </c>
      <c r="CK352" s="101">
        <v>0</v>
      </c>
      <c r="CL352" s="101">
        <v>0</v>
      </c>
      <c r="CM352" s="101">
        <v>0</v>
      </c>
      <c r="CN352" s="101">
        <v>0</v>
      </c>
      <c r="CO352" s="101">
        <v>0</v>
      </c>
      <c r="CP352" s="101">
        <v>0</v>
      </c>
      <c r="CQ352" s="101">
        <v>0</v>
      </c>
      <c r="CR352" s="101">
        <v>0</v>
      </c>
      <c r="CS352" s="101">
        <v>0</v>
      </c>
      <c r="CT352" s="101">
        <v>0</v>
      </c>
      <c r="CU352" s="101">
        <v>0</v>
      </c>
      <c r="CV352" s="101">
        <v>0</v>
      </c>
      <c r="CW352" s="101">
        <v>0</v>
      </c>
      <c r="CX352" s="101">
        <v>0</v>
      </c>
    </row>
    <row r="353" spans="1:102" hidden="1" outlineLevel="1" x14ac:dyDescent="0.25">
      <c r="A353" t="s">
        <v>22</v>
      </c>
      <c r="B353" s="112" t="s">
        <v>273</v>
      </c>
      <c r="C353" s="100">
        <v>7.2</v>
      </c>
      <c r="D353" s="101">
        <v>0</v>
      </c>
      <c r="E353" s="101">
        <v>0</v>
      </c>
      <c r="F353" s="101">
        <v>0</v>
      </c>
      <c r="G353" s="101">
        <v>0</v>
      </c>
      <c r="H353" s="101">
        <v>0</v>
      </c>
      <c r="I353" s="101">
        <v>0</v>
      </c>
      <c r="J353" s="101">
        <v>0</v>
      </c>
      <c r="K353" s="101">
        <v>0</v>
      </c>
      <c r="L353" s="101">
        <v>0</v>
      </c>
      <c r="M353" s="101">
        <v>0</v>
      </c>
      <c r="N353" s="101">
        <v>0</v>
      </c>
      <c r="O353" s="101">
        <v>1.2</v>
      </c>
      <c r="P353" s="101">
        <v>0</v>
      </c>
      <c r="Q353" s="101">
        <v>0</v>
      </c>
      <c r="R353" s="101">
        <v>0</v>
      </c>
      <c r="S353" s="101">
        <v>0</v>
      </c>
      <c r="T353" s="101">
        <v>0</v>
      </c>
      <c r="U353" s="101">
        <v>0</v>
      </c>
      <c r="V353" s="101">
        <v>0</v>
      </c>
      <c r="W353" s="101">
        <v>0</v>
      </c>
      <c r="X353" s="101">
        <v>0</v>
      </c>
      <c r="Y353" s="101">
        <v>0</v>
      </c>
      <c r="Z353" s="101">
        <v>0</v>
      </c>
      <c r="AA353" s="101">
        <v>1.2</v>
      </c>
      <c r="AB353" s="101">
        <v>0</v>
      </c>
      <c r="AC353" s="101">
        <v>0</v>
      </c>
      <c r="AD353" s="101">
        <v>0</v>
      </c>
      <c r="AE353" s="101">
        <v>0</v>
      </c>
      <c r="AF353" s="101">
        <v>0</v>
      </c>
      <c r="AG353" s="101">
        <v>0</v>
      </c>
      <c r="AH353" s="101">
        <v>0</v>
      </c>
      <c r="AI353" s="101">
        <v>0</v>
      </c>
      <c r="AJ353" s="101">
        <v>0</v>
      </c>
      <c r="AK353" s="101">
        <v>0</v>
      </c>
      <c r="AL353" s="101">
        <v>0</v>
      </c>
      <c r="AM353" s="101">
        <v>0</v>
      </c>
      <c r="AN353" s="101">
        <v>0</v>
      </c>
      <c r="AO353" s="101">
        <v>0</v>
      </c>
      <c r="AP353" s="101">
        <v>0</v>
      </c>
      <c r="AQ353" s="101">
        <v>0</v>
      </c>
      <c r="AR353" s="101">
        <v>0</v>
      </c>
      <c r="AS353" s="101">
        <v>0</v>
      </c>
      <c r="AT353" s="101">
        <v>0</v>
      </c>
      <c r="AU353" s="101">
        <v>0</v>
      </c>
      <c r="AV353" s="101">
        <v>0</v>
      </c>
      <c r="AW353" s="101">
        <v>0</v>
      </c>
      <c r="AX353" s="101">
        <v>0</v>
      </c>
      <c r="AY353" s="101">
        <v>0</v>
      </c>
      <c r="AZ353" s="101">
        <v>0</v>
      </c>
      <c r="BA353" s="101">
        <v>0</v>
      </c>
      <c r="BB353" s="101">
        <v>0</v>
      </c>
      <c r="BC353" s="101">
        <v>0</v>
      </c>
      <c r="BD353" s="101">
        <v>0</v>
      </c>
      <c r="BE353" s="101">
        <v>0</v>
      </c>
      <c r="BF353" s="101">
        <v>0</v>
      </c>
      <c r="BG353" s="101">
        <v>0</v>
      </c>
      <c r="BH353" s="101">
        <v>0</v>
      </c>
      <c r="BI353" s="101">
        <v>0</v>
      </c>
      <c r="BJ353" s="101">
        <v>0</v>
      </c>
      <c r="BK353" s="101">
        <v>0</v>
      </c>
      <c r="BL353" s="101">
        <v>0</v>
      </c>
      <c r="BM353" s="101">
        <v>0</v>
      </c>
      <c r="BN353" s="101">
        <v>0</v>
      </c>
      <c r="BO353" s="101">
        <v>0</v>
      </c>
      <c r="BP353" s="101">
        <v>0</v>
      </c>
      <c r="BQ353" s="101">
        <v>0</v>
      </c>
      <c r="BR353" s="101">
        <v>0</v>
      </c>
      <c r="BS353" s="101">
        <v>0</v>
      </c>
      <c r="BT353" s="101">
        <v>0</v>
      </c>
      <c r="BU353" s="101">
        <v>0</v>
      </c>
      <c r="BV353" s="101">
        <v>0</v>
      </c>
      <c r="BW353" s="101">
        <v>0</v>
      </c>
      <c r="BX353" s="101">
        <v>0</v>
      </c>
      <c r="BY353" s="101">
        <v>0</v>
      </c>
      <c r="BZ353" s="101">
        <v>0</v>
      </c>
      <c r="CA353" s="101">
        <v>0</v>
      </c>
      <c r="CB353" s="101">
        <v>0</v>
      </c>
      <c r="CC353" s="101">
        <v>0</v>
      </c>
      <c r="CD353" s="101">
        <v>0</v>
      </c>
      <c r="CE353" s="101">
        <v>0</v>
      </c>
      <c r="CF353" s="101">
        <v>0</v>
      </c>
      <c r="CG353" s="101">
        <v>0</v>
      </c>
      <c r="CH353" s="101">
        <v>0</v>
      </c>
      <c r="CI353" s="101">
        <v>0</v>
      </c>
      <c r="CJ353" s="101">
        <v>0</v>
      </c>
      <c r="CK353" s="101">
        <v>0</v>
      </c>
      <c r="CL353" s="101">
        <v>0</v>
      </c>
      <c r="CM353" s="101">
        <v>0</v>
      </c>
      <c r="CN353" s="101">
        <v>0</v>
      </c>
      <c r="CO353" s="101">
        <v>0</v>
      </c>
      <c r="CP353" s="101">
        <v>0</v>
      </c>
      <c r="CQ353" s="101">
        <v>0</v>
      </c>
      <c r="CR353" s="101">
        <v>0</v>
      </c>
      <c r="CS353" s="101">
        <v>0</v>
      </c>
      <c r="CT353" s="101">
        <v>0</v>
      </c>
      <c r="CU353" s="101">
        <v>0</v>
      </c>
      <c r="CV353" s="101">
        <v>0</v>
      </c>
      <c r="CW353" s="101">
        <v>0</v>
      </c>
      <c r="CX353" s="101">
        <v>0</v>
      </c>
    </row>
    <row r="354" spans="1:102" hidden="1" outlineLevel="1" x14ac:dyDescent="0.25">
      <c r="A354" t="s">
        <v>22</v>
      </c>
      <c r="B354" s="112" t="s">
        <v>274</v>
      </c>
      <c r="C354" s="100">
        <v>1.2</v>
      </c>
      <c r="D354" s="101">
        <v>0</v>
      </c>
      <c r="E354" s="101">
        <v>0</v>
      </c>
      <c r="F354" s="101">
        <v>0</v>
      </c>
      <c r="G354" s="101">
        <v>0</v>
      </c>
      <c r="H354" s="101">
        <v>0</v>
      </c>
      <c r="I354" s="101">
        <v>0</v>
      </c>
      <c r="J354" s="101">
        <v>0</v>
      </c>
      <c r="K354" s="101">
        <v>0</v>
      </c>
      <c r="L354" s="101">
        <v>0</v>
      </c>
      <c r="M354" s="101">
        <v>0</v>
      </c>
      <c r="N354" s="101">
        <v>0</v>
      </c>
      <c r="O354" s="101">
        <v>0</v>
      </c>
      <c r="P354" s="101">
        <v>0</v>
      </c>
      <c r="Q354" s="101">
        <v>0</v>
      </c>
      <c r="R354" s="101">
        <v>0</v>
      </c>
      <c r="S354" s="101">
        <v>0</v>
      </c>
      <c r="T354" s="101">
        <v>0</v>
      </c>
      <c r="U354" s="101">
        <v>0</v>
      </c>
      <c r="V354" s="101">
        <v>0</v>
      </c>
      <c r="W354" s="101">
        <v>0</v>
      </c>
      <c r="X354" s="101">
        <v>0</v>
      </c>
      <c r="Y354" s="101">
        <v>0</v>
      </c>
      <c r="Z354" s="101">
        <v>0</v>
      </c>
      <c r="AA354" s="101">
        <v>0</v>
      </c>
      <c r="AB354" s="101">
        <v>0</v>
      </c>
      <c r="AC354" s="101">
        <v>0</v>
      </c>
      <c r="AD354" s="101">
        <v>0</v>
      </c>
      <c r="AE354" s="101">
        <v>0</v>
      </c>
      <c r="AF354" s="101">
        <v>0</v>
      </c>
      <c r="AG354" s="101">
        <v>0</v>
      </c>
      <c r="AH354" s="101">
        <v>0</v>
      </c>
      <c r="AI354" s="101">
        <v>0</v>
      </c>
      <c r="AJ354" s="101">
        <v>0</v>
      </c>
      <c r="AK354" s="101">
        <v>0</v>
      </c>
      <c r="AL354" s="101">
        <v>0</v>
      </c>
      <c r="AM354" s="101">
        <v>0</v>
      </c>
      <c r="AN354" s="101">
        <v>0</v>
      </c>
      <c r="AO354" s="101">
        <v>0</v>
      </c>
      <c r="AP354" s="101">
        <v>0</v>
      </c>
      <c r="AQ354" s="101">
        <v>0</v>
      </c>
      <c r="AR354" s="101">
        <v>0</v>
      </c>
      <c r="AS354" s="101">
        <v>0</v>
      </c>
      <c r="AT354" s="101">
        <v>0</v>
      </c>
      <c r="AU354" s="101">
        <v>0</v>
      </c>
      <c r="AV354" s="101">
        <v>0</v>
      </c>
      <c r="AW354" s="101">
        <v>0</v>
      </c>
      <c r="AX354" s="101">
        <v>0</v>
      </c>
      <c r="AY354" s="101">
        <v>0</v>
      </c>
      <c r="AZ354" s="101">
        <v>0</v>
      </c>
      <c r="BA354" s="101">
        <v>0</v>
      </c>
      <c r="BB354" s="101">
        <v>0</v>
      </c>
      <c r="BC354" s="101">
        <v>0</v>
      </c>
      <c r="BD354" s="101">
        <v>0</v>
      </c>
      <c r="BE354" s="101">
        <v>0</v>
      </c>
      <c r="BF354" s="101">
        <v>0</v>
      </c>
      <c r="BG354" s="101">
        <v>0</v>
      </c>
      <c r="BH354" s="101">
        <v>0</v>
      </c>
      <c r="BI354" s="101">
        <v>0</v>
      </c>
      <c r="BJ354" s="101">
        <v>0</v>
      </c>
      <c r="BK354" s="101">
        <v>0</v>
      </c>
      <c r="BL354" s="101">
        <v>0</v>
      </c>
      <c r="BM354" s="101">
        <v>0</v>
      </c>
      <c r="BN354" s="101">
        <v>0</v>
      </c>
      <c r="BO354" s="101">
        <v>0</v>
      </c>
      <c r="BP354" s="101">
        <v>0</v>
      </c>
      <c r="BQ354" s="101">
        <v>0</v>
      </c>
      <c r="BR354" s="101">
        <v>0</v>
      </c>
      <c r="BS354" s="101">
        <v>0</v>
      </c>
      <c r="BT354" s="101">
        <v>0</v>
      </c>
      <c r="BU354" s="101">
        <v>0</v>
      </c>
      <c r="BV354" s="101">
        <v>0</v>
      </c>
      <c r="BW354" s="101">
        <v>0</v>
      </c>
      <c r="BX354" s="101">
        <v>0</v>
      </c>
      <c r="BY354" s="101">
        <v>0</v>
      </c>
      <c r="BZ354" s="101">
        <v>0</v>
      </c>
      <c r="CA354" s="101">
        <v>0</v>
      </c>
      <c r="CB354" s="101">
        <v>0</v>
      </c>
      <c r="CC354" s="101">
        <v>0</v>
      </c>
      <c r="CD354" s="101">
        <v>0</v>
      </c>
      <c r="CE354" s="101">
        <v>0</v>
      </c>
      <c r="CF354" s="101">
        <v>0</v>
      </c>
      <c r="CG354" s="101">
        <v>0</v>
      </c>
      <c r="CH354" s="101">
        <v>0</v>
      </c>
      <c r="CI354" s="101">
        <v>0</v>
      </c>
      <c r="CJ354" s="101">
        <v>0</v>
      </c>
      <c r="CK354" s="101">
        <v>0</v>
      </c>
      <c r="CL354" s="101">
        <v>0</v>
      </c>
      <c r="CM354" s="101">
        <v>0</v>
      </c>
      <c r="CN354" s="101">
        <v>0</v>
      </c>
      <c r="CO354" s="101">
        <v>0</v>
      </c>
      <c r="CP354" s="101">
        <v>0</v>
      </c>
      <c r="CQ354" s="101">
        <v>0</v>
      </c>
      <c r="CR354" s="101">
        <v>0</v>
      </c>
      <c r="CS354" s="101">
        <v>0</v>
      </c>
      <c r="CT354" s="101">
        <v>0</v>
      </c>
      <c r="CU354" s="101">
        <v>0</v>
      </c>
      <c r="CV354" s="101">
        <v>0</v>
      </c>
      <c r="CW354" s="101">
        <v>0</v>
      </c>
      <c r="CX354" s="101">
        <v>0</v>
      </c>
    </row>
    <row r="355" spans="1:102" hidden="1" outlineLevel="1" x14ac:dyDescent="0.25">
      <c r="A355" t="s">
        <v>22</v>
      </c>
      <c r="B355" s="113" t="s">
        <v>275</v>
      </c>
      <c r="C355" s="102">
        <v>0</v>
      </c>
      <c r="D355" s="103">
        <v>0</v>
      </c>
      <c r="E355" s="103">
        <v>0</v>
      </c>
      <c r="F355" s="103">
        <v>0</v>
      </c>
      <c r="G355" s="103">
        <v>0</v>
      </c>
      <c r="H355" s="103">
        <v>0</v>
      </c>
      <c r="I355" s="103">
        <v>0</v>
      </c>
      <c r="J355" s="103">
        <v>0</v>
      </c>
      <c r="K355" s="103">
        <v>0</v>
      </c>
      <c r="L355" s="103">
        <v>0</v>
      </c>
      <c r="M355" s="103">
        <v>0</v>
      </c>
      <c r="N355" s="103">
        <v>0</v>
      </c>
      <c r="O355" s="103">
        <v>0</v>
      </c>
      <c r="P355" s="103">
        <v>0</v>
      </c>
      <c r="Q355" s="103">
        <v>0</v>
      </c>
      <c r="R355" s="103">
        <v>0</v>
      </c>
      <c r="S355" s="103">
        <v>0</v>
      </c>
      <c r="T355" s="103">
        <v>0</v>
      </c>
      <c r="U355" s="103">
        <v>0</v>
      </c>
      <c r="V355" s="103">
        <v>0</v>
      </c>
      <c r="W355" s="103">
        <v>0</v>
      </c>
      <c r="X355" s="103">
        <v>0</v>
      </c>
      <c r="Y355" s="103">
        <v>0</v>
      </c>
      <c r="Z355" s="103">
        <v>0</v>
      </c>
      <c r="AA355" s="103">
        <v>0</v>
      </c>
      <c r="AB355" s="103">
        <v>0</v>
      </c>
      <c r="AC355" s="103">
        <v>0</v>
      </c>
      <c r="AD355" s="103">
        <v>0</v>
      </c>
      <c r="AE355" s="103">
        <v>0</v>
      </c>
      <c r="AF355" s="103">
        <v>0</v>
      </c>
      <c r="AG355" s="103">
        <v>0</v>
      </c>
      <c r="AH355" s="103">
        <v>0</v>
      </c>
      <c r="AI355" s="103">
        <v>0</v>
      </c>
      <c r="AJ355" s="103">
        <v>0</v>
      </c>
      <c r="AK355" s="103">
        <v>0</v>
      </c>
      <c r="AL355" s="103">
        <v>0</v>
      </c>
      <c r="AM355" s="103">
        <v>0</v>
      </c>
      <c r="AN355" s="103">
        <v>0</v>
      </c>
      <c r="AO355" s="103">
        <v>0</v>
      </c>
      <c r="AP355" s="103">
        <v>0</v>
      </c>
      <c r="AQ355" s="103">
        <v>0</v>
      </c>
      <c r="AR355" s="103">
        <v>0</v>
      </c>
      <c r="AS355" s="103">
        <v>0</v>
      </c>
      <c r="AT355" s="103">
        <v>0</v>
      </c>
      <c r="AU355" s="103">
        <v>0</v>
      </c>
      <c r="AV355" s="103">
        <v>0</v>
      </c>
      <c r="AW355" s="103">
        <v>0</v>
      </c>
      <c r="AX355" s="103">
        <v>0</v>
      </c>
      <c r="AY355" s="103">
        <v>0</v>
      </c>
      <c r="AZ355" s="103">
        <v>0</v>
      </c>
      <c r="BA355" s="103">
        <v>0</v>
      </c>
      <c r="BB355" s="103">
        <v>0</v>
      </c>
      <c r="BC355" s="103">
        <v>0</v>
      </c>
      <c r="BD355" s="103">
        <v>0</v>
      </c>
      <c r="BE355" s="103">
        <v>0</v>
      </c>
      <c r="BF355" s="103">
        <v>0</v>
      </c>
      <c r="BG355" s="103">
        <v>0</v>
      </c>
      <c r="BH355" s="103">
        <v>0</v>
      </c>
      <c r="BI355" s="103">
        <v>1.2</v>
      </c>
      <c r="BJ355" s="103">
        <v>0</v>
      </c>
      <c r="BK355" s="103">
        <v>0</v>
      </c>
      <c r="BL355" s="103">
        <v>0</v>
      </c>
      <c r="BM355" s="103">
        <v>0</v>
      </c>
      <c r="BN355" s="103">
        <v>0</v>
      </c>
      <c r="BO355" s="103">
        <v>0</v>
      </c>
      <c r="BP355" s="103">
        <v>0</v>
      </c>
      <c r="BQ355" s="103">
        <v>0</v>
      </c>
      <c r="BR355" s="103">
        <v>0</v>
      </c>
      <c r="BS355" s="103">
        <v>0</v>
      </c>
      <c r="BT355" s="103">
        <v>0</v>
      </c>
      <c r="BU355" s="103">
        <v>0</v>
      </c>
      <c r="BV355" s="103">
        <v>0</v>
      </c>
      <c r="BW355" s="103">
        <v>0</v>
      </c>
      <c r="BX355" s="103">
        <v>0</v>
      </c>
      <c r="BY355" s="103">
        <v>0</v>
      </c>
      <c r="BZ355" s="103">
        <v>0</v>
      </c>
      <c r="CA355" s="103">
        <v>0</v>
      </c>
      <c r="CB355" s="103">
        <v>0</v>
      </c>
      <c r="CC355" s="103">
        <v>0</v>
      </c>
      <c r="CD355" s="103">
        <v>0</v>
      </c>
      <c r="CE355" s="103">
        <v>0</v>
      </c>
      <c r="CF355" s="103">
        <v>0</v>
      </c>
      <c r="CG355" s="103">
        <v>0</v>
      </c>
      <c r="CH355" s="103">
        <v>0</v>
      </c>
      <c r="CI355" s="103">
        <v>0</v>
      </c>
      <c r="CJ355" s="103">
        <v>0</v>
      </c>
      <c r="CK355" s="103">
        <v>0</v>
      </c>
      <c r="CL355" s="103">
        <v>0</v>
      </c>
      <c r="CM355" s="103">
        <v>0</v>
      </c>
      <c r="CN355" s="103">
        <v>0</v>
      </c>
      <c r="CO355" s="103">
        <v>0</v>
      </c>
      <c r="CP355" s="103">
        <v>0</v>
      </c>
      <c r="CQ355" s="103">
        <v>0</v>
      </c>
      <c r="CR355" s="103">
        <v>0</v>
      </c>
      <c r="CS355" s="103">
        <v>0</v>
      </c>
      <c r="CT355" s="103">
        <v>0</v>
      </c>
      <c r="CU355" s="103">
        <v>0</v>
      </c>
      <c r="CV355" s="103">
        <v>0</v>
      </c>
      <c r="CW355" s="103">
        <v>0</v>
      </c>
      <c r="CX355" s="103">
        <v>0</v>
      </c>
    </row>
    <row r="356" spans="1:102" hidden="1" outlineLevel="1" x14ac:dyDescent="0.25">
      <c r="A356" t="s">
        <v>22</v>
      </c>
      <c r="B356" s="113" t="s">
        <v>276</v>
      </c>
      <c r="C356" s="102">
        <v>7.2</v>
      </c>
      <c r="D356" s="103">
        <v>0</v>
      </c>
      <c r="E356" s="103">
        <v>0</v>
      </c>
      <c r="F356" s="103">
        <v>0</v>
      </c>
      <c r="G356" s="103">
        <v>0</v>
      </c>
      <c r="H356" s="103">
        <v>0</v>
      </c>
      <c r="I356" s="103">
        <v>0</v>
      </c>
      <c r="J356" s="103">
        <v>0</v>
      </c>
      <c r="K356" s="103">
        <v>0</v>
      </c>
      <c r="L356" s="103">
        <v>0</v>
      </c>
      <c r="M356" s="103">
        <v>0</v>
      </c>
      <c r="N356" s="103">
        <v>0</v>
      </c>
      <c r="O356" s="103">
        <v>0</v>
      </c>
      <c r="P356" s="103">
        <v>0</v>
      </c>
      <c r="Q356" s="103">
        <v>0</v>
      </c>
      <c r="R356" s="103">
        <v>0</v>
      </c>
      <c r="S356" s="103">
        <v>0</v>
      </c>
      <c r="T356" s="103">
        <v>0</v>
      </c>
      <c r="U356" s="103">
        <v>1.2</v>
      </c>
      <c r="V356" s="103">
        <v>0</v>
      </c>
      <c r="W356" s="103">
        <v>0</v>
      </c>
      <c r="X356" s="103">
        <v>0</v>
      </c>
      <c r="Y356" s="103">
        <v>0</v>
      </c>
      <c r="Z356" s="103">
        <v>0</v>
      </c>
      <c r="AA356" s="103">
        <v>1.2</v>
      </c>
      <c r="AB356" s="103">
        <v>0</v>
      </c>
      <c r="AC356" s="103">
        <v>0</v>
      </c>
      <c r="AD356" s="103">
        <v>0</v>
      </c>
      <c r="AE356" s="103">
        <v>0</v>
      </c>
      <c r="AF356" s="103">
        <v>0</v>
      </c>
      <c r="AG356" s="103">
        <v>0</v>
      </c>
      <c r="AH356" s="103">
        <v>0</v>
      </c>
      <c r="AI356" s="103">
        <v>0</v>
      </c>
      <c r="AJ356" s="103">
        <v>0</v>
      </c>
      <c r="AK356" s="103">
        <v>0</v>
      </c>
      <c r="AL356" s="103">
        <v>0</v>
      </c>
      <c r="AM356" s="103">
        <v>0</v>
      </c>
      <c r="AN356" s="103">
        <v>0</v>
      </c>
      <c r="AO356" s="103">
        <v>0</v>
      </c>
      <c r="AP356" s="103">
        <v>0</v>
      </c>
      <c r="AQ356" s="103">
        <v>0</v>
      </c>
      <c r="AR356" s="103">
        <v>0</v>
      </c>
      <c r="AS356" s="103">
        <v>0</v>
      </c>
      <c r="AT356" s="103">
        <v>0</v>
      </c>
      <c r="AU356" s="103">
        <v>0</v>
      </c>
      <c r="AV356" s="103">
        <v>0</v>
      </c>
      <c r="AW356" s="103">
        <v>0</v>
      </c>
      <c r="AX356" s="103">
        <v>0</v>
      </c>
      <c r="AY356" s="103">
        <v>0</v>
      </c>
      <c r="AZ356" s="103">
        <v>0</v>
      </c>
      <c r="BA356" s="103">
        <v>0</v>
      </c>
      <c r="BB356" s="103">
        <v>0</v>
      </c>
      <c r="BC356" s="103">
        <v>0</v>
      </c>
      <c r="BD356" s="103">
        <v>0</v>
      </c>
      <c r="BE356" s="103">
        <v>0</v>
      </c>
      <c r="BF356" s="103">
        <v>0</v>
      </c>
      <c r="BG356" s="103">
        <v>0</v>
      </c>
      <c r="BH356" s="103">
        <v>0</v>
      </c>
      <c r="BI356" s="103">
        <v>0</v>
      </c>
      <c r="BJ356" s="103">
        <v>0</v>
      </c>
      <c r="BK356" s="103">
        <v>0</v>
      </c>
      <c r="BL356" s="103">
        <v>0</v>
      </c>
      <c r="BM356" s="103">
        <v>0</v>
      </c>
      <c r="BN356" s="103">
        <v>0</v>
      </c>
      <c r="BO356" s="103">
        <v>0</v>
      </c>
      <c r="BP356" s="103">
        <v>0</v>
      </c>
      <c r="BQ356" s="103">
        <v>0</v>
      </c>
      <c r="BR356" s="103">
        <v>0</v>
      </c>
      <c r="BS356" s="103">
        <v>0</v>
      </c>
      <c r="BT356" s="103">
        <v>0</v>
      </c>
      <c r="BU356" s="103">
        <v>0</v>
      </c>
      <c r="BV356" s="103">
        <v>0</v>
      </c>
      <c r="BW356" s="103">
        <v>0</v>
      </c>
      <c r="BX356" s="103">
        <v>0</v>
      </c>
      <c r="BY356" s="103">
        <v>0</v>
      </c>
      <c r="BZ356" s="103">
        <v>0</v>
      </c>
      <c r="CA356" s="103">
        <v>0</v>
      </c>
      <c r="CB356" s="103">
        <v>0</v>
      </c>
      <c r="CC356" s="103">
        <v>0</v>
      </c>
      <c r="CD356" s="103">
        <v>0</v>
      </c>
      <c r="CE356" s="103">
        <v>0</v>
      </c>
      <c r="CF356" s="103">
        <v>0</v>
      </c>
      <c r="CG356" s="103">
        <v>0</v>
      </c>
      <c r="CH356" s="103">
        <v>0</v>
      </c>
      <c r="CI356" s="103">
        <v>0</v>
      </c>
      <c r="CJ356" s="103">
        <v>0</v>
      </c>
      <c r="CK356" s="103">
        <v>0</v>
      </c>
      <c r="CL356" s="103">
        <v>0</v>
      </c>
      <c r="CM356" s="103">
        <v>0</v>
      </c>
      <c r="CN356" s="103">
        <v>0</v>
      </c>
      <c r="CO356" s="103">
        <v>0</v>
      </c>
      <c r="CP356" s="103">
        <v>0</v>
      </c>
      <c r="CQ356" s="103">
        <v>0</v>
      </c>
      <c r="CR356" s="103">
        <v>0</v>
      </c>
      <c r="CS356" s="103">
        <v>0</v>
      </c>
      <c r="CT356" s="103">
        <v>0</v>
      </c>
      <c r="CU356" s="103">
        <v>0</v>
      </c>
      <c r="CV356" s="103">
        <v>0</v>
      </c>
      <c r="CW356" s="103">
        <v>0</v>
      </c>
      <c r="CX356" s="103">
        <v>0</v>
      </c>
    </row>
    <row r="357" spans="1:102" hidden="1" outlineLevel="1" x14ac:dyDescent="0.25">
      <c r="A357" t="s">
        <v>22</v>
      </c>
      <c r="B357" s="113" t="s">
        <v>277</v>
      </c>
      <c r="C357" s="102">
        <v>1.2</v>
      </c>
      <c r="D357" s="103">
        <v>0</v>
      </c>
      <c r="E357" s="103">
        <v>0</v>
      </c>
      <c r="F357" s="103">
        <v>0</v>
      </c>
      <c r="G357" s="103">
        <v>0</v>
      </c>
      <c r="H357" s="103">
        <v>0</v>
      </c>
      <c r="I357" s="103">
        <v>0</v>
      </c>
      <c r="J357" s="103">
        <v>0</v>
      </c>
      <c r="K357" s="103">
        <v>0</v>
      </c>
      <c r="L357" s="103">
        <v>0</v>
      </c>
      <c r="M357" s="103">
        <v>0</v>
      </c>
      <c r="N357" s="103">
        <v>0</v>
      </c>
      <c r="O357" s="103">
        <v>0</v>
      </c>
      <c r="P357" s="103">
        <v>0</v>
      </c>
      <c r="Q357" s="103">
        <v>0</v>
      </c>
      <c r="R357" s="103">
        <v>0</v>
      </c>
      <c r="S357" s="103">
        <v>0</v>
      </c>
      <c r="T357" s="103">
        <v>0</v>
      </c>
      <c r="U357" s="103">
        <v>0</v>
      </c>
      <c r="V357" s="103">
        <v>0</v>
      </c>
      <c r="W357" s="103">
        <v>0</v>
      </c>
      <c r="X357" s="103">
        <v>0</v>
      </c>
      <c r="Y357" s="103">
        <v>0</v>
      </c>
      <c r="Z357" s="103">
        <v>0</v>
      </c>
      <c r="AA357" s="103">
        <v>1.2</v>
      </c>
      <c r="AB357" s="103">
        <v>0</v>
      </c>
      <c r="AC357" s="103">
        <v>0</v>
      </c>
      <c r="AD357" s="103">
        <v>0</v>
      </c>
      <c r="AE357" s="103">
        <v>0</v>
      </c>
      <c r="AF357" s="103">
        <v>0</v>
      </c>
      <c r="AG357" s="103">
        <v>0</v>
      </c>
      <c r="AH357" s="103">
        <v>0</v>
      </c>
      <c r="AI357" s="103">
        <v>0</v>
      </c>
      <c r="AJ357" s="103">
        <v>0</v>
      </c>
      <c r="AK357" s="103">
        <v>0</v>
      </c>
      <c r="AL357" s="103">
        <v>0</v>
      </c>
      <c r="AM357" s="103">
        <v>0</v>
      </c>
      <c r="AN357" s="103">
        <v>0</v>
      </c>
      <c r="AO357" s="103">
        <v>0</v>
      </c>
      <c r="AP357" s="103">
        <v>0</v>
      </c>
      <c r="AQ357" s="103">
        <v>0</v>
      </c>
      <c r="AR357" s="103">
        <v>0</v>
      </c>
      <c r="AS357" s="103">
        <v>0</v>
      </c>
      <c r="AT357" s="103">
        <v>0</v>
      </c>
      <c r="AU357" s="103">
        <v>0</v>
      </c>
      <c r="AV357" s="103">
        <v>0</v>
      </c>
      <c r="AW357" s="103">
        <v>0</v>
      </c>
      <c r="AX357" s="103">
        <v>0</v>
      </c>
      <c r="AY357" s="103">
        <v>0</v>
      </c>
      <c r="AZ357" s="103">
        <v>0</v>
      </c>
      <c r="BA357" s="103">
        <v>0</v>
      </c>
      <c r="BB357" s="103">
        <v>0</v>
      </c>
      <c r="BC357" s="103">
        <v>0</v>
      </c>
      <c r="BD357" s="103">
        <v>0</v>
      </c>
      <c r="BE357" s="103">
        <v>0</v>
      </c>
      <c r="BF357" s="103">
        <v>0</v>
      </c>
      <c r="BG357" s="103">
        <v>0</v>
      </c>
      <c r="BH357" s="103">
        <v>0</v>
      </c>
      <c r="BI357" s="103">
        <v>0</v>
      </c>
      <c r="BJ357" s="103">
        <v>0</v>
      </c>
      <c r="BK357" s="103">
        <v>0</v>
      </c>
      <c r="BL357" s="103">
        <v>0</v>
      </c>
      <c r="BM357" s="103">
        <v>0</v>
      </c>
      <c r="BN357" s="103">
        <v>0</v>
      </c>
      <c r="BO357" s="103">
        <v>0</v>
      </c>
      <c r="BP357" s="103">
        <v>0</v>
      </c>
      <c r="BQ357" s="103">
        <v>0</v>
      </c>
      <c r="BR357" s="103">
        <v>0</v>
      </c>
      <c r="BS357" s="103">
        <v>0</v>
      </c>
      <c r="BT357" s="103">
        <v>0</v>
      </c>
      <c r="BU357" s="103">
        <v>0</v>
      </c>
      <c r="BV357" s="103">
        <v>0</v>
      </c>
      <c r="BW357" s="103">
        <v>0</v>
      </c>
      <c r="BX357" s="103">
        <v>0</v>
      </c>
      <c r="BY357" s="103">
        <v>0</v>
      </c>
      <c r="BZ357" s="103">
        <v>0</v>
      </c>
      <c r="CA357" s="103">
        <v>0</v>
      </c>
      <c r="CB357" s="103">
        <v>0</v>
      </c>
      <c r="CC357" s="103">
        <v>0</v>
      </c>
      <c r="CD357" s="103">
        <v>0</v>
      </c>
      <c r="CE357" s="103">
        <v>0</v>
      </c>
      <c r="CF357" s="103">
        <v>0</v>
      </c>
      <c r="CG357" s="103">
        <v>0</v>
      </c>
      <c r="CH357" s="103">
        <v>0</v>
      </c>
      <c r="CI357" s="103">
        <v>0</v>
      </c>
      <c r="CJ357" s="103">
        <v>0</v>
      </c>
      <c r="CK357" s="103">
        <v>0</v>
      </c>
      <c r="CL357" s="103">
        <v>0</v>
      </c>
      <c r="CM357" s="103">
        <v>0</v>
      </c>
      <c r="CN357" s="103">
        <v>0</v>
      </c>
      <c r="CO357" s="103">
        <v>0</v>
      </c>
      <c r="CP357" s="103">
        <v>0</v>
      </c>
      <c r="CQ357" s="103">
        <v>0</v>
      </c>
      <c r="CR357" s="103">
        <v>0</v>
      </c>
      <c r="CS357" s="103">
        <v>0</v>
      </c>
      <c r="CT357" s="103">
        <v>0</v>
      </c>
      <c r="CU357" s="103">
        <v>0</v>
      </c>
      <c r="CV357" s="103">
        <v>0</v>
      </c>
      <c r="CW357" s="103">
        <v>0</v>
      </c>
      <c r="CX357" s="103">
        <v>0</v>
      </c>
    </row>
    <row r="358" spans="1:102" hidden="1" outlineLevel="1" x14ac:dyDescent="0.25">
      <c r="A358" t="s">
        <v>22</v>
      </c>
      <c r="B358" s="114" t="s">
        <v>278</v>
      </c>
      <c r="C358" s="104">
        <v>0</v>
      </c>
      <c r="D358" s="105">
        <v>0</v>
      </c>
      <c r="E358" s="105">
        <v>0</v>
      </c>
      <c r="F358" s="105">
        <v>0</v>
      </c>
      <c r="G358" s="105">
        <v>0</v>
      </c>
      <c r="H358" s="105">
        <v>0</v>
      </c>
      <c r="I358" s="105">
        <v>0</v>
      </c>
      <c r="J358" s="105">
        <v>0</v>
      </c>
      <c r="K358" s="105">
        <v>0</v>
      </c>
      <c r="L358" s="105">
        <v>0</v>
      </c>
      <c r="M358" s="105">
        <v>0</v>
      </c>
      <c r="N358" s="105">
        <v>0</v>
      </c>
      <c r="O358" s="105">
        <v>0</v>
      </c>
      <c r="P358" s="105">
        <v>0</v>
      </c>
      <c r="Q358" s="105">
        <v>0</v>
      </c>
      <c r="R358" s="105">
        <v>0</v>
      </c>
      <c r="S358" s="105">
        <v>0</v>
      </c>
      <c r="T358" s="105">
        <v>0</v>
      </c>
      <c r="U358" s="105">
        <v>0</v>
      </c>
      <c r="V358" s="105">
        <v>0</v>
      </c>
      <c r="W358" s="105">
        <v>0</v>
      </c>
      <c r="X358" s="105">
        <v>0</v>
      </c>
      <c r="Y358" s="105">
        <v>0</v>
      </c>
      <c r="Z358" s="105">
        <v>0</v>
      </c>
      <c r="AA358" s="105">
        <v>0</v>
      </c>
      <c r="AB358" s="105">
        <v>0</v>
      </c>
      <c r="AC358" s="105">
        <v>0</v>
      </c>
      <c r="AD358" s="105">
        <v>0</v>
      </c>
      <c r="AE358" s="105">
        <v>1.2</v>
      </c>
      <c r="AF358" s="105">
        <v>0</v>
      </c>
      <c r="AG358" s="105">
        <v>0</v>
      </c>
      <c r="AH358" s="105">
        <v>0</v>
      </c>
      <c r="AI358" s="105">
        <v>0</v>
      </c>
      <c r="AJ358" s="105">
        <v>0</v>
      </c>
      <c r="AK358" s="105">
        <v>0</v>
      </c>
      <c r="AL358" s="105">
        <v>0</v>
      </c>
      <c r="AM358" s="105">
        <v>0</v>
      </c>
      <c r="AN358" s="105">
        <v>0</v>
      </c>
      <c r="AO358" s="105">
        <v>0</v>
      </c>
      <c r="AP358" s="105">
        <v>0</v>
      </c>
      <c r="AQ358" s="105">
        <v>0</v>
      </c>
      <c r="AR358" s="105">
        <v>0</v>
      </c>
      <c r="AS358" s="105">
        <v>0</v>
      </c>
      <c r="AT358" s="105">
        <v>0</v>
      </c>
      <c r="AU358" s="105">
        <v>0</v>
      </c>
      <c r="AV358" s="105">
        <v>0</v>
      </c>
      <c r="AW358" s="105">
        <v>0</v>
      </c>
      <c r="AX358" s="105">
        <v>0</v>
      </c>
      <c r="AY358" s="105">
        <v>0</v>
      </c>
      <c r="AZ358" s="105">
        <v>0</v>
      </c>
      <c r="BA358" s="105">
        <v>0</v>
      </c>
      <c r="BB358" s="105">
        <v>0</v>
      </c>
      <c r="BC358" s="105">
        <v>0</v>
      </c>
      <c r="BD358" s="105">
        <v>0</v>
      </c>
      <c r="BE358" s="105">
        <v>0</v>
      </c>
      <c r="BF358" s="105">
        <v>0</v>
      </c>
      <c r="BG358" s="105">
        <v>0</v>
      </c>
      <c r="BH358" s="105">
        <v>0</v>
      </c>
      <c r="BI358" s="105">
        <v>0</v>
      </c>
      <c r="BJ358" s="105">
        <v>0</v>
      </c>
      <c r="BK358" s="105">
        <v>0</v>
      </c>
      <c r="BL358" s="105">
        <v>0</v>
      </c>
      <c r="BM358" s="105">
        <v>0</v>
      </c>
      <c r="BN358" s="105">
        <v>0</v>
      </c>
      <c r="BO358" s="105">
        <v>0</v>
      </c>
      <c r="BP358" s="105">
        <v>0</v>
      </c>
      <c r="BQ358" s="105">
        <v>0</v>
      </c>
      <c r="BR358" s="105">
        <v>0</v>
      </c>
      <c r="BS358" s="105">
        <v>0</v>
      </c>
      <c r="BT358" s="105">
        <v>0</v>
      </c>
      <c r="BU358" s="105">
        <v>0</v>
      </c>
      <c r="BV358" s="105">
        <v>0</v>
      </c>
      <c r="BW358" s="105">
        <v>0</v>
      </c>
      <c r="BX358" s="105">
        <v>0</v>
      </c>
      <c r="BY358" s="105">
        <v>0</v>
      </c>
      <c r="BZ358" s="105">
        <v>0</v>
      </c>
      <c r="CA358" s="105">
        <v>0</v>
      </c>
      <c r="CB358" s="105">
        <v>0</v>
      </c>
      <c r="CC358" s="105">
        <v>0</v>
      </c>
      <c r="CD358" s="105">
        <v>0</v>
      </c>
      <c r="CE358" s="105">
        <v>0</v>
      </c>
      <c r="CF358" s="105">
        <v>0</v>
      </c>
      <c r="CG358" s="105">
        <v>0</v>
      </c>
      <c r="CH358" s="105">
        <v>0</v>
      </c>
      <c r="CI358" s="105">
        <v>0</v>
      </c>
      <c r="CJ358" s="105">
        <v>0</v>
      </c>
      <c r="CK358" s="105">
        <v>0</v>
      </c>
      <c r="CL358" s="105">
        <v>0</v>
      </c>
      <c r="CM358" s="105">
        <v>0</v>
      </c>
      <c r="CN358" s="105">
        <v>0</v>
      </c>
      <c r="CO358" s="105">
        <v>0</v>
      </c>
      <c r="CP358" s="105">
        <v>0</v>
      </c>
      <c r="CQ358" s="105">
        <v>0</v>
      </c>
      <c r="CR358" s="105">
        <v>0</v>
      </c>
      <c r="CS358" s="105">
        <v>0</v>
      </c>
      <c r="CT358" s="105">
        <v>0</v>
      </c>
      <c r="CU358" s="105">
        <v>0</v>
      </c>
      <c r="CV358" s="105">
        <v>0</v>
      </c>
      <c r="CW358" s="105">
        <v>0</v>
      </c>
      <c r="CX358" s="105">
        <v>0</v>
      </c>
    </row>
    <row r="359" spans="1:102" hidden="1" outlineLevel="1" x14ac:dyDescent="0.25">
      <c r="A359" t="s">
        <v>22</v>
      </c>
      <c r="B359" s="114" t="s">
        <v>279</v>
      </c>
      <c r="C359" s="104">
        <v>6</v>
      </c>
      <c r="D359" s="105">
        <v>0</v>
      </c>
      <c r="E359" s="105">
        <v>0</v>
      </c>
      <c r="F359" s="105">
        <v>0</v>
      </c>
      <c r="G359" s="105">
        <v>0</v>
      </c>
      <c r="H359" s="105">
        <v>0</v>
      </c>
      <c r="I359" s="105">
        <v>0</v>
      </c>
      <c r="J359" s="105">
        <v>0</v>
      </c>
      <c r="K359" s="105">
        <v>0</v>
      </c>
      <c r="L359" s="105">
        <v>0</v>
      </c>
      <c r="M359" s="105">
        <v>0</v>
      </c>
      <c r="N359" s="105">
        <v>0</v>
      </c>
      <c r="O359" s="105">
        <v>0</v>
      </c>
      <c r="P359" s="105">
        <v>0</v>
      </c>
      <c r="Q359" s="105">
        <v>0</v>
      </c>
      <c r="R359" s="105">
        <v>0</v>
      </c>
      <c r="S359" s="105">
        <v>0</v>
      </c>
      <c r="T359" s="105">
        <v>0</v>
      </c>
      <c r="U359" s="105">
        <v>0</v>
      </c>
      <c r="V359" s="105">
        <v>0</v>
      </c>
      <c r="W359" s="105">
        <v>0</v>
      </c>
      <c r="X359" s="105">
        <v>0</v>
      </c>
      <c r="Y359" s="105">
        <v>0</v>
      </c>
      <c r="Z359" s="105">
        <v>0</v>
      </c>
      <c r="AA359" s="105">
        <v>0</v>
      </c>
      <c r="AB359" s="105">
        <v>0</v>
      </c>
      <c r="AC359" s="105">
        <v>0</v>
      </c>
      <c r="AD359" s="105">
        <v>0</v>
      </c>
      <c r="AE359" s="105">
        <v>0</v>
      </c>
      <c r="AF359" s="105">
        <v>0</v>
      </c>
      <c r="AG359" s="105">
        <v>0</v>
      </c>
      <c r="AH359" s="105">
        <v>0</v>
      </c>
      <c r="AI359" s="105">
        <v>0</v>
      </c>
      <c r="AJ359" s="105">
        <v>0</v>
      </c>
      <c r="AK359" s="105">
        <v>0</v>
      </c>
      <c r="AL359" s="105">
        <v>0</v>
      </c>
      <c r="AM359" s="105">
        <v>0</v>
      </c>
      <c r="AN359" s="105">
        <v>0</v>
      </c>
      <c r="AO359" s="105">
        <v>0</v>
      </c>
      <c r="AP359" s="105">
        <v>0</v>
      </c>
      <c r="AQ359" s="105">
        <v>0</v>
      </c>
      <c r="AR359" s="105">
        <v>0</v>
      </c>
      <c r="AS359" s="105">
        <v>0</v>
      </c>
      <c r="AT359" s="105">
        <v>0</v>
      </c>
      <c r="AU359" s="105">
        <v>0</v>
      </c>
      <c r="AV359" s="105">
        <v>0</v>
      </c>
      <c r="AW359" s="105">
        <v>0</v>
      </c>
      <c r="AX359" s="105">
        <v>0</v>
      </c>
      <c r="AY359" s="105">
        <v>0</v>
      </c>
      <c r="AZ359" s="105">
        <v>0</v>
      </c>
      <c r="BA359" s="105">
        <v>0</v>
      </c>
      <c r="BB359" s="105">
        <v>0</v>
      </c>
      <c r="BC359" s="105">
        <v>0</v>
      </c>
      <c r="BD359" s="105">
        <v>0</v>
      </c>
      <c r="BE359" s="105">
        <v>0</v>
      </c>
      <c r="BF359" s="105">
        <v>0</v>
      </c>
      <c r="BG359" s="105">
        <v>0</v>
      </c>
      <c r="BH359" s="105">
        <v>0</v>
      </c>
      <c r="BI359" s="105">
        <v>0</v>
      </c>
      <c r="BJ359" s="105">
        <v>0</v>
      </c>
      <c r="BK359" s="105">
        <v>0</v>
      </c>
      <c r="BL359" s="105">
        <v>0</v>
      </c>
      <c r="BM359" s="105">
        <v>0</v>
      </c>
      <c r="BN359" s="105">
        <v>0</v>
      </c>
      <c r="BO359" s="105">
        <v>0</v>
      </c>
      <c r="BP359" s="105">
        <v>0</v>
      </c>
      <c r="BQ359" s="105">
        <v>0</v>
      </c>
      <c r="BR359" s="105">
        <v>0</v>
      </c>
      <c r="BS359" s="105">
        <v>0</v>
      </c>
      <c r="BT359" s="105">
        <v>0</v>
      </c>
      <c r="BU359" s="105">
        <v>0</v>
      </c>
      <c r="BV359" s="105">
        <v>0</v>
      </c>
      <c r="BW359" s="105">
        <v>0</v>
      </c>
      <c r="BX359" s="105">
        <v>0</v>
      </c>
      <c r="BY359" s="105">
        <v>0</v>
      </c>
      <c r="BZ359" s="105">
        <v>0</v>
      </c>
      <c r="CA359" s="105">
        <v>0</v>
      </c>
      <c r="CB359" s="105">
        <v>0</v>
      </c>
      <c r="CC359" s="105">
        <v>0</v>
      </c>
      <c r="CD359" s="105">
        <v>0</v>
      </c>
      <c r="CE359" s="105">
        <v>0</v>
      </c>
      <c r="CF359" s="105">
        <v>0</v>
      </c>
      <c r="CG359" s="105">
        <v>0</v>
      </c>
      <c r="CH359" s="105">
        <v>0</v>
      </c>
      <c r="CI359" s="105">
        <v>0</v>
      </c>
      <c r="CJ359" s="105">
        <v>0</v>
      </c>
      <c r="CK359" s="105">
        <v>0</v>
      </c>
      <c r="CL359" s="105">
        <v>0</v>
      </c>
      <c r="CM359" s="105">
        <v>0</v>
      </c>
      <c r="CN359" s="105">
        <v>0</v>
      </c>
      <c r="CO359" s="105">
        <v>0</v>
      </c>
      <c r="CP359" s="105">
        <v>0</v>
      </c>
      <c r="CQ359" s="105">
        <v>0</v>
      </c>
      <c r="CR359" s="105">
        <v>0</v>
      </c>
      <c r="CS359" s="105">
        <v>0</v>
      </c>
      <c r="CT359" s="105">
        <v>0</v>
      </c>
      <c r="CU359" s="105">
        <v>0</v>
      </c>
      <c r="CV359" s="105">
        <v>0</v>
      </c>
      <c r="CW359" s="105">
        <v>0</v>
      </c>
      <c r="CX359" s="105">
        <v>0</v>
      </c>
    </row>
    <row r="360" spans="1:102" hidden="1" outlineLevel="1" x14ac:dyDescent="0.25">
      <c r="A360" t="s">
        <v>22</v>
      </c>
      <c r="B360" s="114" t="s">
        <v>280</v>
      </c>
      <c r="C360" s="104">
        <v>1.2</v>
      </c>
      <c r="D360" s="105">
        <v>0</v>
      </c>
      <c r="E360" s="105">
        <v>0</v>
      </c>
      <c r="F360" s="105">
        <v>0</v>
      </c>
      <c r="G360" s="105">
        <v>0</v>
      </c>
      <c r="H360" s="105">
        <v>0</v>
      </c>
      <c r="I360" s="105">
        <v>0</v>
      </c>
      <c r="J360" s="105">
        <v>0</v>
      </c>
      <c r="K360" s="105">
        <v>0</v>
      </c>
      <c r="L360" s="105">
        <v>0</v>
      </c>
      <c r="M360" s="105">
        <v>0</v>
      </c>
      <c r="N360" s="105">
        <v>0</v>
      </c>
      <c r="O360" s="105">
        <v>0</v>
      </c>
      <c r="P360" s="105">
        <v>0</v>
      </c>
      <c r="Q360" s="105">
        <v>0</v>
      </c>
      <c r="R360" s="105">
        <v>0</v>
      </c>
      <c r="S360" s="105">
        <v>0</v>
      </c>
      <c r="T360" s="105">
        <v>0</v>
      </c>
      <c r="U360" s="105">
        <v>0</v>
      </c>
      <c r="V360" s="105">
        <v>0</v>
      </c>
      <c r="W360" s="105">
        <v>0</v>
      </c>
      <c r="X360" s="105">
        <v>0</v>
      </c>
      <c r="Y360" s="105">
        <v>0</v>
      </c>
      <c r="Z360" s="105">
        <v>0</v>
      </c>
      <c r="AA360" s="105">
        <v>0</v>
      </c>
      <c r="AB360" s="105">
        <v>0</v>
      </c>
      <c r="AC360" s="105">
        <v>0</v>
      </c>
      <c r="AD360" s="105">
        <v>0</v>
      </c>
      <c r="AE360" s="105">
        <v>0</v>
      </c>
      <c r="AF360" s="105">
        <v>0</v>
      </c>
      <c r="AG360" s="105">
        <v>0</v>
      </c>
      <c r="AH360" s="105">
        <v>0</v>
      </c>
      <c r="AI360" s="105">
        <v>0</v>
      </c>
      <c r="AJ360" s="105">
        <v>0</v>
      </c>
      <c r="AK360" s="105">
        <v>0</v>
      </c>
      <c r="AL360" s="105">
        <v>0</v>
      </c>
      <c r="AM360" s="105">
        <v>0</v>
      </c>
      <c r="AN360" s="105">
        <v>0</v>
      </c>
      <c r="AO360" s="105">
        <v>0</v>
      </c>
      <c r="AP360" s="105">
        <v>0</v>
      </c>
      <c r="AQ360" s="105">
        <v>0</v>
      </c>
      <c r="AR360" s="105">
        <v>0</v>
      </c>
      <c r="AS360" s="105">
        <v>0</v>
      </c>
      <c r="AT360" s="105">
        <v>0</v>
      </c>
      <c r="AU360" s="105">
        <v>0</v>
      </c>
      <c r="AV360" s="105">
        <v>0</v>
      </c>
      <c r="AW360" s="105">
        <v>0</v>
      </c>
      <c r="AX360" s="105">
        <v>0</v>
      </c>
      <c r="AY360" s="105">
        <v>0</v>
      </c>
      <c r="AZ360" s="105">
        <v>0</v>
      </c>
      <c r="BA360" s="105">
        <v>0</v>
      </c>
      <c r="BB360" s="105">
        <v>0</v>
      </c>
      <c r="BC360" s="105">
        <v>0</v>
      </c>
      <c r="BD360" s="105">
        <v>0</v>
      </c>
      <c r="BE360" s="105">
        <v>0</v>
      </c>
      <c r="BF360" s="105">
        <v>0</v>
      </c>
      <c r="BG360" s="105">
        <v>0</v>
      </c>
      <c r="BH360" s="105">
        <v>0</v>
      </c>
      <c r="BI360" s="105">
        <v>0</v>
      </c>
      <c r="BJ360" s="105">
        <v>0</v>
      </c>
      <c r="BK360" s="105">
        <v>0</v>
      </c>
      <c r="BL360" s="105">
        <v>0</v>
      </c>
      <c r="BM360" s="105">
        <v>0</v>
      </c>
      <c r="BN360" s="105">
        <v>0</v>
      </c>
      <c r="BO360" s="105">
        <v>0</v>
      </c>
      <c r="BP360" s="105">
        <v>0</v>
      </c>
      <c r="BQ360" s="105">
        <v>0</v>
      </c>
      <c r="BR360" s="105">
        <v>0</v>
      </c>
      <c r="BS360" s="105">
        <v>0</v>
      </c>
      <c r="BT360" s="105">
        <v>0</v>
      </c>
      <c r="BU360" s="105">
        <v>0</v>
      </c>
      <c r="BV360" s="105">
        <v>0</v>
      </c>
      <c r="BW360" s="105">
        <v>0</v>
      </c>
      <c r="BX360" s="105">
        <v>0</v>
      </c>
      <c r="BY360" s="105">
        <v>0</v>
      </c>
      <c r="BZ360" s="105">
        <v>0</v>
      </c>
      <c r="CA360" s="105">
        <v>0</v>
      </c>
      <c r="CB360" s="105">
        <v>0</v>
      </c>
      <c r="CC360" s="105">
        <v>0</v>
      </c>
      <c r="CD360" s="105">
        <v>0</v>
      </c>
      <c r="CE360" s="105">
        <v>0</v>
      </c>
      <c r="CF360" s="105">
        <v>0</v>
      </c>
      <c r="CG360" s="105">
        <v>0</v>
      </c>
      <c r="CH360" s="105">
        <v>0</v>
      </c>
      <c r="CI360" s="105">
        <v>0</v>
      </c>
      <c r="CJ360" s="105">
        <v>0</v>
      </c>
      <c r="CK360" s="105">
        <v>0</v>
      </c>
      <c r="CL360" s="105">
        <v>0</v>
      </c>
      <c r="CM360" s="105">
        <v>0</v>
      </c>
      <c r="CN360" s="105">
        <v>0</v>
      </c>
      <c r="CO360" s="105">
        <v>0</v>
      </c>
      <c r="CP360" s="105">
        <v>0</v>
      </c>
      <c r="CQ360" s="105">
        <v>0</v>
      </c>
      <c r="CR360" s="105">
        <v>0</v>
      </c>
      <c r="CS360" s="105">
        <v>0</v>
      </c>
      <c r="CT360" s="105">
        <v>0</v>
      </c>
      <c r="CU360" s="105">
        <v>0</v>
      </c>
      <c r="CV360" s="105">
        <v>0</v>
      </c>
      <c r="CW360" s="105">
        <v>0</v>
      </c>
      <c r="CX360" s="105">
        <v>0</v>
      </c>
    </row>
    <row r="361" spans="1:102" hidden="1" outlineLevel="1" x14ac:dyDescent="0.25">
      <c r="A361" t="s">
        <v>22</v>
      </c>
      <c r="B361" s="115" t="s">
        <v>281</v>
      </c>
      <c r="C361" s="106">
        <v>0</v>
      </c>
      <c r="D361" s="107">
        <v>0</v>
      </c>
      <c r="E361" s="107">
        <v>0</v>
      </c>
      <c r="F361" s="107">
        <v>0</v>
      </c>
      <c r="G361" s="107">
        <v>0</v>
      </c>
      <c r="H361" s="107">
        <v>0</v>
      </c>
      <c r="I361" s="107">
        <v>0</v>
      </c>
      <c r="J361" s="107">
        <v>0</v>
      </c>
      <c r="K361" s="107">
        <v>0</v>
      </c>
      <c r="L361" s="107">
        <v>0</v>
      </c>
      <c r="M361" s="107">
        <v>19.2</v>
      </c>
      <c r="N361" s="107">
        <v>0</v>
      </c>
      <c r="O361" s="107">
        <v>0</v>
      </c>
      <c r="P361" s="107">
        <v>0</v>
      </c>
      <c r="Q361" s="107">
        <v>0</v>
      </c>
      <c r="R361" s="107">
        <v>0</v>
      </c>
      <c r="S361" s="107">
        <v>0</v>
      </c>
      <c r="T361" s="107">
        <v>0</v>
      </c>
      <c r="U361" s="107">
        <v>0</v>
      </c>
      <c r="V361" s="107">
        <v>0</v>
      </c>
      <c r="W361" s="107">
        <v>0</v>
      </c>
      <c r="X361" s="107">
        <v>0</v>
      </c>
      <c r="Y361" s="107">
        <v>0</v>
      </c>
      <c r="Z361" s="107">
        <v>0</v>
      </c>
      <c r="AA361" s="107">
        <v>0</v>
      </c>
      <c r="AB361" s="107">
        <v>0</v>
      </c>
      <c r="AC361" s="107">
        <v>0</v>
      </c>
      <c r="AD361" s="107">
        <v>0</v>
      </c>
      <c r="AE361" s="107">
        <v>0</v>
      </c>
      <c r="AF361" s="107">
        <v>0</v>
      </c>
      <c r="AG361" s="107">
        <v>0</v>
      </c>
      <c r="AH361" s="107">
        <v>0</v>
      </c>
      <c r="AI361" s="107">
        <v>0</v>
      </c>
      <c r="AJ361" s="107">
        <v>0</v>
      </c>
      <c r="AK361" s="107">
        <v>0</v>
      </c>
      <c r="AL361" s="107">
        <v>0</v>
      </c>
      <c r="AM361" s="107">
        <v>0</v>
      </c>
      <c r="AN361" s="107">
        <v>0</v>
      </c>
      <c r="AO361" s="107">
        <v>1.2</v>
      </c>
      <c r="AP361" s="107">
        <v>0</v>
      </c>
      <c r="AQ361" s="107">
        <v>0</v>
      </c>
      <c r="AR361" s="107">
        <v>0</v>
      </c>
      <c r="AS361" s="107">
        <v>0</v>
      </c>
      <c r="AT361" s="107">
        <v>0</v>
      </c>
      <c r="AU361" s="107">
        <v>0</v>
      </c>
      <c r="AV361" s="107">
        <v>0</v>
      </c>
      <c r="AW361" s="107">
        <v>0</v>
      </c>
      <c r="AX361" s="107">
        <v>0</v>
      </c>
      <c r="AY361" s="107">
        <v>0</v>
      </c>
      <c r="AZ361" s="107">
        <v>0</v>
      </c>
      <c r="BA361" s="107">
        <v>0</v>
      </c>
      <c r="BB361" s="107">
        <v>0</v>
      </c>
      <c r="BC361" s="107">
        <v>0</v>
      </c>
      <c r="BD361" s="107">
        <v>0</v>
      </c>
      <c r="BE361" s="107">
        <v>0</v>
      </c>
      <c r="BF361" s="107">
        <v>0</v>
      </c>
      <c r="BG361" s="107">
        <v>0</v>
      </c>
      <c r="BH361" s="107">
        <v>0</v>
      </c>
      <c r="BI361" s="107">
        <v>0</v>
      </c>
      <c r="BJ361" s="107">
        <v>0</v>
      </c>
      <c r="BK361" s="107">
        <v>0</v>
      </c>
      <c r="BL361" s="107">
        <v>0</v>
      </c>
      <c r="BM361" s="107">
        <v>0</v>
      </c>
      <c r="BN361" s="107">
        <v>0</v>
      </c>
      <c r="BO361" s="107">
        <v>0</v>
      </c>
      <c r="BP361" s="107">
        <v>0</v>
      </c>
      <c r="BQ361" s="107">
        <v>0</v>
      </c>
      <c r="BR361" s="107">
        <v>0</v>
      </c>
      <c r="BS361" s="107">
        <v>0</v>
      </c>
      <c r="BT361" s="107">
        <v>0</v>
      </c>
      <c r="BU361" s="107">
        <v>0</v>
      </c>
      <c r="BV361" s="107">
        <v>0</v>
      </c>
      <c r="BW361" s="107">
        <v>0</v>
      </c>
      <c r="BX361" s="107">
        <v>0</v>
      </c>
      <c r="BY361" s="107">
        <v>0</v>
      </c>
      <c r="BZ361" s="107">
        <v>0</v>
      </c>
      <c r="CA361" s="107">
        <v>0</v>
      </c>
      <c r="CB361" s="107">
        <v>0</v>
      </c>
      <c r="CC361" s="107">
        <v>0</v>
      </c>
      <c r="CD361" s="107">
        <v>0</v>
      </c>
      <c r="CE361" s="107">
        <v>0</v>
      </c>
      <c r="CF361" s="107">
        <v>0</v>
      </c>
      <c r="CG361" s="107">
        <v>0</v>
      </c>
      <c r="CH361" s="107">
        <v>0</v>
      </c>
      <c r="CI361" s="107">
        <v>0</v>
      </c>
      <c r="CJ361" s="107">
        <v>0</v>
      </c>
      <c r="CK361" s="107">
        <v>0</v>
      </c>
      <c r="CL361" s="107">
        <v>0</v>
      </c>
      <c r="CM361" s="107">
        <v>0</v>
      </c>
      <c r="CN361" s="107">
        <v>0</v>
      </c>
      <c r="CO361" s="107">
        <v>0</v>
      </c>
      <c r="CP361" s="107">
        <v>0</v>
      </c>
      <c r="CQ361" s="107">
        <v>0</v>
      </c>
      <c r="CR361" s="107">
        <v>0</v>
      </c>
      <c r="CS361" s="107">
        <v>0</v>
      </c>
      <c r="CT361" s="107">
        <v>0</v>
      </c>
      <c r="CU361" s="107">
        <v>0</v>
      </c>
      <c r="CV361" s="107">
        <v>0</v>
      </c>
      <c r="CW361" s="107">
        <v>0</v>
      </c>
      <c r="CX361" s="107">
        <v>0</v>
      </c>
    </row>
    <row r="362" spans="1:102" hidden="1" outlineLevel="1" x14ac:dyDescent="0.25">
      <c r="A362" t="s">
        <v>22</v>
      </c>
      <c r="B362" s="115" t="s">
        <v>282</v>
      </c>
      <c r="C362" s="106">
        <v>9.6</v>
      </c>
      <c r="D362" s="107">
        <v>0</v>
      </c>
      <c r="E362" s="107">
        <v>0</v>
      </c>
      <c r="F362" s="107">
        <v>0</v>
      </c>
      <c r="G362" s="107">
        <v>0</v>
      </c>
      <c r="H362" s="107">
        <v>0</v>
      </c>
      <c r="I362" s="107">
        <v>0</v>
      </c>
      <c r="J362" s="107">
        <v>0</v>
      </c>
      <c r="K362" s="107">
        <v>0</v>
      </c>
      <c r="L362" s="107">
        <v>0</v>
      </c>
      <c r="M362" s="107">
        <v>0</v>
      </c>
      <c r="N362" s="107">
        <v>0</v>
      </c>
      <c r="O362" s="107">
        <v>0</v>
      </c>
      <c r="P362" s="107">
        <v>0</v>
      </c>
      <c r="Q362" s="107">
        <v>0</v>
      </c>
      <c r="R362" s="107">
        <v>0</v>
      </c>
      <c r="S362" s="107">
        <v>0</v>
      </c>
      <c r="T362" s="107">
        <v>0</v>
      </c>
      <c r="U362" s="107">
        <v>0</v>
      </c>
      <c r="V362" s="107">
        <v>0</v>
      </c>
      <c r="W362" s="107">
        <v>0</v>
      </c>
      <c r="X362" s="107">
        <v>0</v>
      </c>
      <c r="Y362" s="107">
        <v>0</v>
      </c>
      <c r="Z362" s="107">
        <v>0</v>
      </c>
      <c r="AA362" s="107">
        <v>0</v>
      </c>
      <c r="AB362" s="107">
        <v>0</v>
      </c>
      <c r="AC362" s="107">
        <v>0</v>
      </c>
      <c r="AD362" s="107">
        <v>0</v>
      </c>
      <c r="AE362" s="107">
        <v>0</v>
      </c>
      <c r="AF362" s="107">
        <v>0</v>
      </c>
      <c r="AG362" s="107">
        <v>0</v>
      </c>
      <c r="AH362" s="107">
        <v>0</v>
      </c>
      <c r="AI362" s="107">
        <v>0</v>
      </c>
      <c r="AJ362" s="107">
        <v>0</v>
      </c>
      <c r="AK362" s="107">
        <v>0</v>
      </c>
      <c r="AL362" s="107">
        <v>0</v>
      </c>
      <c r="AM362" s="107">
        <v>0</v>
      </c>
      <c r="AN362" s="107">
        <v>0</v>
      </c>
      <c r="AO362" s="107">
        <v>0</v>
      </c>
      <c r="AP362" s="107">
        <v>0</v>
      </c>
      <c r="AQ362" s="107">
        <v>0</v>
      </c>
      <c r="AR362" s="107">
        <v>0</v>
      </c>
      <c r="AS362" s="107">
        <v>0</v>
      </c>
      <c r="AT362" s="107">
        <v>0</v>
      </c>
      <c r="AU362" s="107">
        <v>0</v>
      </c>
      <c r="AV362" s="107">
        <v>0</v>
      </c>
      <c r="AW362" s="107">
        <v>0</v>
      </c>
      <c r="AX362" s="107">
        <v>0</v>
      </c>
      <c r="AY362" s="107">
        <v>0</v>
      </c>
      <c r="AZ362" s="107">
        <v>0</v>
      </c>
      <c r="BA362" s="107">
        <v>0</v>
      </c>
      <c r="BB362" s="107">
        <v>0</v>
      </c>
      <c r="BC362" s="107">
        <v>0</v>
      </c>
      <c r="BD362" s="107">
        <v>0</v>
      </c>
      <c r="BE362" s="107">
        <v>0</v>
      </c>
      <c r="BF362" s="107">
        <v>0</v>
      </c>
      <c r="BG362" s="107">
        <v>0</v>
      </c>
      <c r="BH362" s="107">
        <v>0</v>
      </c>
      <c r="BI362" s="107">
        <v>0</v>
      </c>
      <c r="BJ362" s="107">
        <v>0</v>
      </c>
      <c r="BK362" s="107">
        <v>0</v>
      </c>
      <c r="BL362" s="107">
        <v>0</v>
      </c>
      <c r="BM362" s="107">
        <v>0</v>
      </c>
      <c r="BN362" s="107">
        <v>0</v>
      </c>
      <c r="BO362" s="107">
        <v>0</v>
      </c>
      <c r="BP362" s="107">
        <v>0</v>
      </c>
      <c r="BQ362" s="107">
        <v>0</v>
      </c>
      <c r="BR362" s="107">
        <v>0</v>
      </c>
      <c r="BS362" s="107">
        <v>0</v>
      </c>
      <c r="BT362" s="107">
        <v>0</v>
      </c>
      <c r="BU362" s="107">
        <v>0</v>
      </c>
      <c r="BV362" s="107">
        <v>0</v>
      </c>
      <c r="BW362" s="107">
        <v>0</v>
      </c>
      <c r="BX362" s="107">
        <v>0</v>
      </c>
      <c r="BY362" s="107">
        <v>0</v>
      </c>
      <c r="BZ362" s="107">
        <v>0</v>
      </c>
      <c r="CA362" s="107">
        <v>0</v>
      </c>
      <c r="CB362" s="107">
        <v>0</v>
      </c>
      <c r="CC362" s="107">
        <v>0</v>
      </c>
      <c r="CD362" s="107">
        <v>0</v>
      </c>
      <c r="CE362" s="107">
        <v>0</v>
      </c>
      <c r="CF362" s="107">
        <v>0</v>
      </c>
      <c r="CG362" s="107">
        <v>0</v>
      </c>
      <c r="CH362" s="107">
        <v>0</v>
      </c>
      <c r="CI362" s="107">
        <v>0</v>
      </c>
      <c r="CJ362" s="107">
        <v>0</v>
      </c>
      <c r="CK362" s="107">
        <v>0</v>
      </c>
      <c r="CL362" s="107">
        <v>0</v>
      </c>
      <c r="CM362" s="107">
        <v>0</v>
      </c>
      <c r="CN362" s="107">
        <v>0</v>
      </c>
      <c r="CO362" s="107">
        <v>0</v>
      </c>
      <c r="CP362" s="107">
        <v>0</v>
      </c>
      <c r="CQ362" s="107">
        <v>0</v>
      </c>
      <c r="CR362" s="107">
        <v>0</v>
      </c>
      <c r="CS362" s="107">
        <v>0</v>
      </c>
      <c r="CT362" s="107">
        <v>0</v>
      </c>
      <c r="CU362" s="107">
        <v>0</v>
      </c>
      <c r="CV362" s="107">
        <v>0</v>
      </c>
      <c r="CW362" s="107">
        <v>0</v>
      </c>
      <c r="CX362" s="107">
        <v>0</v>
      </c>
    </row>
    <row r="363" spans="1:102" hidden="1" outlineLevel="1" x14ac:dyDescent="0.25">
      <c r="A363" t="s">
        <v>22</v>
      </c>
      <c r="B363" s="115" t="s">
        <v>283</v>
      </c>
      <c r="C363" s="106">
        <v>1.2</v>
      </c>
      <c r="D363" s="107">
        <v>0</v>
      </c>
      <c r="E363" s="107">
        <v>0</v>
      </c>
      <c r="F363" s="107">
        <v>0</v>
      </c>
      <c r="G363" s="107">
        <v>0</v>
      </c>
      <c r="H363" s="107">
        <v>0</v>
      </c>
      <c r="I363" s="107">
        <v>0</v>
      </c>
      <c r="J363" s="107">
        <v>0</v>
      </c>
      <c r="K363" s="107">
        <v>0</v>
      </c>
      <c r="L363" s="107">
        <v>0</v>
      </c>
      <c r="M363" s="107">
        <v>0</v>
      </c>
      <c r="N363" s="107">
        <v>0</v>
      </c>
      <c r="O363" s="107">
        <v>0</v>
      </c>
      <c r="P363" s="107">
        <v>0</v>
      </c>
      <c r="Q363" s="107">
        <v>0</v>
      </c>
      <c r="R363" s="107">
        <v>0</v>
      </c>
      <c r="S363" s="107">
        <v>0</v>
      </c>
      <c r="T363" s="107">
        <v>0</v>
      </c>
      <c r="U363" s="107">
        <v>0</v>
      </c>
      <c r="V363" s="107">
        <v>0</v>
      </c>
      <c r="W363" s="107">
        <v>0</v>
      </c>
      <c r="X363" s="107">
        <v>0</v>
      </c>
      <c r="Y363" s="107">
        <v>0</v>
      </c>
      <c r="Z363" s="107">
        <v>0</v>
      </c>
      <c r="AA363" s="107">
        <v>0</v>
      </c>
      <c r="AB363" s="107">
        <v>0</v>
      </c>
      <c r="AC363" s="107">
        <v>0</v>
      </c>
      <c r="AD363" s="107">
        <v>0</v>
      </c>
      <c r="AE363" s="107">
        <v>0</v>
      </c>
      <c r="AF363" s="107">
        <v>0</v>
      </c>
      <c r="AG363" s="107">
        <v>0</v>
      </c>
      <c r="AH363" s="107">
        <v>0</v>
      </c>
      <c r="AI363" s="107">
        <v>0</v>
      </c>
      <c r="AJ363" s="107">
        <v>0</v>
      </c>
      <c r="AK363" s="107">
        <v>0</v>
      </c>
      <c r="AL363" s="107">
        <v>0</v>
      </c>
      <c r="AM363" s="107">
        <v>0</v>
      </c>
      <c r="AN363" s="107">
        <v>0</v>
      </c>
      <c r="AO363" s="107">
        <v>0</v>
      </c>
      <c r="AP363" s="107">
        <v>0</v>
      </c>
      <c r="AQ363" s="107">
        <v>0</v>
      </c>
      <c r="AR363" s="107">
        <v>0</v>
      </c>
      <c r="AS363" s="107">
        <v>0</v>
      </c>
      <c r="AT363" s="107">
        <v>0</v>
      </c>
      <c r="AU363" s="107">
        <v>0</v>
      </c>
      <c r="AV363" s="107">
        <v>0</v>
      </c>
      <c r="AW363" s="107">
        <v>0</v>
      </c>
      <c r="AX363" s="107">
        <v>0</v>
      </c>
      <c r="AY363" s="107">
        <v>0</v>
      </c>
      <c r="AZ363" s="107">
        <v>0</v>
      </c>
      <c r="BA363" s="107">
        <v>0</v>
      </c>
      <c r="BB363" s="107">
        <v>0</v>
      </c>
      <c r="BC363" s="107">
        <v>0</v>
      </c>
      <c r="BD363" s="107">
        <v>0</v>
      </c>
      <c r="BE363" s="107">
        <v>0</v>
      </c>
      <c r="BF363" s="107">
        <v>0</v>
      </c>
      <c r="BG363" s="107">
        <v>0</v>
      </c>
      <c r="BH363" s="107">
        <v>0</v>
      </c>
      <c r="BI363" s="107">
        <v>0</v>
      </c>
      <c r="BJ363" s="107">
        <v>0</v>
      </c>
      <c r="BK363" s="107">
        <v>0</v>
      </c>
      <c r="BL363" s="107">
        <v>0</v>
      </c>
      <c r="BM363" s="107">
        <v>0</v>
      </c>
      <c r="BN363" s="107">
        <v>0</v>
      </c>
      <c r="BO363" s="107">
        <v>0</v>
      </c>
      <c r="BP363" s="107">
        <v>0</v>
      </c>
      <c r="BQ363" s="107">
        <v>0</v>
      </c>
      <c r="BR363" s="107">
        <v>0</v>
      </c>
      <c r="BS363" s="107">
        <v>0</v>
      </c>
      <c r="BT363" s="107">
        <v>0</v>
      </c>
      <c r="BU363" s="107">
        <v>0</v>
      </c>
      <c r="BV363" s="107">
        <v>0</v>
      </c>
      <c r="BW363" s="107">
        <v>0</v>
      </c>
      <c r="BX363" s="107">
        <v>0</v>
      </c>
      <c r="BY363" s="107">
        <v>0</v>
      </c>
      <c r="BZ363" s="107">
        <v>0</v>
      </c>
      <c r="CA363" s="107">
        <v>0</v>
      </c>
      <c r="CB363" s="107">
        <v>0</v>
      </c>
      <c r="CC363" s="107">
        <v>0</v>
      </c>
      <c r="CD363" s="107">
        <v>0</v>
      </c>
      <c r="CE363" s="107">
        <v>0</v>
      </c>
      <c r="CF363" s="107">
        <v>0</v>
      </c>
      <c r="CG363" s="107">
        <v>0</v>
      </c>
      <c r="CH363" s="107">
        <v>0</v>
      </c>
      <c r="CI363" s="107">
        <v>0</v>
      </c>
      <c r="CJ363" s="107">
        <v>0</v>
      </c>
      <c r="CK363" s="107">
        <v>0</v>
      </c>
      <c r="CL363" s="107">
        <v>0</v>
      </c>
      <c r="CM363" s="107">
        <v>0</v>
      </c>
      <c r="CN363" s="107">
        <v>0</v>
      </c>
      <c r="CO363" s="107">
        <v>0</v>
      </c>
      <c r="CP363" s="107">
        <v>0</v>
      </c>
      <c r="CQ363" s="107">
        <v>0</v>
      </c>
      <c r="CR363" s="107">
        <v>0</v>
      </c>
      <c r="CS363" s="107">
        <v>0</v>
      </c>
      <c r="CT363" s="107">
        <v>0</v>
      </c>
      <c r="CU363" s="107">
        <v>0</v>
      </c>
      <c r="CV363" s="107">
        <v>0</v>
      </c>
      <c r="CW363" s="107">
        <v>0</v>
      </c>
      <c r="CX363" s="107">
        <v>0</v>
      </c>
    </row>
    <row r="364" spans="1:102" hidden="1" outlineLevel="1" x14ac:dyDescent="0.25">
      <c r="A364" t="s">
        <v>11</v>
      </c>
      <c r="B364" s="116" t="s">
        <v>284</v>
      </c>
      <c r="C364" s="117">
        <v>69.599999999999994</v>
      </c>
      <c r="D364" s="118">
        <v>0</v>
      </c>
      <c r="E364" s="118">
        <v>0</v>
      </c>
      <c r="F364" s="118">
        <v>0</v>
      </c>
      <c r="G364" s="118">
        <v>0</v>
      </c>
      <c r="H364" s="118">
        <v>0</v>
      </c>
      <c r="I364" s="118">
        <v>0</v>
      </c>
      <c r="J364" s="118">
        <v>0</v>
      </c>
      <c r="K364" s="118">
        <v>0</v>
      </c>
      <c r="L364" s="118">
        <v>0</v>
      </c>
      <c r="M364" s="118">
        <v>0</v>
      </c>
      <c r="N364" s="118">
        <v>0</v>
      </c>
      <c r="O364" s="118">
        <v>0</v>
      </c>
      <c r="P364" s="118">
        <v>0</v>
      </c>
      <c r="Q364" s="118">
        <v>0</v>
      </c>
      <c r="R364" s="118">
        <v>0</v>
      </c>
      <c r="S364" s="118">
        <v>0</v>
      </c>
      <c r="T364" s="118">
        <v>0</v>
      </c>
      <c r="U364" s="118">
        <v>0</v>
      </c>
      <c r="V364" s="118">
        <v>0</v>
      </c>
      <c r="W364" s="118">
        <v>0</v>
      </c>
      <c r="X364" s="118">
        <v>0</v>
      </c>
      <c r="Y364" s="118">
        <v>0</v>
      </c>
      <c r="Z364" s="118">
        <v>0</v>
      </c>
      <c r="AA364" s="118">
        <v>0</v>
      </c>
      <c r="AB364" s="118">
        <v>0</v>
      </c>
      <c r="AC364" s="118">
        <v>0</v>
      </c>
      <c r="AD364" s="118">
        <v>0</v>
      </c>
      <c r="AE364" s="118">
        <v>0</v>
      </c>
      <c r="AF364" s="118">
        <v>0</v>
      </c>
      <c r="AG364" s="118">
        <v>0</v>
      </c>
      <c r="AH364" s="118">
        <v>0</v>
      </c>
      <c r="AI364" s="118">
        <v>0</v>
      </c>
      <c r="AJ364" s="118">
        <v>0</v>
      </c>
      <c r="AK364" s="118">
        <v>0</v>
      </c>
      <c r="AL364" s="118">
        <v>0</v>
      </c>
      <c r="AM364" s="118">
        <v>0</v>
      </c>
      <c r="AN364" s="118">
        <v>0</v>
      </c>
      <c r="AO364" s="118">
        <v>0</v>
      </c>
      <c r="AP364" s="118">
        <v>0</v>
      </c>
      <c r="AQ364" s="118">
        <v>0</v>
      </c>
      <c r="AR364" s="118">
        <v>0</v>
      </c>
      <c r="AS364" s="118">
        <v>0</v>
      </c>
      <c r="AT364" s="118">
        <v>0</v>
      </c>
      <c r="AU364" s="118">
        <v>0</v>
      </c>
      <c r="AV364" s="118">
        <v>0</v>
      </c>
      <c r="AW364" s="118">
        <v>0</v>
      </c>
      <c r="AX364" s="118">
        <v>0</v>
      </c>
      <c r="AY364" s="118">
        <v>0</v>
      </c>
      <c r="AZ364" s="118">
        <v>0</v>
      </c>
      <c r="BA364" s="118">
        <v>0</v>
      </c>
      <c r="BB364" s="118">
        <v>0</v>
      </c>
      <c r="BC364" s="118">
        <v>0</v>
      </c>
      <c r="BD364" s="118">
        <v>0</v>
      </c>
      <c r="BE364" s="118">
        <v>0</v>
      </c>
      <c r="BF364" s="118">
        <v>0</v>
      </c>
      <c r="BG364" s="118">
        <v>0</v>
      </c>
      <c r="BH364" s="118">
        <v>0</v>
      </c>
      <c r="BI364" s="118">
        <v>0</v>
      </c>
      <c r="BJ364" s="118">
        <v>0</v>
      </c>
      <c r="BK364" s="118">
        <v>0</v>
      </c>
      <c r="BL364" s="118">
        <v>0</v>
      </c>
      <c r="BM364" s="118">
        <v>0</v>
      </c>
      <c r="BN364" s="118">
        <v>0</v>
      </c>
      <c r="BO364" s="118">
        <v>0</v>
      </c>
      <c r="BP364" s="118">
        <v>0</v>
      </c>
      <c r="BQ364" s="118">
        <v>0</v>
      </c>
      <c r="BR364" s="118">
        <v>0</v>
      </c>
      <c r="BS364" s="118">
        <v>0</v>
      </c>
      <c r="BT364" s="118">
        <v>0</v>
      </c>
      <c r="BU364" s="118">
        <v>0</v>
      </c>
      <c r="BV364" s="118">
        <v>0</v>
      </c>
      <c r="BW364" s="118">
        <v>0</v>
      </c>
      <c r="BX364" s="118">
        <v>0</v>
      </c>
      <c r="BY364" s="118">
        <v>0</v>
      </c>
      <c r="BZ364" s="118">
        <v>0</v>
      </c>
      <c r="CA364" s="118">
        <v>0</v>
      </c>
      <c r="CB364" s="118">
        <v>0</v>
      </c>
      <c r="CC364" s="118">
        <v>0</v>
      </c>
      <c r="CD364" s="118">
        <v>0</v>
      </c>
      <c r="CE364" s="118">
        <v>0</v>
      </c>
      <c r="CF364" s="118">
        <v>0</v>
      </c>
      <c r="CG364" s="118">
        <v>0</v>
      </c>
      <c r="CH364" s="118">
        <v>0</v>
      </c>
      <c r="CI364" s="118">
        <v>0</v>
      </c>
      <c r="CJ364" s="118">
        <v>0</v>
      </c>
      <c r="CK364" s="118">
        <v>0</v>
      </c>
      <c r="CL364" s="118">
        <v>0</v>
      </c>
      <c r="CM364" s="118">
        <v>0</v>
      </c>
      <c r="CN364" s="118">
        <v>0</v>
      </c>
      <c r="CO364" s="118">
        <v>0</v>
      </c>
      <c r="CP364" s="118">
        <v>0</v>
      </c>
      <c r="CQ364" s="118">
        <v>0</v>
      </c>
      <c r="CR364" s="118">
        <v>0</v>
      </c>
      <c r="CS364" s="118">
        <v>0</v>
      </c>
      <c r="CT364" s="118">
        <v>0</v>
      </c>
      <c r="CU364" s="118">
        <v>0</v>
      </c>
      <c r="CV364" s="118">
        <v>0</v>
      </c>
      <c r="CW364" s="118">
        <v>0</v>
      </c>
      <c r="CX364" s="118">
        <v>0</v>
      </c>
    </row>
    <row r="365" spans="1:102" hidden="1" outlineLevel="1" x14ac:dyDescent="0.25">
      <c r="A365" t="s">
        <v>11</v>
      </c>
      <c r="B365" s="116" t="s">
        <v>285</v>
      </c>
      <c r="C365" s="117">
        <v>20.399999999999999</v>
      </c>
      <c r="D365" s="118">
        <v>0</v>
      </c>
      <c r="E365" s="118">
        <v>0</v>
      </c>
      <c r="F365" s="118">
        <v>0</v>
      </c>
      <c r="G365" s="118">
        <v>0</v>
      </c>
      <c r="H365" s="118">
        <v>0</v>
      </c>
      <c r="I365" s="118">
        <v>0</v>
      </c>
      <c r="J365" s="118">
        <v>0</v>
      </c>
      <c r="K365" s="118">
        <v>0</v>
      </c>
      <c r="L365" s="118">
        <v>0</v>
      </c>
      <c r="M365" s="118">
        <v>0</v>
      </c>
      <c r="N365" s="118">
        <v>0</v>
      </c>
      <c r="O365" s="118">
        <v>18</v>
      </c>
      <c r="P365" s="118">
        <v>0</v>
      </c>
      <c r="Q365" s="118">
        <v>0</v>
      </c>
      <c r="R365" s="118">
        <v>0</v>
      </c>
      <c r="S365" s="118">
        <v>0</v>
      </c>
      <c r="T365" s="118">
        <v>0</v>
      </c>
      <c r="U365" s="118">
        <v>10.8</v>
      </c>
      <c r="V365" s="118">
        <v>0</v>
      </c>
      <c r="W365" s="118">
        <v>0</v>
      </c>
      <c r="X365" s="118">
        <v>0</v>
      </c>
      <c r="Y365" s="118">
        <v>0</v>
      </c>
      <c r="Z365" s="118">
        <v>0</v>
      </c>
      <c r="AA365" s="118">
        <v>0</v>
      </c>
      <c r="AB365" s="118">
        <v>0</v>
      </c>
      <c r="AC365" s="118">
        <v>0</v>
      </c>
      <c r="AD365" s="118">
        <v>0</v>
      </c>
      <c r="AE365" s="118">
        <v>0</v>
      </c>
      <c r="AF365" s="118">
        <v>0</v>
      </c>
      <c r="AG365" s="118">
        <v>0</v>
      </c>
      <c r="AH365" s="118">
        <v>0</v>
      </c>
      <c r="AI365" s="118">
        <v>0</v>
      </c>
      <c r="AJ365" s="118">
        <v>0</v>
      </c>
      <c r="AK365" s="118">
        <v>0</v>
      </c>
      <c r="AL365" s="118">
        <v>0</v>
      </c>
      <c r="AM365" s="118">
        <v>0</v>
      </c>
      <c r="AN365" s="118">
        <v>0</v>
      </c>
      <c r="AO365" s="118">
        <v>0</v>
      </c>
      <c r="AP365" s="118">
        <v>0</v>
      </c>
      <c r="AQ365" s="118">
        <v>0</v>
      </c>
      <c r="AR365" s="118">
        <v>0</v>
      </c>
      <c r="AS365" s="118">
        <v>0</v>
      </c>
      <c r="AT365" s="118">
        <v>0</v>
      </c>
      <c r="AU365" s="118">
        <v>0</v>
      </c>
      <c r="AV365" s="118">
        <v>0</v>
      </c>
      <c r="AW365" s="118">
        <v>0</v>
      </c>
      <c r="AX365" s="118">
        <v>0</v>
      </c>
      <c r="AY365" s="118">
        <v>0</v>
      </c>
      <c r="AZ365" s="118">
        <v>0</v>
      </c>
      <c r="BA365" s="118">
        <v>0</v>
      </c>
      <c r="BB365" s="118">
        <v>0</v>
      </c>
      <c r="BC365" s="118">
        <v>0</v>
      </c>
      <c r="BD365" s="118">
        <v>0</v>
      </c>
      <c r="BE365" s="118">
        <v>0</v>
      </c>
      <c r="BF365" s="118">
        <v>0</v>
      </c>
      <c r="BG365" s="118">
        <v>0</v>
      </c>
      <c r="BH365" s="118">
        <v>0</v>
      </c>
      <c r="BI365" s="118">
        <v>0</v>
      </c>
      <c r="BJ365" s="118">
        <v>0</v>
      </c>
      <c r="BK365" s="118">
        <v>0</v>
      </c>
      <c r="BL365" s="118">
        <v>0</v>
      </c>
      <c r="BM365" s="118">
        <v>0</v>
      </c>
      <c r="BN365" s="118">
        <v>0</v>
      </c>
      <c r="BO365" s="118">
        <v>0</v>
      </c>
      <c r="BP365" s="118">
        <v>0</v>
      </c>
      <c r="BQ365" s="118">
        <v>0</v>
      </c>
      <c r="BR365" s="118">
        <v>0</v>
      </c>
      <c r="BS365" s="118">
        <v>0</v>
      </c>
      <c r="BT365" s="118">
        <v>0</v>
      </c>
      <c r="BU365" s="118">
        <v>0</v>
      </c>
      <c r="BV365" s="118">
        <v>0</v>
      </c>
      <c r="BW365" s="118">
        <v>0</v>
      </c>
      <c r="BX365" s="118">
        <v>0</v>
      </c>
      <c r="BY365" s="118">
        <v>0</v>
      </c>
      <c r="BZ365" s="118">
        <v>0</v>
      </c>
      <c r="CA365" s="118">
        <v>0</v>
      </c>
      <c r="CB365" s="118">
        <v>0</v>
      </c>
      <c r="CC365" s="118">
        <v>0</v>
      </c>
      <c r="CD365" s="118">
        <v>0</v>
      </c>
      <c r="CE365" s="118">
        <v>0</v>
      </c>
      <c r="CF365" s="118">
        <v>0</v>
      </c>
      <c r="CG365" s="118">
        <v>0</v>
      </c>
      <c r="CH365" s="118">
        <v>0</v>
      </c>
      <c r="CI365" s="118">
        <v>0</v>
      </c>
      <c r="CJ365" s="118">
        <v>0</v>
      </c>
      <c r="CK365" s="118">
        <v>0</v>
      </c>
      <c r="CL365" s="118">
        <v>0</v>
      </c>
      <c r="CM365" s="118">
        <v>0</v>
      </c>
      <c r="CN365" s="118">
        <v>0</v>
      </c>
      <c r="CO365" s="118">
        <v>0</v>
      </c>
      <c r="CP365" s="118">
        <v>0</v>
      </c>
      <c r="CQ365" s="118">
        <v>0</v>
      </c>
      <c r="CR365" s="118">
        <v>0</v>
      </c>
      <c r="CS365" s="118">
        <v>0</v>
      </c>
      <c r="CT365" s="118">
        <v>0</v>
      </c>
      <c r="CU365" s="118">
        <v>0</v>
      </c>
      <c r="CV365" s="118">
        <v>0</v>
      </c>
      <c r="CW365" s="118">
        <v>0</v>
      </c>
      <c r="CX365" s="118">
        <v>0</v>
      </c>
    </row>
    <row r="366" spans="1:102" hidden="1" outlineLevel="1" x14ac:dyDescent="0.25">
      <c r="A366" t="s">
        <v>11</v>
      </c>
      <c r="B366" s="116" t="s">
        <v>286</v>
      </c>
      <c r="C366" s="117">
        <v>1.2</v>
      </c>
      <c r="D366" s="118">
        <v>0</v>
      </c>
      <c r="E366" s="118">
        <v>0</v>
      </c>
      <c r="F366" s="118">
        <v>0</v>
      </c>
      <c r="G366" s="118">
        <v>0</v>
      </c>
      <c r="H366" s="118">
        <v>0</v>
      </c>
      <c r="I366" s="118">
        <v>0</v>
      </c>
      <c r="J366" s="118">
        <v>0</v>
      </c>
      <c r="K366" s="118">
        <v>0</v>
      </c>
      <c r="L366" s="118">
        <v>0</v>
      </c>
      <c r="M366" s="118">
        <v>0</v>
      </c>
      <c r="N366" s="118">
        <v>0</v>
      </c>
      <c r="O366" s="118">
        <v>1.2</v>
      </c>
      <c r="P366" s="118">
        <v>0</v>
      </c>
      <c r="Q366" s="118">
        <v>0</v>
      </c>
      <c r="R366" s="118">
        <v>0</v>
      </c>
      <c r="S366" s="118">
        <v>0</v>
      </c>
      <c r="T366" s="118">
        <v>0</v>
      </c>
      <c r="U366" s="118">
        <v>0</v>
      </c>
      <c r="V366" s="118">
        <v>0</v>
      </c>
      <c r="W366" s="118">
        <v>0</v>
      </c>
      <c r="X366" s="118">
        <v>0</v>
      </c>
      <c r="Y366" s="118">
        <v>0</v>
      </c>
      <c r="Z366" s="118">
        <v>0</v>
      </c>
      <c r="AA366" s="118">
        <v>0</v>
      </c>
      <c r="AB366" s="118">
        <v>0</v>
      </c>
      <c r="AC366" s="118">
        <v>0</v>
      </c>
      <c r="AD366" s="118">
        <v>0</v>
      </c>
      <c r="AE366" s="118">
        <v>0</v>
      </c>
      <c r="AF366" s="118">
        <v>0</v>
      </c>
      <c r="AG366" s="118">
        <v>0</v>
      </c>
      <c r="AH366" s="118">
        <v>0</v>
      </c>
      <c r="AI366" s="118">
        <v>0</v>
      </c>
      <c r="AJ366" s="118">
        <v>0</v>
      </c>
      <c r="AK366" s="118">
        <v>0</v>
      </c>
      <c r="AL366" s="118">
        <v>0</v>
      </c>
      <c r="AM366" s="118">
        <v>0</v>
      </c>
      <c r="AN366" s="118">
        <v>0</v>
      </c>
      <c r="AO366" s="118">
        <v>0</v>
      </c>
      <c r="AP366" s="118">
        <v>0</v>
      </c>
      <c r="AQ366" s="118">
        <v>0</v>
      </c>
      <c r="AR366" s="118">
        <v>0</v>
      </c>
      <c r="AS366" s="118">
        <v>0</v>
      </c>
      <c r="AT366" s="118">
        <v>0</v>
      </c>
      <c r="AU366" s="118">
        <v>0</v>
      </c>
      <c r="AV366" s="118">
        <v>0</v>
      </c>
      <c r="AW366" s="118">
        <v>0</v>
      </c>
      <c r="AX366" s="118">
        <v>0</v>
      </c>
      <c r="AY366" s="118">
        <v>0</v>
      </c>
      <c r="AZ366" s="118">
        <v>0</v>
      </c>
      <c r="BA366" s="118">
        <v>0</v>
      </c>
      <c r="BB366" s="118">
        <v>0</v>
      </c>
      <c r="BC366" s="118">
        <v>0</v>
      </c>
      <c r="BD366" s="118">
        <v>0</v>
      </c>
      <c r="BE366" s="118">
        <v>0</v>
      </c>
      <c r="BF366" s="118">
        <v>0</v>
      </c>
      <c r="BG366" s="118">
        <v>0</v>
      </c>
      <c r="BH366" s="118">
        <v>0</v>
      </c>
      <c r="BI366" s="118">
        <v>0</v>
      </c>
      <c r="BJ366" s="118">
        <v>0</v>
      </c>
      <c r="BK366" s="118">
        <v>0</v>
      </c>
      <c r="BL366" s="118">
        <v>0</v>
      </c>
      <c r="BM366" s="118">
        <v>0</v>
      </c>
      <c r="BN366" s="118">
        <v>0</v>
      </c>
      <c r="BO366" s="118">
        <v>0</v>
      </c>
      <c r="BP366" s="118">
        <v>0</v>
      </c>
      <c r="BQ366" s="118">
        <v>0</v>
      </c>
      <c r="BR366" s="118">
        <v>0</v>
      </c>
      <c r="BS366" s="118">
        <v>0</v>
      </c>
      <c r="BT366" s="118">
        <v>0</v>
      </c>
      <c r="BU366" s="118">
        <v>0</v>
      </c>
      <c r="BV366" s="118">
        <v>0</v>
      </c>
      <c r="BW366" s="118">
        <v>0</v>
      </c>
      <c r="BX366" s="118">
        <v>0</v>
      </c>
      <c r="BY366" s="118">
        <v>0</v>
      </c>
      <c r="BZ366" s="118">
        <v>0</v>
      </c>
      <c r="CA366" s="118">
        <v>0</v>
      </c>
      <c r="CB366" s="118">
        <v>0</v>
      </c>
      <c r="CC366" s="118">
        <v>0</v>
      </c>
      <c r="CD366" s="118">
        <v>0</v>
      </c>
      <c r="CE366" s="118">
        <v>0</v>
      </c>
      <c r="CF366" s="118">
        <v>0</v>
      </c>
      <c r="CG366" s="118">
        <v>0</v>
      </c>
      <c r="CH366" s="118">
        <v>0</v>
      </c>
      <c r="CI366" s="118">
        <v>0</v>
      </c>
      <c r="CJ366" s="118">
        <v>0</v>
      </c>
      <c r="CK366" s="118">
        <v>0</v>
      </c>
      <c r="CL366" s="118">
        <v>0</v>
      </c>
      <c r="CM366" s="118">
        <v>0</v>
      </c>
      <c r="CN366" s="118">
        <v>0</v>
      </c>
      <c r="CO366" s="118">
        <v>0</v>
      </c>
      <c r="CP366" s="118">
        <v>0</v>
      </c>
      <c r="CQ366" s="118">
        <v>0</v>
      </c>
      <c r="CR366" s="118">
        <v>0</v>
      </c>
      <c r="CS366" s="118">
        <v>0</v>
      </c>
      <c r="CT366" s="118">
        <v>0</v>
      </c>
      <c r="CU366" s="118">
        <v>0</v>
      </c>
      <c r="CV366" s="118">
        <v>0</v>
      </c>
      <c r="CW366" s="118">
        <v>0</v>
      </c>
      <c r="CX366" s="118">
        <v>0</v>
      </c>
    </row>
    <row r="367" spans="1:102" hidden="1" outlineLevel="1" x14ac:dyDescent="0.25">
      <c r="A367" t="s">
        <v>12</v>
      </c>
      <c r="B367" s="116" t="s">
        <v>287</v>
      </c>
      <c r="C367" s="119">
        <v>65535</v>
      </c>
      <c r="D367" s="120">
        <v>0</v>
      </c>
      <c r="E367" s="120">
        <v>0</v>
      </c>
      <c r="F367" s="120">
        <v>0</v>
      </c>
      <c r="G367" s="120">
        <v>0</v>
      </c>
      <c r="H367" s="120">
        <v>0</v>
      </c>
      <c r="I367" s="120">
        <v>0</v>
      </c>
      <c r="J367" s="120">
        <v>0</v>
      </c>
      <c r="K367" s="120">
        <v>0</v>
      </c>
      <c r="L367" s="120">
        <v>0</v>
      </c>
      <c r="M367" s="120">
        <v>0</v>
      </c>
      <c r="N367" s="120">
        <v>0</v>
      </c>
      <c r="O367" s="120">
        <v>0</v>
      </c>
      <c r="P367" s="120">
        <v>0</v>
      </c>
      <c r="Q367" s="120">
        <v>0</v>
      </c>
      <c r="R367" s="120">
        <v>0</v>
      </c>
      <c r="S367" s="120">
        <v>0</v>
      </c>
      <c r="T367" s="120">
        <v>0</v>
      </c>
      <c r="U367" s="120">
        <v>0</v>
      </c>
      <c r="V367" s="120">
        <v>0</v>
      </c>
      <c r="W367" s="120">
        <v>0</v>
      </c>
      <c r="X367" s="120">
        <v>0</v>
      </c>
      <c r="Y367" s="120">
        <v>0</v>
      </c>
      <c r="Z367" s="120">
        <v>0</v>
      </c>
      <c r="AA367" s="120">
        <v>0</v>
      </c>
      <c r="AB367" s="120">
        <v>0</v>
      </c>
      <c r="AC367" s="120">
        <v>0</v>
      </c>
      <c r="AD367" s="120">
        <v>0</v>
      </c>
      <c r="AE367" s="120">
        <v>0</v>
      </c>
      <c r="AF367" s="120">
        <v>0</v>
      </c>
      <c r="AG367" s="120">
        <v>0</v>
      </c>
      <c r="AH367" s="120">
        <v>0</v>
      </c>
      <c r="AI367" s="120">
        <v>0</v>
      </c>
      <c r="AJ367" s="120">
        <v>0</v>
      </c>
      <c r="AK367" s="120">
        <v>0</v>
      </c>
      <c r="AL367" s="120">
        <v>0</v>
      </c>
      <c r="AM367" s="120">
        <v>0</v>
      </c>
      <c r="AN367" s="120">
        <v>0</v>
      </c>
      <c r="AO367" s="120">
        <v>0</v>
      </c>
      <c r="AP367" s="120">
        <v>0</v>
      </c>
      <c r="AQ367" s="120">
        <v>0</v>
      </c>
      <c r="AR367" s="120">
        <v>0</v>
      </c>
      <c r="AS367" s="120">
        <v>0</v>
      </c>
      <c r="AT367" s="120">
        <v>0</v>
      </c>
      <c r="AU367" s="120">
        <v>0</v>
      </c>
      <c r="AV367" s="120">
        <v>0</v>
      </c>
      <c r="AW367" s="120">
        <v>0</v>
      </c>
      <c r="AX367" s="120">
        <v>0</v>
      </c>
      <c r="AY367" s="120">
        <v>0</v>
      </c>
      <c r="AZ367" s="120">
        <v>0</v>
      </c>
      <c r="BA367" s="120">
        <v>0</v>
      </c>
      <c r="BB367" s="120">
        <v>0</v>
      </c>
      <c r="BC367" s="120">
        <v>0</v>
      </c>
      <c r="BD367" s="120">
        <v>0</v>
      </c>
      <c r="BE367" s="120">
        <v>0</v>
      </c>
      <c r="BF367" s="120">
        <v>0</v>
      </c>
      <c r="BG367" s="120">
        <v>0</v>
      </c>
      <c r="BH367" s="120">
        <v>0</v>
      </c>
      <c r="BI367" s="120">
        <v>0</v>
      </c>
      <c r="BJ367" s="120">
        <v>0</v>
      </c>
      <c r="BK367" s="120">
        <v>0</v>
      </c>
      <c r="BL367" s="120">
        <v>0</v>
      </c>
      <c r="BM367" s="120">
        <v>0</v>
      </c>
      <c r="BN367" s="120">
        <v>0</v>
      </c>
      <c r="BO367" s="120">
        <v>0</v>
      </c>
      <c r="BP367" s="120">
        <v>0</v>
      </c>
      <c r="BQ367" s="120">
        <v>0</v>
      </c>
      <c r="BR367" s="120">
        <v>0</v>
      </c>
      <c r="BS367" s="120">
        <v>0</v>
      </c>
      <c r="BT367" s="120">
        <v>0</v>
      </c>
      <c r="BU367" s="120">
        <v>0</v>
      </c>
      <c r="BV367" s="120">
        <v>0</v>
      </c>
      <c r="BW367" s="120">
        <v>0</v>
      </c>
      <c r="BX367" s="120">
        <v>0</v>
      </c>
      <c r="BY367" s="120">
        <v>0</v>
      </c>
      <c r="BZ367" s="120">
        <v>0</v>
      </c>
      <c r="CA367" s="120">
        <v>0</v>
      </c>
      <c r="CB367" s="120">
        <v>0</v>
      </c>
      <c r="CC367" s="120">
        <v>0</v>
      </c>
      <c r="CD367" s="120">
        <v>0</v>
      </c>
      <c r="CE367" s="120">
        <v>0</v>
      </c>
      <c r="CF367" s="120">
        <v>0</v>
      </c>
      <c r="CG367" s="120">
        <v>0</v>
      </c>
      <c r="CH367" s="120">
        <v>0</v>
      </c>
      <c r="CI367" s="120">
        <v>0</v>
      </c>
      <c r="CJ367" s="120">
        <v>0</v>
      </c>
      <c r="CK367" s="120">
        <v>0</v>
      </c>
      <c r="CL367" s="120">
        <v>0</v>
      </c>
      <c r="CM367" s="120">
        <v>0</v>
      </c>
      <c r="CN367" s="120">
        <v>0</v>
      </c>
      <c r="CO367" s="120">
        <v>0</v>
      </c>
      <c r="CP367" s="120">
        <v>0</v>
      </c>
      <c r="CQ367" s="120">
        <v>0</v>
      </c>
      <c r="CR367" s="120">
        <v>0</v>
      </c>
      <c r="CS367" s="120">
        <v>0</v>
      </c>
      <c r="CT367" s="120">
        <v>0</v>
      </c>
      <c r="CU367" s="120">
        <v>0</v>
      </c>
      <c r="CV367" s="120">
        <v>0</v>
      </c>
      <c r="CW367" s="120">
        <v>0</v>
      </c>
      <c r="CX367" s="120">
        <v>0</v>
      </c>
    </row>
    <row r="368" spans="1:102" hidden="1" outlineLevel="1" x14ac:dyDescent="0.25">
      <c r="A368" t="s">
        <v>12</v>
      </c>
      <c r="B368" s="116" t="s">
        <v>288</v>
      </c>
      <c r="C368" s="119">
        <v>9.6</v>
      </c>
      <c r="D368" s="120">
        <v>0</v>
      </c>
      <c r="E368" s="120">
        <v>0</v>
      </c>
      <c r="F368" s="120">
        <v>0</v>
      </c>
      <c r="G368" s="120">
        <v>0</v>
      </c>
      <c r="H368" s="120">
        <v>0</v>
      </c>
      <c r="I368" s="120">
        <v>0</v>
      </c>
      <c r="J368" s="120">
        <v>0</v>
      </c>
      <c r="K368" s="120">
        <v>0</v>
      </c>
      <c r="L368" s="120">
        <v>0</v>
      </c>
      <c r="M368" s="120">
        <v>0</v>
      </c>
      <c r="N368" s="120">
        <v>0</v>
      </c>
      <c r="O368" s="120">
        <v>0</v>
      </c>
      <c r="P368" s="120">
        <v>0</v>
      </c>
      <c r="Q368" s="120">
        <v>0</v>
      </c>
      <c r="R368" s="120">
        <v>0</v>
      </c>
      <c r="S368" s="120">
        <v>0</v>
      </c>
      <c r="T368" s="120">
        <v>0</v>
      </c>
      <c r="U368" s="120">
        <v>0</v>
      </c>
      <c r="V368" s="120">
        <v>0</v>
      </c>
      <c r="W368" s="120">
        <v>0</v>
      </c>
      <c r="X368" s="120">
        <v>0</v>
      </c>
      <c r="Y368" s="120">
        <v>0</v>
      </c>
      <c r="Z368" s="120">
        <v>0</v>
      </c>
      <c r="AA368" s="120">
        <v>0</v>
      </c>
      <c r="AB368" s="120">
        <v>0</v>
      </c>
      <c r="AC368" s="120">
        <v>0</v>
      </c>
      <c r="AD368" s="120">
        <v>0</v>
      </c>
      <c r="AE368" s="120">
        <v>0</v>
      </c>
      <c r="AF368" s="120">
        <v>0</v>
      </c>
      <c r="AG368" s="120">
        <v>0</v>
      </c>
      <c r="AH368" s="120">
        <v>0</v>
      </c>
      <c r="AI368" s="120">
        <v>0</v>
      </c>
      <c r="AJ368" s="120">
        <v>0</v>
      </c>
      <c r="AK368" s="120">
        <v>0</v>
      </c>
      <c r="AL368" s="120">
        <v>0</v>
      </c>
      <c r="AM368" s="120">
        <v>0</v>
      </c>
      <c r="AN368" s="120">
        <v>0</v>
      </c>
      <c r="AO368" s="120">
        <v>0</v>
      </c>
      <c r="AP368" s="120">
        <v>0</v>
      </c>
      <c r="AQ368" s="120">
        <v>0</v>
      </c>
      <c r="AR368" s="120">
        <v>0</v>
      </c>
      <c r="AS368" s="120">
        <v>0</v>
      </c>
      <c r="AT368" s="120">
        <v>0</v>
      </c>
      <c r="AU368" s="120">
        <v>0</v>
      </c>
      <c r="AV368" s="120">
        <v>0</v>
      </c>
      <c r="AW368" s="120">
        <v>0</v>
      </c>
      <c r="AX368" s="120">
        <v>0</v>
      </c>
      <c r="AY368" s="120">
        <v>0</v>
      </c>
      <c r="AZ368" s="120">
        <v>0</v>
      </c>
      <c r="BA368" s="120">
        <v>0</v>
      </c>
      <c r="BB368" s="120">
        <v>0</v>
      </c>
      <c r="BC368" s="120">
        <v>0</v>
      </c>
      <c r="BD368" s="120">
        <v>0</v>
      </c>
      <c r="BE368" s="120">
        <v>0</v>
      </c>
      <c r="BF368" s="120">
        <v>0</v>
      </c>
      <c r="BG368" s="120">
        <v>0</v>
      </c>
      <c r="BH368" s="120">
        <v>0</v>
      </c>
      <c r="BI368" s="120">
        <v>0</v>
      </c>
      <c r="BJ368" s="120">
        <v>0</v>
      </c>
      <c r="BK368" s="120">
        <v>0</v>
      </c>
      <c r="BL368" s="120">
        <v>0</v>
      </c>
      <c r="BM368" s="120">
        <v>0</v>
      </c>
      <c r="BN368" s="120">
        <v>0</v>
      </c>
      <c r="BO368" s="120">
        <v>0</v>
      </c>
      <c r="BP368" s="120">
        <v>0</v>
      </c>
      <c r="BQ368" s="120">
        <v>0</v>
      </c>
      <c r="BR368" s="120">
        <v>0</v>
      </c>
      <c r="BS368" s="120">
        <v>0</v>
      </c>
      <c r="BT368" s="120">
        <v>0</v>
      </c>
      <c r="BU368" s="120">
        <v>0</v>
      </c>
      <c r="BV368" s="120">
        <v>0</v>
      </c>
      <c r="BW368" s="120">
        <v>0</v>
      </c>
      <c r="BX368" s="120">
        <v>0</v>
      </c>
      <c r="BY368" s="120">
        <v>0</v>
      </c>
      <c r="BZ368" s="120">
        <v>0</v>
      </c>
      <c r="CA368" s="120">
        <v>0</v>
      </c>
      <c r="CB368" s="120">
        <v>0</v>
      </c>
      <c r="CC368" s="120">
        <v>0</v>
      </c>
      <c r="CD368" s="120">
        <v>0</v>
      </c>
      <c r="CE368" s="120">
        <v>0</v>
      </c>
      <c r="CF368" s="120">
        <v>0</v>
      </c>
      <c r="CG368" s="120">
        <v>0</v>
      </c>
      <c r="CH368" s="120">
        <v>0</v>
      </c>
      <c r="CI368" s="120">
        <v>0</v>
      </c>
      <c r="CJ368" s="120">
        <v>0</v>
      </c>
      <c r="CK368" s="120">
        <v>0</v>
      </c>
      <c r="CL368" s="120">
        <v>0</v>
      </c>
      <c r="CM368" s="120">
        <v>0</v>
      </c>
      <c r="CN368" s="120">
        <v>0</v>
      </c>
      <c r="CO368" s="120">
        <v>0</v>
      </c>
      <c r="CP368" s="120">
        <v>0</v>
      </c>
      <c r="CQ368" s="120">
        <v>0</v>
      </c>
      <c r="CR368" s="120">
        <v>0</v>
      </c>
      <c r="CS368" s="120">
        <v>0</v>
      </c>
      <c r="CT368" s="120">
        <v>0</v>
      </c>
      <c r="CU368" s="120">
        <v>0</v>
      </c>
      <c r="CV368" s="120">
        <v>0</v>
      </c>
      <c r="CW368" s="120">
        <v>0</v>
      </c>
      <c r="CX368" s="120">
        <v>0</v>
      </c>
    </row>
    <row r="369" spans="1:102" hidden="1" outlineLevel="1" x14ac:dyDescent="0.25">
      <c r="A369" t="s">
        <v>12</v>
      </c>
      <c r="B369" s="116" t="s">
        <v>289</v>
      </c>
      <c r="C369" s="119">
        <v>1.2</v>
      </c>
      <c r="D369" s="120">
        <v>0</v>
      </c>
      <c r="E369" s="120">
        <v>0</v>
      </c>
      <c r="F369" s="120">
        <v>0</v>
      </c>
      <c r="G369" s="120">
        <v>0</v>
      </c>
      <c r="H369" s="120">
        <v>0</v>
      </c>
      <c r="I369" s="120">
        <v>0</v>
      </c>
      <c r="J369" s="120">
        <v>0</v>
      </c>
      <c r="K369" s="120">
        <v>0</v>
      </c>
      <c r="L369" s="120">
        <v>0</v>
      </c>
      <c r="M369" s="120">
        <v>0</v>
      </c>
      <c r="N369" s="120">
        <v>0</v>
      </c>
      <c r="O369" s="120">
        <v>0</v>
      </c>
      <c r="P369" s="120">
        <v>0</v>
      </c>
      <c r="Q369" s="120">
        <v>0</v>
      </c>
      <c r="R369" s="120">
        <v>0</v>
      </c>
      <c r="S369" s="120">
        <v>0</v>
      </c>
      <c r="T369" s="120">
        <v>0</v>
      </c>
      <c r="U369" s="120">
        <v>0</v>
      </c>
      <c r="V369" s="120">
        <v>0</v>
      </c>
      <c r="W369" s="120">
        <v>0</v>
      </c>
      <c r="X369" s="120">
        <v>0</v>
      </c>
      <c r="Y369" s="120">
        <v>0</v>
      </c>
      <c r="Z369" s="120">
        <v>0</v>
      </c>
      <c r="AA369" s="120">
        <v>0</v>
      </c>
      <c r="AB369" s="120">
        <v>0</v>
      </c>
      <c r="AC369" s="120">
        <v>0</v>
      </c>
      <c r="AD369" s="120">
        <v>0</v>
      </c>
      <c r="AE369" s="120">
        <v>0</v>
      </c>
      <c r="AF369" s="120">
        <v>0</v>
      </c>
      <c r="AG369" s="120">
        <v>0</v>
      </c>
      <c r="AH369" s="120">
        <v>0</v>
      </c>
      <c r="AI369" s="120">
        <v>0</v>
      </c>
      <c r="AJ369" s="120">
        <v>0</v>
      </c>
      <c r="AK369" s="120">
        <v>0</v>
      </c>
      <c r="AL369" s="120">
        <v>0</v>
      </c>
      <c r="AM369" s="120">
        <v>0</v>
      </c>
      <c r="AN369" s="120">
        <v>0</v>
      </c>
      <c r="AO369" s="120">
        <v>0</v>
      </c>
      <c r="AP369" s="120">
        <v>0</v>
      </c>
      <c r="AQ369" s="120">
        <v>0</v>
      </c>
      <c r="AR369" s="120">
        <v>0</v>
      </c>
      <c r="AS369" s="120">
        <v>0</v>
      </c>
      <c r="AT369" s="120">
        <v>0</v>
      </c>
      <c r="AU369" s="120">
        <v>0</v>
      </c>
      <c r="AV369" s="120">
        <v>0</v>
      </c>
      <c r="AW369" s="120">
        <v>0</v>
      </c>
      <c r="AX369" s="120">
        <v>0</v>
      </c>
      <c r="AY369" s="120">
        <v>0</v>
      </c>
      <c r="AZ369" s="120">
        <v>0</v>
      </c>
      <c r="BA369" s="120">
        <v>0</v>
      </c>
      <c r="BB369" s="120">
        <v>0</v>
      </c>
      <c r="BC369" s="120">
        <v>0</v>
      </c>
      <c r="BD369" s="120">
        <v>0</v>
      </c>
      <c r="BE369" s="120">
        <v>0</v>
      </c>
      <c r="BF369" s="120">
        <v>0</v>
      </c>
      <c r="BG369" s="120">
        <v>0</v>
      </c>
      <c r="BH369" s="120">
        <v>0</v>
      </c>
      <c r="BI369" s="120">
        <v>0</v>
      </c>
      <c r="BJ369" s="120">
        <v>0</v>
      </c>
      <c r="BK369" s="120">
        <v>0</v>
      </c>
      <c r="BL369" s="120">
        <v>0</v>
      </c>
      <c r="BM369" s="120">
        <v>0</v>
      </c>
      <c r="BN369" s="120">
        <v>0</v>
      </c>
      <c r="BO369" s="120">
        <v>0</v>
      </c>
      <c r="BP369" s="120">
        <v>0</v>
      </c>
      <c r="BQ369" s="120">
        <v>0</v>
      </c>
      <c r="BR369" s="120">
        <v>0</v>
      </c>
      <c r="BS369" s="120">
        <v>0</v>
      </c>
      <c r="BT369" s="120">
        <v>0</v>
      </c>
      <c r="BU369" s="120">
        <v>0</v>
      </c>
      <c r="BV369" s="120">
        <v>0</v>
      </c>
      <c r="BW369" s="120">
        <v>0</v>
      </c>
      <c r="BX369" s="120">
        <v>0</v>
      </c>
      <c r="BY369" s="120">
        <v>0</v>
      </c>
      <c r="BZ369" s="120">
        <v>0</v>
      </c>
      <c r="CA369" s="120">
        <v>0</v>
      </c>
      <c r="CB369" s="120">
        <v>0</v>
      </c>
      <c r="CC369" s="120">
        <v>0</v>
      </c>
      <c r="CD369" s="120">
        <v>0</v>
      </c>
      <c r="CE369" s="120">
        <v>0</v>
      </c>
      <c r="CF369" s="120">
        <v>0</v>
      </c>
      <c r="CG369" s="120">
        <v>0</v>
      </c>
      <c r="CH369" s="120">
        <v>0</v>
      </c>
      <c r="CI369" s="120">
        <v>0</v>
      </c>
      <c r="CJ369" s="120">
        <v>0</v>
      </c>
      <c r="CK369" s="120">
        <v>0</v>
      </c>
      <c r="CL369" s="120">
        <v>0</v>
      </c>
      <c r="CM369" s="120">
        <v>0</v>
      </c>
      <c r="CN369" s="120">
        <v>0</v>
      </c>
      <c r="CO369" s="120">
        <v>0</v>
      </c>
      <c r="CP369" s="120">
        <v>0</v>
      </c>
      <c r="CQ369" s="120">
        <v>0</v>
      </c>
      <c r="CR369" s="120">
        <v>0</v>
      </c>
      <c r="CS369" s="120">
        <v>0</v>
      </c>
      <c r="CT369" s="120">
        <v>0</v>
      </c>
      <c r="CU369" s="120">
        <v>0</v>
      </c>
      <c r="CV369" s="120">
        <v>0</v>
      </c>
      <c r="CW369" s="120">
        <v>0</v>
      </c>
      <c r="CX369" s="120">
        <v>0</v>
      </c>
    </row>
    <row r="370" spans="1:102" hidden="1" outlineLevel="1" x14ac:dyDescent="0.25">
      <c r="A370" t="s">
        <v>13</v>
      </c>
      <c r="B370" s="116" t="s">
        <v>290</v>
      </c>
      <c r="C370" s="121">
        <v>6</v>
      </c>
      <c r="D370" s="122">
        <v>0</v>
      </c>
      <c r="E370" s="122">
        <v>0</v>
      </c>
      <c r="F370" s="122">
        <v>0</v>
      </c>
      <c r="G370" s="122">
        <v>0</v>
      </c>
      <c r="H370" s="122">
        <v>13.2</v>
      </c>
      <c r="I370" s="122">
        <v>0</v>
      </c>
      <c r="J370" s="122">
        <v>0</v>
      </c>
      <c r="K370" s="122">
        <v>0</v>
      </c>
      <c r="L370" s="122">
        <v>0</v>
      </c>
      <c r="M370" s="122">
        <v>0</v>
      </c>
      <c r="N370" s="122">
        <v>0</v>
      </c>
      <c r="O370" s="122">
        <v>0</v>
      </c>
      <c r="P370" s="122">
        <v>0</v>
      </c>
      <c r="Q370" s="122">
        <v>0</v>
      </c>
      <c r="R370" s="122">
        <v>0</v>
      </c>
      <c r="S370" s="122">
        <v>0</v>
      </c>
      <c r="T370" s="122">
        <v>0</v>
      </c>
      <c r="U370" s="122">
        <v>0</v>
      </c>
      <c r="V370" s="122">
        <v>0</v>
      </c>
      <c r="W370" s="122">
        <v>0</v>
      </c>
      <c r="X370" s="122">
        <v>0</v>
      </c>
      <c r="Y370" s="122">
        <v>0</v>
      </c>
      <c r="Z370" s="122">
        <v>0</v>
      </c>
      <c r="AA370" s="122">
        <v>0</v>
      </c>
      <c r="AB370" s="122">
        <v>0</v>
      </c>
      <c r="AC370" s="122">
        <v>0</v>
      </c>
      <c r="AD370" s="122">
        <v>0</v>
      </c>
      <c r="AE370" s="122">
        <v>0</v>
      </c>
      <c r="AF370" s="122">
        <v>0</v>
      </c>
      <c r="AG370" s="122">
        <v>0</v>
      </c>
      <c r="AH370" s="122">
        <v>0</v>
      </c>
      <c r="AI370" s="122">
        <v>0</v>
      </c>
      <c r="AJ370" s="122">
        <v>0</v>
      </c>
      <c r="AK370" s="122">
        <v>0</v>
      </c>
      <c r="AL370" s="122">
        <v>0</v>
      </c>
      <c r="AM370" s="122">
        <v>0</v>
      </c>
      <c r="AN370" s="122">
        <v>0</v>
      </c>
      <c r="AO370" s="122">
        <v>0</v>
      </c>
      <c r="AP370" s="122">
        <v>0</v>
      </c>
      <c r="AQ370" s="122">
        <v>0</v>
      </c>
      <c r="AR370" s="122">
        <v>0</v>
      </c>
      <c r="AS370" s="122">
        <v>0</v>
      </c>
      <c r="AT370" s="122">
        <v>0</v>
      </c>
      <c r="AU370" s="122">
        <v>0</v>
      </c>
      <c r="AV370" s="122">
        <v>0</v>
      </c>
      <c r="AW370" s="122">
        <v>0</v>
      </c>
      <c r="AX370" s="122">
        <v>0</v>
      </c>
      <c r="AY370" s="122">
        <v>0</v>
      </c>
      <c r="AZ370" s="122">
        <v>0</v>
      </c>
      <c r="BA370" s="122">
        <v>0</v>
      </c>
      <c r="BB370" s="122">
        <v>0</v>
      </c>
      <c r="BC370" s="122">
        <v>0</v>
      </c>
      <c r="BD370" s="122">
        <v>0</v>
      </c>
      <c r="BE370" s="122">
        <v>0</v>
      </c>
      <c r="BF370" s="122">
        <v>0</v>
      </c>
      <c r="BG370" s="122">
        <v>0</v>
      </c>
      <c r="BH370" s="122">
        <v>0</v>
      </c>
      <c r="BI370" s="122">
        <v>0</v>
      </c>
      <c r="BJ370" s="122">
        <v>0</v>
      </c>
      <c r="BK370" s="122">
        <v>0</v>
      </c>
      <c r="BL370" s="122">
        <v>0</v>
      </c>
      <c r="BM370" s="122">
        <v>0</v>
      </c>
      <c r="BN370" s="122">
        <v>0</v>
      </c>
      <c r="BO370" s="122">
        <v>0</v>
      </c>
      <c r="BP370" s="122">
        <v>0</v>
      </c>
      <c r="BQ370" s="122">
        <v>0</v>
      </c>
      <c r="BR370" s="122">
        <v>0</v>
      </c>
      <c r="BS370" s="122">
        <v>0</v>
      </c>
      <c r="BT370" s="122">
        <v>0</v>
      </c>
      <c r="BU370" s="122">
        <v>0</v>
      </c>
      <c r="BV370" s="122">
        <v>0</v>
      </c>
      <c r="BW370" s="122">
        <v>0</v>
      </c>
      <c r="BX370" s="122">
        <v>0</v>
      </c>
      <c r="BY370" s="122">
        <v>0</v>
      </c>
      <c r="BZ370" s="122">
        <v>0</v>
      </c>
      <c r="CA370" s="122">
        <v>0</v>
      </c>
      <c r="CB370" s="122">
        <v>0</v>
      </c>
      <c r="CC370" s="122">
        <v>0</v>
      </c>
      <c r="CD370" s="122">
        <v>0</v>
      </c>
      <c r="CE370" s="122">
        <v>0</v>
      </c>
      <c r="CF370" s="122">
        <v>0</v>
      </c>
      <c r="CG370" s="122">
        <v>0</v>
      </c>
      <c r="CH370" s="122">
        <v>0</v>
      </c>
      <c r="CI370" s="122">
        <v>0</v>
      </c>
      <c r="CJ370" s="122">
        <v>0</v>
      </c>
      <c r="CK370" s="122">
        <v>0</v>
      </c>
      <c r="CL370" s="122">
        <v>0</v>
      </c>
      <c r="CM370" s="122">
        <v>0</v>
      </c>
      <c r="CN370" s="122">
        <v>0</v>
      </c>
      <c r="CO370" s="122">
        <v>0</v>
      </c>
      <c r="CP370" s="122">
        <v>0</v>
      </c>
      <c r="CQ370" s="122">
        <v>0</v>
      </c>
      <c r="CR370" s="122">
        <v>0</v>
      </c>
      <c r="CS370" s="122">
        <v>0</v>
      </c>
      <c r="CT370" s="122">
        <v>0</v>
      </c>
      <c r="CU370" s="122">
        <v>0</v>
      </c>
      <c r="CV370" s="122">
        <v>0</v>
      </c>
      <c r="CW370" s="122">
        <v>0</v>
      </c>
      <c r="CX370" s="122">
        <v>0</v>
      </c>
    </row>
    <row r="371" spans="1:102" hidden="1" outlineLevel="1" x14ac:dyDescent="0.25">
      <c r="A371" t="s">
        <v>13</v>
      </c>
      <c r="B371" s="116" t="s">
        <v>291</v>
      </c>
      <c r="C371" s="121">
        <v>6</v>
      </c>
      <c r="D371" s="122">
        <v>0</v>
      </c>
      <c r="E371" s="122">
        <v>0</v>
      </c>
      <c r="F371" s="122">
        <v>0</v>
      </c>
      <c r="G371" s="122">
        <v>0</v>
      </c>
      <c r="H371" s="122">
        <v>0</v>
      </c>
      <c r="I371" s="122">
        <v>0</v>
      </c>
      <c r="J371" s="122">
        <v>0</v>
      </c>
      <c r="K371" s="122">
        <v>0</v>
      </c>
      <c r="L371" s="122">
        <v>0</v>
      </c>
      <c r="M371" s="122">
        <v>0</v>
      </c>
      <c r="N371" s="122">
        <v>0</v>
      </c>
      <c r="O371" s="122">
        <v>0</v>
      </c>
      <c r="P371" s="122">
        <v>0</v>
      </c>
      <c r="Q371" s="122">
        <v>0</v>
      </c>
      <c r="R371" s="122">
        <v>0</v>
      </c>
      <c r="S371" s="122">
        <v>0</v>
      </c>
      <c r="T371" s="122">
        <v>0</v>
      </c>
      <c r="U371" s="122">
        <v>0</v>
      </c>
      <c r="V371" s="122">
        <v>0</v>
      </c>
      <c r="W371" s="122">
        <v>0</v>
      </c>
      <c r="X371" s="122">
        <v>0</v>
      </c>
      <c r="Y371" s="122">
        <v>0</v>
      </c>
      <c r="Z371" s="122">
        <v>0</v>
      </c>
      <c r="AA371" s="122">
        <v>0</v>
      </c>
      <c r="AB371" s="122">
        <v>0</v>
      </c>
      <c r="AC371" s="122">
        <v>0</v>
      </c>
      <c r="AD371" s="122">
        <v>0</v>
      </c>
      <c r="AE371" s="122">
        <v>0</v>
      </c>
      <c r="AF371" s="122">
        <v>0</v>
      </c>
      <c r="AG371" s="122">
        <v>0</v>
      </c>
      <c r="AH371" s="122">
        <v>0</v>
      </c>
      <c r="AI371" s="122">
        <v>0</v>
      </c>
      <c r="AJ371" s="122">
        <v>0</v>
      </c>
      <c r="AK371" s="122">
        <v>0</v>
      </c>
      <c r="AL371" s="122">
        <v>0</v>
      </c>
      <c r="AM371" s="122">
        <v>0</v>
      </c>
      <c r="AN371" s="122">
        <v>0</v>
      </c>
      <c r="AO371" s="122">
        <v>0</v>
      </c>
      <c r="AP371" s="122">
        <v>0</v>
      </c>
      <c r="AQ371" s="122">
        <v>0</v>
      </c>
      <c r="AR371" s="122">
        <v>0</v>
      </c>
      <c r="AS371" s="122">
        <v>0</v>
      </c>
      <c r="AT371" s="122">
        <v>0</v>
      </c>
      <c r="AU371" s="122">
        <v>0</v>
      </c>
      <c r="AV371" s="122">
        <v>0</v>
      </c>
      <c r="AW371" s="122">
        <v>0</v>
      </c>
      <c r="AX371" s="122">
        <v>0</v>
      </c>
      <c r="AY371" s="122">
        <v>0</v>
      </c>
      <c r="AZ371" s="122">
        <v>0</v>
      </c>
      <c r="BA371" s="122">
        <v>0</v>
      </c>
      <c r="BB371" s="122">
        <v>0</v>
      </c>
      <c r="BC371" s="122">
        <v>0</v>
      </c>
      <c r="BD371" s="122">
        <v>0</v>
      </c>
      <c r="BE371" s="122">
        <v>0</v>
      </c>
      <c r="BF371" s="122">
        <v>0</v>
      </c>
      <c r="BG371" s="122">
        <v>0</v>
      </c>
      <c r="BH371" s="122">
        <v>0</v>
      </c>
      <c r="BI371" s="122">
        <v>0</v>
      </c>
      <c r="BJ371" s="122">
        <v>0</v>
      </c>
      <c r="BK371" s="122">
        <v>0</v>
      </c>
      <c r="BL371" s="122">
        <v>0</v>
      </c>
      <c r="BM371" s="122">
        <v>0</v>
      </c>
      <c r="BN371" s="122">
        <v>0</v>
      </c>
      <c r="BO371" s="122">
        <v>0</v>
      </c>
      <c r="BP371" s="122">
        <v>0</v>
      </c>
      <c r="BQ371" s="122">
        <v>0</v>
      </c>
      <c r="BR371" s="122">
        <v>0</v>
      </c>
      <c r="BS371" s="122">
        <v>0</v>
      </c>
      <c r="BT371" s="122">
        <v>0</v>
      </c>
      <c r="BU371" s="122">
        <v>0</v>
      </c>
      <c r="BV371" s="122">
        <v>0</v>
      </c>
      <c r="BW371" s="122">
        <v>0</v>
      </c>
      <c r="BX371" s="122">
        <v>0</v>
      </c>
      <c r="BY371" s="122">
        <v>0</v>
      </c>
      <c r="BZ371" s="122">
        <v>0</v>
      </c>
      <c r="CA371" s="122">
        <v>0</v>
      </c>
      <c r="CB371" s="122">
        <v>0</v>
      </c>
      <c r="CC371" s="122">
        <v>0</v>
      </c>
      <c r="CD371" s="122">
        <v>0</v>
      </c>
      <c r="CE371" s="122">
        <v>0</v>
      </c>
      <c r="CF371" s="122">
        <v>0</v>
      </c>
      <c r="CG371" s="122">
        <v>0</v>
      </c>
      <c r="CH371" s="122">
        <v>0</v>
      </c>
      <c r="CI371" s="122">
        <v>0</v>
      </c>
      <c r="CJ371" s="122">
        <v>0</v>
      </c>
      <c r="CK371" s="122">
        <v>0</v>
      </c>
      <c r="CL371" s="122">
        <v>0</v>
      </c>
      <c r="CM371" s="122">
        <v>0</v>
      </c>
      <c r="CN371" s="122">
        <v>0</v>
      </c>
      <c r="CO371" s="122">
        <v>0</v>
      </c>
      <c r="CP371" s="122">
        <v>0</v>
      </c>
      <c r="CQ371" s="122">
        <v>0</v>
      </c>
      <c r="CR371" s="122">
        <v>0</v>
      </c>
      <c r="CS371" s="122">
        <v>0</v>
      </c>
      <c r="CT371" s="122">
        <v>0</v>
      </c>
      <c r="CU371" s="122">
        <v>0</v>
      </c>
      <c r="CV371" s="122">
        <v>0</v>
      </c>
      <c r="CW371" s="122">
        <v>0</v>
      </c>
      <c r="CX371" s="122">
        <v>0</v>
      </c>
    </row>
    <row r="372" spans="1:102" hidden="1" outlineLevel="1" x14ac:dyDescent="0.25">
      <c r="A372" t="s">
        <v>13</v>
      </c>
      <c r="B372" s="116" t="s">
        <v>292</v>
      </c>
      <c r="C372" s="121">
        <v>1.2</v>
      </c>
      <c r="D372" s="122">
        <v>0</v>
      </c>
      <c r="E372" s="122">
        <v>0</v>
      </c>
      <c r="F372" s="122">
        <v>0</v>
      </c>
      <c r="G372" s="122">
        <v>0</v>
      </c>
      <c r="H372" s="122">
        <v>0</v>
      </c>
      <c r="I372" s="122">
        <v>0</v>
      </c>
      <c r="J372" s="122">
        <v>0</v>
      </c>
      <c r="K372" s="122">
        <v>0</v>
      </c>
      <c r="L372" s="122">
        <v>0</v>
      </c>
      <c r="M372" s="122">
        <v>0</v>
      </c>
      <c r="N372" s="122">
        <v>0</v>
      </c>
      <c r="O372" s="122">
        <v>0</v>
      </c>
      <c r="P372" s="122">
        <v>0</v>
      </c>
      <c r="Q372" s="122">
        <v>0</v>
      </c>
      <c r="R372" s="122">
        <v>0</v>
      </c>
      <c r="S372" s="122">
        <v>0</v>
      </c>
      <c r="T372" s="122">
        <v>0</v>
      </c>
      <c r="U372" s="122">
        <v>0</v>
      </c>
      <c r="V372" s="122">
        <v>0</v>
      </c>
      <c r="W372" s="122">
        <v>0</v>
      </c>
      <c r="X372" s="122">
        <v>0</v>
      </c>
      <c r="Y372" s="122">
        <v>0</v>
      </c>
      <c r="Z372" s="122">
        <v>0</v>
      </c>
      <c r="AA372" s="122">
        <v>0</v>
      </c>
      <c r="AB372" s="122">
        <v>0</v>
      </c>
      <c r="AC372" s="122">
        <v>0</v>
      </c>
      <c r="AD372" s="122">
        <v>0</v>
      </c>
      <c r="AE372" s="122">
        <v>0</v>
      </c>
      <c r="AF372" s="122">
        <v>0</v>
      </c>
      <c r="AG372" s="122">
        <v>0</v>
      </c>
      <c r="AH372" s="122">
        <v>0</v>
      </c>
      <c r="AI372" s="122">
        <v>0</v>
      </c>
      <c r="AJ372" s="122">
        <v>0</v>
      </c>
      <c r="AK372" s="122">
        <v>0</v>
      </c>
      <c r="AL372" s="122">
        <v>0</v>
      </c>
      <c r="AM372" s="122">
        <v>0</v>
      </c>
      <c r="AN372" s="122">
        <v>0</v>
      </c>
      <c r="AO372" s="122">
        <v>0</v>
      </c>
      <c r="AP372" s="122">
        <v>0</v>
      </c>
      <c r="AQ372" s="122">
        <v>0</v>
      </c>
      <c r="AR372" s="122">
        <v>0</v>
      </c>
      <c r="AS372" s="122">
        <v>0</v>
      </c>
      <c r="AT372" s="122">
        <v>0</v>
      </c>
      <c r="AU372" s="122">
        <v>0</v>
      </c>
      <c r="AV372" s="122">
        <v>0</v>
      </c>
      <c r="AW372" s="122">
        <v>0</v>
      </c>
      <c r="AX372" s="122">
        <v>0</v>
      </c>
      <c r="AY372" s="122">
        <v>0</v>
      </c>
      <c r="AZ372" s="122">
        <v>0</v>
      </c>
      <c r="BA372" s="122">
        <v>0</v>
      </c>
      <c r="BB372" s="122">
        <v>0</v>
      </c>
      <c r="BC372" s="122">
        <v>0</v>
      </c>
      <c r="BD372" s="122">
        <v>0</v>
      </c>
      <c r="BE372" s="122">
        <v>0</v>
      </c>
      <c r="BF372" s="122">
        <v>0</v>
      </c>
      <c r="BG372" s="122">
        <v>0</v>
      </c>
      <c r="BH372" s="122">
        <v>0</v>
      </c>
      <c r="BI372" s="122">
        <v>0</v>
      </c>
      <c r="BJ372" s="122">
        <v>0</v>
      </c>
      <c r="BK372" s="122">
        <v>0</v>
      </c>
      <c r="BL372" s="122">
        <v>0</v>
      </c>
      <c r="BM372" s="122">
        <v>0</v>
      </c>
      <c r="BN372" s="122">
        <v>0</v>
      </c>
      <c r="BO372" s="122">
        <v>0</v>
      </c>
      <c r="BP372" s="122">
        <v>0</v>
      </c>
      <c r="BQ372" s="122">
        <v>0</v>
      </c>
      <c r="BR372" s="122">
        <v>0</v>
      </c>
      <c r="BS372" s="122">
        <v>0</v>
      </c>
      <c r="BT372" s="122">
        <v>0</v>
      </c>
      <c r="BU372" s="122">
        <v>0</v>
      </c>
      <c r="BV372" s="122">
        <v>0</v>
      </c>
      <c r="BW372" s="122">
        <v>0</v>
      </c>
      <c r="BX372" s="122">
        <v>0</v>
      </c>
      <c r="BY372" s="122">
        <v>0</v>
      </c>
      <c r="BZ372" s="122">
        <v>0</v>
      </c>
      <c r="CA372" s="122">
        <v>0</v>
      </c>
      <c r="CB372" s="122">
        <v>0</v>
      </c>
      <c r="CC372" s="122">
        <v>0</v>
      </c>
      <c r="CD372" s="122">
        <v>0</v>
      </c>
      <c r="CE372" s="122">
        <v>0</v>
      </c>
      <c r="CF372" s="122">
        <v>0</v>
      </c>
      <c r="CG372" s="122">
        <v>0</v>
      </c>
      <c r="CH372" s="122">
        <v>0</v>
      </c>
      <c r="CI372" s="122">
        <v>0</v>
      </c>
      <c r="CJ372" s="122">
        <v>0</v>
      </c>
      <c r="CK372" s="122">
        <v>0</v>
      </c>
      <c r="CL372" s="122">
        <v>0</v>
      </c>
      <c r="CM372" s="122">
        <v>0</v>
      </c>
      <c r="CN372" s="122">
        <v>0</v>
      </c>
      <c r="CO372" s="122">
        <v>0</v>
      </c>
      <c r="CP372" s="122">
        <v>0</v>
      </c>
      <c r="CQ372" s="122">
        <v>0</v>
      </c>
      <c r="CR372" s="122">
        <v>0</v>
      </c>
      <c r="CS372" s="122">
        <v>0</v>
      </c>
      <c r="CT372" s="122">
        <v>0</v>
      </c>
      <c r="CU372" s="122">
        <v>0</v>
      </c>
      <c r="CV372" s="122">
        <v>0</v>
      </c>
      <c r="CW372" s="122">
        <v>0</v>
      </c>
      <c r="CX372" s="122">
        <v>0</v>
      </c>
    </row>
    <row r="373" spans="1:102" hidden="1" outlineLevel="1" x14ac:dyDescent="0.25">
      <c r="A373" t="s">
        <v>14</v>
      </c>
      <c r="B373" s="116" t="s">
        <v>293</v>
      </c>
      <c r="C373" s="123">
        <v>1.2</v>
      </c>
      <c r="D373" s="124">
        <v>0</v>
      </c>
      <c r="E373" s="124">
        <v>0</v>
      </c>
      <c r="F373" s="124">
        <v>0</v>
      </c>
      <c r="G373" s="124">
        <v>0</v>
      </c>
      <c r="H373" s="124">
        <v>0</v>
      </c>
      <c r="I373" s="124">
        <v>0</v>
      </c>
      <c r="J373" s="124">
        <v>0</v>
      </c>
      <c r="K373" s="124">
        <v>0</v>
      </c>
      <c r="L373" s="124">
        <v>0</v>
      </c>
      <c r="M373" s="124">
        <v>0</v>
      </c>
      <c r="N373" s="124">
        <v>0</v>
      </c>
      <c r="O373" s="124">
        <v>0</v>
      </c>
      <c r="P373" s="124">
        <v>0</v>
      </c>
      <c r="Q373" s="124">
        <v>0</v>
      </c>
      <c r="R373" s="124">
        <v>0</v>
      </c>
      <c r="S373" s="124">
        <v>0</v>
      </c>
      <c r="T373" s="124">
        <v>0</v>
      </c>
      <c r="U373" s="124">
        <v>0</v>
      </c>
      <c r="V373" s="124">
        <v>0</v>
      </c>
      <c r="W373" s="124">
        <v>0</v>
      </c>
      <c r="X373" s="124">
        <v>0</v>
      </c>
      <c r="Y373" s="124">
        <v>0</v>
      </c>
      <c r="Z373" s="124">
        <v>0</v>
      </c>
      <c r="AA373" s="124">
        <v>0</v>
      </c>
      <c r="AB373" s="124">
        <v>0</v>
      </c>
      <c r="AC373" s="124">
        <v>0</v>
      </c>
      <c r="AD373" s="124">
        <v>0</v>
      </c>
      <c r="AE373" s="124">
        <v>0</v>
      </c>
      <c r="AF373" s="124">
        <v>0</v>
      </c>
      <c r="AG373" s="124">
        <v>0</v>
      </c>
      <c r="AH373" s="124">
        <v>0</v>
      </c>
      <c r="AI373" s="124">
        <v>0</v>
      </c>
      <c r="AJ373" s="124">
        <v>0</v>
      </c>
      <c r="AK373" s="124">
        <v>0</v>
      </c>
      <c r="AL373" s="124">
        <v>0</v>
      </c>
      <c r="AM373" s="124">
        <v>0</v>
      </c>
      <c r="AN373" s="124">
        <v>0</v>
      </c>
      <c r="AO373" s="124">
        <v>0</v>
      </c>
      <c r="AP373" s="124">
        <v>0</v>
      </c>
      <c r="AQ373" s="124">
        <v>0</v>
      </c>
      <c r="AR373" s="124">
        <v>0</v>
      </c>
      <c r="AS373" s="124">
        <v>0</v>
      </c>
      <c r="AT373" s="124">
        <v>0</v>
      </c>
      <c r="AU373" s="124">
        <v>0</v>
      </c>
      <c r="AV373" s="124">
        <v>0</v>
      </c>
      <c r="AW373" s="124">
        <v>0</v>
      </c>
      <c r="AX373" s="124">
        <v>0</v>
      </c>
      <c r="AY373" s="124">
        <v>0</v>
      </c>
      <c r="AZ373" s="124">
        <v>0</v>
      </c>
      <c r="BA373" s="124">
        <v>0</v>
      </c>
      <c r="BB373" s="124">
        <v>0</v>
      </c>
      <c r="BC373" s="124">
        <v>0</v>
      </c>
      <c r="BD373" s="124">
        <v>0</v>
      </c>
      <c r="BE373" s="124">
        <v>0</v>
      </c>
      <c r="BF373" s="124">
        <v>0</v>
      </c>
      <c r="BG373" s="124">
        <v>0</v>
      </c>
      <c r="BH373" s="124">
        <v>0</v>
      </c>
      <c r="BI373" s="124">
        <v>0</v>
      </c>
      <c r="BJ373" s="124">
        <v>0</v>
      </c>
      <c r="BK373" s="124">
        <v>0</v>
      </c>
      <c r="BL373" s="124">
        <v>0</v>
      </c>
      <c r="BM373" s="124">
        <v>0</v>
      </c>
      <c r="BN373" s="124">
        <v>0</v>
      </c>
      <c r="BO373" s="124">
        <v>0</v>
      </c>
      <c r="BP373" s="124">
        <v>0</v>
      </c>
      <c r="BQ373" s="124">
        <v>0</v>
      </c>
      <c r="BR373" s="124">
        <v>0</v>
      </c>
      <c r="BS373" s="124">
        <v>0</v>
      </c>
      <c r="BT373" s="124">
        <v>0</v>
      </c>
      <c r="BU373" s="124">
        <v>0</v>
      </c>
      <c r="BV373" s="124">
        <v>0</v>
      </c>
      <c r="BW373" s="124">
        <v>0</v>
      </c>
      <c r="BX373" s="124">
        <v>0</v>
      </c>
      <c r="BY373" s="124">
        <v>0</v>
      </c>
      <c r="BZ373" s="124">
        <v>0</v>
      </c>
      <c r="CA373" s="124">
        <v>0</v>
      </c>
      <c r="CB373" s="124">
        <v>0</v>
      </c>
      <c r="CC373" s="124">
        <v>0</v>
      </c>
      <c r="CD373" s="124">
        <v>0</v>
      </c>
      <c r="CE373" s="124">
        <v>0</v>
      </c>
      <c r="CF373" s="124">
        <v>0</v>
      </c>
      <c r="CG373" s="124">
        <v>0</v>
      </c>
      <c r="CH373" s="124">
        <v>0</v>
      </c>
      <c r="CI373" s="124">
        <v>0</v>
      </c>
      <c r="CJ373" s="124">
        <v>0</v>
      </c>
      <c r="CK373" s="124">
        <v>0</v>
      </c>
      <c r="CL373" s="124">
        <v>0</v>
      </c>
      <c r="CM373" s="124">
        <v>0</v>
      </c>
      <c r="CN373" s="124">
        <v>0</v>
      </c>
      <c r="CO373" s="124">
        <v>0</v>
      </c>
      <c r="CP373" s="124">
        <v>0</v>
      </c>
      <c r="CQ373" s="124">
        <v>0</v>
      </c>
      <c r="CR373" s="124">
        <v>0</v>
      </c>
      <c r="CS373" s="124">
        <v>0</v>
      </c>
      <c r="CT373" s="124">
        <v>0</v>
      </c>
      <c r="CU373" s="124">
        <v>0</v>
      </c>
      <c r="CV373" s="124">
        <v>0</v>
      </c>
      <c r="CW373" s="124">
        <v>0</v>
      </c>
      <c r="CX373" s="124">
        <v>0</v>
      </c>
    </row>
    <row r="374" spans="1:102" hidden="1" outlineLevel="1" x14ac:dyDescent="0.25">
      <c r="A374" t="s">
        <v>14</v>
      </c>
      <c r="B374" s="116" t="s">
        <v>294</v>
      </c>
      <c r="C374" s="123">
        <v>9.6</v>
      </c>
      <c r="D374" s="124">
        <v>0</v>
      </c>
      <c r="E374" s="124">
        <v>0</v>
      </c>
      <c r="F374" s="124">
        <v>0</v>
      </c>
      <c r="G374" s="124">
        <v>0</v>
      </c>
      <c r="H374" s="124">
        <v>0</v>
      </c>
      <c r="I374" s="124">
        <v>0</v>
      </c>
      <c r="J374" s="124">
        <v>0</v>
      </c>
      <c r="K374" s="124">
        <v>0</v>
      </c>
      <c r="L374" s="124">
        <v>0</v>
      </c>
      <c r="M374" s="124">
        <v>0</v>
      </c>
      <c r="N374" s="124">
        <v>0</v>
      </c>
      <c r="O374" s="124">
        <v>0</v>
      </c>
      <c r="P374" s="124">
        <v>0</v>
      </c>
      <c r="Q374" s="124">
        <v>0</v>
      </c>
      <c r="R374" s="124">
        <v>0</v>
      </c>
      <c r="S374" s="124">
        <v>0</v>
      </c>
      <c r="T374" s="124">
        <v>0</v>
      </c>
      <c r="U374" s="124">
        <v>0</v>
      </c>
      <c r="V374" s="124">
        <v>0</v>
      </c>
      <c r="W374" s="124">
        <v>0</v>
      </c>
      <c r="X374" s="124">
        <v>0</v>
      </c>
      <c r="Y374" s="124">
        <v>0</v>
      </c>
      <c r="Z374" s="124">
        <v>0</v>
      </c>
      <c r="AA374" s="124">
        <v>0</v>
      </c>
      <c r="AB374" s="124">
        <v>0</v>
      </c>
      <c r="AC374" s="124">
        <v>0</v>
      </c>
      <c r="AD374" s="124">
        <v>0</v>
      </c>
      <c r="AE374" s="124">
        <v>0</v>
      </c>
      <c r="AF374" s="124">
        <v>0</v>
      </c>
      <c r="AG374" s="124">
        <v>0</v>
      </c>
      <c r="AH374" s="124">
        <v>0</v>
      </c>
      <c r="AI374" s="124">
        <v>0</v>
      </c>
      <c r="AJ374" s="124">
        <v>0</v>
      </c>
      <c r="AK374" s="124">
        <v>0</v>
      </c>
      <c r="AL374" s="124">
        <v>0</v>
      </c>
      <c r="AM374" s="124">
        <v>0</v>
      </c>
      <c r="AN374" s="124">
        <v>0</v>
      </c>
      <c r="AO374" s="124">
        <v>0</v>
      </c>
      <c r="AP374" s="124">
        <v>0</v>
      </c>
      <c r="AQ374" s="124">
        <v>0</v>
      </c>
      <c r="AR374" s="124">
        <v>0</v>
      </c>
      <c r="AS374" s="124">
        <v>0</v>
      </c>
      <c r="AT374" s="124">
        <v>0</v>
      </c>
      <c r="AU374" s="124">
        <v>0</v>
      </c>
      <c r="AV374" s="124">
        <v>0</v>
      </c>
      <c r="AW374" s="124">
        <v>0</v>
      </c>
      <c r="AX374" s="124">
        <v>0</v>
      </c>
      <c r="AY374" s="124">
        <v>0</v>
      </c>
      <c r="AZ374" s="124">
        <v>0</v>
      </c>
      <c r="BA374" s="124">
        <v>0</v>
      </c>
      <c r="BB374" s="124">
        <v>0</v>
      </c>
      <c r="BC374" s="124">
        <v>0</v>
      </c>
      <c r="BD374" s="124">
        <v>0</v>
      </c>
      <c r="BE374" s="124">
        <v>0</v>
      </c>
      <c r="BF374" s="124">
        <v>0</v>
      </c>
      <c r="BG374" s="124">
        <v>0</v>
      </c>
      <c r="BH374" s="124">
        <v>0</v>
      </c>
      <c r="BI374" s="124">
        <v>0</v>
      </c>
      <c r="BJ374" s="124">
        <v>0</v>
      </c>
      <c r="BK374" s="124">
        <v>0</v>
      </c>
      <c r="BL374" s="124">
        <v>0</v>
      </c>
      <c r="BM374" s="124">
        <v>0</v>
      </c>
      <c r="BN374" s="124">
        <v>0</v>
      </c>
      <c r="BO374" s="124">
        <v>0</v>
      </c>
      <c r="BP374" s="124">
        <v>0</v>
      </c>
      <c r="BQ374" s="124">
        <v>0</v>
      </c>
      <c r="BR374" s="124">
        <v>0</v>
      </c>
      <c r="BS374" s="124">
        <v>0</v>
      </c>
      <c r="BT374" s="124">
        <v>0</v>
      </c>
      <c r="BU374" s="124">
        <v>0</v>
      </c>
      <c r="BV374" s="124">
        <v>0</v>
      </c>
      <c r="BW374" s="124">
        <v>0</v>
      </c>
      <c r="BX374" s="124">
        <v>0</v>
      </c>
      <c r="BY374" s="124">
        <v>0</v>
      </c>
      <c r="BZ374" s="124">
        <v>0</v>
      </c>
      <c r="CA374" s="124">
        <v>0</v>
      </c>
      <c r="CB374" s="124">
        <v>0</v>
      </c>
      <c r="CC374" s="124">
        <v>0</v>
      </c>
      <c r="CD374" s="124">
        <v>0</v>
      </c>
      <c r="CE374" s="124">
        <v>0</v>
      </c>
      <c r="CF374" s="124">
        <v>0</v>
      </c>
      <c r="CG374" s="124">
        <v>0</v>
      </c>
      <c r="CH374" s="124">
        <v>0</v>
      </c>
      <c r="CI374" s="124">
        <v>0</v>
      </c>
      <c r="CJ374" s="124">
        <v>0</v>
      </c>
      <c r="CK374" s="124">
        <v>0</v>
      </c>
      <c r="CL374" s="124">
        <v>0</v>
      </c>
      <c r="CM374" s="124">
        <v>0</v>
      </c>
      <c r="CN374" s="124">
        <v>0</v>
      </c>
      <c r="CO374" s="124">
        <v>0</v>
      </c>
      <c r="CP374" s="124">
        <v>0</v>
      </c>
      <c r="CQ374" s="124">
        <v>0</v>
      </c>
      <c r="CR374" s="124">
        <v>0</v>
      </c>
      <c r="CS374" s="124">
        <v>0</v>
      </c>
      <c r="CT374" s="124">
        <v>0</v>
      </c>
      <c r="CU374" s="124">
        <v>0</v>
      </c>
      <c r="CV374" s="124">
        <v>0</v>
      </c>
      <c r="CW374" s="124">
        <v>0</v>
      </c>
      <c r="CX374" s="124">
        <v>0</v>
      </c>
    </row>
    <row r="375" spans="1:102" hidden="1" outlineLevel="1" x14ac:dyDescent="0.25">
      <c r="A375" t="s">
        <v>14</v>
      </c>
      <c r="B375" s="116" t="s">
        <v>295</v>
      </c>
      <c r="C375" s="123">
        <v>2.4</v>
      </c>
      <c r="D375" s="124">
        <v>0</v>
      </c>
      <c r="E375" s="124">
        <v>0</v>
      </c>
      <c r="F375" s="124">
        <v>0</v>
      </c>
      <c r="G375" s="124">
        <v>0</v>
      </c>
      <c r="H375" s="124">
        <v>0</v>
      </c>
      <c r="I375" s="124">
        <v>0</v>
      </c>
      <c r="J375" s="124">
        <v>0</v>
      </c>
      <c r="K375" s="124">
        <v>0</v>
      </c>
      <c r="L375" s="124">
        <v>0</v>
      </c>
      <c r="M375" s="124">
        <v>0</v>
      </c>
      <c r="N375" s="124">
        <v>0</v>
      </c>
      <c r="O375" s="124">
        <v>0</v>
      </c>
      <c r="P375" s="124">
        <v>0</v>
      </c>
      <c r="Q375" s="124">
        <v>0</v>
      </c>
      <c r="R375" s="124">
        <v>0</v>
      </c>
      <c r="S375" s="124">
        <v>0</v>
      </c>
      <c r="T375" s="124">
        <v>0</v>
      </c>
      <c r="U375" s="124">
        <v>0</v>
      </c>
      <c r="V375" s="124">
        <v>0</v>
      </c>
      <c r="W375" s="124">
        <v>0</v>
      </c>
      <c r="X375" s="124">
        <v>0</v>
      </c>
      <c r="Y375" s="124">
        <v>0</v>
      </c>
      <c r="Z375" s="124">
        <v>0</v>
      </c>
      <c r="AA375" s="124">
        <v>0</v>
      </c>
      <c r="AB375" s="124">
        <v>0</v>
      </c>
      <c r="AC375" s="124">
        <v>0</v>
      </c>
      <c r="AD375" s="124">
        <v>0</v>
      </c>
      <c r="AE375" s="124">
        <v>0</v>
      </c>
      <c r="AF375" s="124">
        <v>0</v>
      </c>
      <c r="AG375" s="124">
        <v>0</v>
      </c>
      <c r="AH375" s="124">
        <v>0</v>
      </c>
      <c r="AI375" s="124">
        <v>0</v>
      </c>
      <c r="AJ375" s="124">
        <v>0</v>
      </c>
      <c r="AK375" s="124">
        <v>0</v>
      </c>
      <c r="AL375" s="124">
        <v>0</v>
      </c>
      <c r="AM375" s="124">
        <v>0</v>
      </c>
      <c r="AN375" s="124">
        <v>0</v>
      </c>
      <c r="AO375" s="124">
        <v>0</v>
      </c>
      <c r="AP375" s="124">
        <v>0</v>
      </c>
      <c r="AQ375" s="124">
        <v>0</v>
      </c>
      <c r="AR375" s="124">
        <v>0</v>
      </c>
      <c r="AS375" s="124">
        <v>0</v>
      </c>
      <c r="AT375" s="124">
        <v>0</v>
      </c>
      <c r="AU375" s="124">
        <v>0</v>
      </c>
      <c r="AV375" s="124">
        <v>0</v>
      </c>
      <c r="AW375" s="124">
        <v>0</v>
      </c>
      <c r="AX375" s="124">
        <v>0</v>
      </c>
      <c r="AY375" s="124">
        <v>0</v>
      </c>
      <c r="AZ375" s="124">
        <v>0</v>
      </c>
      <c r="BA375" s="124">
        <v>0</v>
      </c>
      <c r="BB375" s="124">
        <v>0</v>
      </c>
      <c r="BC375" s="124">
        <v>0</v>
      </c>
      <c r="BD375" s="124">
        <v>0</v>
      </c>
      <c r="BE375" s="124">
        <v>0</v>
      </c>
      <c r="BF375" s="124">
        <v>0</v>
      </c>
      <c r="BG375" s="124">
        <v>0</v>
      </c>
      <c r="BH375" s="124">
        <v>0</v>
      </c>
      <c r="BI375" s="124">
        <v>0</v>
      </c>
      <c r="BJ375" s="124">
        <v>0</v>
      </c>
      <c r="BK375" s="124">
        <v>0</v>
      </c>
      <c r="BL375" s="124">
        <v>0</v>
      </c>
      <c r="BM375" s="124">
        <v>0</v>
      </c>
      <c r="BN375" s="124">
        <v>0</v>
      </c>
      <c r="BO375" s="124">
        <v>0</v>
      </c>
      <c r="BP375" s="124">
        <v>0</v>
      </c>
      <c r="BQ375" s="124">
        <v>0</v>
      </c>
      <c r="BR375" s="124">
        <v>0</v>
      </c>
      <c r="BS375" s="124">
        <v>0</v>
      </c>
      <c r="BT375" s="124">
        <v>0</v>
      </c>
      <c r="BU375" s="124">
        <v>0</v>
      </c>
      <c r="BV375" s="124">
        <v>0</v>
      </c>
      <c r="BW375" s="124">
        <v>0</v>
      </c>
      <c r="BX375" s="124">
        <v>0</v>
      </c>
      <c r="BY375" s="124">
        <v>0</v>
      </c>
      <c r="BZ375" s="124">
        <v>0</v>
      </c>
      <c r="CA375" s="124">
        <v>0</v>
      </c>
      <c r="CB375" s="124">
        <v>0</v>
      </c>
      <c r="CC375" s="124">
        <v>0</v>
      </c>
      <c r="CD375" s="124">
        <v>0</v>
      </c>
      <c r="CE375" s="124">
        <v>0</v>
      </c>
      <c r="CF375" s="124">
        <v>0</v>
      </c>
      <c r="CG375" s="124">
        <v>0</v>
      </c>
      <c r="CH375" s="124">
        <v>0</v>
      </c>
      <c r="CI375" s="124">
        <v>0</v>
      </c>
      <c r="CJ375" s="124">
        <v>0</v>
      </c>
      <c r="CK375" s="124">
        <v>0</v>
      </c>
      <c r="CL375" s="124">
        <v>0</v>
      </c>
      <c r="CM375" s="124">
        <v>0</v>
      </c>
      <c r="CN375" s="124">
        <v>0</v>
      </c>
      <c r="CO375" s="124">
        <v>0</v>
      </c>
      <c r="CP375" s="124">
        <v>0</v>
      </c>
      <c r="CQ375" s="124">
        <v>0</v>
      </c>
      <c r="CR375" s="124">
        <v>0</v>
      </c>
      <c r="CS375" s="124">
        <v>0</v>
      </c>
      <c r="CT375" s="124">
        <v>0</v>
      </c>
      <c r="CU375" s="124">
        <v>0</v>
      </c>
      <c r="CV375" s="124">
        <v>0</v>
      </c>
      <c r="CW375" s="124">
        <v>0</v>
      </c>
      <c r="CX375" s="124">
        <v>0</v>
      </c>
    </row>
    <row r="376" spans="1:102" hidden="1" outlineLevel="1" x14ac:dyDescent="0.25">
      <c r="A376" t="s">
        <v>15</v>
      </c>
      <c r="B376" s="116" t="s">
        <v>296</v>
      </c>
      <c r="C376" s="125">
        <v>19.2</v>
      </c>
      <c r="D376" s="126">
        <v>0</v>
      </c>
      <c r="E376" s="126">
        <v>0</v>
      </c>
      <c r="F376" s="126">
        <v>0</v>
      </c>
      <c r="G376" s="126">
        <v>0</v>
      </c>
      <c r="H376" s="126">
        <v>0</v>
      </c>
      <c r="I376" s="126">
        <v>0</v>
      </c>
      <c r="J376" s="126">
        <v>0</v>
      </c>
      <c r="K376" s="126">
        <v>0</v>
      </c>
      <c r="L376" s="126">
        <v>0</v>
      </c>
      <c r="M376" s="126">
        <v>0</v>
      </c>
      <c r="N376" s="126">
        <v>0</v>
      </c>
      <c r="O376" s="126">
        <v>0</v>
      </c>
      <c r="P376" s="126">
        <v>0</v>
      </c>
      <c r="Q376" s="126">
        <v>0</v>
      </c>
      <c r="R376" s="126">
        <v>0</v>
      </c>
      <c r="S376" s="126">
        <v>0</v>
      </c>
      <c r="T376" s="126">
        <v>0</v>
      </c>
      <c r="U376" s="126">
        <v>0</v>
      </c>
      <c r="V376" s="126">
        <v>0</v>
      </c>
      <c r="W376" s="126">
        <v>0</v>
      </c>
      <c r="X376" s="126">
        <v>0</v>
      </c>
      <c r="Y376" s="126">
        <v>0</v>
      </c>
      <c r="Z376" s="126">
        <v>0</v>
      </c>
      <c r="AA376" s="126">
        <v>0</v>
      </c>
      <c r="AB376" s="126">
        <v>0</v>
      </c>
      <c r="AC376" s="126">
        <v>0</v>
      </c>
      <c r="AD376" s="126">
        <v>0</v>
      </c>
      <c r="AE376" s="126">
        <v>0</v>
      </c>
      <c r="AF376" s="126">
        <v>0</v>
      </c>
      <c r="AG376" s="126">
        <v>0</v>
      </c>
      <c r="AH376" s="126">
        <v>0</v>
      </c>
      <c r="AI376" s="126">
        <v>0</v>
      </c>
      <c r="AJ376" s="126">
        <v>0</v>
      </c>
      <c r="AK376" s="126">
        <v>0</v>
      </c>
      <c r="AL376" s="126">
        <v>0</v>
      </c>
      <c r="AM376" s="126">
        <v>0</v>
      </c>
      <c r="AN376" s="126">
        <v>0</v>
      </c>
      <c r="AO376" s="126">
        <v>0</v>
      </c>
      <c r="AP376" s="126">
        <v>0</v>
      </c>
      <c r="AQ376" s="126">
        <v>0</v>
      </c>
      <c r="AR376" s="126">
        <v>0</v>
      </c>
      <c r="AS376" s="126">
        <v>0</v>
      </c>
      <c r="AT376" s="126">
        <v>0</v>
      </c>
      <c r="AU376" s="126">
        <v>0</v>
      </c>
      <c r="AV376" s="126">
        <v>0</v>
      </c>
      <c r="AW376" s="126">
        <v>0</v>
      </c>
      <c r="AX376" s="126">
        <v>0</v>
      </c>
      <c r="AY376" s="126">
        <v>0</v>
      </c>
      <c r="AZ376" s="126">
        <v>0</v>
      </c>
      <c r="BA376" s="126">
        <v>0</v>
      </c>
      <c r="BB376" s="126">
        <v>0</v>
      </c>
      <c r="BC376" s="126">
        <v>0</v>
      </c>
      <c r="BD376" s="126">
        <v>0</v>
      </c>
      <c r="BE376" s="126">
        <v>0</v>
      </c>
      <c r="BF376" s="126">
        <v>0</v>
      </c>
      <c r="BG376" s="126">
        <v>0</v>
      </c>
      <c r="BH376" s="126">
        <v>0</v>
      </c>
      <c r="BI376" s="126">
        <v>0</v>
      </c>
      <c r="BJ376" s="126">
        <v>0</v>
      </c>
      <c r="BK376" s="126">
        <v>0</v>
      </c>
      <c r="BL376" s="126">
        <v>0</v>
      </c>
      <c r="BM376" s="126">
        <v>0</v>
      </c>
      <c r="BN376" s="126">
        <v>0</v>
      </c>
      <c r="BO376" s="126">
        <v>0</v>
      </c>
      <c r="BP376" s="126">
        <v>0</v>
      </c>
      <c r="BQ376" s="126">
        <v>0</v>
      </c>
      <c r="BR376" s="126">
        <v>0</v>
      </c>
      <c r="BS376" s="126">
        <v>0</v>
      </c>
      <c r="BT376" s="126">
        <v>0</v>
      </c>
      <c r="BU376" s="126">
        <v>0</v>
      </c>
      <c r="BV376" s="126">
        <v>0</v>
      </c>
      <c r="BW376" s="126">
        <v>0</v>
      </c>
      <c r="BX376" s="126">
        <v>0</v>
      </c>
      <c r="BY376" s="126">
        <v>0</v>
      </c>
      <c r="BZ376" s="126">
        <v>0</v>
      </c>
      <c r="CA376" s="126">
        <v>0</v>
      </c>
      <c r="CB376" s="126">
        <v>0</v>
      </c>
      <c r="CC376" s="126">
        <v>0</v>
      </c>
      <c r="CD376" s="126">
        <v>0</v>
      </c>
      <c r="CE376" s="126">
        <v>0</v>
      </c>
      <c r="CF376" s="126">
        <v>0</v>
      </c>
      <c r="CG376" s="126">
        <v>0</v>
      </c>
      <c r="CH376" s="126">
        <v>0</v>
      </c>
      <c r="CI376" s="126">
        <v>0</v>
      </c>
      <c r="CJ376" s="126">
        <v>0</v>
      </c>
      <c r="CK376" s="126">
        <v>0</v>
      </c>
      <c r="CL376" s="126">
        <v>0</v>
      </c>
      <c r="CM376" s="126">
        <v>0</v>
      </c>
      <c r="CN376" s="126">
        <v>0</v>
      </c>
      <c r="CO376" s="126">
        <v>0</v>
      </c>
      <c r="CP376" s="126">
        <v>0</v>
      </c>
      <c r="CQ376" s="126">
        <v>0</v>
      </c>
      <c r="CR376" s="126">
        <v>0</v>
      </c>
      <c r="CS376" s="126">
        <v>0</v>
      </c>
      <c r="CT376" s="126">
        <v>0</v>
      </c>
      <c r="CU376" s="126">
        <v>0</v>
      </c>
      <c r="CV376" s="126">
        <v>0</v>
      </c>
      <c r="CW376" s="126">
        <v>0</v>
      </c>
      <c r="CX376" s="126">
        <v>0</v>
      </c>
    </row>
    <row r="377" spans="1:102" hidden="1" outlineLevel="1" x14ac:dyDescent="0.25">
      <c r="A377" t="s">
        <v>15</v>
      </c>
      <c r="B377" s="116" t="s">
        <v>297</v>
      </c>
      <c r="C377" s="125">
        <v>7.2</v>
      </c>
      <c r="D377" s="126">
        <v>0</v>
      </c>
      <c r="E377" s="126">
        <v>0</v>
      </c>
      <c r="F377" s="126">
        <v>0</v>
      </c>
      <c r="G377" s="126">
        <v>0</v>
      </c>
      <c r="H377" s="126">
        <v>0</v>
      </c>
      <c r="I377" s="126">
        <v>0</v>
      </c>
      <c r="J377" s="126">
        <v>0</v>
      </c>
      <c r="K377" s="126">
        <v>0</v>
      </c>
      <c r="L377" s="126">
        <v>0</v>
      </c>
      <c r="M377" s="126">
        <v>0</v>
      </c>
      <c r="N377" s="126">
        <v>0</v>
      </c>
      <c r="O377" s="126">
        <v>1.2</v>
      </c>
      <c r="P377" s="126">
        <v>0</v>
      </c>
      <c r="Q377" s="126">
        <v>0</v>
      </c>
      <c r="R377" s="126">
        <v>0</v>
      </c>
      <c r="S377" s="126">
        <v>0</v>
      </c>
      <c r="T377" s="126">
        <v>0</v>
      </c>
      <c r="U377" s="126">
        <v>0</v>
      </c>
      <c r="V377" s="126">
        <v>0</v>
      </c>
      <c r="W377" s="126">
        <v>0</v>
      </c>
      <c r="X377" s="126">
        <v>0</v>
      </c>
      <c r="Y377" s="126">
        <v>0</v>
      </c>
      <c r="Z377" s="126">
        <v>0</v>
      </c>
      <c r="AA377" s="126">
        <v>1.2</v>
      </c>
      <c r="AB377" s="126">
        <v>0</v>
      </c>
      <c r="AC377" s="126">
        <v>0</v>
      </c>
      <c r="AD377" s="126">
        <v>0</v>
      </c>
      <c r="AE377" s="126">
        <v>0</v>
      </c>
      <c r="AF377" s="126">
        <v>0</v>
      </c>
      <c r="AG377" s="126">
        <v>0</v>
      </c>
      <c r="AH377" s="126">
        <v>0</v>
      </c>
      <c r="AI377" s="126">
        <v>0</v>
      </c>
      <c r="AJ377" s="126">
        <v>0</v>
      </c>
      <c r="AK377" s="126">
        <v>0</v>
      </c>
      <c r="AL377" s="126">
        <v>0</v>
      </c>
      <c r="AM377" s="126">
        <v>0</v>
      </c>
      <c r="AN377" s="126">
        <v>0</v>
      </c>
      <c r="AO377" s="126">
        <v>0</v>
      </c>
      <c r="AP377" s="126">
        <v>0</v>
      </c>
      <c r="AQ377" s="126">
        <v>0</v>
      </c>
      <c r="AR377" s="126">
        <v>0</v>
      </c>
      <c r="AS377" s="126">
        <v>0</v>
      </c>
      <c r="AT377" s="126">
        <v>0</v>
      </c>
      <c r="AU377" s="126">
        <v>0</v>
      </c>
      <c r="AV377" s="126">
        <v>0</v>
      </c>
      <c r="AW377" s="126">
        <v>0</v>
      </c>
      <c r="AX377" s="126">
        <v>0</v>
      </c>
      <c r="AY377" s="126">
        <v>0</v>
      </c>
      <c r="AZ377" s="126">
        <v>0</v>
      </c>
      <c r="BA377" s="126">
        <v>0</v>
      </c>
      <c r="BB377" s="126">
        <v>0</v>
      </c>
      <c r="BC377" s="126">
        <v>0</v>
      </c>
      <c r="BD377" s="126">
        <v>0</v>
      </c>
      <c r="BE377" s="126">
        <v>0</v>
      </c>
      <c r="BF377" s="126">
        <v>0</v>
      </c>
      <c r="BG377" s="126">
        <v>0</v>
      </c>
      <c r="BH377" s="126">
        <v>0</v>
      </c>
      <c r="BI377" s="126">
        <v>0</v>
      </c>
      <c r="BJ377" s="126">
        <v>0</v>
      </c>
      <c r="BK377" s="126">
        <v>0</v>
      </c>
      <c r="BL377" s="126">
        <v>0</v>
      </c>
      <c r="BM377" s="126">
        <v>0</v>
      </c>
      <c r="BN377" s="126">
        <v>0</v>
      </c>
      <c r="BO377" s="126">
        <v>0</v>
      </c>
      <c r="BP377" s="126">
        <v>0</v>
      </c>
      <c r="BQ377" s="126">
        <v>0</v>
      </c>
      <c r="BR377" s="126">
        <v>0</v>
      </c>
      <c r="BS377" s="126">
        <v>0</v>
      </c>
      <c r="BT377" s="126">
        <v>0</v>
      </c>
      <c r="BU377" s="126">
        <v>0</v>
      </c>
      <c r="BV377" s="126">
        <v>0</v>
      </c>
      <c r="BW377" s="126">
        <v>0</v>
      </c>
      <c r="BX377" s="126">
        <v>0</v>
      </c>
      <c r="BY377" s="126">
        <v>0</v>
      </c>
      <c r="BZ377" s="126">
        <v>0</v>
      </c>
      <c r="CA377" s="126">
        <v>0</v>
      </c>
      <c r="CB377" s="126">
        <v>0</v>
      </c>
      <c r="CC377" s="126">
        <v>0</v>
      </c>
      <c r="CD377" s="126">
        <v>0</v>
      </c>
      <c r="CE377" s="126">
        <v>0</v>
      </c>
      <c r="CF377" s="126">
        <v>0</v>
      </c>
      <c r="CG377" s="126">
        <v>0</v>
      </c>
      <c r="CH377" s="126">
        <v>0</v>
      </c>
      <c r="CI377" s="126">
        <v>0</v>
      </c>
      <c r="CJ377" s="126">
        <v>0</v>
      </c>
      <c r="CK377" s="126">
        <v>0</v>
      </c>
      <c r="CL377" s="126">
        <v>0</v>
      </c>
      <c r="CM377" s="126">
        <v>0</v>
      </c>
      <c r="CN377" s="126">
        <v>0</v>
      </c>
      <c r="CO377" s="126">
        <v>0</v>
      </c>
      <c r="CP377" s="126">
        <v>0</v>
      </c>
      <c r="CQ377" s="126">
        <v>0</v>
      </c>
      <c r="CR377" s="126">
        <v>0</v>
      </c>
      <c r="CS377" s="126">
        <v>0</v>
      </c>
      <c r="CT377" s="126">
        <v>0</v>
      </c>
      <c r="CU377" s="126">
        <v>0</v>
      </c>
      <c r="CV377" s="126">
        <v>0</v>
      </c>
      <c r="CW377" s="126">
        <v>0</v>
      </c>
      <c r="CX377" s="126">
        <v>0</v>
      </c>
    </row>
    <row r="378" spans="1:102" hidden="1" outlineLevel="1" x14ac:dyDescent="0.25">
      <c r="A378" t="s">
        <v>15</v>
      </c>
      <c r="B378" s="116" t="s">
        <v>298</v>
      </c>
      <c r="C378" s="125">
        <v>1.2</v>
      </c>
      <c r="D378" s="126">
        <v>0</v>
      </c>
      <c r="E378" s="126">
        <v>0</v>
      </c>
      <c r="F378" s="126">
        <v>0</v>
      </c>
      <c r="G378" s="126">
        <v>0</v>
      </c>
      <c r="H378" s="126">
        <v>0</v>
      </c>
      <c r="I378" s="126">
        <v>0</v>
      </c>
      <c r="J378" s="126">
        <v>0</v>
      </c>
      <c r="K378" s="126">
        <v>0</v>
      </c>
      <c r="L378" s="126">
        <v>0</v>
      </c>
      <c r="M378" s="126">
        <v>0</v>
      </c>
      <c r="N378" s="126">
        <v>0</v>
      </c>
      <c r="O378" s="126">
        <v>0</v>
      </c>
      <c r="P378" s="126">
        <v>0</v>
      </c>
      <c r="Q378" s="126">
        <v>0</v>
      </c>
      <c r="R378" s="126">
        <v>0</v>
      </c>
      <c r="S378" s="126">
        <v>0</v>
      </c>
      <c r="T378" s="126">
        <v>0</v>
      </c>
      <c r="U378" s="126">
        <v>0</v>
      </c>
      <c r="V378" s="126">
        <v>0</v>
      </c>
      <c r="W378" s="126">
        <v>0</v>
      </c>
      <c r="X378" s="126">
        <v>0</v>
      </c>
      <c r="Y378" s="126">
        <v>0</v>
      </c>
      <c r="Z378" s="126">
        <v>0</v>
      </c>
      <c r="AA378" s="126">
        <v>0</v>
      </c>
      <c r="AB378" s="126">
        <v>0</v>
      </c>
      <c r="AC378" s="126">
        <v>0</v>
      </c>
      <c r="AD378" s="126">
        <v>0</v>
      </c>
      <c r="AE378" s="126">
        <v>0</v>
      </c>
      <c r="AF378" s="126">
        <v>0</v>
      </c>
      <c r="AG378" s="126">
        <v>0</v>
      </c>
      <c r="AH378" s="126">
        <v>0</v>
      </c>
      <c r="AI378" s="126">
        <v>0</v>
      </c>
      <c r="AJ378" s="126">
        <v>0</v>
      </c>
      <c r="AK378" s="126">
        <v>0</v>
      </c>
      <c r="AL378" s="126">
        <v>0</v>
      </c>
      <c r="AM378" s="126">
        <v>0</v>
      </c>
      <c r="AN378" s="126">
        <v>0</v>
      </c>
      <c r="AO378" s="126">
        <v>0</v>
      </c>
      <c r="AP378" s="126">
        <v>0</v>
      </c>
      <c r="AQ378" s="126">
        <v>0</v>
      </c>
      <c r="AR378" s="126">
        <v>0</v>
      </c>
      <c r="AS378" s="126">
        <v>0</v>
      </c>
      <c r="AT378" s="126">
        <v>0</v>
      </c>
      <c r="AU378" s="126">
        <v>0</v>
      </c>
      <c r="AV378" s="126">
        <v>0</v>
      </c>
      <c r="AW378" s="126">
        <v>0</v>
      </c>
      <c r="AX378" s="126">
        <v>0</v>
      </c>
      <c r="AY378" s="126">
        <v>0</v>
      </c>
      <c r="AZ378" s="126">
        <v>0</v>
      </c>
      <c r="BA378" s="126">
        <v>0</v>
      </c>
      <c r="BB378" s="126">
        <v>0</v>
      </c>
      <c r="BC378" s="126">
        <v>0</v>
      </c>
      <c r="BD378" s="126">
        <v>0</v>
      </c>
      <c r="BE378" s="126">
        <v>0</v>
      </c>
      <c r="BF378" s="126">
        <v>0</v>
      </c>
      <c r="BG378" s="126">
        <v>0</v>
      </c>
      <c r="BH378" s="126">
        <v>0</v>
      </c>
      <c r="BI378" s="126">
        <v>0</v>
      </c>
      <c r="BJ378" s="126">
        <v>0</v>
      </c>
      <c r="BK378" s="126">
        <v>0</v>
      </c>
      <c r="BL378" s="126">
        <v>0</v>
      </c>
      <c r="BM378" s="126">
        <v>0</v>
      </c>
      <c r="BN378" s="126">
        <v>0</v>
      </c>
      <c r="BO378" s="126">
        <v>0</v>
      </c>
      <c r="BP378" s="126">
        <v>0</v>
      </c>
      <c r="BQ378" s="126">
        <v>0</v>
      </c>
      <c r="BR378" s="126">
        <v>0</v>
      </c>
      <c r="BS378" s="126">
        <v>0</v>
      </c>
      <c r="BT378" s="126">
        <v>0</v>
      </c>
      <c r="BU378" s="126">
        <v>0</v>
      </c>
      <c r="BV378" s="126">
        <v>0</v>
      </c>
      <c r="BW378" s="126">
        <v>0</v>
      </c>
      <c r="BX378" s="126">
        <v>0</v>
      </c>
      <c r="BY378" s="126">
        <v>0</v>
      </c>
      <c r="BZ378" s="126">
        <v>0</v>
      </c>
      <c r="CA378" s="126">
        <v>0</v>
      </c>
      <c r="CB378" s="126">
        <v>0</v>
      </c>
      <c r="CC378" s="126">
        <v>0</v>
      </c>
      <c r="CD378" s="126">
        <v>0</v>
      </c>
      <c r="CE378" s="126">
        <v>0</v>
      </c>
      <c r="CF378" s="126">
        <v>0</v>
      </c>
      <c r="CG378" s="126">
        <v>0</v>
      </c>
      <c r="CH378" s="126">
        <v>0</v>
      </c>
      <c r="CI378" s="126">
        <v>0</v>
      </c>
      <c r="CJ378" s="126">
        <v>0</v>
      </c>
      <c r="CK378" s="126">
        <v>0</v>
      </c>
      <c r="CL378" s="126">
        <v>0</v>
      </c>
      <c r="CM378" s="126">
        <v>0</v>
      </c>
      <c r="CN378" s="126">
        <v>0</v>
      </c>
      <c r="CO378" s="126">
        <v>0</v>
      </c>
      <c r="CP378" s="126">
        <v>0</v>
      </c>
      <c r="CQ378" s="126">
        <v>0</v>
      </c>
      <c r="CR378" s="126">
        <v>0</v>
      </c>
      <c r="CS378" s="126">
        <v>0</v>
      </c>
      <c r="CT378" s="126">
        <v>0</v>
      </c>
      <c r="CU378" s="126">
        <v>0</v>
      </c>
      <c r="CV378" s="126">
        <v>0</v>
      </c>
      <c r="CW378" s="126">
        <v>0</v>
      </c>
      <c r="CX378" s="126">
        <v>0</v>
      </c>
    </row>
    <row r="379" spans="1:102" hidden="1" outlineLevel="1" x14ac:dyDescent="0.25">
      <c r="A379" t="s">
        <v>16</v>
      </c>
      <c r="B379" s="116" t="s">
        <v>299</v>
      </c>
      <c r="C379" s="127">
        <v>1.2</v>
      </c>
      <c r="D379" s="128">
        <v>0</v>
      </c>
      <c r="E379" s="128">
        <v>0</v>
      </c>
      <c r="F379" s="128">
        <v>0</v>
      </c>
      <c r="G379" s="128">
        <v>0</v>
      </c>
      <c r="H379" s="128">
        <v>0</v>
      </c>
      <c r="I379" s="128">
        <v>0</v>
      </c>
      <c r="J379" s="128">
        <v>0</v>
      </c>
      <c r="K379" s="128">
        <v>0</v>
      </c>
      <c r="L379" s="128">
        <v>0</v>
      </c>
      <c r="M379" s="128">
        <v>0</v>
      </c>
      <c r="N379" s="128">
        <v>0</v>
      </c>
      <c r="O379" s="128">
        <v>0</v>
      </c>
      <c r="P379" s="128">
        <v>0</v>
      </c>
      <c r="Q379" s="128">
        <v>0</v>
      </c>
      <c r="R379" s="128">
        <v>0</v>
      </c>
      <c r="S379" s="128">
        <v>0</v>
      </c>
      <c r="T379" s="128">
        <v>0</v>
      </c>
      <c r="U379" s="128">
        <v>0</v>
      </c>
      <c r="V379" s="128">
        <v>0</v>
      </c>
      <c r="W379" s="128">
        <v>0</v>
      </c>
      <c r="X379" s="128">
        <v>0</v>
      </c>
      <c r="Y379" s="128">
        <v>0</v>
      </c>
      <c r="Z379" s="128">
        <v>0</v>
      </c>
      <c r="AA379" s="128">
        <v>0</v>
      </c>
      <c r="AB379" s="128">
        <v>0</v>
      </c>
      <c r="AC379" s="128">
        <v>0</v>
      </c>
      <c r="AD379" s="128">
        <v>0</v>
      </c>
      <c r="AE379" s="128">
        <v>0</v>
      </c>
      <c r="AF379" s="128">
        <v>0</v>
      </c>
      <c r="AG379" s="128">
        <v>0</v>
      </c>
      <c r="AH379" s="128">
        <v>0</v>
      </c>
      <c r="AI379" s="128">
        <v>0</v>
      </c>
      <c r="AJ379" s="128">
        <v>0</v>
      </c>
      <c r="AK379" s="128">
        <v>0</v>
      </c>
      <c r="AL379" s="128">
        <v>0</v>
      </c>
      <c r="AM379" s="128">
        <v>0</v>
      </c>
      <c r="AN379" s="128">
        <v>0</v>
      </c>
      <c r="AO379" s="128">
        <v>0</v>
      </c>
      <c r="AP379" s="128">
        <v>0</v>
      </c>
      <c r="AQ379" s="128">
        <v>0</v>
      </c>
      <c r="AR379" s="128">
        <v>0</v>
      </c>
      <c r="AS379" s="128">
        <v>0</v>
      </c>
      <c r="AT379" s="128">
        <v>0</v>
      </c>
      <c r="AU379" s="128">
        <v>0</v>
      </c>
      <c r="AV379" s="128">
        <v>0</v>
      </c>
      <c r="AW379" s="128">
        <v>0</v>
      </c>
      <c r="AX379" s="128">
        <v>0</v>
      </c>
      <c r="AY379" s="128">
        <v>0</v>
      </c>
      <c r="AZ379" s="128">
        <v>0</v>
      </c>
      <c r="BA379" s="128">
        <v>0</v>
      </c>
      <c r="BB379" s="128">
        <v>0</v>
      </c>
      <c r="BC379" s="128">
        <v>0</v>
      </c>
      <c r="BD379" s="128">
        <v>0</v>
      </c>
      <c r="BE379" s="128">
        <v>0</v>
      </c>
      <c r="BF379" s="128">
        <v>0</v>
      </c>
      <c r="BG379" s="128">
        <v>0</v>
      </c>
      <c r="BH379" s="128">
        <v>0</v>
      </c>
      <c r="BI379" s="128">
        <v>0</v>
      </c>
      <c r="BJ379" s="128">
        <v>0</v>
      </c>
      <c r="BK379" s="128">
        <v>0</v>
      </c>
      <c r="BL379" s="128">
        <v>0</v>
      </c>
      <c r="BM379" s="128">
        <v>0</v>
      </c>
      <c r="BN379" s="128">
        <v>0</v>
      </c>
      <c r="BO379" s="128">
        <v>0</v>
      </c>
      <c r="BP379" s="128">
        <v>0</v>
      </c>
      <c r="BQ379" s="128">
        <v>0</v>
      </c>
      <c r="BR379" s="128">
        <v>0</v>
      </c>
      <c r="BS379" s="128">
        <v>0</v>
      </c>
      <c r="BT379" s="128">
        <v>0</v>
      </c>
      <c r="BU379" s="128">
        <v>0</v>
      </c>
      <c r="BV379" s="128">
        <v>0</v>
      </c>
      <c r="BW379" s="128">
        <v>0</v>
      </c>
      <c r="BX379" s="128">
        <v>0</v>
      </c>
      <c r="BY379" s="128">
        <v>0</v>
      </c>
      <c r="BZ379" s="128">
        <v>0</v>
      </c>
      <c r="CA379" s="128">
        <v>0</v>
      </c>
      <c r="CB379" s="128">
        <v>0</v>
      </c>
      <c r="CC379" s="128">
        <v>0</v>
      </c>
      <c r="CD379" s="128">
        <v>0</v>
      </c>
      <c r="CE379" s="128">
        <v>0</v>
      </c>
      <c r="CF379" s="128">
        <v>0</v>
      </c>
      <c r="CG379" s="128">
        <v>0</v>
      </c>
      <c r="CH379" s="128">
        <v>0</v>
      </c>
      <c r="CI379" s="128">
        <v>0</v>
      </c>
      <c r="CJ379" s="128">
        <v>0</v>
      </c>
      <c r="CK379" s="128">
        <v>0</v>
      </c>
      <c r="CL379" s="128">
        <v>0</v>
      </c>
      <c r="CM379" s="128">
        <v>0</v>
      </c>
      <c r="CN379" s="128">
        <v>0</v>
      </c>
      <c r="CO379" s="128">
        <v>0</v>
      </c>
      <c r="CP379" s="128">
        <v>0</v>
      </c>
      <c r="CQ379" s="128">
        <v>0</v>
      </c>
      <c r="CR379" s="128">
        <v>0</v>
      </c>
      <c r="CS379" s="128">
        <v>0</v>
      </c>
      <c r="CT379" s="128">
        <v>0</v>
      </c>
      <c r="CU379" s="128">
        <v>0</v>
      </c>
      <c r="CV379" s="128">
        <v>0</v>
      </c>
      <c r="CW379" s="128">
        <v>0</v>
      </c>
      <c r="CX379" s="128">
        <v>0</v>
      </c>
    </row>
    <row r="380" spans="1:102" hidden="1" outlineLevel="1" x14ac:dyDescent="0.25">
      <c r="A380" t="s">
        <v>16</v>
      </c>
      <c r="B380" s="116" t="s">
        <v>300</v>
      </c>
      <c r="C380" s="127">
        <v>7.2</v>
      </c>
      <c r="D380" s="128">
        <v>0</v>
      </c>
      <c r="E380" s="128">
        <v>0</v>
      </c>
      <c r="F380" s="128">
        <v>0</v>
      </c>
      <c r="G380" s="128">
        <v>0</v>
      </c>
      <c r="H380" s="128">
        <v>0</v>
      </c>
      <c r="I380" s="128">
        <v>0</v>
      </c>
      <c r="J380" s="128">
        <v>0</v>
      </c>
      <c r="K380" s="128">
        <v>0</v>
      </c>
      <c r="L380" s="128">
        <v>0</v>
      </c>
      <c r="M380" s="128">
        <v>0</v>
      </c>
      <c r="N380" s="128">
        <v>0</v>
      </c>
      <c r="O380" s="128">
        <v>0</v>
      </c>
      <c r="P380" s="128">
        <v>0</v>
      </c>
      <c r="Q380" s="128">
        <v>0</v>
      </c>
      <c r="R380" s="128">
        <v>0</v>
      </c>
      <c r="S380" s="128">
        <v>0</v>
      </c>
      <c r="T380" s="128">
        <v>0</v>
      </c>
      <c r="U380" s="128">
        <v>1.2</v>
      </c>
      <c r="V380" s="128">
        <v>0</v>
      </c>
      <c r="W380" s="128">
        <v>0</v>
      </c>
      <c r="X380" s="128">
        <v>0</v>
      </c>
      <c r="Y380" s="128">
        <v>0</v>
      </c>
      <c r="Z380" s="128">
        <v>0</v>
      </c>
      <c r="AA380" s="128">
        <v>1.2</v>
      </c>
      <c r="AB380" s="128">
        <v>0</v>
      </c>
      <c r="AC380" s="128">
        <v>0</v>
      </c>
      <c r="AD380" s="128">
        <v>0</v>
      </c>
      <c r="AE380" s="128">
        <v>0</v>
      </c>
      <c r="AF380" s="128">
        <v>0</v>
      </c>
      <c r="AG380" s="128">
        <v>0</v>
      </c>
      <c r="AH380" s="128">
        <v>0</v>
      </c>
      <c r="AI380" s="128">
        <v>0</v>
      </c>
      <c r="AJ380" s="128">
        <v>0</v>
      </c>
      <c r="AK380" s="128">
        <v>0</v>
      </c>
      <c r="AL380" s="128">
        <v>0</v>
      </c>
      <c r="AM380" s="128">
        <v>0</v>
      </c>
      <c r="AN380" s="128">
        <v>0</v>
      </c>
      <c r="AO380" s="128">
        <v>0</v>
      </c>
      <c r="AP380" s="128">
        <v>0</v>
      </c>
      <c r="AQ380" s="128">
        <v>0</v>
      </c>
      <c r="AR380" s="128">
        <v>0</v>
      </c>
      <c r="AS380" s="128">
        <v>0</v>
      </c>
      <c r="AT380" s="128">
        <v>0</v>
      </c>
      <c r="AU380" s="128">
        <v>0</v>
      </c>
      <c r="AV380" s="128">
        <v>0</v>
      </c>
      <c r="AW380" s="128">
        <v>0</v>
      </c>
      <c r="AX380" s="128">
        <v>0</v>
      </c>
      <c r="AY380" s="128">
        <v>0</v>
      </c>
      <c r="AZ380" s="128">
        <v>0</v>
      </c>
      <c r="BA380" s="128">
        <v>0</v>
      </c>
      <c r="BB380" s="128">
        <v>0</v>
      </c>
      <c r="BC380" s="128">
        <v>0</v>
      </c>
      <c r="BD380" s="128">
        <v>0</v>
      </c>
      <c r="BE380" s="128">
        <v>0</v>
      </c>
      <c r="BF380" s="128">
        <v>0</v>
      </c>
      <c r="BG380" s="128">
        <v>0</v>
      </c>
      <c r="BH380" s="128">
        <v>0</v>
      </c>
      <c r="BI380" s="128">
        <v>0</v>
      </c>
      <c r="BJ380" s="128">
        <v>0</v>
      </c>
      <c r="BK380" s="128">
        <v>0</v>
      </c>
      <c r="BL380" s="128">
        <v>0</v>
      </c>
      <c r="BM380" s="128">
        <v>0</v>
      </c>
      <c r="BN380" s="128">
        <v>0</v>
      </c>
      <c r="BO380" s="128">
        <v>0</v>
      </c>
      <c r="BP380" s="128">
        <v>0</v>
      </c>
      <c r="BQ380" s="128">
        <v>0</v>
      </c>
      <c r="BR380" s="128">
        <v>0</v>
      </c>
      <c r="BS380" s="128">
        <v>0</v>
      </c>
      <c r="BT380" s="128">
        <v>0</v>
      </c>
      <c r="BU380" s="128">
        <v>0</v>
      </c>
      <c r="BV380" s="128">
        <v>0</v>
      </c>
      <c r="BW380" s="128">
        <v>0</v>
      </c>
      <c r="BX380" s="128">
        <v>0</v>
      </c>
      <c r="BY380" s="128">
        <v>0</v>
      </c>
      <c r="BZ380" s="128">
        <v>0</v>
      </c>
      <c r="CA380" s="128">
        <v>0</v>
      </c>
      <c r="CB380" s="128">
        <v>0</v>
      </c>
      <c r="CC380" s="128">
        <v>0</v>
      </c>
      <c r="CD380" s="128">
        <v>0</v>
      </c>
      <c r="CE380" s="128">
        <v>0</v>
      </c>
      <c r="CF380" s="128">
        <v>0</v>
      </c>
      <c r="CG380" s="128">
        <v>0</v>
      </c>
      <c r="CH380" s="128">
        <v>0</v>
      </c>
      <c r="CI380" s="128">
        <v>0</v>
      </c>
      <c r="CJ380" s="128">
        <v>0</v>
      </c>
      <c r="CK380" s="128">
        <v>0</v>
      </c>
      <c r="CL380" s="128">
        <v>0</v>
      </c>
      <c r="CM380" s="128">
        <v>0</v>
      </c>
      <c r="CN380" s="128">
        <v>0</v>
      </c>
      <c r="CO380" s="128">
        <v>0</v>
      </c>
      <c r="CP380" s="128">
        <v>0</v>
      </c>
      <c r="CQ380" s="128">
        <v>0</v>
      </c>
      <c r="CR380" s="128">
        <v>0</v>
      </c>
      <c r="CS380" s="128">
        <v>0</v>
      </c>
      <c r="CT380" s="128">
        <v>0</v>
      </c>
      <c r="CU380" s="128">
        <v>0</v>
      </c>
      <c r="CV380" s="128">
        <v>0</v>
      </c>
      <c r="CW380" s="128">
        <v>0</v>
      </c>
      <c r="CX380" s="128">
        <v>0</v>
      </c>
    </row>
    <row r="381" spans="1:102" hidden="1" outlineLevel="1" x14ac:dyDescent="0.25">
      <c r="A381" t="s">
        <v>16</v>
      </c>
      <c r="B381" s="116" t="s">
        <v>301</v>
      </c>
      <c r="C381" s="127">
        <v>1.2</v>
      </c>
      <c r="D381" s="128">
        <v>0</v>
      </c>
      <c r="E381" s="128">
        <v>0</v>
      </c>
      <c r="F381" s="128">
        <v>0</v>
      </c>
      <c r="G381" s="128">
        <v>0</v>
      </c>
      <c r="H381" s="128">
        <v>0</v>
      </c>
      <c r="I381" s="128">
        <v>0</v>
      </c>
      <c r="J381" s="128">
        <v>0</v>
      </c>
      <c r="K381" s="128">
        <v>0</v>
      </c>
      <c r="L381" s="128">
        <v>0</v>
      </c>
      <c r="M381" s="128">
        <v>0</v>
      </c>
      <c r="N381" s="128">
        <v>0</v>
      </c>
      <c r="O381" s="128">
        <v>0</v>
      </c>
      <c r="P381" s="128">
        <v>0</v>
      </c>
      <c r="Q381" s="128">
        <v>0</v>
      </c>
      <c r="R381" s="128">
        <v>0</v>
      </c>
      <c r="S381" s="128">
        <v>0</v>
      </c>
      <c r="T381" s="128">
        <v>0</v>
      </c>
      <c r="U381" s="128">
        <v>0</v>
      </c>
      <c r="V381" s="128">
        <v>0</v>
      </c>
      <c r="W381" s="128">
        <v>0</v>
      </c>
      <c r="X381" s="128">
        <v>0</v>
      </c>
      <c r="Y381" s="128">
        <v>0</v>
      </c>
      <c r="Z381" s="128">
        <v>0</v>
      </c>
      <c r="AA381" s="128">
        <v>1.2</v>
      </c>
      <c r="AB381" s="128">
        <v>0</v>
      </c>
      <c r="AC381" s="128">
        <v>0</v>
      </c>
      <c r="AD381" s="128">
        <v>0</v>
      </c>
      <c r="AE381" s="128">
        <v>0</v>
      </c>
      <c r="AF381" s="128">
        <v>0</v>
      </c>
      <c r="AG381" s="128">
        <v>0</v>
      </c>
      <c r="AH381" s="128">
        <v>0</v>
      </c>
      <c r="AI381" s="128">
        <v>0</v>
      </c>
      <c r="AJ381" s="128">
        <v>0</v>
      </c>
      <c r="AK381" s="128">
        <v>0</v>
      </c>
      <c r="AL381" s="128">
        <v>0</v>
      </c>
      <c r="AM381" s="128">
        <v>0</v>
      </c>
      <c r="AN381" s="128">
        <v>0</v>
      </c>
      <c r="AO381" s="128">
        <v>0</v>
      </c>
      <c r="AP381" s="128">
        <v>0</v>
      </c>
      <c r="AQ381" s="128">
        <v>0</v>
      </c>
      <c r="AR381" s="128">
        <v>0</v>
      </c>
      <c r="AS381" s="128">
        <v>0</v>
      </c>
      <c r="AT381" s="128">
        <v>0</v>
      </c>
      <c r="AU381" s="128">
        <v>0</v>
      </c>
      <c r="AV381" s="128">
        <v>0</v>
      </c>
      <c r="AW381" s="128">
        <v>0</v>
      </c>
      <c r="AX381" s="128">
        <v>0</v>
      </c>
      <c r="AY381" s="128">
        <v>0</v>
      </c>
      <c r="AZ381" s="128">
        <v>0</v>
      </c>
      <c r="BA381" s="128">
        <v>0</v>
      </c>
      <c r="BB381" s="128">
        <v>0</v>
      </c>
      <c r="BC381" s="128">
        <v>0</v>
      </c>
      <c r="BD381" s="128">
        <v>0</v>
      </c>
      <c r="BE381" s="128">
        <v>0</v>
      </c>
      <c r="BF381" s="128">
        <v>0</v>
      </c>
      <c r="BG381" s="128">
        <v>0</v>
      </c>
      <c r="BH381" s="128">
        <v>0</v>
      </c>
      <c r="BI381" s="128">
        <v>0</v>
      </c>
      <c r="BJ381" s="128">
        <v>0</v>
      </c>
      <c r="BK381" s="128">
        <v>0</v>
      </c>
      <c r="BL381" s="128">
        <v>0</v>
      </c>
      <c r="BM381" s="128">
        <v>0</v>
      </c>
      <c r="BN381" s="128">
        <v>0</v>
      </c>
      <c r="BO381" s="128">
        <v>0</v>
      </c>
      <c r="BP381" s="128">
        <v>0</v>
      </c>
      <c r="BQ381" s="128">
        <v>0</v>
      </c>
      <c r="BR381" s="128">
        <v>0</v>
      </c>
      <c r="BS381" s="128">
        <v>0</v>
      </c>
      <c r="BT381" s="128">
        <v>0</v>
      </c>
      <c r="BU381" s="128">
        <v>0</v>
      </c>
      <c r="BV381" s="128">
        <v>0</v>
      </c>
      <c r="BW381" s="128">
        <v>0</v>
      </c>
      <c r="BX381" s="128">
        <v>0</v>
      </c>
      <c r="BY381" s="128">
        <v>0</v>
      </c>
      <c r="BZ381" s="128">
        <v>0</v>
      </c>
      <c r="CA381" s="128">
        <v>0</v>
      </c>
      <c r="CB381" s="128">
        <v>0</v>
      </c>
      <c r="CC381" s="128">
        <v>0</v>
      </c>
      <c r="CD381" s="128">
        <v>0</v>
      </c>
      <c r="CE381" s="128">
        <v>0</v>
      </c>
      <c r="CF381" s="128">
        <v>0</v>
      </c>
      <c r="CG381" s="128">
        <v>0</v>
      </c>
      <c r="CH381" s="128">
        <v>0</v>
      </c>
      <c r="CI381" s="128">
        <v>0</v>
      </c>
      <c r="CJ381" s="128">
        <v>0</v>
      </c>
      <c r="CK381" s="128">
        <v>0</v>
      </c>
      <c r="CL381" s="128">
        <v>0</v>
      </c>
      <c r="CM381" s="128">
        <v>0</v>
      </c>
      <c r="CN381" s="128">
        <v>0</v>
      </c>
      <c r="CO381" s="128">
        <v>0</v>
      </c>
      <c r="CP381" s="128">
        <v>0</v>
      </c>
      <c r="CQ381" s="128">
        <v>0</v>
      </c>
      <c r="CR381" s="128">
        <v>0</v>
      </c>
      <c r="CS381" s="128">
        <v>0</v>
      </c>
      <c r="CT381" s="128">
        <v>0</v>
      </c>
      <c r="CU381" s="128">
        <v>0</v>
      </c>
      <c r="CV381" s="128">
        <v>0</v>
      </c>
      <c r="CW381" s="128">
        <v>0</v>
      </c>
      <c r="CX381" s="128">
        <v>0</v>
      </c>
    </row>
    <row r="382" spans="1:102" hidden="1" outlineLevel="1" x14ac:dyDescent="0.25">
      <c r="A382" t="s">
        <v>17</v>
      </c>
      <c r="B382" s="116" t="s">
        <v>302</v>
      </c>
      <c r="C382" s="129">
        <v>1.2</v>
      </c>
      <c r="D382" s="130">
        <v>0</v>
      </c>
      <c r="E382" s="130">
        <v>0</v>
      </c>
      <c r="F382" s="130">
        <v>0</v>
      </c>
      <c r="G382" s="130">
        <v>0</v>
      </c>
      <c r="H382" s="130">
        <v>0</v>
      </c>
      <c r="I382" s="130">
        <v>0</v>
      </c>
      <c r="J382" s="130">
        <v>0</v>
      </c>
      <c r="K382" s="130">
        <v>0</v>
      </c>
      <c r="L382" s="130">
        <v>0</v>
      </c>
      <c r="M382" s="130">
        <v>0</v>
      </c>
      <c r="N382" s="130">
        <v>0</v>
      </c>
      <c r="O382" s="130">
        <v>0</v>
      </c>
      <c r="P382" s="130">
        <v>0</v>
      </c>
      <c r="Q382" s="130">
        <v>0</v>
      </c>
      <c r="R382" s="130">
        <v>0</v>
      </c>
      <c r="S382" s="130">
        <v>0</v>
      </c>
      <c r="T382" s="130">
        <v>0</v>
      </c>
      <c r="U382" s="130">
        <v>0</v>
      </c>
      <c r="V382" s="130">
        <v>0</v>
      </c>
      <c r="W382" s="130">
        <v>0</v>
      </c>
      <c r="X382" s="130">
        <v>0</v>
      </c>
      <c r="Y382" s="130">
        <v>0</v>
      </c>
      <c r="Z382" s="130">
        <v>0</v>
      </c>
      <c r="AA382" s="130">
        <v>0</v>
      </c>
      <c r="AB382" s="130">
        <v>0</v>
      </c>
      <c r="AC382" s="130">
        <v>0</v>
      </c>
      <c r="AD382" s="130">
        <v>0</v>
      </c>
      <c r="AE382" s="130">
        <v>0</v>
      </c>
      <c r="AF382" s="130">
        <v>0</v>
      </c>
      <c r="AG382" s="130">
        <v>0</v>
      </c>
      <c r="AH382" s="130">
        <v>0</v>
      </c>
      <c r="AI382" s="130">
        <v>0</v>
      </c>
      <c r="AJ382" s="130">
        <v>0</v>
      </c>
      <c r="AK382" s="130">
        <v>0</v>
      </c>
      <c r="AL382" s="130">
        <v>0</v>
      </c>
      <c r="AM382" s="130">
        <v>0</v>
      </c>
      <c r="AN382" s="130">
        <v>0</v>
      </c>
      <c r="AO382" s="130">
        <v>0</v>
      </c>
      <c r="AP382" s="130">
        <v>0</v>
      </c>
      <c r="AQ382" s="130">
        <v>0</v>
      </c>
      <c r="AR382" s="130">
        <v>0</v>
      </c>
      <c r="AS382" s="130">
        <v>0</v>
      </c>
      <c r="AT382" s="130">
        <v>0</v>
      </c>
      <c r="AU382" s="130">
        <v>0</v>
      </c>
      <c r="AV382" s="130">
        <v>0</v>
      </c>
      <c r="AW382" s="130">
        <v>0</v>
      </c>
      <c r="AX382" s="130">
        <v>0</v>
      </c>
      <c r="AY382" s="130">
        <v>0</v>
      </c>
      <c r="AZ382" s="130">
        <v>0</v>
      </c>
      <c r="BA382" s="130">
        <v>0</v>
      </c>
      <c r="BB382" s="130">
        <v>0</v>
      </c>
      <c r="BC382" s="130">
        <v>0</v>
      </c>
      <c r="BD382" s="130">
        <v>0</v>
      </c>
      <c r="BE382" s="130">
        <v>0</v>
      </c>
      <c r="BF382" s="130">
        <v>0</v>
      </c>
      <c r="BG382" s="130">
        <v>0</v>
      </c>
      <c r="BH382" s="130">
        <v>0</v>
      </c>
      <c r="BI382" s="130">
        <v>0</v>
      </c>
      <c r="BJ382" s="130">
        <v>0</v>
      </c>
      <c r="BK382" s="130">
        <v>0</v>
      </c>
      <c r="BL382" s="130">
        <v>0</v>
      </c>
      <c r="BM382" s="130">
        <v>0</v>
      </c>
      <c r="BN382" s="130">
        <v>0</v>
      </c>
      <c r="BO382" s="130">
        <v>0</v>
      </c>
      <c r="BP382" s="130">
        <v>0</v>
      </c>
      <c r="BQ382" s="130">
        <v>0</v>
      </c>
      <c r="BR382" s="130">
        <v>0</v>
      </c>
      <c r="BS382" s="130">
        <v>0</v>
      </c>
      <c r="BT382" s="130">
        <v>0</v>
      </c>
      <c r="BU382" s="130">
        <v>0</v>
      </c>
      <c r="BV382" s="130">
        <v>0</v>
      </c>
      <c r="BW382" s="130">
        <v>0</v>
      </c>
      <c r="BX382" s="130">
        <v>0</v>
      </c>
      <c r="BY382" s="130">
        <v>0</v>
      </c>
      <c r="BZ382" s="130">
        <v>0</v>
      </c>
      <c r="CA382" s="130">
        <v>0</v>
      </c>
      <c r="CB382" s="130">
        <v>0</v>
      </c>
      <c r="CC382" s="130">
        <v>0</v>
      </c>
      <c r="CD382" s="130">
        <v>0</v>
      </c>
      <c r="CE382" s="130">
        <v>0</v>
      </c>
      <c r="CF382" s="130">
        <v>0</v>
      </c>
      <c r="CG382" s="130">
        <v>0</v>
      </c>
      <c r="CH382" s="130">
        <v>0</v>
      </c>
      <c r="CI382" s="130">
        <v>0</v>
      </c>
      <c r="CJ382" s="130">
        <v>0</v>
      </c>
      <c r="CK382" s="130">
        <v>0</v>
      </c>
      <c r="CL382" s="130">
        <v>0</v>
      </c>
      <c r="CM382" s="130">
        <v>0</v>
      </c>
      <c r="CN382" s="130">
        <v>0</v>
      </c>
      <c r="CO382" s="130">
        <v>0</v>
      </c>
      <c r="CP382" s="130">
        <v>0</v>
      </c>
      <c r="CQ382" s="130">
        <v>0</v>
      </c>
      <c r="CR382" s="130">
        <v>0</v>
      </c>
      <c r="CS382" s="130">
        <v>0</v>
      </c>
      <c r="CT382" s="130">
        <v>0</v>
      </c>
      <c r="CU382" s="130">
        <v>0</v>
      </c>
      <c r="CV382" s="130">
        <v>0</v>
      </c>
      <c r="CW382" s="130">
        <v>0</v>
      </c>
      <c r="CX382" s="130">
        <v>0</v>
      </c>
    </row>
    <row r="383" spans="1:102" hidden="1" outlineLevel="1" x14ac:dyDescent="0.25">
      <c r="A383" t="s">
        <v>17</v>
      </c>
      <c r="B383" s="116" t="s">
        <v>303</v>
      </c>
      <c r="C383" s="129">
        <v>6</v>
      </c>
      <c r="D383" s="130">
        <v>0</v>
      </c>
      <c r="E383" s="130">
        <v>0</v>
      </c>
      <c r="F383" s="130">
        <v>0</v>
      </c>
      <c r="G383" s="130">
        <v>0</v>
      </c>
      <c r="H383" s="130">
        <v>0</v>
      </c>
      <c r="I383" s="130">
        <v>0</v>
      </c>
      <c r="J383" s="130">
        <v>0</v>
      </c>
      <c r="K383" s="130">
        <v>0</v>
      </c>
      <c r="L383" s="130">
        <v>0</v>
      </c>
      <c r="M383" s="130">
        <v>0</v>
      </c>
      <c r="N383" s="130">
        <v>0</v>
      </c>
      <c r="O383" s="130">
        <v>0</v>
      </c>
      <c r="P383" s="130">
        <v>0</v>
      </c>
      <c r="Q383" s="130">
        <v>0</v>
      </c>
      <c r="R383" s="130">
        <v>0</v>
      </c>
      <c r="S383" s="130">
        <v>0</v>
      </c>
      <c r="T383" s="130">
        <v>0</v>
      </c>
      <c r="U383" s="130">
        <v>0</v>
      </c>
      <c r="V383" s="130">
        <v>0</v>
      </c>
      <c r="W383" s="130">
        <v>0</v>
      </c>
      <c r="X383" s="130">
        <v>0</v>
      </c>
      <c r="Y383" s="130">
        <v>0</v>
      </c>
      <c r="Z383" s="130">
        <v>0</v>
      </c>
      <c r="AA383" s="130">
        <v>0</v>
      </c>
      <c r="AB383" s="130">
        <v>0</v>
      </c>
      <c r="AC383" s="130">
        <v>0</v>
      </c>
      <c r="AD383" s="130">
        <v>0</v>
      </c>
      <c r="AE383" s="130">
        <v>0</v>
      </c>
      <c r="AF383" s="130">
        <v>0</v>
      </c>
      <c r="AG383" s="130">
        <v>0</v>
      </c>
      <c r="AH383" s="130">
        <v>0</v>
      </c>
      <c r="AI383" s="130">
        <v>0</v>
      </c>
      <c r="AJ383" s="130">
        <v>0</v>
      </c>
      <c r="AK383" s="130">
        <v>0</v>
      </c>
      <c r="AL383" s="130">
        <v>0</v>
      </c>
      <c r="AM383" s="130">
        <v>0</v>
      </c>
      <c r="AN383" s="130">
        <v>0</v>
      </c>
      <c r="AO383" s="130">
        <v>0</v>
      </c>
      <c r="AP383" s="130">
        <v>0</v>
      </c>
      <c r="AQ383" s="130">
        <v>0</v>
      </c>
      <c r="AR383" s="130">
        <v>0</v>
      </c>
      <c r="AS383" s="130">
        <v>0</v>
      </c>
      <c r="AT383" s="130">
        <v>0</v>
      </c>
      <c r="AU383" s="130">
        <v>0</v>
      </c>
      <c r="AV383" s="130">
        <v>0</v>
      </c>
      <c r="AW383" s="130">
        <v>0</v>
      </c>
      <c r="AX383" s="130">
        <v>0</v>
      </c>
      <c r="AY383" s="130">
        <v>0</v>
      </c>
      <c r="AZ383" s="130">
        <v>0</v>
      </c>
      <c r="BA383" s="130">
        <v>0</v>
      </c>
      <c r="BB383" s="130">
        <v>0</v>
      </c>
      <c r="BC383" s="130">
        <v>0</v>
      </c>
      <c r="BD383" s="130">
        <v>0</v>
      </c>
      <c r="BE383" s="130">
        <v>0</v>
      </c>
      <c r="BF383" s="130">
        <v>0</v>
      </c>
      <c r="BG383" s="130">
        <v>0</v>
      </c>
      <c r="BH383" s="130">
        <v>0</v>
      </c>
      <c r="BI383" s="130">
        <v>0</v>
      </c>
      <c r="BJ383" s="130">
        <v>0</v>
      </c>
      <c r="BK383" s="130">
        <v>0</v>
      </c>
      <c r="BL383" s="130">
        <v>0</v>
      </c>
      <c r="BM383" s="130">
        <v>0</v>
      </c>
      <c r="BN383" s="130">
        <v>0</v>
      </c>
      <c r="BO383" s="130">
        <v>0</v>
      </c>
      <c r="BP383" s="130">
        <v>0</v>
      </c>
      <c r="BQ383" s="130">
        <v>0</v>
      </c>
      <c r="BR383" s="130">
        <v>0</v>
      </c>
      <c r="BS383" s="130">
        <v>0</v>
      </c>
      <c r="BT383" s="130">
        <v>0</v>
      </c>
      <c r="BU383" s="130">
        <v>0</v>
      </c>
      <c r="BV383" s="130">
        <v>0</v>
      </c>
      <c r="BW383" s="130">
        <v>0</v>
      </c>
      <c r="BX383" s="130">
        <v>0</v>
      </c>
      <c r="BY383" s="130">
        <v>0</v>
      </c>
      <c r="BZ383" s="130">
        <v>0</v>
      </c>
      <c r="CA383" s="130">
        <v>0</v>
      </c>
      <c r="CB383" s="130">
        <v>0</v>
      </c>
      <c r="CC383" s="130">
        <v>0</v>
      </c>
      <c r="CD383" s="130">
        <v>0</v>
      </c>
      <c r="CE383" s="130">
        <v>0</v>
      </c>
      <c r="CF383" s="130">
        <v>0</v>
      </c>
      <c r="CG383" s="130">
        <v>0</v>
      </c>
      <c r="CH383" s="130">
        <v>0</v>
      </c>
      <c r="CI383" s="130">
        <v>0</v>
      </c>
      <c r="CJ383" s="130">
        <v>0</v>
      </c>
      <c r="CK383" s="130">
        <v>0</v>
      </c>
      <c r="CL383" s="130">
        <v>0</v>
      </c>
      <c r="CM383" s="130">
        <v>0</v>
      </c>
      <c r="CN383" s="130">
        <v>0</v>
      </c>
      <c r="CO383" s="130">
        <v>0</v>
      </c>
      <c r="CP383" s="130">
        <v>0</v>
      </c>
      <c r="CQ383" s="130">
        <v>0</v>
      </c>
      <c r="CR383" s="130">
        <v>0</v>
      </c>
      <c r="CS383" s="130">
        <v>0</v>
      </c>
      <c r="CT383" s="130">
        <v>0</v>
      </c>
      <c r="CU383" s="130">
        <v>0</v>
      </c>
      <c r="CV383" s="130">
        <v>0</v>
      </c>
      <c r="CW383" s="130">
        <v>0</v>
      </c>
      <c r="CX383" s="130">
        <v>0</v>
      </c>
    </row>
    <row r="384" spans="1:102" hidden="1" outlineLevel="1" x14ac:dyDescent="0.25">
      <c r="A384" t="s">
        <v>17</v>
      </c>
      <c r="B384" s="116" t="s">
        <v>304</v>
      </c>
      <c r="C384" s="129">
        <v>1.2</v>
      </c>
      <c r="D384" s="130">
        <v>0</v>
      </c>
      <c r="E384" s="130">
        <v>0</v>
      </c>
      <c r="F384" s="130">
        <v>0</v>
      </c>
      <c r="G384" s="130">
        <v>0</v>
      </c>
      <c r="H384" s="130">
        <v>0</v>
      </c>
      <c r="I384" s="130">
        <v>0</v>
      </c>
      <c r="J384" s="130">
        <v>0</v>
      </c>
      <c r="K384" s="130">
        <v>0</v>
      </c>
      <c r="L384" s="130">
        <v>0</v>
      </c>
      <c r="M384" s="130">
        <v>0</v>
      </c>
      <c r="N384" s="130">
        <v>0</v>
      </c>
      <c r="O384" s="130">
        <v>0</v>
      </c>
      <c r="P384" s="130">
        <v>0</v>
      </c>
      <c r="Q384" s="130">
        <v>0</v>
      </c>
      <c r="R384" s="130">
        <v>0</v>
      </c>
      <c r="S384" s="130">
        <v>0</v>
      </c>
      <c r="T384" s="130">
        <v>0</v>
      </c>
      <c r="U384" s="130">
        <v>0</v>
      </c>
      <c r="V384" s="130">
        <v>0</v>
      </c>
      <c r="W384" s="130">
        <v>0</v>
      </c>
      <c r="X384" s="130">
        <v>0</v>
      </c>
      <c r="Y384" s="130">
        <v>0</v>
      </c>
      <c r="Z384" s="130">
        <v>0</v>
      </c>
      <c r="AA384" s="130">
        <v>0</v>
      </c>
      <c r="AB384" s="130">
        <v>0</v>
      </c>
      <c r="AC384" s="130">
        <v>0</v>
      </c>
      <c r="AD384" s="130">
        <v>0</v>
      </c>
      <c r="AE384" s="130">
        <v>0</v>
      </c>
      <c r="AF384" s="130">
        <v>0</v>
      </c>
      <c r="AG384" s="130">
        <v>0</v>
      </c>
      <c r="AH384" s="130">
        <v>0</v>
      </c>
      <c r="AI384" s="130">
        <v>0</v>
      </c>
      <c r="AJ384" s="130">
        <v>0</v>
      </c>
      <c r="AK384" s="130">
        <v>0</v>
      </c>
      <c r="AL384" s="130">
        <v>0</v>
      </c>
      <c r="AM384" s="130">
        <v>0</v>
      </c>
      <c r="AN384" s="130">
        <v>0</v>
      </c>
      <c r="AO384" s="130">
        <v>0</v>
      </c>
      <c r="AP384" s="130">
        <v>0</v>
      </c>
      <c r="AQ384" s="130">
        <v>0</v>
      </c>
      <c r="AR384" s="130">
        <v>0</v>
      </c>
      <c r="AS384" s="130">
        <v>0</v>
      </c>
      <c r="AT384" s="130">
        <v>0</v>
      </c>
      <c r="AU384" s="130">
        <v>0</v>
      </c>
      <c r="AV384" s="130">
        <v>0</v>
      </c>
      <c r="AW384" s="130">
        <v>0</v>
      </c>
      <c r="AX384" s="130">
        <v>0</v>
      </c>
      <c r="AY384" s="130">
        <v>0</v>
      </c>
      <c r="AZ384" s="130">
        <v>0</v>
      </c>
      <c r="BA384" s="130">
        <v>0</v>
      </c>
      <c r="BB384" s="130">
        <v>0</v>
      </c>
      <c r="BC384" s="130">
        <v>0</v>
      </c>
      <c r="BD384" s="130">
        <v>0</v>
      </c>
      <c r="BE384" s="130">
        <v>0</v>
      </c>
      <c r="BF384" s="130">
        <v>0</v>
      </c>
      <c r="BG384" s="130">
        <v>0</v>
      </c>
      <c r="BH384" s="130">
        <v>0</v>
      </c>
      <c r="BI384" s="130">
        <v>0</v>
      </c>
      <c r="BJ384" s="130">
        <v>0</v>
      </c>
      <c r="BK384" s="130">
        <v>0</v>
      </c>
      <c r="BL384" s="130">
        <v>0</v>
      </c>
      <c r="BM384" s="130">
        <v>0</v>
      </c>
      <c r="BN384" s="130">
        <v>0</v>
      </c>
      <c r="BO384" s="130">
        <v>0</v>
      </c>
      <c r="BP384" s="130">
        <v>0</v>
      </c>
      <c r="BQ384" s="130">
        <v>0</v>
      </c>
      <c r="BR384" s="130">
        <v>0</v>
      </c>
      <c r="BS384" s="130">
        <v>0</v>
      </c>
      <c r="BT384" s="130">
        <v>0</v>
      </c>
      <c r="BU384" s="130">
        <v>0</v>
      </c>
      <c r="BV384" s="130">
        <v>0</v>
      </c>
      <c r="BW384" s="130">
        <v>0</v>
      </c>
      <c r="BX384" s="130">
        <v>0</v>
      </c>
      <c r="BY384" s="130">
        <v>0</v>
      </c>
      <c r="BZ384" s="130">
        <v>0</v>
      </c>
      <c r="CA384" s="130">
        <v>0</v>
      </c>
      <c r="CB384" s="130">
        <v>0</v>
      </c>
      <c r="CC384" s="130">
        <v>0</v>
      </c>
      <c r="CD384" s="130">
        <v>0</v>
      </c>
      <c r="CE384" s="130">
        <v>0</v>
      </c>
      <c r="CF384" s="130">
        <v>0</v>
      </c>
      <c r="CG384" s="130">
        <v>0</v>
      </c>
      <c r="CH384" s="130">
        <v>0</v>
      </c>
      <c r="CI384" s="130">
        <v>0</v>
      </c>
      <c r="CJ384" s="130">
        <v>0</v>
      </c>
      <c r="CK384" s="130">
        <v>0</v>
      </c>
      <c r="CL384" s="130">
        <v>0</v>
      </c>
      <c r="CM384" s="130">
        <v>0</v>
      </c>
      <c r="CN384" s="130">
        <v>0</v>
      </c>
      <c r="CO384" s="130">
        <v>0</v>
      </c>
      <c r="CP384" s="130">
        <v>0</v>
      </c>
      <c r="CQ384" s="130">
        <v>0</v>
      </c>
      <c r="CR384" s="130">
        <v>0</v>
      </c>
      <c r="CS384" s="130">
        <v>0</v>
      </c>
      <c r="CT384" s="130">
        <v>0</v>
      </c>
      <c r="CU384" s="130">
        <v>0</v>
      </c>
      <c r="CV384" s="130">
        <v>0</v>
      </c>
      <c r="CW384" s="130">
        <v>0</v>
      </c>
      <c r="CX384" s="130">
        <v>0</v>
      </c>
    </row>
    <row r="385" spans="1:102" hidden="1" outlineLevel="1" x14ac:dyDescent="0.25">
      <c r="A385" t="s">
        <v>18</v>
      </c>
      <c r="B385" s="116" t="s">
        <v>305</v>
      </c>
      <c r="C385" s="131">
        <v>19.2</v>
      </c>
      <c r="D385" s="132">
        <v>0</v>
      </c>
      <c r="E385" s="132">
        <v>0</v>
      </c>
      <c r="F385" s="132">
        <v>0</v>
      </c>
      <c r="G385" s="132">
        <v>0</v>
      </c>
      <c r="H385" s="132">
        <v>0</v>
      </c>
      <c r="I385" s="132">
        <v>0</v>
      </c>
      <c r="J385" s="132">
        <v>0</v>
      </c>
      <c r="K385" s="132">
        <v>0</v>
      </c>
      <c r="L385" s="132">
        <v>0</v>
      </c>
      <c r="M385" s="132">
        <v>0</v>
      </c>
      <c r="N385" s="132">
        <v>0</v>
      </c>
      <c r="O385" s="132">
        <v>0</v>
      </c>
      <c r="P385" s="132">
        <v>0</v>
      </c>
      <c r="Q385" s="132">
        <v>0</v>
      </c>
      <c r="R385" s="132">
        <v>0</v>
      </c>
      <c r="S385" s="132">
        <v>0</v>
      </c>
      <c r="T385" s="132">
        <v>0</v>
      </c>
      <c r="U385" s="132">
        <v>0</v>
      </c>
      <c r="V385" s="132">
        <v>0</v>
      </c>
      <c r="W385" s="132">
        <v>0</v>
      </c>
      <c r="X385" s="132">
        <v>0</v>
      </c>
      <c r="Y385" s="132">
        <v>0</v>
      </c>
      <c r="Z385" s="132">
        <v>0</v>
      </c>
      <c r="AA385" s="132">
        <v>0</v>
      </c>
      <c r="AB385" s="132">
        <v>0</v>
      </c>
      <c r="AC385" s="132">
        <v>0</v>
      </c>
      <c r="AD385" s="132">
        <v>0</v>
      </c>
      <c r="AE385" s="132">
        <v>1.2</v>
      </c>
      <c r="AF385" s="132">
        <v>0</v>
      </c>
      <c r="AG385" s="132">
        <v>0</v>
      </c>
      <c r="AH385" s="132">
        <v>0</v>
      </c>
      <c r="AI385" s="132">
        <v>0</v>
      </c>
      <c r="AJ385" s="132">
        <v>0</v>
      </c>
      <c r="AK385" s="132">
        <v>0</v>
      </c>
      <c r="AL385" s="132">
        <v>0</v>
      </c>
      <c r="AM385" s="132">
        <v>0</v>
      </c>
      <c r="AN385" s="132">
        <v>0</v>
      </c>
      <c r="AO385" s="132">
        <v>0</v>
      </c>
      <c r="AP385" s="132">
        <v>0</v>
      </c>
      <c r="AQ385" s="132">
        <v>0</v>
      </c>
      <c r="AR385" s="132">
        <v>0</v>
      </c>
      <c r="AS385" s="132">
        <v>0</v>
      </c>
      <c r="AT385" s="132">
        <v>0</v>
      </c>
      <c r="AU385" s="132">
        <v>0</v>
      </c>
      <c r="AV385" s="132">
        <v>0</v>
      </c>
      <c r="AW385" s="132">
        <v>0</v>
      </c>
      <c r="AX385" s="132">
        <v>0</v>
      </c>
      <c r="AY385" s="132">
        <v>0</v>
      </c>
      <c r="AZ385" s="132">
        <v>0</v>
      </c>
      <c r="BA385" s="132">
        <v>0</v>
      </c>
      <c r="BB385" s="132">
        <v>0</v>
      </c>
      <c r="BC385" s="132">
        <v>0</v>
      </c>
      <c r="BD385" s="132">
        <v>0</v>
      </c>
      <c r="BE385" s="132">
        <v>0</v>
      </c>
      <c r="BF385" s="132">
        <v>0</v>
      </c>
      <c r="BG385" s="132">
        <v>0</v>
      </c>
      <c r="BH385" s="132">
        <v>0</v>
      </c>
      <c r="BI385" s="132">
        <v>0</v>
      </c>
      <c r="BJ385" s="132">
        <v>0</v>
      </c>
      <c r="BK385" s="132">
        <v>0</v>
      </c>
      <c r="BL385" s="132">
        <v>0</v>
      </c>
      <c r="BM385" s="132">
        <v>0</v>
      </c>
      <c r="BN385" s="132">
        <v>0</v>
      </c>
      <c r="BO385" s="132">
        <v>0</v>
      </c>
      <c r="BP385" s="132">
        <v>0</v>
      </c>
      <c r="BQ385" s="132">
        <v>0</v>
      </c>
      <c r="BR385" s="132">
        <v>0</v>
      </c>
      <c r="BS385" s="132">
        <v>0</v>
      </c>
      <c r="BT385" s="132">
        <v>0</v>
      </c>
      <c r="BU385" s="132">
        <v>0</v>
      </c>
      <c r="BV385" s="132">
        <v>0</v>
      </c>
      <c r="BW385" s="132">
        <v>0</v>
      </c>
      <c r="BX385" s="132">
        <v>0</v>
      </c>
      <c r="BY385" s="132">
        <v>0</v>
      </c>
      <c r="BZ385" s="132">
        <v>0</v>
      </c>
      <c r="CA385" s="132">
        <v>0</v>
      </c>
      <c r="CB385" s="132">
        <v>0</v>
      </c>
      <c r="CC385" s="132">
        <v>0</v>
      </c>
      <c r="CD385" s="132">
        <v>0</v>
      </c>
      <c r="CE385" s="132">
        <v>0</v>
      </c>
      <c r="CF385" s="132">
        <v>0</v>
      </c>
      <c r="CG385" s="132">
        <v>0</v>
      </c>
      <c r="CH385" s="132">
        <v>0</v>
      </c>
      <c r="CI385" s="132">
        <v>0</v>
      </c>
      <c r="CJ385" s="132">
        <v>0</v>
      </c>
      <c r="CK385" s="132">
        <v>0</v>
      </c>
      <c r="CL385" s="132">
        <v>0</v>
      </c>
      <c r="CM385" s="132">
        <v>0</v>
      </c>
      <c r="CN385" s="132">
        <v>0</v>
      </c>
      <c r="CO385" s="132">
        <v>0</v>
      </c>
      <c r="CP385" s="132">
        <v>0</v>
      </c>
      <c r="CQ385" s="132">
        <v>0</v>
      </c>
      <c r="CR385" s="132">
        <v>0</v>
      </c>
      <c r="CS385" s="132">
        <v>0</v>
      </c>
      <c r="CT385" s="132">
        <v>0</v>
      </c>
      <c r="CU385" s="132">
        <v>0</v>
      </c>
      <c r="CV385" s="132">
        <v>0</v>
      </c>
      <c r="CW385" s="132">
        <v>0</v>
      </c>
      <c r="CX385" s="132">
        <v>0</v>
      </c>
    </row>
    <row r="386" spans="1:102" hidden="1" outlineLevel="1" x14ac:dyDescent="0.25">
      <c r="A386" t="s">
        <v>18</v>
      </c>
      <c r="B386" s="116" t="s">
        <v>306</v>
      </c>
      <c r="C386" s="131">
        <v>9.6</v>
      </c>
      <c r="D386" s="132">
        <v>0</v>
      </c>
      <c r="E386" s="132">
        <v>0</v>
      </c>
      <c r="F386" s="132">
        <v>0</v>
      </c>
      <c r="G386" s="132">
        <v>0</v>
      </c>
      <c r="H386" s="132">
        <v>0</v>
      </c>
      <c r="I386" s="132">
        <v>0</v>
      </c>
      <c r="J386" s="132">
        <v>0</v>
      </c>
      <c r="K386" s="132">
        <v>0</v>
      </c>
      <c r="L386" s="132">
        <v>0</v>
      </c>
      <c r="M386" s="132">
        <v>0</v>
      </c>
      <c r="N386" s="132">
        <v>0</v>
      </c>
      <c r="O386" s="132">
        <v>0</v>
      </c>
      <c r="P386" s="132">
        <v>0</v>
      </c>
      <c r="Q386" s="132">
        <v>0</v>
      </c>
      <c r="R386" s="132">
        <v>0</v>
      </c>
      <c r="S386" s="132">
        <v>0</v>
      </c>
      <c r="T386" s="132">
        <v>0</v>
      </c>
      <c r="U386" s="132">
        <v>0</v>
      </c>
      <c r="V386" s="132">
        <v>0</v>
      </c>
      <c r="W386" s="132">
        <v>0</v>
      </c>
      <c r="X386" s="132">
        <v>0</v>
      </c>
      <c r="Y386" s="132">
        <v>0</v>
      </c>
      <c r="Z386" s="132">
        <v>0</v>
      </c>
      <c r="AA386" s="132">
        <v>0</v>
      </c>
      <c r="AB386" s="132">
        <v>0</v>
      </c>
      <c r="AC386" s="132">
        <v>0</v>
      </c>
      <c r="AD386" s="132">
        <v>0</v>
      </c>
      <c r="AE386" s="132">
        <v>0</v>
      </c>
      <c r="AF386" s="132">
        <v>0</v>
      </c>
      <c r="AG386" s="132">
        <v>0</v>
      </c>
      <c r="AH386" s="132">
        <v>0</v>
      </c>
      <c r="AI386" s="132">
        <v>0</v>
      </c>
      <c r="AJ386" s="132">
        <v>0</v>
      </c>
      <c r="AK386" s="132">
        <v>0</v>
      </c>
      <c r="AL386" s="132">
        <v>0</v>
      </c>
      <c r="AM386" s="132">
        <v>0</v>
      </c>
      <c r="AN386" s="132">
        <v>0</v>
      </c>
      <c r="AO386" s="132">
        <v>0</v>
      </c>
      <c r="AP386" s="132">
        <v>0</v>
      </c>
      <c r="AQ386" s="132">
        <v>0</v>
      </c>
      <c r="AR386" s="132">
        <v>0</v>
      </c>
      <c r="AS386" s="132">
        <v>0</v>
      </c>
      <c r="AT386" s="132">
        <v>0</v>
      </c>
      <c r="AU386" s="132">
        <v>0</v>
      </c>
      <c r="AV386" s="132">
        <v>0</v>
      </c>
      <c r="AW386" s="132">
        <v>0</v>
      </c>
      <c r="AX386" s="132">
        <v>0</v>
      </c>
      <c r="AY386" s="132">
        <v>0</v>
      </c>
      <c r="AZ386" s="132">
        <v>0</v>
      </c>
      <c r="BA386" s="132">
        <v>0</v>
      </c>
      <c r="BB386" s="132">
        <v>0</v>
      </c>
      <c r="BC386" s="132">
        <v>0</v>
      </c>
      <c r="BD386" s="132">
        <v>0</v>
      </c>
      <c r="BE386" s="132">
        <v>0</v>
      </c>
      <c r="BF386" s="132">
        <v>0</v>
      </c>
      <c r="BG386" s="132">
        <v>0</v>
      </c>
      <c r="BH386" s="132">
        <v>0</v>
      </c>
      <c r="BI386" s="132">
        <v>0</v>
      </c>
      <c r="BJ386" s="132">
        <v>0</v>
      </c>
      <c r="BK386" s="132">
        <v>0</v>
      </c>
      <c r="BL386" s="132">
        <v>0</v>
      </c>
      <c r="BM386" s="132">
        <v>0</v>
      </c>
      <c r="BN386" s="132">
        <v>0</v>
      </c>
      <c r="BO386" s="132">
        <v>0</v>
      </c>
      <c r="BP386" s="132">
        <v>0</v>
      </c>
      <c r="BQ386" s="132">
        <v>0</v>
      </c>
      <c r="BR386" s="132">
        <v>0</v>
      </c>
      <c r="BS386" s="132">
        <v>0</v>
      </c>
      <c r="BT386" s="132">
        <v>0</v>
      </c>
      <c r="BU386" s="132">
        <v>0</v>
      </c>
      <c r="BV386" s="132">
        <v>0</v>
      </c>
      <c r="BW386" s="132">
        <v>0</v>
      </c>
      <c r="BX386" s="132">
        <v>0</v>
      </c>
      <c r="BY386" s="132">
        <v>0</v>
      </c>
      <c r="BZ386" s="132">
        <v>0</v>
      </c>
      <c r="CA386" s="132">
        <v>0</v>
      </c>
      <c r="CB386" s="132">
        <v>0</v>
      </c>
      <c r="CC386" s="132">
        <v>0</v>
      </c>
      <c r="CD386" s="132">
        <v>0</v>
      </c>
      <c r="CE386" s="132">
        <v>0</v>
      </c>
      <c r="CF386" s="132">
        <v>0</v>
      </c>
      <c r="CG386" s="132">
        <v>0</v>
      </c>
      <c r="CH386" s="132">
        <v>0</v>
      </c>
      <c r="CI386" s="132">
        <v>0</v>
      </c>
      <c r="CJ386" s="132">
        <v>0</v>
      </c>
      <c r="CK386" s="132">
        <v>0</v>
      </c>
      <c r="CL386" s="132">
        <v>0</v>
      </c>
      <c r="CM386" s="132">
        <v>0</v>
      </c>
      <c r="CN386" s="132">
        <v>0</v>
      </c>
      <c r="CO386" s="132">
        <v>0</v>
      </c>
      <c r="CP386" s="132">
        <v>0</v>
      </c>
      <c r="CQ386" s="132">
        <v>0</v>
      </c>
      <c r="CR386" s="132">
        <v>0</v>
      </c>
      <c r="CS386" s="132">
        <v>0</v>
      </c>
      <c r="CT386" s="132">
        <v>0</v>
      </c>
      <c r="CU386" s="132">
        <v>0</v>
      </c>
      <c r="CV386" s="132">
        <v>0</v>
      </c>
      <c r="CW386" s="132">
        <v>0</v>
      </c>
      <c r="CX386" s="132">
        <v>0</v>
      </c>
    </row>
    <row r="387" spans="1:102" hidden="1" outlineLevel="1" x14ac:dyDescent="0.25">
      <c r="A387" t="s">
        <v>18</v>
      </c>
      <c r="B387" s="116" t="s">
        <v>307</v>
      </c>
      <c r="C387" s="131">
        <v>1.2</v>
      </c>
      <c r="D387" s="132">
        <v>0</v>
      </c>
      <c r="E387" s="132">
        <v>0</v>
      </c>
      <c r="F387" s="132">
        <v>0</v>
      </c>
      <c r="G387" s="132">
        <v>0</v>
      </c>
      <c r="H387" s="132">
        <v>0</v>
      </c>
      <c r="I387" s="132">
        <v>0</v>
      </c>
      <c r="J387" s="132">
        <v>0</v>
      </c>
      <c r="K387" s="132">
        <v>0</v>
      </c>
      <c r="L387" s="132">
        <v>0</v>
      </c>
      <c r="M387" s="132">
        <v>0</v>
      </c>
      <c r="N387" s="132">
        <v>0</v>
      </c>
      <c r="O387" s="132">
        <v>0</v>
      </c>
      <c r="P387" s="132">
        <v>0</v>
      </c>
      <c r="Q387" s="132">
        <v>0</v>
      </c>
      <c r="R387" s="132">
        <v>0</v>
      </c>
      <c r="S387" s="132">
        <v>0</v>
      </c>
      <c r="T387" s="132">
        <v>0</v>
      </c>
      <c r="U387" s="132">
        <v>0</v>
      </c>
      <c r="V387" s="132">
        <v>0</v>
      </c>
      <c r="W387" s="132">
        <v>0</v>
      </c>
      <c r="X387" s="132">
        <v>0</v>
      </c>
      <c r="Y387" s="132">
        <v>0</v>
      </c>
      <c r="Z387" s="132">
        <v>0</v>
      </c>
      <c r="AA387" s="132">
        <v>0</v>
      </c>
      <c r="AB387" s="132">
        <v>0</v>
      </c>
      <c r="AC387" s="132">
        <v>0</v>
      </c>
      <c r="AD387" s="132">
        <v>0</v>
      </c>
      <c r="AE387" s="132">
        <v>0</v>
      </c>
      <c r="AF387" s="132">
        <v>0</v>
      </c>
      <c r="AG387" s="132">
        <v>0</v>
      </c>
      <c r="AH387" s="132">
        <v>0</v>
      </c>
      <c r="AI387" s="132">
        <v>0</v>
      </c>
      <c r="AJ387" s="132">
        <v>0</v>
      </c>
      <c r="AK387" s="132">
        <v>0</v>
      </c>
      <c r="AL387" s="132">
        <v>0</v>
      </c>
      <c r="AM387" s="132">
        <v>0</v>
      </c>
      <c r="AN387" s="132">
        <v>0</v>
      </c>
      <c r="AO387" s="132">
        <v>0</v>
      </c>
      <c r="AP387" s="132">
        <v>0</v>
      </c>
      <c r="AQ387" s="132">
        <v>0</v>
      </c>
      <c r="AR387" s="132">
        <v>0</v>
      </c>
      <c r="AS387" s="132">
        <v>0</v>
      </c>
      <c r="AT387" s="132">
        <v>0</v>
      </c>
      <c r="AU387" s="132">
        <v>0</v>
      </c>
      <c r="AV387" s="132">
        <v>0</v>
      </c>
      <c r="AW387" s="132">
        <v>0</v>
      </c>
      <c r="AX387" s="132">
        <v>0</v>
      </c>
      <c r="AY387" s="132">
        <v>0</v>
      </c>
      <c r="AZ387" s="132">
        <v>0</v>
      </c>
      <c r="BA387" s="132">
        <v>0</v>
      </c>
      <c r="BB387" s="132">
        <v>0</v>
      </c>
      <c r="BC387" s="132">
        <v>0</v>
      </c>
      <c r="BD387" s="132">
        <v>0</v>
      </c>
      <c r="BE387" s="132">
        <v>0</v>
      </c>
      <c r="BF387" s="132">
        <v>0</v>
      </c>
      <c r="BG387" s="132">
        <v>0</v>
      </c>
      <c r="BH387" s="132">
        <v>0</v>
      </c>
      <c r="BI387" s="132">
        <v>0</v>
      </c>
      <c r="BJ387" s="132">
        <v>0</v>
      </c>
      <c r="BK387" s="132">
        <v>0</v>
      </c>
      <c r="BL387" s="132">
        <v>0</v>
      </c>
      <c r="BM387" s="132">
        <v>0</v>
      </c>
      <c r="BN387" s="132">
        <v>0</v>
      </c>
      <c r="BO387" s="132">
        <v>0</v>
      </c>
      <c r="BP387" s="132">
        <v>0</v>
      </c>
      <c r="BQ387" s="132">
        <v>0</v>
      </c>
      <c r="BR387" s="132">
        <v>0</v>
      </c>
      <c r="BS387" s="132">
        <v>0</v>
      </c>
      <c r="BT387" s="132">
        <v>0</v>
      </c>
      <c r="BU387" s="132">
        <v>0</v>
      </c>
      <c r="BV387" s="132">
        <v>0</v>
      </c>
      <c r="BW387" s="132">
        <v>0</v>
      </c>
      <c r="BX387" s="132">
        <v>0</v>
      </c>
      <c r="BY387" s="132">
        <v>0</v>
      </c>
      <c r="BZ387" s="132">
        <v>0</v>
      </c>
      <c r="CA387" s="132">
        <v>0</v>
      </c>
      <c r="CB387" s="132">
        <v>0</v>
      </c>
      <c r="CC387" s="132">
        <v>0</v>
      </c>
      <c r="CD387" s="132">
        <v>0</v>
      </c>
      <c r="CE387" s="132">
        <v>0</v>
      </c>
      <c r="CF387" s="132">
        <v>0</v>
      </c>
      <c r="CG387" s="132">
        <v>0</v>
      </c>
      <c r="CH387" s="132">
        <v>0</v>
      </c>
      <c r="CI387" s="132">
        <v>0</v>
      </c>
      <c r="CJ387" s="132">
        <v>0</v>
      </c>
      <c r="CK387" s="132">
        <v>0</v>
      </c>
      <c r="CL387" s="132">
        <v>0</v>
      </c>
      <c r="CM387" s="132">
        <v>0</v>
      </c>
      <c r="CN387" s="132">
        <v>0</v>
      </c>
      <c r="CO387" s="132">
        <v>0</v>
      </c>
      <c r="CP387" s="132">
        <v>0</v>
      </c>
      <c r="CQ387" s="132">
        <v>0</v>
      </c>
      <c r="CR387" s="132">
        <v>0</v>
      </c>
      <c r="CS387" s="132">
        <v>0</v>
      </c>
      <c r="CT387" s="132">
        <v>0</v>
      </c>
      <c r="CU387" s="132">
        <v>0</v>
      </c>
      <c r="CV387" s="132">
        <v>0</v>
      </c>
      <c r="CW387" s="132">
        <v>0</v>
      </c>
      <c r="CX387" s="132">
        <v>0</v>
      </c>
    </row>
    <row r="388" spans="1:102" collapsed="1" x14ac:dyDescent="0.25">
      <c r="B388"/>
    </row>
    <row r="389" spans="1:102" x14ac:dyDescent="0.25">
      <c r="A389" s="53" t="s">
        <v>308</v>
      </c>
      <c r="B389"/>
    </row>
    <row r="390" spans="1:102" x14ac:dyDescent="0.25">
      <c r="A390" t="s">
        <v>309</v>
      </c>
      <c r="B390" t="s">
        <v>310</v>
      </c>
      <c r="C390" s="133">
        <f ca="1">SUM($C244:C244)</f>
        <v>3</v>
      </c>
      <c r="D390" s="133">
        <f ca="1">SUM($C244:D244)</f>
        <v>3</v>
      </c>
      <c r="E390" s="133">
        <f ca="1">SUM($C244:E244)</f>
        <v>3</v>
      </c>
      <c r="F390" s="133">
        <f ca="1">SUM($C244:F244)</f>
        <v>3</v>
      </c>
      <c r="G390" s="133">
        <f ca="1">SUM($C244:G244)</f>
        <v>3</v>
      </c>
      <c r="H390" s="133">
        <f ca="1">SUM($C244:H244)</f>
        <v>3</v>
      </c>
      <c r="I390" s="133">
        <f ca="1">SUM($C244:I244)</f>
        <v>3</v>
      </c>
      <c r="J390" s="133">
        <f ca="1">SUM($C244:J244)</f>
        <v>3</v>
      </c>
      <c r="K390" s="133">
        <f ca="1">SUM($C244:K244)</f>
        <v>3</v>
      </c>
      <c r="L390" s="133">
        <f ca="1">SUM($C244:L244)</f>
        <v>3</v>
      </c>
      <c r="M390" s="133">
        <f ca="1">SUM($C244:M244)</f>
        <v>3</v>
      </c>
      <c r="N390" s="133">
        <f ca="1">SUM($C244:N244)</f>
        <v>3</v>
      </c>
      <c r="O390" s="133">
        <f ca="1">SUM($C244:O244)</f>
        <v>3</v>
      </c>
      <c r="P390" s="133">
        <f ca="1">SUM($C244:P244)</f>
        <v>3</v>
      </c>
      <c r="Q390" s="133">
        <f ca="1">SUM($C244:Q244)</f>
        <v>3</v>
      </c>
      <c r="R390" s="133">
        <f ca="1">SUM($C244:R244)</f>
        <v>3</v>
      </c>
      <c r="S390" s="133">
        <f ca="1">SUM($C244:S244)</f>
        <v>3</v>
      </c>
      <c r="T390" s="133">
        <f ca="1">SUM($C244:T244)</f>
        <v>3</v>
      </c>
      <c r="U390" s="133">
        <f ca="1">SUM($C244:U244)</f>
        <v>3</v>
      </c>
      <c r="V390" s="133">
        <f ca="1">SUM($C244:V244)</f>
        <v>3</v>
      </c>
      <c r="W390" s="133">
        <f ca="1">SUM($C244:W244)</f>
        <v>3</v>
      </c>
      <c r="X390" s="133">
        <f ca="1">SUM($C244:X244)</f>
        <v>3</v>
      </c>
      <c r="Y390" s="133">
        <f ca="1">SUM($C244:Y244)</f>
        <v>3</v>
      </c>
      <c r="Z390" s="133">
        <f ca="1">SUM($C244:Z244)</f>
        <v>3</v>
      </c>
      <c r="AA390" s="133">
        <f ca="1">SUM($C244:AA244)</f>
        <v>3</v>
      </c>
      <c r="AB390" s="133">
        <f ca="1">SUM($C244:AB244)</f>
        <v>3</v>
      </c>
      <c r="AC390" s="133">
        <f ca="1">SUM($C244:AC244)</f>
        <v>3</v>
      </c>
      <c r="AD390" s="133">
        <f ca="1">SUM($C244:AD244)</f>
        <v>3</v>
      </c>
      <c r="AE390" s="133">
        <f ca="1">SUM($C244:AE244)</f>
        <v>3</v>
      </c>
      <c r="AF390" s="133">
        <f ca="1">SUM($C244:AF244)</f>
        <v>3</v>
      </c>
      <c r="AG390" s="133">
        <f ca="1">SUM($C244:AG244)</f>
        <v>3</v>
      </c>
      <c r="AH390" s="133">
        <f ca="1">SUM($C244:AH244)</f>
        <v>3</v>
      </c>
      <c r="AI390" s="133">
        <f ca="1">SUM($C244:AI244)</f>
        <v>3</v>
      </c>
      <c r="AJ390" s="133">
        <f ca="1">SUM($C244:AJ244)</f>
        <v>3</v>
      </c>
      <c r="AK390" s="133">
        <f ca="1">SUM($C244:AK244)</f>
        <v>3</v>
      </c>
      <c r="AL390" s="133">
        <f ca="1">SUM($C244:AL244)</f>
        <v>3</v>
      </c>
      <c r="AM390" s="133">
        <f ca="1">SUM($C244:AM244)</f>
        <v>3</v>
      </c>
      <c r="AN390" s="133">
        <f ca="1">SUM($C244:AN244)</f>
        <v>3</v>
      </c>
      <c r="AO390" s="133">
        <f ca="1">SUM($C244:AO244)</f>
        <v>3</v>
      </c>
      <c r="AP390" s="133">
        <f ca="1">SUM($C244:AP244)</f>
        <v>3</v>
      </c>
      <c r="AQ390" s="133">
        <f ca="1">SUM($C244:AQ244)</f>
        <v>3</v>
      </c>
      <c r="AR390" s="133">
        <f ca="1">SUM($C244:AR244)</f>
        <v>3</v>
      </c>
      <c r="AS390" s="133">
        <f ca="1">SUM($C244:AS244)</f>
        <v>3</v>
      </c>
      <c r="AT390" s="133">
        <f ca="1">SUM($C244:AT244)</f>
        <v>3</v>
      </c>
      <c r="AU390" s="133">
        <f ca="1">SUM($C244:AU244)</f>
        <v>3</v>
      </c>
      <c r="AV390" s="133">
        <f ca="1">SUM($C244:AV244)</f>
        <v>3</v>
      </c>
      <c r="AW390" s="133">
        <f ca="1">SUM($C244:AW244)</f>
        <v>3</v>
      </c>
      <c r="AX390" s="133">
        <f ca="1">SUM($C244:AX244)</f>
        <v>3</v>
      </c>
      <c r="AY390" s="133">
        <f ca="1">SUM($C244:AY244)</f>
        <v>3</v>
      </c>
      <c r="AZ390" s="133">
        <f ca="1">SUM($C244:AZ244)</f>
        <v>3</v>
      </c>
      <c r="BA390" s="133">
        <f ca="1">SUM($C244:BA244)</f>
        <v>3</v>
      </c>
      <c r="BB390" s="133">
        <f ca="1">SUM($C244:BB244)</f>
        <v>3</v>
      </c>
      <c r="BC390" s="133">
        <f ca="1">SUM($C244:BC244)</f>
        <v>3</v>
      </c>
      <c r="BD390" s="133">
        <f ca="1">SUM($C244:BD244)</f>
        <v>3</v>
      </c>
      <c r="BE390" s="133">
        <f ca="1">SUM($C244:BE244)</f>
        <v>3</v>
      </c>
      <c r="BF390" s="133">
        <f ca="1">SUM($C244:BF244)</f>
        <v>3</v>
      </c>
      <c r="BG390" s="133">
        <f ca="1">SUM($C244:BG244)</f>
        <v>3</v>
      </c>
      <c r="BH390" s="133">
        <f ca="1">SUM($C244:BH244)</f>
        <v>3</v>
      </c>
      <c r="BI390" s="133">
        <f ca="1">SUM($C244:BI244)</f>
        <v>3</v>
      </c>
      <c r="BJ390" s="133">
        <f ca="1">SUM($C244:BJ244)</f>
        <v>3</v>
      </c>
      <c r="BK390" s="133">
        <f ca="1">SUM($C244:BK244)</f>
        <v>3</v>
      </c>
      <c r="BL390" s="133">
        <f ca="1">SUM($C244:BL244)</f>
        <v>3</v>
      </c>
    </row>
    <row r="391" spans="1:102" x14ac:dyDescent="0.25">
      <c r="A391" t="s">
        <v>316</v>
      </c>
      <c r="B391" t="s">
        <v>310</v>
      </c>
      <c r="C391" s="133">
        <f t="shared" ref="C391:BL391" ca="1" si="194">C309</f>
        <v>0</v>
      </c>
      <c r="D391" s="133">
        <f t="shared" ca="1" si="194"/>
        <v>0</v>
      </c>
      <c r="E391" s="133">
        <f t="shared" ca="1" si="194"/>
        <v>0</v>
      </c>
      <c r="F391" s="133">
        <f t="shared" ca="1" si="194"/>
        <v>0</v>
      </c>
      <c r="G391" s="133">
        <f t="shared" ca="1" si="194"/>
        <v>0</v>
      </c>
      <c r="H391" s="133">
        <f t="shared" ca="1" si="194"/>
        <v>0</v>
      </c>
      <c r="I391" s="133">
        <f t="shared" ca="1" si="194"/>
        <v>0</v>
      </c>
      <c r="J391" s="133">
        <f t="shared" ca="1" si="194"/>
        <v>0</v>
      </c>
      <c r="K391" s="133">
        <f t="shared" ca="1" si="194"/>
        <v>0</v>
      </c>
      <c r="L391" s="133">
        <f t="shared" ca="1" si="194"/>
        <v>0</v>
      </c>
      <c r="M391" s="133">
        <f t="shared" ca="1" si="194"/>
        <v>0</v>
      </c>
      <c r="N391" s="133">
        <f t="shared" ca="1" si="194"/>
        <v>0</v>
      </c>
      <c r="O391" s="133">
        <f t="shared" ca="1" si="194"/>
        <v>0</v>
      </c>
      <c r="P391" s="133">
        <f t="shared" ca="1" si="194"/>
        <v>0</v>
      </c>
      <c r="Q391" s="133">
        <f t="shared" ca="1" si="194"/>
        <v>0</v>
      </c>
      <c r="R391" s="133">
        <f t="shared" ca="1" si="194"/>
        <v>0</v>
      </c>
      <c r="S391" s="133">
        <f t="shared" ca="1" si="194"/>
        <v>0</v>
      </c>
      <c r="T391" s="133">
        <f t="shared" ca="1" si="194"/>
        <v>0</v>
      </c>
      <c r="U391" s="133">
        <f t="shared" ca="1" si="194"/>
        <v>0</v>
      </c>
      <c r="V391" s="133">
        <f t="shared" ca="1" si="194"/>
        <v>0</v>
      </c>
      <c r="W391" s="133">
        <f t="shared" ca="1" si="194"/>
        <v>0</v>
      </c>
      <c r="X391" s="133">
        <f t="shared" ca="1" si="194"/>
        <v>0</v>
      </c>
      <c r="Y391" s="133">
        <f t="shared" ca="1" si="194"/>
        <v>0</v>
      </c>
      <c r="Z391" s="133">
        <f t="shared" ca="1" si="194"/>
        <v>0</v>
      </c>
      <c r="AA391" s="133">
        <f t="shared" ca="1" si="194"/>
        <v>0</v>
      </c>
      <c r="AB391" s="133">
        <f t="shared" ca="1" si="194"/>
        <v>0</v>
      </c>
      <c r="AC391" s="133">
        <f t="shared" ca="1" si="194"/>
        <v>0</v>
      </c>
      <c r="AD391" s="133">
        <f t="shared" ca="1" si="194"/>
        <v>0</v>
      </c>
      <c r="AE391" s="133">
        <f t="shared" ca="1" si="194"/>
        <v>0</v>
      </c>
      <c r="AF391" s="133">
        <f t="shared" ca="1" si="194"/>
        <v>0</v>
      </c>
      <c r="AG391" s="133">
        <f t="shared" ca="1" si="194"/>
        <v>2</v>
      </c>
      <c r="AH391" s="133">
        <f t="shared" ca="1" si="194"/>
        <v>2</v>
      </c>
      <c r="AI391" s="133">
        <f t="shared" ca="1" si="194"/>
        <v>2</v>
      </c>
      <c r="AJ391" s="133">
        <f t="shared" ca="1" si="194"/>
        <v>2</v>
      </c>
      <c r="AK391" s="133">
        <f t="shared" ca="1" si="194"/>
        <v>2</v>
      </c>
      <c r="AL391" s="133">
        <f t="shared" ca="1" si="194"/>
        <v>2</v>
      </c>
      <c r="AM391" s="133">
        <f t="shared" ca="1" si="194"/>
        <v>2</v>
      </c>
      <c r="AN391" s="133">
        <f t="shared" ca="1" si="194"/>
        <v>2</v>
      </c>
      <c r="AO391" s="133">
        <f t="shared" ca="1" si="194"/>
        <v>2</v>
      </c>
      <c r="AP391" s="133">
        <f t="shared" ca="1" si="194"/>
        <v>2</v>
      </c>
      <c r="AQ391" s="133">
        <f t="shared" ca="1" si="194"/>
        <v>2</v>
      </c>
      <c r="AR391" s="133">
        <f t="shared" ca="1" si="194"/>
        <v>2</v>
      </c>
      <c r="AS391" s="133">
        <f t="shared" ca="1" si="194"/>
        <v>2</v>
      </c>
      <c r="AT391" s="133">
        <f t="shared" ca="1" si="194"/>
        <v>2</v>
      </c>
      <c r="AU391" s="133">
        <f t="shared" ca="1" si="194"/>
        <v>2</v>
      </c>
      <c r="AV391" s="133">
        <f t="shared" ca="1" si="194"/>
        <v>2</v>
      </c>
      <c r="AW391" s="133">
        <f t="shared" ca="1" si="194"/>
        <v>2</v>
      </c>
      <c r="AX391" s="133">
        <f t="shared" ca="1" si="194"/>
        <v>2</v>
      </c>
      <c r="AY391" s="133">
        <f t="shared" ca="1" si="194"/>
        <v>2</v>
      </c>
      <c r="AZ391" s="133">
        <f t="shared" ca="1" si="194"/>
        <v>2</v>
      </c>
      <c r="BA391" s="133">
        <f t="shared" ca="1" si="194"/>
        <v>2</v>
      </c>
      <c r="BB391" s="133">
        <f t="shared" ca="1" si="194"/>
        <v>2</v>
      </c>
      <c r="BC391" s="133">
        <f t="shared" ca="1" si="194"/>
        <v>2</v>
      </c>
      <c r="BD391" s="133">
        <f t="shared" ca="1" si="194"/>
        <v>2</v>
      </c>
      <c r="BE391" s="133">
        <f t="shared" ca="1" si="194"/>
        <v>2</v>
      </c>
      <c r="BF391" s="133">
        <f t="shared" ca="1" si="194"/>
        <v>2</v>
      </c>
      <c r="BG391" s="133">
        <f t="shared" ca="1" si="194"/>
        <v>2</v>
      </c>
      <c r="BH391" s="133">
        <f t="shared" ca="1" si="194"/>
        <v>2</v>
      </c>
      <c r="BI391" s="133">
        <f t="shared" ca="1" si="194"/>
        <v>2</v>
      </c>
      <c r="BJ391" s="133">
        <f t="shared" ca="1" si="194"/>
        <v>2</v>
      </c>
      <c r="BK391" s="133">
        <f t="shared" ca="1" si="194"/>
        <v>2</v>
      </c>
      <c r="BL391" s="133">
        <f t="shared" ca="1" si="194"/>
        <v>2</v>
      </c>
    </row>
    <row r="392" spans="1:102" x14ac:dyDescent="0.25">
      <c r="A392" t="s">
        <v>311</v>
      </c>
      <c r="B392" t="str">
        <f ca="1">B391</f>
        <v>КС подготовки</v>
      </c>
      <c r="C392" s="133">
        <f ca="1">INDEX($A$364:$CX$387,MATCH($B$29,$A$364:$A$387,0)+0,COLUMN())</f>
        <v>1.2</v>
      </c>
      <c r="D392" s="133">
        <f t="shared" ref="D392:BL392" ca="1" si="195">INDEX($A$364:$CX$387,MATCH($B$29,$A$364:$A$387,0)+0,COLUMN())</f>
        <v>0</v>
      </c>
      <c r="E392" s="133">
        <f t="shared" ca="1" si="195"/>
        <v>0</v>
      </c>
      <c r="F392" s="133">
        <f t="shared" ca="1" si="195"/>
        <v>0</v>
      </c>
      <c r="G392" s="133">
        <f t="shared" ca="1" si="195"/>
        <v>0</v>
      </c>
      <c r="H392" s="133">
        <f t="shared" ca="1" si="195"/>
        <v>0</v>
      </c>
      <c r="I392" s="133">
        <f t="shared" ca="1" si="195"/>
        <v>0</v>
      </c>
      <c r="J392" s="133">
        <f t="shared" ca="1" si="195"/>
        <v>0</v>
      </c>
      <c r="K392" s="133">
        <f t="shared" ca="1" si="195"/>
        <v>0</v>
      </c>
      <c r="L392" s="133">
        <f t="shared" ca="1" si="195"/>
        <v>0</v>
      </c>
      <c r="M392" s="133">
        <f t="shared" ca="1" si="195"/>
        <v>0</v>
      </c>
      <c r="N392" s="133">
        <f t="shared" ca="1" si="195"/>
        <v>0</v>
      </c>
      <c r="O392" s="133">
        <f t="shared" ca="1" si="195"/>
        <v>0</v>
      </c>
      <c r="P392" s="133">
        <f t="shared" ca="1" si="195"/>
        <v>0</v>
      </c>
      <c r="Q392" s="133">
        <f t="shared" ca="1" si="195"/>
        <v>0</v>
      </c>
      <c r="R392" s="133">
        <f t="shared" ca="1" si="195"/>
        <v>0</v>
      </c>
      <c r="S392" s="133">
        <f t="shared" ca="1" si="195"/>
        <v>0</v>
      </c>
      <c r="T392" s="133">
        <f t="shared" ca="1" si="195"/>
        <v>0</v>
      </c>
      <c r="U392" s="133">
        <f t="shared" ca="1" si="195"/>
        <v>0</v>
      </c>
      <c r="V392" s="133">
        <f t="shared" ca="1" si="195"/>
        <v>0</v>
      </c>
      <c r="W392" s="133">
        <f t="shared" ca="1" si="195"/>
        <v>0</v>
      </c>
      <c r="X392" s="133">
        <f t="shared" ca="1" si="195"/>
        <v>0</v>
      </c>
      <c r="Y392" s="133">
        <f t="shared" ca="1" si="195"/>
        <v>0</v>
      </c>
      <c r="Z392" s="133">
        <f t="shared" ca="1" si="195"/>
        <v>0</v>
      </c>
      <c r="AA392" s="133">
        <f t="shared" ca="1" si="195"/>
        <v>0</v>
      </c>
      <c r="AB392" s="133">
        <f t="shared" ca="1" si="195"/>
        <v>0</v>
      </c>
      <c r="AC392" s="133">
        <f t="shared" ca="1" si="195"/>
        <v>0</v>
      </c>
      <c r="AD392" s="133">
        <f t="shared" ca="1" si="195"/>
        <v>0</v>
      </c>
      <c r="AE392" s="133">
        <f t="shared" ca="1" si="195"/>
        <v>0</v>
      </c>
      <c r="AF392" s="133">
        <f t="shared" ca="1" si="195"/>
        <v>0</v>
      </c>
      <c r="AG392" s="133">
        <f t="shared" ca="1" si="195"/>
        <v>0</v>
      </c>
      <c r="AH392" s="133">
        <f t="shared" ca="1" si="195"/>
        <v>0</v>
      </c>
      <c r="AI392" s="133">
        <f t="shared" ca="1" si="195"/>
        <v>0</v>
      </c>
      <c r="AJ392" s="133">
        <f t="shared" ca="1" si="195"/>
        <v>0</v>
      </c>
      <c r="AK392" s="133">
        <f t="shared" ca="1" si="195"/>
        <v>0</v>
      </c>
      <c r="AL392" s="133">
        <f t="shared" ca="1" si="195"/>
        <v>0</v>
      </c>
      <c r="AM392" s="133">
        <f t="shared" ca="1" si="195"/>
        <v>0</v>
      </c>
      <c r="AN392" s="133">
        <f t="shared" ca="1" si="195"/>
        <v>0</v>
      </c>
      <c r="AO392" s="133">
        <f t="shared" ca="1" si="195"/>
        <v>0</v>
      </c>
      <c r="AP392" s="133">
        <f t="shared" ca="1" si="195"/>
        <v>0</v>
      </c>
      <c r="AQ392" s="133">
        <f t="shared" ca="1" si="195"/>
        <v>0</v>
      </c>
      <c r="AR392" s="133">
        <f t="shared" ca="1" si="195"/>
        <v>0</v>
      </c>
      <c r="AS392" s="133">
        <f t="shared" ca="1" si="195"/>
        <v>0</v>
      </c>
      <c r="AT392" s="133">
        <f t="shared" ca="1" si="195"/>
        <v>0</v>
      </c>
      <c r="AU392" s="133">
        <f t="shared" ca="1" si="195"/>
        <v>0</v>
      </c>
      <c r="AV392" s="133">
        <f t="shared" ca="1" si="195"/>
        <v>0</v>
      </c>
      <c r="AW392" s="133">
        <f t="shared" ca="1" si="195"/>
        <v>0</v>
      </c>
      <c r="AX392" s="133">
        <f t="shared" ca="1" si="195"/>
        <v>0</v>
      </c>
      <c r="AY392" s="133">
        <f t="shared" ca="1" si="195"/>
        <v>0</v>
      </c>
      <c r="AZ392" s="133">
        <f t="shared" ca="1" si="195"/>
        <v>0</v>
      </c>
      <c r="BA392" s="133">
        <f t="shared" ca="1" si="195"/>
        <v>0</v>
      </c>
      <c r="BB392" s="133">
        <f t="shared" ca="1" si="195"/>
        <v>0</v>
      </c>
      <c r="BC392" s="133">
        <f t="shared" ca="1" si="195"/>
        <v>0</v>
      </c>
      <c r="BD392" s="133">
        <f t="shared" ca="1" si="195"/>
        <v>0</v>
      </c>
      <c r="BE392" s="133">
        <f t="shared" ca="1" si="195"/>
        <v>0</v>
      </c>
      <c r="BF392" s="133">
        <f t="shared" ca="1" si="195"/>
        <v>0</v>
      </c>
      <c r="BG392" s="133">
        <f t="shared" ca="1" si="195"/>
        <v>0</v>
      </c>
      <c r="BH392" s="133">
        <f t="shared" ca="1" si="195"/>
        <v>0</v>
      </c>
      <c r="BI392" s="133">
        <f t="shared" ca="1" si="195"/>
        <v>0</v>
      </c>
      <c r="BJ392" s="133">
        <f t="shared" ca="1" si="195"/>
        <v>0</v>
      </c>
      <c r="BK392" s="133">
        <f t="shared" ca="1" si="195"/>
        <v>0</v>
      </c>
      <c r="BL392" s="133">
        <f t="shared" ca="1" si="195"/>
        <v>0</v>
      </c>
    </row>
    <row r="393" spans="1:102" x14ac:dyDescent="0.25">
      <c r="A393" t="s">
        <v>309</v>
      </c>
      <c r="B393" t="s">
        <v>312</v>
      </c>
      <c r="C393" s="133">
        <f t="shared" ref="C393:BL393" ca="1" si="196">C251</f>
        <v>13</v>
      </c>
      <c r="D393" s="133">
        <f t="shared" ca="1" si="196"/>
        <v>13</v>
      </c>
      <c r="E393" s="133">
        <f t="shared" ca="1" si="196"/>
        <v>13</v>
      </c>
      <c r="F393" s="133">
        <f t="shared" ca="1" si="196"/>
        <v>13</v>
      </c>
      <c r="G393" s="133">
        <f t="shared" ca="1" si="196"/>
        <v>13</v>
      </c>
      <c r="H393" s="133">
        <f t="shared" ca="1" si="196"/>
        <v>13</v>
      </c>
      <c r="I393" s="133">
        <f t="shared" ca="1" si="196"/>
        <v>13</v>
      </c>
      <c r="J393" s="133">
        <f t="shared" ca="1" si="196"/>
        <v>13</v>
      </c>
      <c r="K393" s="133">
        <f t="shared" ca="1" si="196"/>
        <v>13</v>
      </c>
      <c r="L393" s="133">
        <f t="shared" ca="1" si="196"/>
        <v>13</v>
      </c>
      <c r="M393" s="133">
        <f t="shared" ca="1" si="196"/>
        <v>13</v>
      </c>
      <c r="N393" s="133">
        <f t="shared" ca="1" si="196"/>
        <v>13</v>
      </c>
      <c r="O393" s="133">
        <f t="shared" ca="1" si="196"/>
        <v>16</v>
      </c>
      <c r="P393" s="133">
        <f t="shared" ca="1" si="196"/>
        <v>16</v>
      </c>
      <c r="Q393" s="133">
        <f t="shared" ca="1" si="196"/>
        <v>16</v>
      </c>
      <c r="R393" s="133">
        <f t="shared" ca="1" si="196"/>
        <v>16</v>
      </c>
      <c r="S393" s="133">
        <f t="shared" ca="1" si="196"/>
        <v>16</v>
      </c>
      <c r="T393" s="133">
        <f t="shared" ca="1" si="196"/>
        <v>16</v>
      </c>
      <c r="U393" s="133">
        <f t="shared" ca="1" si="196"/>
        <v>16</v>
      </c>
      <c r="V393" s="133">
        <f t="shared" ca="1" si="196"/>
        <v>16</v>
      </c>
      <c r="W393" s="133">
        <f t="shared" ca="1" si="196"/>
        <v>16</v>
      </c>
      <c r="X393" s="133">
        <f t="shared" ca="1" si="196"/>
        <v>16</v>
      </c>
      <c r="Y393" s="133">
        <f t="shared" ca="1" si="196"/>
        <v>16</v>
      </c>
      <c r="Z393" s="133">
        <f t="shared" ca="1" si="196"/>
        <v>16</v>
      </c>
      <c r="AA393" s="133">
        <f t="shared" ca="1" si="196"/>
        <v>16</v>
      </c>
      <c r="AB393" s="133">
        <f t="shared" ca="1" si="196"/>
        <v>16</v>
      </c>
      <c r="AC393" s="133">
        <f t="shared" ca="1" si="196"/>
        <v>16</v>
      </c>
      <c r="AD393" s="133">
        <f t="shared" ca="1" si="196"/>
        <v>16</v>
      </c>
      <c r="AE393" s="133">
        <f t="shared" ca="1" si="196"/>
        <v>16</v>
      </c>
      <c r="AF393" s="133">
        <f t="shared" ca="1" si="196"/>
        <v>16</v>
      </c>
      <c r="AG393" s="133">
        <f t="shared" ca="1" si="196"/>
        <v>16</v>
      </c>
      <c r="AH393" s="133">
        <f t="shared" ca="1" si="196"/>
        <v>16</v>
      </c>
      <c r="AI393" s="133">
        <f t="shared" ca="1" si="196"/>
        <v>16</v>
      </c>
      <c r="AJ393" s="133">
        <f t="shared" ca="1" si="196"/>
        <v>16</v>
      </c>
      <c r="AK393" s="133">
        <f t="shared" ca="1" si="196"/>
        <v>16</v>
      </c>
      <c r="AL393" s="133">
        <f t="shared" ca="1" si="196"/>
        <v>16</v>
      </c>
      <c r="AM393" s="133">
        <f t="shared" ca="1" si="196"/>
        <v>16</v>
      </c>
      <c r="AN393" s="133">
        <f t="shared" ca="1" si="196"/>
        <v>16</v>
      </c>
      <c r="AO393" s="133">
        <f t="shared" ca="1" si="196"/>
        <v>16</v>
      </c>
      <c r="AP393" s="133">
        <f t="shared" ca="1" si="196"/>
        <v>16</v>
      </c>
      <c r="AQ393" s="133">
        <f t="shared" ca="1" si="196"/>
        <v>16</v>
      </c>
      <c r="AR393" s="133">
        <f t="shared" ca="1" si="196"/>
        <v>16</v>
      </c>
      <c r="AS393" s="133">
        <f t="shared" ca="1" si="196"/>
        <v>16</v>
      </c>
      <c r="AT393" s="133">
        <f t="shared" ca="1" si="196"/>
        <v>16</v>
      </c>
      <c r="AU393" s="133">
        <f t="shared" ca="1" si="196"/>
        <v>16</v>
      </c>
      <c r="AV393" s="133">
        <f t="shared" ca="1" si="196"/>
        <v>16</v>
      </c>
      <c r="AW393" s="133">
        <f t="shared" ca="1" si="196"/>
        <v>16</v>
      </c>
      <c r="AX393" s="133">
        <f t="shared" ca="1" si="196"/>
        <v>16</v>
      </c>
      <c r="AY393" s="133">
        <f t="shared" ca="1" si="196"/>
        <v>16</v>
      </c>
      <c r="AZ393" s="133">
        <f t="shared" ca="1" si="196"/>
        <v>16</v>
      </c>
      <c r="BA393" s="133">
        <f t="shared" ca="1" si="196"/>
        <v>16</v>
      </c>
      <c r="BB393" s="133">
        <f t="shared" ca="1" si="196"/>
        <v>16</v>
      </c>
      <c r="BC393" s="133">
        <f t="shared" ca="1" si="196"/>
        <v>16</v>
      </c>
      <c r="BD393" s="133">
        <f t="shared" ca="1" si="196"/>
        <v>16</v>
      </c>
      <c r="BE393" s="133">
        <f t="shared" ca="1" si="196"/>
        <v>16</v>
      </c>
      <c r="BF393" s="133">
        <f t="shared" ca="1" si="196"/>
        <v>16</v>
      </c>
      <c r="BG393" s="133">
        <f t="shared" ca="1" si="196"/>
        <v>16</v>
      </c>
      <c r="BH393" s="133">
        <f t="shared" ca="1" si="196"/>
        <v>16</v>
      </c>
      <c r="BI393" s="133">
        <f t="shared" ca="1" si="196"/>
        <v>16</v>
      </c>
      <c r="BJ393" s="133">
        <f t="shared" ca="1" si="196"/>
        <v>16</v>
      </c>
      <c r="BK393" s="133">
        <f t="shared" ca="1" si="196"/>
        <v>16</v>
      </c>
      <c r="BL393" s="133">
        <f t="shared" ca="1" si="196"/>
        <v>16</v>
      </c>
    </row>
    <row r="394" spans="1:102" x14ac:dyDescent="0.25">
      <c r="A394" t="s">
        <v>311</v>
      </c>
      <c r="B394" t="str">
        <f ca="1">B393</f>
        <v>КС транспорта</v>
      </c>
      <c r="C394" s="133">
        <f t="shared" ref="C394:BL394" ca="1" si="197">INDEX($A$364:$CX$387,MATCH($B$29,$A$364:$A$387,0)+0,COLUMN())</f>
        <v>1.2</v>
      </c>
      <c r="D394" s="133">
        <f t="shared" ca="1" si="197"/>
        <v>0</v>
      </c>
      <c r="E394" s="133">
        <f t="shared" ca="1" si="197"/>
        <v>0</v>
      </c>
      <c r="F394" s="133">
        <f t="shared" ca="1" si="197"/>
        <v>0</v>
      </c>
      <c r="G394" s="133">
        <f t="shared" ca="1" si="197"/>
        <v>0</v>
      </c>
      <c r="H394" s="133">
        <f t="shared" ca="1" si="197"/>
        <v>0</v>
      </c>
      <c r="I394" s="133">
        <f t="shared" ca="1" si="197"/>
        <v>0</v>
      </c>
      <c r="J394" s="133">
        <f t="shared" ca="1" si="197"/>
        <v>0</v>
      </c>
      <c r="K394" s="133">
        <f t="shared" ca="1" si="197"/>
        <v>0</v>
      </c>
      <c r="L394" s="133">
        <f t="shared" ca="1" si="197"/>
        <v>0</v>
      </c>
      <c r="M394" s="133">
        <f t="shared" ca="1" si="197"/>
        <v>0</v>
      </c>
      <c r="N394" s="133">
        <f t="shared" ca="1" si="197"/>
        <v>0</v>
      </c>
      <c r="O394" s="133">
        <f t="shared" ca="1" si="197"/>
        <v>0</v>
      </c>
      <c r="P394" s="133">
        <f t="shared" ca="1" si="197"/>
        <v>0</v>
      </c>
      <c r="Q394" s="133">
        <f t="shared" ca="1" si="197"/>
        <v>0</v>
      </c>
      <c r="R394" s="133">
        <f t="shared" ca="1" si="197"/>
        <v>0</v>
      </c>
      <c r="S394" s="133">
        <f t="shared" ca="1" si="197"/>
        <v>0</v>
      </c>
      <c r="T394" s="133">
        <f t="shared" ca="1" si="197"/>
        <v>0</v>
      </c>
      <c r="U394" s="133">
        <f t="shared" ca="1" si="197"/>
        <v>0</v>
      </c>
      <c r="V394" s="133">
        <f t="shared" ca="1" si="197"/>
        <v>0</v>
      </c>
      <c r="W394" s="133">
        <f t="shared" ca="1" si="197"/>
        <v>0</v>
      </c>
      <c r="X394" s="133">
        <f t="shared" ca="1" si="197"/>
        <v>0</v>
      </c>
      <c r="Y394" s="133">
        <f t="shared" ca="1" si="197"/>
        <v>0</v>
      </c>
      <c r="Z394" s="133">
        <f t="shared" ca="1" si="197"/>
        <v>0</v>
      </c>
      <c r="AA394" s="133">
        <f t="shared" ca="1" si="197"/>
        <v>0</v>
      </c>
      <c r="AB394" s="133">
        <f t="shared" ca="1" si="197"/>
        <v>0</v>
      </c>
      <c r="AC394" s="133">
        <f t="shared" ca="1" si="197"/>
        <v>0</v>
      </c>
      <c r="AD394" s="133">
        <f t="shared" ca="1" si="197"/>
        <v>0</v>
      </c>
      <c r="AE394" s="133">
        <f t="shared" ca="1" si="197"/>
        <v>0</v>
      </c>
      <c r="AF394" s="133">
        <f t="shared" ca="1" si="197"/>
        <v>0</v>
      </c>
      <c r="AG394" s="133">
        <f t="shared" ca="1" si="197"/>
        <v>0</v>
      </c>
      <c r="AH394" s="133">
        <f t="shared" ca="1" si="197"/>
        <v>0</v>
      </c>
      <c r="AI394" s="133">
        <f t="shared" ca="1" si="197"/>
        <v>0</v>
      </c>
      <c r="AJ394" s="133">
        <f t="shared" ca="1" si="197"/>
        <v>0</v>
      </c>
      <c r="AK394" s="133">
        <f t="shared" ca="1" si="197"/>
        <v>0</v>
      </c>
      <c r="AL394" s="133">
        <f t="shared" ca="1" si="197"/>
        <v>0</v>
      </c>
      <c r="AM394" s="133">
        <f t="shared" ca="1" si="197"/>
        <v>0</v>
      </c>
      <c r="AN394" s="133">
        <f t="shared" ca="1" si="197"/>
        <v>0</v>
      </c>
      <c r="AO394" s="133">
        <f t="shared" ca="1" si="197"/>
        <v>0</v>
      </c>
      <c r="AP394" s="133">
        <f t="shared" ca="1" si="197"/>
        <v>0</v>
      </c>
      <c r="AQ394" s="133">
        <f t="shared" ca="1" si="197"/>
        <v>0</v>
      </c>
      <c r="AR394" s="133">
        <f t="shared" ca="1" si="197"/>
        <v>0</v>
      </c>
      <c r="AS394" s="133">
        <f t="shared" ca="1" si="197"/>
        <v>0</v>
      </c>
      <c r="AT394" s="133">
        <f t="shared" ca="1" si="197"/>
        <v>0</v>
      </c>
      <c r="AU394" s="133">
        <f t="shared" ca="1" si="197"/>
        <v>0</v>
      </c>
      <c r="AV394" s="133">
        <f t="shared" ca="1" si="197"/>
        <v>0</v>
      </c>
      <c r="AW394" s="133">
        <f t="shared" ca="1" si="197"/>
        <v>0</v>
      </c>
      <c r="AX394" s="133">
        <f t="shared" ca="1" si="197"/>
        <v>0</v>
      </c>
      <c r="AY394" s="133">
        <f t="shared" ca="1" si="197"/>
        <v>0</v>
      </c>
      <c r="AZ394" s="133">
        <f t="shared" ca="1" si="197"/>
        <v>0</v>
      </c>
      <c r="BA394" s="133">
        <f t="shared" ca="1" si="197"/>
        <v>0</v>
      </c>
      <c r="BB394" s="133">
        <f t="shared" ca="1" si="197"/>
        <v>0</v>
      </c>
      <c r="BC394" s="133">
        <f t="shared" ca="1" si="197"/>
        <v>0</v>
      </c>
      <c r="BD394" s="133">
        <f t="shared" ca="1" si="197"/>
        <v>0</v>
      </c>
      <c r="BE394" s="133">
        <f t="shared" ca="1" si="197"/>
        <v>0</v>
      </c>
      <c r="BF394" s="133">
        <f t="shared" ca="1" si="197"/>
        <v>0</v>
      </c>
      <c r="BG394" s="133">
        <f t="shared" ca="1" si="197"/>
        <v>0</v>
      </c>
      <c r="BH394" s="133">
        <f t="shared" ca="1" si="197"/>
        <v>0</v>
      </c>
      <c r="BI394" s="133">
        <f t="shared" ca="1" si="197"/>
        <v>0</v>
      </c>
      <c r="BJ394" s="133">
        <f t="shared" ca="1" si="197"/>
        <v>0</v>
      </c>
      <c r="BK394" s="133">
        <f t="shared" ca="1" si="197"/>
        <v>0</v>
      </c>
      <c r="BL394" s="133">
        <f t="shared" ca="1" si="197"/>
        <v>0</v>
      </c>
    </row>
    <row r="395" spans="1:102" x14ac:dyDescent="0.25">
      <c r="A395" t="s">
        <v>309</v>
      </c>
      <c r="B395" t="s">
        <v>313</v>
      </c>
      <c r="C395" s="133">
        <f t="shared" ref="C395:BL395" ca="1" si="198">C260</f>
        <v>5</v>
      </c>
      <c r="D395" s="133">
        <f t="shared" ca="1" si="198"/>
        <v>5</v>
      </c>
      <c r="E395" s="133">
        <f t="shared" ca="1" si="198"/>
        <v>5</v>
      </c>
      <c r="F395" s="133">
        <f t="shared" ca="1" si="198"/>
        <v>5</v>
      </c>
      <c r="G395" s="133">
        <f t="shared" ca="1" si="198"/>
        <v>5</v>
      </c>
      <c r="H395" s="133">
        <f t="shared" ca="1" si="198"/>
        <v>5</v>
      </c>
      <c r="I395" s="133">
        <f t="shared" ca="1" si="198"/>
        <v>5</v>
      </c>
      <c r="J395" s="133">
        <f t="shared" ca="1" si="198"/>
        <v>5</v>
      </c>
      <c r="K395" s="133">
        <f t="shared" ca="1" si="198"/>
        <v>5</v>
      </c>
      <c r="L395" s="133">
        <f t="shared" ca="1" si="198"/>
        <v>5</v>
      </c>
      <c r="M395" s="133">
        <f t="shared" ca="1" si="198"/>
        <v>5</v>
      </c>
      <c r="N395" s="133">
        <f t="shared" ca="1" si="198"/>
        <v>5</v>
      </c>
      <c r="O395" s="133">
        <f t="shared" ca="1" si="198"/>
        <v>7</v>
      </c>
      <c r="P395" s="133">
        <f t="shared" ca="1" si="198"/>
        <v>7</v>
      </c>
      <c r="Q395" s="133">
        <f t="shared" ca="1" si="198"/>
        <v>7</v>
      </c>
      <c r="R395" s="133">
        <f t="shared" ca="1" si="198"/>
        <v>7</v>
      </c>
      <c r="S395" s="133">
        <f t="shared" ca="1" si="198"/>
        <v>7</v>
      </c>
      <c r="T395" s="133">
        <f t="shared" ca="1" si="198"/>
        <v>7</v>
      </c>
      <c r="U395" s="133">
        <f t="shared" ca="1" si="198"/>
        <v>7</v>
      </c>
      <c r="V395" s="133">
        <f t="shared" ca="1" si="198"/>
        <v>7</v>
      </c>
      <c r="W395" s="133">
        <f t="shared" ca="1" si="198"/>
        <v>7</v>
      </c>
      <c r="X395" s="133">
        <f t="shared" ca="1" si="198"/>
        <v>7</v>
      </c>
      <c r="Y395" s="133">
        <f t="shared" ca="1" si="198"/>
        <v>7</v>
      </c>
      <c r="Z395" s="133">
        <f t="shared" ca="1" si="198"/>
        <v>7</v>
      </c>
      <c r="AA395" s="133">
        <f t="shared" ca="1" si="198"/>
        <v>7</v>
      </c>
      <c r="AB395" s="133">
        <f t="shared" ca="1" si="198"/>
        <v>7</v>
      </c>
      <c r="AC395" s="133">
        <f t="shared" ca="1" si="198"/>
        <v>7</v>
      </c>
      <c r="AD395" s="133">
        <f t="shared" ca="1" si="198"/>
        <v>7</v>
      </c>
      <c r="AE395" s="133">
        <f t="shared" ca="1" si="198"/>
        <v>7</v>
      </c>
      <c r="AF395" s="133">
        <f t="shared" ca="1" si="198"/>
        <v>7</v>
      </c>
      <c r="AG395" s="133">
        <f t="shared" ca="1" si="198"/>
        <v>7</v>
      </c>
      <c r="AH395" s="133">
        <f t="shared" ca="1" si="198"/>
        <v>7</v>
      </c>
      <c r="AI395" s="133">
        <f t="shared" ca="1" si="198"/>
        <v>7</v>
      </c>
      <c r="AJ395" s="133">
        <f t="shared" ca="1" si="198"/>
        <v>7</v>
      </c>
      <c r="AK395" s="133">
        <f t="shared" ca="1" si="198"/>
        <v>7</v>
      </c>
      <c r="AL395" s="133">
        <f t="shared" ca="1" si="198"/>
        <v>7</v>
      </c>
      <c r="AM395" s="133">
        <f t="shared" ca="1" si="198"/>
        <v>7</v>
      </c>
      <c r="AN395" s="133">
        <f t="shared" ca="1" si="198"/>
        <v>7</v>
      </c>
      <c r="AO395" s="133">
        <f t="shared" ca="1" si="198"/>
        <v>7</v>
      </c>
      <c r="AP395" s="133">
        <f t="shared" ca="1" si="198"/>
        <v>7</v>
      </c>
      <c r="AQ395" s="133">
        <f t="shared" ca="1" si="198"/>
        <v>7</v>
      </c>
      <c r="AR395" s="133">
        <f t="shared" ca="1" si="198"/>
        <v>7</v>
      </c>
      <c r="AS395" s="133">
        <f t="shared" ca="1" si="198"/>
        <v>7</v>
      </c>
      <c r="AT395" s="133">
        <f t="shared" ca="1" si="198"/>
        <v>7</v>
      </c>
      <c r="AU395" s="133">
        <f t="shared" ca="1" si="198"/>
        <v>7</v>
      </c>
      <c r="AV395" s="133">
        <f t="shared" ca="1" si="198"/>
        <v>7</v>
      </c>
      <c r="AW395" s="133">
        <f t="shared" ca="1" si="198"/>
        <v>7</v>
      </c>
      <c r="AX395" s="133">
        <f t="shared" ca="1" si="198"/>
        <v>7</v>
      </c>
      <c r="AY395" s="133">
        <f t="shared" ca="1" si="198"/>
        <v>7</v>
      </c>
      <c r="AZ395" s="133">
        <f t="shared" ca="1" si="198"/>
        <v>7</v>
      </c>
      <c r="BA395" s="133">
        <f t="shared" ca="1" si="198"/>
        <v>7</v>
      </c>
      <c r="BB395" s="133">
        <f t="shared" ca="1" si="198"/>
        <v>7</v>
      </c>
      <c r="BC395" s="133">
        <f t="shared" ca="1" si="198"/>
        <v>7</v>
      </c>
      <c r="BD395" s="133">
        <f t="shared" ca="1" si="198"/>
        <v>7</v>
      </c>
      <c r="BE395" s="133">
        <f t="shared" ca="1" si="198"/>
        <v>7</v>
      </c>
      <c r="BF395" s="133">
        <f t="shared" ca="1" si="198"/>
        <v>7</v>
      </c>
      <c r="BG395" s="133">
        <f t="shared" ca="1" si="198"/>
        <v>7</v>
      </c>
      <c r="BH395" s="133">
        <f t="shared" ca="1" si="198"/>
        <v>7</v>
      </c>
      <c r="BI395" s="133">
        <f t="shared" ca="1" si="198"/>
        <v>7</v>
      </c>
      <c r="BJ395" s="133">
        <f t="shared" ca="1" si="198"/>
        <v>7</v>
      </c>
      <c r="BK395" s="133">
        <f t="shared" ca="1" si="198"/>
        <v>7</v>
      </c>
      <c r="BL395" s="133">
        <f t="shared" ca="1" si="198"/>
        <v>7</v>
      </c>
    </row>
    <row r="396" spans="1:102" x14ac:dyDescent="0.25">
      <c r="A396" t="s">
        <v>311</v>
      </c>
      <c r="B396" t="str">
        <f ca="1">B395</f>
        <v>КС линейная</v>
      </c>
      <c r="C396" s="133">
        <f t="shared" ref="C396:BL396" ca="1" si="199">INDEX($A$364:$CX$387,MATCH($B$29,$A$364:$A$387,0)+0,COLUMN())</f>
        <v>1.2</v>
      </c>
      <c r="D396" s="133">
        <f t="shared" ca="1" si="199"/>
        <v>0</v>
      </c>
      <c r="E396" s="133">
        <f t="shared" ca="1" si="199"/>
        <v>0</v>
      </c>
      <c r="F396" s="133">
        <f t="shared" ca="1" si="199"/>
        <v>0</v>
      </c>
      <c r="G396" s="133">
        <f t="shared" ca="1" si="199"/>
        <v>0</v>
      </c>
      <c r="H396" s="133">
        <f t="shared" ca="1" si="199"/>
        <v>0</v>
      </c>
      <c r="I396" s="133">
        <f t="shared" ca="1" si="199"/>
        <v>0</v>
      </c>
      <c r="J396" s="133">
        <f t="shared" ca="1" si="199"/>
        <v>0</v>
      </c>
      <c r="K396" s="133">
        <f t="shared" ca="1" si="199"/>
        <v>0</v>
      </c>
      <c r="L396" s="133">
        <f t="shared" ca="1" si="199"/>
        <v>0</v>
      </c>
      <c r="M396" s="133">
        <f t="shared" ca="1" si="199"/>
        <v>0</v>
      </c>
      <c r="N396" s="133">
        <f t="shared" ca="1" si="199"/>
        <v>0</v>
      </c>
      <c r="O396" s="133">
        <f t="shared" ca="1" si="199"/>
        <v>0</v>
      </c>
      <c r="P396" s="133">
        <f t="shared" ca="1" si="199"/>
        <v>0</v>
      </c>
      <c r="Q396" s="133">
        <f t="shared" ca="1" si="199"/>
        <v>0</v>
      </c>
      <c r="R396" s="133">
        <f t="shared" ca="1" si="199"/>
        <v>0</v>
      </c>
      <c r="S396" s="133">
        <f t="shared" ca="1" si="199"/>
        <v>0</v>
      </c>
      <c r="T396" s="133">
        <f t="shared" ca="1" si="199"/>
        <v>0</v>
      </c>
      <c r="U396" s="133">
        <f t="shared" ca="1" si="199"/>
        <v>0</v>
      </c>
      <c r="V396" s="133">
        <f t="shared" ca="1" si="199"/>
        <v>0</v>
      </c>
      <c r="W396" s="133">
        <f t="shared" ca="1" si="199"/>
        <v>0</v>
      </c>
      <c r="X396" s="133">
        <f t="shared" ca="1" si="199"/>
        <v>0</v>
      </c>
      <c r="Y396" s="133">
        <f t="shared" ca="1" si="199"/>
        <v>0</v>
      </c>
      <c r="Z396" s="133">
        <f t="shared" ca="1" si="199"/>
        <v>0</v>
      </c>
      <c r="AA396" s="133">
        <f t="shared" ca="1" si="199"/>
        <v>0</v>
      </c>
      <c r="AB396" s="133">
        <f t="shared" ca="1" si="199"/>
        <v>0</v>
      </c>
      <c r="AC396" s="133">
        <f t="shared" ca="1" si="199"/>
        <v>0</v>
      </c>
      <c r="AD396" s="133">
        <f t="shared" ca="1" si="199"/>
        <v>0</v>
      </c>
      <c r="AE396" s="133">
        <f t="shared" ca="1" si="199"/>
        <v>0</v>
      </c>
      <c r="AF396" s="133">
        <f t="shared" ca="1" si="199"/>
        <v>0</v>
      </c>
      <c r="AG396" s="133">
        <f t="shared" ca="1" si="199"/>
        <v>0</v>
      </c>
      <c r="AH396" s="133">
        <f t="shared" ca="1" si="199"/>
        <v>0</v>
      </c>
      <c r="AI396" s="133">
        <f t="shared" ca="1" si="199"/>
        <v>0</v>
      </c>
      <c r="AJ396" s="133">
        <f t="shared" ca="1" si="199"/>
        <v>0</v>
      </c>
      <c r="AK396" s="133">
        <f t="shared" ca="1" si="199"/>
        <v>0</v>
      </c>
      <c r="AL396" s="133">
        <f t="shared" ca="1" si="199"/>
        <v>0</v>
      </c>
      <c r="AM396" s="133">
        <f t="shared" ca="1" si="199"/>
        <v>0</v>
      </c>
      <c r="AN396" s="133">
        <f t="shared" ca="1" si="199"/>
        <v>0</v>
      </c>
      <c r="AO396" s="133">
        <f t="shared" ca="1" si="199"/>
        <v>0</v>
      </c>
      <c r="AP396" s="133">
        <f t="shared" ca="1" si="199"/>
        <v>0</v>
      </c>
      <c r="AQ396" s="133">
        <f t="shared" ca="1" si="199"/>
        <v>0</v>
      </c>
      <c r="AR396" s="133">
        <f t="shared" ca="1" si="199"/>
        <v>0</v>
      </c>
      <c r="AS396" s="133">
        <f t="shared" ca="1" si="199"/>
        <v>0</v>
      </c>
      <c r="AT396" s="133">
        <f t="shared" ca="1" si="199"/>
        <v>0</v>
      </c>
      <c r="AU396" s="133">
        <f t="shared" ca="1" si="199"/>
        <v>0</v>
      </c>
      <c r="AV396" s="133">
        <f t="shared" ca="1" si="199"/>
        <v>0</v>
      </c>
      <c r="AW396" s="133">
        <f t="shared" ca="1" si="199"/>
        <v>0</v>
      </c>
      <c r="AX396" s="133">
        <f t="shared" ca="1" si="199"/>
        <v>0</v>
      </c>
      <c r="AY396" s="133">
        <f t="shared" ca="1" si="199"/>
        <v>0</v>
      </c>
      <c r="AZ396" s="133">
        <f t="shared" ca="1" si="199"/>
        <v>0</v>
      </c>
      <c r="BA396" s="133">
        <f t="shared" ca="1" si="199"/>
        <v>0</v>
      </c>
      <c r="BB396" s="133">
        <f t="shared" ca="1" si="199"/>
        <v>0</v>
      </c>
      <c r="BC396" s="133">
        <f t="shared" ca="1" si="199"/>
        <v>0</v>
      </c>
      <c r="BD396" s="133">
        <f t="shared" ca="1" si="199"/>
        <v>0</v>
      </c>
      <c r="BE396" s="133">
        <f t="shared" ca="1" si="199"/>
        <v>0</v>
      </c>
      <c r="BF396" s="133">
        <f t="shared" ca="1" si="199"/>
        <v>0</v>
      </c>
      <c r="BG396" s="133">
        <f t="shared" ca="1" si="199"/>
        <v>0</v>
      </c>
      <c r="BH396" s="133">
        <f t="shared" ca="1" si="199"/>
        <v>0</v>
      </c>
      <c r="BI396" s="133">
        <f t="shared" ca="1" si="199"/>
        <v>0</v>
      </c>
      <c r="BJ396" s="133">
        <f t="shared" ca="1" si="199"/>
        <v>0</v>
      </c>
      <c r="BK396" s="133">
        <f t="shared" ca="1" si="199"/>
        <v>0</v>
      </c>
      <c r="BL396" s="133">
        <f t="shared" ca="1" si="199"/>
        <v>0</v>
      </c>
    </row>
    <row r="397" spans="1:102" x14ac:dyDescent="0.25">
      <c r="A397" t="s">
        <v>309</v>
      </c>
      <c r="B397" t="s">
        <v>314</v>
      </c>
      <c r="C397" s="133">
        <f ca="1">C269</f>
        <v>3</v>
      </c>
      <c r="D397" s="133">
        <f t="shared" ref="D397:BL397" ca="1" si="200">D269</f>
        <v>3</v>
      </c>
      <c r="E397" s="133">
        <f t="shared" ca="1" si="200"/>
        <v>3</v>
      </c>
      <c r="F397" s="133">
        <f t="shared" ca="1" si="200"/>
        <v>3</v>
      </c>
      <c r="G397" s="133">
        <f t="shared" ca="1" si="200"/>
        <v>3</v>
      </c>
      <c r="H397" s="133">
        <f t="shared" ca="1" si="200"/>
        <v>3</v>
      </c>
      <c r="I397" s="133">
        <f t="shared" ca="1" si="200"/>
        <v>3</v>
      </c>
      <c r="J397" s="133">
        <f t="shared" ca="1" si="200"/>
        <v>3</v>
      </c>
      <c r="K397" s="133">
        <f t="shared" ca="1" si="200"/>
        <v>3</v>
      </c>
      <c r="L397" s="133">
        <f t="shared" ca="1" si="200"/>
        <v>3</v>
      </c>
      <c r="M397" s="133">
        <f t="shared" ca="1" si="200"/>
        <v>3</v>
      </c>
      <c r="N397" s="133">
        <f t="shared" ca="1" si="200"/>
        <v>3</v>
      </c>
      <c r="O397" s="133">
        <f t="shared" ca="1" si="200"/>
        <v>4</v>
      </c>
      <c r="P397" s="133">
        <f t="shared" ca="1" si="200"/>
        <v>4</v>
      </c>
      <c r="Q397" s="133">
        <f t="shared" ca="1" si="200"/>
        <v>4</v>
      </c>
      <c r="R397" s="133">
        <f t="shared" ca="1" si="200"/>
        <v>4</v>
      </c>
      <c r="S397" s="133">
        <f t="shared" ca="1" si="200"/>
        <v>4</v>
      </c>
      <c r="T397" s="133">
        <f t="shared" ca="1" si="200"/>
        <v>4</v>
      </c>
      <c r="U397" s="133">
        <f t="shared" ca="1" si="200"/>
        <v>4</v>
      </c>
      <c r="V397" s="133">
        <f t="shared" ca="1" si="200"/>
        <v>4</v>
      </c>
      <c r="W397" s="133">
        <f t="shared" ca="1" si="200"/>
        <v>4</v>
      </c>
      <c r="X397" s="133">
        <f t="shared" ca="1" si="200"/>
        <v>4</v>
      </c>
      <c r="Y397" s="133">
        <f t="shared" ca="1" si="200"/>
        <v>4</v>
      </c>
      <c r="Z397" s="133">
        <f t="shared" ca="1" si="200"/>
        <v>4</v>
      </c>
      <c r="AA397" s="133">
        <f t="shared" ca="1" si="200"/>
        <v>4</v>
      </c>
      <c r="AB397" s="133">
        <f t="shared" ca="1" si="200"/>
        <v>4</v>
      </c>
      <c r="AC397" s="133">
        <f t="shared" ca="1" si="200"/>
        <v>4</v>
      </c>
      <c r="AD397" s="133">
        <f t="shared" ca="1" si="200"/>
        <v>4</v>
      </c>
      <c r="AE397" s="133">
        <f t="shared" ca="1" si="200"/>
        <v>4</v>
      </c>
      <c r="AF397" s="133">
        <f t="shared" ca="1" si="200"/>
        <v>4</v>
      </c>
      <c r="AG397" s="133">
        <f t="shared" ca="1" si="200"/>
        <v>4</v>
      </c>
      <c r="AH397" s="133">
        <f t="shared" ca="1" si="200"/>
        <v>4</v>
      </c>
      <c r="AI397" s="133">
        <f t="shared" ca="1" si="200"/>
        <v>4</v>
      </c>
      <c r="AJ397" s="133">
        <f t="shared" ca="1" si="200"/>
        <v>4</v>
      </c>
      <c r="AK397" s="133">
        <f t="shared" ca="1" si="200"/>
        <v>4</v>
      </c>
      <c r="AL397" s="133">
        <f t="shared" ca="1" si="200"/>
        <v>4</v>
      </c>
      <c r="AM397" s="133">
        <f t="shared" ca="1" si="200"/>
        <v>4</v>
      </c>
      <c r="AN397" s="133">
        <f t="shared" ca="1" si="200"/>
        <v>4</v>
      </c>
      <c r="AO397" s="133">
        <f t="shared" ca="1" si="200"/>
        <v>4</v>
      </c>
      <c r="AP397" s="133">
        <f t="shared" ca="1" si="200"/>
        <v>4</v>
      </c>
      <c r="AQ397" s="133">
        <f t="shared" ca="1" si="200"/>
        <v>4</v>
      </c>
      <c r="AR397" s="133">
        <f t="shared" ca="1" si="200"/>
        <v>4</v>
      </c>
      <c r="AS397" s="133">
        <f t="shared" ca="1" si="200"/>
        <v>4</v>
      </c>
      <c r="AT397" s="133">
        <f t="shared" ca="1" si="200"/>
        <v>4</v>
      </c>
      <c r="AU397" s="133">
        <f t="shared" ca="1" si="200"/>
        <v>4</v>
      </c>
      <c r="AV397" s="133">
        <f t="shared" ca="1" si="200"/>
        <v>4</v>
      </c>
      <c r="AW397" s="133">
        <f t="shared" ca="1" si="200"/>
        <v>4</v>
      </c>
      <c r="AX397" s="133">
        <f t="shared" ca="1" si="200"/>
        <v>4</v>
      </c>
      <c r="AY397" s="133">
        <f t="shared" ca="1" si="200"/>
        <v>4</v>
      </c>
      <c r="AZ397" s="133">
        <f t="shared" ca="1" si="200"/>
        <v>4</v>
      </c>
      <c r="BA397" s="133">
        <f t="shared" ca="1" si="200"/>
        <v>4</v>
      </c>
      <c r="BB397" s="133">
        <f t="shared" ca="1" si="200"/>
        <v>4</v>
      </c>
      <c r="BC397" s="133">
        <f t="shared" ca="1" si="200"/>
        <v>4</v>
      </c>
      <c r="BD397" s="133">
        <f t="shared" ca="1" si="200"/>
        <v>4</v>
      </c>
      <c r="BE397" s="133">
        <f t="shared" ca="1" si="200"/>
        <v>4</v>
      </c>
      <c r="BF397" s="133">
        <f t="shared" ca="1" si="200"/>
        <v>4</v>
      </c>
      <c r="BG397" s="133">
        <f t="shared" ca="1" si="200"/>
        <v>4</v>
      </c>
      <c r="BH397" s="133">
        <f t="shared" ca="1" si="200"/>
        <v>4</v>
      </c>
      <c r="BI397" s="133">
        <f t="shared" ca="1" si="200"/>
        <v>4</v>
      </c>
      <c r="BJ397" s="133">
        <f t="shared" ca="1" si="200"/>
        <v>4</v>
      </c>
      <c r="BK397" s="133">
        <f t="shared" ca="1" si="200"/>
        <v>4</v>
      </c>
      <c r="BL397" s="133">
        <f t="shared" ca="1" si="200"/>
        <v>4</v>
      </c>
    </row>
    <row r="398" spans="1:102" x14ac:dyDescent="0.25">
      <c r="B398"/>
      <c r="C398" s="133"/>
      <c r="D398" s="133"/>
    </row>
    <row r="399" spans="1:102" x14ac:dyDescent="0.25">
      <c r="B399"/>
    </row>
    <row r="400" spans="1:102" x14ac:dyDescent="0.25">
      <c r="B400"/>
    </row>
    <row r="401" spans="1:64" x14ac:dyDescent="0.25">
      <c r="B401"/>
    </row>
    <row r="402" spans="1:64" x14ac:dyDescent="0.25">
      <c r="B402"/>
    </row>
    <row r="403" spans="1:64" x14ac:dyDescent="0.25">
      <c r="B403"/>
    </row>
    <row r="404" spans="1:64" x14ac:dyDescent="0.25">
      <c r="B404"/>
    </row>
    <row r="405" spans="1:64" x14ac:dyDescent="0.25">
      <c r="A405" t="s">
        <v>315</v>
      </c>
      <c r="B405"/>
    </row>
    <row r="406" spans="1:64" x14ac:dyDescent="0.25">
      <c r="A406" t="s">
        <v>309</v>
      </c>
      <c r="B406" t="s">
        <v>310</v>
      </c>
      <c r="C406" s="134">
        <f ca="1">C185</f>
        <v>198.56751237831602</v>
      </c>
      <c r="D406" s="134">
        <f t="shared" ref="D406:BL406" ca="1" si="201">D185</f>
        <v>184.3275213712044</v>
      </c>
      <c r="E406" s="134">
        <f t="shared" ca="1" si="201"/>
        <v>171.33464921764977</v>
      </c>
      <c r="F406" s="134">
        <f t="shared" ca="1" si="201"/>
        <v>159.79048506940637</v>
      </c>
      <c r="G406" s="134">
        <f t="shared" ca="1" si="201"/>
        <v>118.33025640652043</v>
      </c>
      <c r="H406" s="134">
        <f t="shared" ca="1" si="201"/>
        <v>112.54836061168656</v>
      </c>
      <c r="I406" s="134">
        <f t="shared" ca="1" si="201"/>
        <v>108.2367320322242</v>
      </c>
      <c r="J406" s="134">
        <f t="shared" ca="1" si="201"/>
        <v>105.55454489159233</v>
      </c>
      <c r="K406" s="134">
        <f t="shared" ca="1" si="201"/>
        <v>104.65018870459983</v>
      </c>
      <c r="L406" s="134">
        <f t="shared" ca="1" si="201"/>
        <v>105.66154677576421</v>
      </c>
      <c r="M406" s="134">
        <f t="shared" ca="1" si="201"/>
        <v>108.7162475177946</v>
      </c>
      <c r="N406" s="134">
        <f t="shared" ca="1" si="201"/>
        <v>113.93188972425843</v>
      </c>
      <c r="O406" s="134">
        <f t="shared" ca="1" si="201"/>
        <v>121.41624278196232</v>
      </c>
      <c r="P406" s="134">
        <f t="shared" ca="1" si="201"/>
        <v>131.26742266768434</v>
      </c>
      <c r="Q406" s="134">
        <f t="shared" ca="1" si="201"/>
        <v>175.12877948165021</v>
      </c>
      <c r="R406" s="134">
        <f t="shared" ca="1" si="201"/>
        <v>192.79368336257124</v>
      </c>
      <c r="S406" s="134">
        <f t="shared" ca="1" si="201"/>
        <v>213.58361599963303</v>
      </c>
      <c r="T406" s="134">
        <f t="shared" ca="1" si="201"/>
        <v>237.56290660476526</v>
      </c>
      <c r="U406" s="134">
        <f t="shared" ca="1" si="201"/>
        <v>264.78734049892165</v>
      </c>
      <c r="V406" s="134">
        <f t="shared" ca="1" si="201"/>
        <v>295.30421330204899</v>
      </c>
      <c r="W406" s="134">
        <f t="shared" ca="1" si="201"/>
        <v>329.15236524681524</v>
      </c>
      <c r="X406" s="134">
        <f t="shared" ca="1" si="201"/>
        <v>241.57943140813131</v>
      </c>
      <c r="Y406" s="134">
        <f t="shared" ca="1" si="201"/>
        <v>269.05133391758505</v>
      </c>
      <c r="Z406" s="134">
        <f t="shared" ca="1" si="201"/>
        <v>298.80512588148662</v>
      </c>
      <c r="AA406" s="134">
        <f t="shared" ca="1" si="201"/>
        <v>330.83000705985381</v>
      </c>
      <c r="AB406" s="134">
        <f t="shared" ca="1" si="201"/>
        <v>365.10517277368717</v>
      </c>
      <c r="AC406" s="134">
        <f t="shared" ca="1" si="201"/>
        <v>401.59966517888915</v>
      </c>
      <c r="AD406" s="134">
        <f t="shared" ca="1" si="201"/>
        <v>440.27219581517164</v>
      </c>
      <c r="AE406" s="134">
        <f t="shared" ca="1" si="201"/>
        <v>481.07093802711245</v>
      </c>
      <c r="AF406" s="134">
        <f t="shared" ca="1" si="201"/>
        <v>523.93328763626778</v>
      </c>
      <c r="AG406" s="134">
        <f t="shared" ca="1" si="201"/>
        <v>568.78559000407529</v>
      </c>
      <c r="AH406" s="134">
        <f t="shared" ca="1" si="201"/>
        <v>615.54283136222557</v>
      </c>
      <c r="AI406" s="134">
        <f t="shared" ca="1" si="201"/>
        <v>664.10829199578643</v>
      </c>
      <c r="AJ406" s="134">
        <f t="shared" ca="1" si="201"/>
        <v>714.37315854122869</v>
      </c>
      <c r="AK406" s="134">
        <f t="shared" ca="1" si="201"/>
        <v>766.21609230002753</v>
      </c>
      <c r="AL406" s="134">
        <f t="shared" ca="1" si="201"/>
        <v>819.50275006450624</v>
      </c>
      <c r="AM406" s="134">
        <f t="shared" ca="1" si="201"/>
        <v>874.08525349786032</v>
      </c>
      <c r="AN406" s="134">
        <f t="shared" ca="1" si="201"/>
        <v>929.80160259740387</v>
      </c>
      <c r="AO406" s="134">
        <f t="shared" ca="1" si="201"/>
        <v>986.47502818986163</v>
      </c>
      <c r="AP406" s="134">
        <f t="shared" ca="1" si="201"/>
        <v>1043.9132777485099</v>
      </c>
      <c r="AQ406" s="134">
        <f t="shared" ca="1" si="201"/>
        <v>1101.9078280715694</v>
      </c>
      <c r="AR406" s="134">
        <f t="shared" ca="1" si="201"/>
        <v>1785.3585657283932</v>
      </c>
      <c r="AS406" s="134">
        <f t="shared" ca="1" si="201"/>
        <v>1884.2076723663313</v>
      </c>
      <c r="AT406" s="134">
        <f t="shared" ca="1" si="201"/>
        <v>1984.6866459719367</v>
      </c>
      <c r="AU406" s="134">
        <f t="shared" ca="1" si="201"/>
        <v>2086.5779091271688</v>
      </c>
      <c r="AV406" s="134">
        <f t="shared" ca="1" si="201"/>
        <v>2189.6469951390031</v>
      </c>
      <c r="AW406" s="134">
        <f t="shared" ca="1" si="201"/>
        <v>2293.6415196711905</v>
      </c>
      <c r="AX406" s="134">
        <f t="shared" ca="1" si="201"/>
        <v>1053.9570598835651</v>
      </c>
      <c r="AY406" s="134">
        <f t="shared" ca="1" si="201"/>
        <v>1080.4318431907955</v>
      </c>
      <c r="AZ406" s="134">
        <f t="shared" ca="1" si="201"/>
        <v>1103.5370899709239</v>
      </c>
      <c r="BA406" s="134">
        <f t="shared" ca="1" si="201"/>
        <v>1122.7850173171184</v>
      </c>
      <c r="BB406" s="134">
        <f t="shared" ca="1" si="201"/>
        <v>1137.6511296341491</v>
      </c>
      <c r="BC406" s="134">
        <f t="shared" ca="1" si="201"/>
        <v>1147.5711754417484</v>
      </c>
      <c r="BD406" s="134">
        <f t="shared" ca="1" si="201"/>
        <v>1151.9377430054644</v>
      </c>
      <c r="BE406" s="134">
        <f t="shared" ca="1" si="201"/>
        <v>1150.0964431650996</v>
      </c>
      <c r="BF406" s="134">
        <f t="shared" ca="1" si="201"/>
        <v>1141.3416187836401</v>
      </c>
      <c r="BG406" s="134">
        <f t="shared" ca="1" si="201"/>
        <v>1124.9115094777214</v>
      </c>
      <c r="BH406" s="134">
        <f t="shared" ca="1" si="201"/>
        <v>1099.9827872883047</v>
      </c>
      <c r="BI406" s="134">
        <f t="shared" ca="1" si="201"/>
        <v>1065.6643631678082</v>
      </c>
      <c r="BJ406" s="134">
        <f t="shared" ca="1" si="201"/>
        <v>1020.990344910078</v>
      </c>
      <c r="BK406" s="134">
        <f t="shared" ca="1" si="201"/>
        <v>964.91200355008743</v>
      </c>
      <c r="BL406" s="134">
        <f t="shared" ca="1" si="201"/>
        <v>896.2885761728985</v>
      </c>
    </row>
    <row r="407" spans="1:64" x14ac:dyDescent="0.25">
      <c r="A407" t="s">
        <v>316</v>
      </c>
      <c r="B407" t="s">
        <v>310</v>
      </c>
      <c r="C407" s="135">
        <f ca="1">C291</f>
        <v>0</v>
      </c>
      <c r="D407" s="135">
        <f t="shared" ref="D407:BL407" ca="1" si="202">D291</f>
        <v>0</v>
      </c>
      <c r="E407" s="135">
        <f t="shared" ca="1" si="202"/>
        <v>0</v>
      </c>
      <c r="F407" s="135">
        <f t="shared" ca="1" si="202"/>
        <v>0</v>
      </c>
      <c r="G407" s="135">
        <f t="shared" ca="1" si="202"/>
        <v>0</v>
      </c>
      <c r="H407" s="135">
        <f t="shared" ca="1" si="202"/>
        <v>0</v>
      </c>
      <c r="I407" s="135">
        <f t="shared" ca="1" si="202"/>
        <v>0</v>
      </c>
      <c r="J407" s="135">
        <f t="shared" ca="1" si="202"/>
        <v>0</v>
      </c>
      <c r="K407" s="135">
        <f t="shared" ca="1" si="202"/>
        <v>0</v>
      </c>
      <c r="L407" s="135">
        <f t="shared" ca="1" si="202"/>
        <v>0</v>
      </c>
      <c r="M407" s="135">
        <f t="shared" ca="1" si="202"/>
        <v>0</v>
      </c>
      <c r="N407" s="135">
        <f t="shared" ca="1" si="202"/>
        <v>0</v>
      </c>
      <c r="O407" s="135">
        <f t="shared" ca="1" si="202"/>
        <v>0</v>
      </c>
      <c r="P407" s="135">
        <f t="shared" ca="1" si="202"/>
        <v>0</v>
      </c>
      <c r="Q407" s="135">
        <f t="shared" ca="1" si="202"/>
        <v>0</v>
      </c>
      <c r="R407" s="135">
        <f t="shared" ca="1" si="202"/>
        <v>0</v>
      </c>
      <c r="S407" s="135">
        <f t="shared" ca="1" si="202"/>
        <v>0</v>
      </c>
      <c r="T407" s="135">
        <f t="shared" ca="1" si="202"/>
        <v>0</v>
      </c>
      <c r="U407" s="135">
        <f t="shared" ca="1" si="202"/>
        <v>0</v>
      </c>
      <c r="V407" s="135">
        <f t="shared" ca="1" si="202"/>
        <v>0</v>
      </c>
      <c r="W407" s="135">
        <f t="shared" ca="1" si="202"/>
        <v>0</v>
      </c>
      <c r="X407" s="135">
        <f t="shared" ca="1" si="202"/>
        <v>0</v>
      </c>
      <c r="Y407" s="135">
        <f t="shared" ca="1" si="202"/>
        <v>0</v>
      </c>
      <c r="Z407" s="135">
        <f t="shared" ca="1" si="202"/>
        <v>0</v>
      </c>
      <c r="AA407" s="135">
        <f t="shared" ca="1" si="202"/>
        <v>0</v>
      </c>
      <c r="AB407" s="135">
        <f t="shared" ca="1" si="202"/>
        <v>0</v>
      </c>
      <c r="AC407" s="135">
        <f t="shared" ca="1" si="202"/>
        <v>0</v>
      </c>
      <c r="AD407" s="135">
        <f t="shared" ca="1" si="202"/>
        <v>0</v>
      </c>
      <c r="AE407" s="135">
        <f t="shared" ca="1" si="202"/>
        <v>0</v>
      </c>
      <c r="AF407" s="135">
        <f t="shared" ca="1" si="202"/>
        <v>0</v>
      </c>
      <c r="AG407" s="135">
        <f t="shared" ca="1" si="202"/>
        <v>40.65708518132535</v>
      </c>
      <c r="AH407" s="135">
        <f t="shared" ca="1" si="202"/>
        <v>84.142648972667061</v>
      </c>
      <c r="AI407" s="135">
        <f t="shared" ca="1" si="202"/>
        <v>129.73703254524409</v>
      </c>
      <c r="AJ407" s="135">
        <f t="shared" ca="1" si="202"/>
        <v>177.33681374683769</v>
      </c>
      <c r="AK407" s="135">
        <f t="shared" ca="1" si="202"/>
        <v>226.82695419592008</v>
      </c>
      <c r="AL407" s="135">
        <f t="shared" ca="1" si="202"/>
        <v>278.08037770898164</v>
      </c>
      <c r="AM407" s="135">
        <f t="shared" ca="1" si="202"/>
        <v>330.95750480049878</v>
      </c>
      <c r="AN407" s="135">
        <f t="shared" ca="1" si="202"/>
        <v>385.30573963583129</v>
      </c>
      <c r="AO407" s="135">
        <f t="shared" ca="1" si="202"/>
        <v>440.95890536482341</v>
      </c>
      <c r="AP407" s="135">
        <f t="shared" ca="1" si="202"/>
        <v>497.73662325445457</v>
      </c>
      <c r="AQ407" s="135">
        <f t="shared" ca="1" si="202"/>
        <v>555.44363046111323</v>
      </c>
      <c r="AR407" s="135">
        <f t="shared" ca="1" si="202"/>
        <v>944.61743075112804</v>
      </c>
      <c r="AS407" s="135">
        <f t="shared" ca="1" si="202"/>
        <v>1040.2270167607528</v>
      </c>
      <c r="AT407" s="135">
        <f t="shared" ca="1" si="202"/>
        <v>1137.6845100951314</v>
      </c>
      <c r="AU407" s="135">
        <f t="shared" ca="1" si="202"/>
        <v>1236.7811675569164</v>
      </c>
      <c r="AV407" s="135">
        <f t="shared" ca="1" si="202"/>
        <v>1337.2925298409011</v>
      </c>
      <c r="AW407" s="135">
        <f t="shared" ca="1" si="202"/>
        <v>1438.9775108011963</v>
      </c>
      <c r="AX407" s="135">
        <f t="shared" ca="1" si="202"/>
        <v>677.46450548395046</v>
      </c>
      <c r="AY407" s="135">
        <f t="shared" ca="1" si="202"/>
        <v>709.90677616014807</v>
      </c>
      <c r="AZ407" s="135">
        <f t="shared" ca="1" si="202"/>
        <v>739.70436208253523</v>
      </c>
      <c r="BA407" s="135">
        <f t="shared" ca="1" si="202"/>
        <v>766.41592234904101</v>
      </c>
      <c r="BB407" s="135">
        <f t="shared" ca="1" si="202"/>
        <v>789.56829629282538</v>
      </c>
      <c r="BC407" s="135">
        <f t="shared" ca="1" si="202"/>
        <v>808.6540409031636</v>
      </c>
      <c r="BD407" s="135">
        <f t="shared" ca="1" si="202"/>
        <v>823.12869281638234</v>
      </c>
      <c r="BE407" s="135">
        <f t="shared" ca="1" si="202"/>
        <v>832.40771802795814</v>
      </c>
      <c r="BF407" s="135">
        <f t="shared" ca="1" si="202"/>
        <v>835.86310649829625</v>
      </c>
      <c r="BG407" s="135">
        <f t="shared" ca="1" si="202"/>
        <v>832.81956171367347</v>
      </c>
      <c r="BH407" s="135">
        <f t="shared" ca="1" si="202"/>
        <v>822.55022677241652</v>
      </c>
      <c r="BI407" s="135">
        <f t="shared" ca="1" si="202"/>
        <v>804.27187838583848</v>
      </c>
      <c r="BJ407" s="135">
        <f t="shared" ca="1" si="202"/>
        <v>777.13950792495507</v>
      </c>
      <c r="BK407" s="135">
        <f t="shared" ca="1" si="202"/>
        <v>740.24019381814537</v>
      </c>
      <c r="BL407" s="135">
        <f t="shared" ca="1" si="202"/>
        <v>692.58615158974783</v>
      </c>
    </row>
    <row r="408" spans="1:64" hidden="1" outlineLevel="1" x14ac:dyDescent="0.25">
      <c r="A408" t="s">
        <v>309</v>
      </c>
      <c r="B408" t="s">
        <v>312</v>
      </c>
      <c r="C408" s="135">
        <f ca="1">C195</f>
        <v>11705.796708072987</v>
      </c>
      <c r="D408" s="135">
        <f t="shared" ref="D408:BL408" ca="1" si="203">D195</f>
        <v>12014.842753631192</v>
      </c>
      <c r="E408" s="135">
        <f t="shared" ca="1" si="203"/>
        <v>12313.045078292613</v>
      </c>
      <c r="F408" s="135">
        <f t="shared" ca="1" si="203"/>
        <v>12600.40368205726</v>
      </c>
      <c r="G408" s="135">
        <f t="shared" ca="1" si="203"/>
        <v>10165.988340730361</v>
      </c>
      <c r="H408" s="135">
        <f t="shared" ca="1" si="203"/>
        <v>10431.659502701446</v>
      </c>
      <c r="I408" s="135">
        <f t="shared" ca="1" si="203"/>
        <v>10686.486943775757</v>
      </c>
      <c r="J408" s="135">
        <f t="shared" ca="1" si="203"/>
        <v>10930.470663953285</v>
      </c>
      <c r="K408" s="135">
        <f t="shared" ca="1" si="203"/>
        <v>11163.610663234034</v>
      </c>
      <c r="L408" s="135">
        <f t="shared" ca="1" si="203"/>
        <v>11385.906941618006</v>
      </c>
      <c r="M408" s="135">
        <f t="shared" ca="1" si="203"/>
        <v>11597.359499105198</v>
      </c>
      <c r="N408" s="135">
        <f t="shared" ca="1" si="203"/>
        <v>11797.96833569561</v>
      </c>
      <c r="O408" s="135">
        <f t="shared" ca="1" si="203"/>
        <v>11987.733451389244</v>
      </c>
      <c r="P408" s="135">
        <f t="shared" ca="1" si="203"/>
        <v>12166.654846186097</v>
      </c>
      <c r="Q408" s="135">
        <f t="shared" ca="1" si="203"/>
        <v>15045.662744280931</v>
      </c>
      <c r="R408" s="135">
        <f t="shared" ca="1" si="203"/>
        <v>15202.896697284234</v>
      </c>
      <c r="S408" s="135">
        <f t="shared" ca="1" si="203"/>
        <v>15349.28692939075</v>
      </c>
      <c r="T408" s="135">
        <f t="shared" ca="1" si="203"/>
        <v>15484.833440600487</v>
      </c>
      <c r="U408" s="135">
        <f t="shared" ca="1" si="203"/>
        <v>15609.536230913447</v>
      </c>
      <c r="V408" s="135">
        <f t="shared" ca="1" si="203"/>
        <v>15723.395300329625</v>
      </c>
      <c r="W408" s="135">
        <f t="shared" ca="1" si="203"/>
        <v>15826.410648849027</v>
      </c>
      <c r="X408" s="135">
        <f t="shared" ca="1" si="203"/>
        <v>10496.721828082123</v>
      </c>
      <c r="Y408" s="135">
        <f t="shared" ca="1" si="203"/>
        <v>10578.049734807966</v>
      </c>
      <c r="Z408" s="135">
        <f t="shared" ca="1" si="203"/>
        <v>10648.53392063703</v>
      </c>
      <c r="AA408" s="135">
        <f t="shared" ca="1" si="203"/>
        <v>10708.174385569313</v>
      </c>
      <c r="AB408" s="135">
        <f t="shared" ca="1" si="203"/>
        <v>10756.971129604819</v>
      </c>
      <c r="AC408" s="135">
        <f t="shared" ca="1" si="203"/>
        <v>10794.924152743546</v>
      </c>
      <c r="AD408" s="135">
        <f t="shared" ca="1" si="203"/>
        <v>10822.033454985496</v>
      </c>
      <c r="AE408" s="135">
        <f t="shared" ca="1" si="203"/>
        <v>10838.29903633066</v>
      </c>
      <c r="AF408" s="135">
        <f t="shared" ca="1" si="203"/>
        <v>10843.720896779052</v>
      </c>
      <c r="AG408" s="135">
        <f t="shared" ca="1" si="203"/>
        <v>10838.29903633066</v>
      </c>
      <c r="AH408" s="135">
        <f t="shared" ca="1" si="203"/>
        <v>10822.033454985496</v>
      </c>
      <c r="AI408" s="135">
        <f t="shared" ca="1" si="203"/>
        <v>10794.924152743546</v>
      </c>
      <c r="AJ408" s="135">
        <f t="shared" ca="1" si="203"/>
        <v>10756.971129604819</v>
      </c>
      <c r="AK408" s="135">
        <f t="shared" ca="1" si="203"/>
        <v>10708.174385569313</v>
      </c>
      <c r="AL408" s="135">
        <f t="shared" ca="1" si="203"/>
        <v>10648.53392063703</v>
      </c>
      <c r="AM408" s="135">
        <f t="shared" ca="1" si="203"/>
        <v>10578.049734807966</v>
      </c>
      <c r="AN408" s="135">
        <f t="shared" ca="1" si="203"/>
        <v>10496.721828082123</v>
      </c>
      <c r="AO408" s="135">
        <f t="shared" ca="1" si="203"/>
        <v>10404.5502004595</v>
      </c>
      <c r="AP408" s="135">
        <f t="shared" ca="1" si="203"/>
        <v>10301.534851940101</v>
      </c>
      <c r="AQ408" s="135">
        <f t="shared" ca="1" si="203"/>
        <v>10187.67578252392</v>
      </c>
      <c r="AR408" s="135">
        <f t="shared" ca="1" si="203"/>
        <v>15484.833440600487</v>
      </c>
      <c r="AS408" s="135">
        <f t="shared" ca="1" si="203"/>
        <v>15349.28692939075</v>
      </c>
      <c r="AT408" s="135">
        <f t="shared" ca="1" si="203"/>
        <v>15202.896697284234</v>
      </c>
      <c r="AU408" s="135">
        <f t="shared" ca="1" si="203"/>
        <v>15045.662744280931</v>
      </c>
      <c r="AV408" s="135">
        <f t="shared" ca="1" si="203"/>
        <v>14877.585070380861</v>
      </c>
      <c r="AW408" s="135">
        <f t="shared" ca="1" si="203"/>
        <v>14698.663675584006</v>
      </c>
      <c r="AX408" s="135">
        <f t="shared" ca="1" si="203"/>
        <v>6376.1078873060824</v>
      </c>
      <c r="AY408" s="135">
        <f t="shared" ca="1" si="203"/>
        <v>6175.499050715669</v>
      </c>
      <c r="AZ408" s="135">
        <f t="shared" ca="1" si="203"/>
        <v>5964.0464932284794</v>
      </c>
      <c r="BA408" s="135">
        <f t="shared" ca="1" si="203"/>
        <v>5741.7502148445083</v>
      </c>
      <c r="BB408" s="135">
        <f t="shared" ca="1" si="203"/>
        <v>5508.6102155637582</v>
      </c>
      <c r="BC408" s="135">
        <f t="shared" ca="1" si="203"/>
        <v>5264.6264953862301</v>
      </c>
      <c r="BD408" s="135">
        <f t="shared" ca="1" si="203"/>
        <v>5009.7990543119222</v>
      </c>
      <c r="BE408" s="135">
        <f t="shared" ca="1" si="203"/>
        <v>4744.1278923408345</v>
      </c>
      <c r="BF408" s="135">
        <f t="shared" ca="1" si="203"/>
        <v>4467.6130094729706</v>
      </c>
      <c r="BG408" s="135">
        <f t="shared" ca="1" si="203"/>
        <v>4180.2544057083242</v>
      </c>
      <c r="BH408" s="135">
        <f t="shared" ca="1" si="203"/>
        <v>3882.0520810469006</v>
      </c>
      <c r="BI408" s="135">
        <f t="shared" ca="1" si="203"/>
        <v>3573.0060354886978</v>
      </c>
      <c r="BJ408" s="135">
        <f t="shared" ca="1" si="203"/>
        <v>3253.1162690337155</v>
      </c>
      <c r="BK408" s="135">
        <f t="shared" ca="1" si="203"/>
        <v>2922.3827816819548</v>
      </c>
      <c r="BL408" s="135">
        <f t="shared" ca="1" si="203"/>
        <v>2580.8055734334143</v>
      </c>
    </row>
    <row r="409" spans="1:64" hidden="1" outlineLevel="1" x14ac:dyDescent="0.25">
      <c r="A409" t="s">
        <v>309</v>
      </c>
      <c r="B409" t="s">
        <v>313</v>
      </c>
      <c r="C409" s="135">
        <f ca="1">C212</f>
        <v>4625.8698583678606</v>
      </c>
      <c r="D409" s="135">
        <f t="shared" ref="D409:BL409" ca="1" si="204">D212</f>
        <v>4747.9979648648359</v>
      </c>
      <c r="E409" s="135">
        <f t="shared" ca="1" si="204"/>
        <v>4865.8408746426176</v>
      </c>
      <c r="F409" s="135">
        <f t="shared" ca="1" si="204"/>
        <v>4979.3985877012092</v>
      </c>
      <c r="G409" s="135">
        <f t="shared" ca="1" si="204"/>
        <v>4017.3719242425841</v>
      </c>
      <c r="H409" s="135">
        <f t="shared" ca="1" si="204"/>
        <v>4122.3592438627902</v>
      </c>
      <c r="I409" s="135">
        <f t="shared" ca="1" si="204"/>
        <v>4223.0613667638045</v>
      </c>
      <c r="J409" s="135">
        <f t="shared" ca="1" si="204"/>
        <v>4319.478292945626</v>
      </c>
      <c r="K409" s="135">
        <f t="shared" ca="1" si="204"/>
        <v>4411.6100224082566</v>
      </c>
      <c r="L409" s="135">
        <f t="shared" ca="1" si="204"/>
        <v>4499.4565551516944</v>
      </c>
      <c r="M409" s="135">
        <f t="shared" ca="1" si="204"/>
        <v>4583.0178911759403</v>
      </c>
      <c r="N409" s="135">
        <f t="shared" ca="1" si="204"/>
        <v>4662.2940304809945</v>
      </c>
      <c r="O409" s="135">
        <f t="shared" ca="1" si="204"/>
        <v>4737.2849730668559</v>
      </c>
      <c r="P409" s="135">
        <f t="shared" ca="1" si="204"/>
        <v>4807.9907189335245</v>
      </c>
      <c r="Q409" s="135">
        <f t="shared" ca="1" si="204"/>
        <v>5945.7104478790234</v>
      </c>
      <c r="R409" s="135">
        <f t="shared" ca="1" si="204"/>
        <v>6007.8458003073101</v>
      </c>
      <c r="S409" s="135">
        <f t="shared" ca="1" si="204"/>
        <v>6065.6959560164041</v>
      </c>
      <c r="T409" s="135">
        <f t="shared" ca="1" si="204"/>
        <v>6119.2609150063035</v>
      </c>
      <c r="U409" s="135">
        <f t="shared" ca="1" si="204"/>
        <v>6168.5406772770129</v>
      </c>
      <c r="V409" s="135">
        <f t="shared" ca="1" si="204"/>
        <v>6213.5352428285296</v>
      </c>
      <c r="W409" s="135">
        <f t="shared" ca="1" si="204"/>
        <v>6254.2446116608562</v>
      </c>
      <c r="X409" s="135">
        <f t="shared" ca="1" si="204"/>
        <v>4148.0704241779431</v>
      </c>
      <c r="Y409" s="135">
        <f t="shared" ca="1" si="204"/>
        <v>4180.2093995718833</v>
      </c>
      <c r="Z409" s="135">
        <f t="shared" ca="1" si="204"/>
        <v>4208.0631782466317</v>
      </c>
      <c r="AA409" s="135">
        <f t="shared" ca="1" si="204"/>
        <v>4231.6317602021882</v>
      </c>
      <c r="AB409" s="135">
        <f t="shared" ca="1" si="204"/>
        <v>4250.9151454385528</v>
      </c>
      <c r="AC409" s="135">
        <f t="shared" ca="1" si="204"/>
        <v>4265.9133339557256</v>
      </c>
      <c r="AD409" s="135">
        <f t="shared" ca="1" si="204"/>
        <v>4276.6263257537066</v>
      </c>
      <c r="AE409" s="135">
        <f t="shared" ca="1" si="204"/>
        <v>4283.0541208324921</v>
      </c>
      <c r="AF409" s="135">
        <f t="shared" ca="1" si="204"/>
        <v>4285.1967191920894</v>
      </c>
      <c r="AG409" s="135">
        <f t="shared" ca="1" si="204"/>
        <v>4283.0541208324921</v>
      </c>
      <c r="AH409" s="135">
        <f t="shared" ca="1" si="204"/>
        <v>4276.6263257537066</v>
      </c>
      <c r="AI409" s="135">
        <f t="shared" ca="1" si="204"/>
        <v>4265.9133339557256</v>
      </c>
      <c r="AJ409" s="135">
        <f t="shared" ca="1" si="204"/>
        <v>4250.9151454385528</v>
      </c>
      <c r="AK409" s="135">
        <f t="shared" ca="1" si="204"/>
        <v>4231.6317602021882</v>
      </c>
      <c r="AL409" s="135">
        <f t="shared" ca="1" si="204"/>
        <v>4208.0631782466317</v>
      </c>
      <c r="AM409" s="135">
        <f t="shared" ca="1" si="204"/>
        <v>4180.2093995718833</v>
      </c>
      <c r="AN409" s="135">
        <f t="shared" ca="1" si="204"/>
        <v>4148.0704241779431</v>
      </c>
      <c r="AO409" s="135">
        <f t="shared" ca="1" si="204"/>
        <v>4111.6462520648092</v>
      </c>
      <c r="AP409" s="135">
        <f t="shared" ca="1" si="204"/>
        <v>4070.9368832324858</v>
      </c>
      <c r="AQ409" s="135">
        <f t="shared" ca="1" si="204"/>
        <v>4025.9423176809682</v>
      </c>
      <c r="AR409" s="135">
        <f t="shared" ca="1" si="204"/>
        <v>6119.2609150063035</v>
      </c>
      <c r="AS409" s="135">
        <f t="shared" ca="1" si="204"/>
        <v>6065.6959560164041</v>
      </c>
      <c r="AT409" s="135">
        <f t="shared" ca="1" si="204"/>
        <v>6007.8458003073101</v>
      </c>
      <c r="AU409" s="135">
        <f t="shared" ca="1" si="204"/>
        <v>5945.7104478790234</v>
      </c>
      <c r="AV409" s="135">
        <f t="shared" ca="1" si="204"/>
        <v>5879.2898987315475</v>
      </c>
      <c r="AW409" s="135">
        <f t="shared" ca="1" si="204"/>
        <v>5808.584152864878</v>
      </c>
      <c r="AX409" s="135">
        <f t="shared" ca="1" si="204"/>
        <v>2519.6956708849489</v>
      </c>
      <c r="AY409" s="135">
        <f t="shared" ca="1" si="204"/>
        <v>2440.4195315798947</v>
      </c>
      <c r="AZ409" s="135">
        <f t="shared" ca="1" si="204"/>
        <v>2356.8581955556497</v>
      </c>
      <c r="BA409" s="135">
        <f t="shared" ca="1" si="204"/>
        <v>2269.0116628122119</v>
      </c>
      <c r="BB409" s="135">
        <f t="shared" ca="1" si="204"/>
        <v>2176.8799333495813</v>
      </c>
      <c r="BC409" s="135">
        <f t="shared" ca="1" si="204"/>
        <v>2080.4630071677598</v>
      </c>
      <c r="BD409" s="135">
        <f t="shared" ca="1" si="204"/>
        <v>1979.7608842667457</v>
      </c>
      <c r="BE409" s="135">
        <f t="shared" ca="1" si="204"/>
        <v>1874.7735646465392</v>
      </c>
      <c r="BF409" s="135">
        <f t="shared" ca="1" si="204"/>
        <v>1765.5010483071412</v>
      </c>
      <c r="BG409" s="135">
        <f t="shared" ca="1" si="204"/>
        <v>1651.9433352485505</v>
      </c>
      <c r="BH409" s="135">
        <f t="shared" ca="1" si="204"/>
        <v>1534.100425470768</v>
      </c>
      <c r="BI409" s="135">
        <f t="shared" ca="1" si="204"/>
        <v>1411.9723189737936</v>
      </c>
      <c r="BJ409" s="135">
        <f t="shared" ca="1" si="204"/>
        <v>1285.5590157576269</v>
      </c>
      <c r="BK409" s="135">
        <f t="shared" ca="1" si="204"/>
        <v>1154.8605158222683</v>
      </c>
      <c r="BL409" s="135">
        <f t="shared" ca="1" si="204"/>
        <v>1019.8768191677175</v>
      </c>
    </row>
    <row r="410" spans="1:64" collapsed="1" x14ac:dyDescent="0.25">
      <c r="A410" t="s">
        <v>309</v>
      </c>
      <c r="B410" t="s">
        <v>314</v>
      </c>
      <c r="C410" s="135">
        <f ca="1">C230</f>
        <v>2288.5695629210495</v>
      </c>
      <c r="D410" s="135">
        <f t="shared" ref="D410:BL410" ca="1" si="205">D230</f>
        <v>2348.9903434150287</v>
      </c>
      <c r="E410" s="135">
        <f t="shared" ca="1" si="205"/>
        <v>2407.2910965232531</v>
      </c>
      <c r="F410" s="135">
        <f t="shared" ca="1" si="205"/>
        <v>2463.471822245725</v>
      </c>
      <c r="G410" s="135">
        <f t="shared" ca="1" si="205"/>
        <v>1987.5256741440332</v>
      </c>
      <c r="H410" s="135">
        <f t="shared" ca="1" si="205"/>
        <v>2039.4663450949975</v>
      </c>
      <c r="I410" s="135">
        <f t="shared" ca="1" si="205"/>
        <v>2089.286988660208</v>
      </c>
      <c r="J410" s="135">
        <f t="shared" ca="1" si="205"/>
        <v>2136.9876048396645</v>
      </c>
      <c r="K410" s="135">
        <f t="shared" ca="1" si="205"/>
        <v>2182.5681936333681</v>
      </c>
      <c r="L410" s="135">
        <f t="shared" ca="1" si="205"/>
        <v>2226.0287550413177</v>
      </c>
      <c r="M410" s="135">
        <f t="shared" ca="1" si="205"/>
        <v>2267.3692890635139</v>
      </c>
      <c r="N410" s="135">
        <f t="shared" ca="1" si="205"/>
        <v>2306.5897956999561</v>
      </c>
      <c r="O410" s="135">
        <f t="shared" ca="1" si="205"/>
        <v>2343.6902749506444</v>
      </c>
      <c r="P410" s="135">
        <f t="shared" ca="1" si="205"/>
        <v>2378.6707268155792</v>
      </c>
      <c r="Q410" s="135">
        <f t="shared" ca="1" si="205"/>
        <v>2941.537997733169</v>
      </c>
      <c r="R410" s="135">
        <f t="shared" ca="1" si="205"/>
        <v>2972.2783948265974</v>
      </c>
      <c r="S410" s="135">
        <f t="shared" ca="1" si="205"/>
        <v>3000.8987645342713</v>
      </c>
      <c r="T410" s="135">
        <f t="shared" ca="1" si="205"/>
        <v>3027.3991068561918</v>
      </c>
      <c r="U410" s="135">
        <f t="shared" ca="1" si="205"/>
        <v>3051.7794217923588</v>
      </c>
      <c r="V410" s="135">
        <f t="shared" ca="1" si="205"/>
        <v>3074.0397093427714</v>
      </c>
      <c r="W410" s="135">
        <f t="shared" ca="1" si="205"/>
        <v>3094.1799695074315</v>
      </c>
      <c r="X410" s="135">
        <f t="shared" ca="1" si="205"/>
        <v>2052.1865094095197</v>
      </c>
      <c r="Y410" s="135">
        <f t="shared" ca="1" si="205"/>
        <v>2068.0867148026718</v>
      </c>
      <c r="Z410" s="135">
        <f t="shared" ca="1" si="205"/>
        <v>2081.8668928100701</v>
      </c>
      <c r="AA410" s="135">
        <f t="shared" ca="1" si="205"/>
        <v>2093.5270434317149</v>
      </c>
      <c r="AB410" s="135">
        <f t="shared" ca="1" si="205"/>
        <v>2103.0671666676062</v>
      </c>
      <c r="AC410" s="135">
        <f t="shared" ca="1" si="205"/>
        <v>2110.4872625177441</v>
      </c>
      <c r="AD410" s="135">
        <f t="shared" ca="1" si="205"/>
        <v>2115.7873309821289</v>
      </c>
      <c r="AE410" s="135">
        <f t="shared" ca="1" si="205"/>
        <v>2118.9673720607584</v>
      </c>
      <c r="AF410" s="135">
        <f t="shared" ca="1" si="205"/>
        <v>2120.0273857536354</v>
      </c>
      <c r="AG410" s="135">
        <f t="shared" ca="1" si="205"/>
        <v>2118.9673720607584</v>
      </c>
      <c r="AH410" s="135">
        <f t="shared" ca="1" si="205"/>
        <v>2115.7873309821289</v>
      </c>
      <c r="AI410" s="135">
        <f t="shared" ca="1" si="205"/>
        <v>2110.4872625177441</v>
      </c>
      <c r="AJ410" s="135">
        <f t="shared" ca="1" si="205"/>
        <v>2103.0671666676062</v>
      </c>
      <c r="AK410" s="135">
        <f t="shared" ca="1" si="205"/>
        <v>2093.5270434317149</v>
      </c>
      <c r="AL410" s="135">
        <f t="shared" ca="1" si="205"/>
        <v>2081.8668928100701</v>
      </c>
      <c r="AM410" s="135">
        <f t="shared" ca="1" si="205"/>
        <v>2068.0867148026718</v>
      </c>
      <c r="AN410" s="135">
        <f t="shared" ca="1" si="205"/>
        <v>2052.1865094095197</v>
      </c>
      <c r="AO410" s="135">
        <f t="shared" ca="1" si="205"/>
        <v>2034.1662766306133</v>
      </c>
      <c r="AP410" s="135">
        <f t="shared" ca="1" si="205"/>
        <v>2014.0260164659542</v>
      </c>
      <c r="AQ410" s="135">
        <f t="shared" ca="1" si="205"/>
        <v>1991.7657289155404</v>
      </c>
      <c r="AR410" s="135">
        <f t="shared" ca="1" si="205"/>
        <v>3027.3991068561918</v>
      </c>
      <c r="AS410" s="135">
        <f t="shared" ca="1" si="205"/>
        <v>3000.8987645342713</v>
      </c>
      <c r="AT410" s="135">
        <f t="shared" ca="1" si="205"/>
        <v>2972.2783948265974</v>
      </c>
      <c r="AU410" s="135">
        <f t="shared" ca="1" si="205"/>
        <v>2941.537997733169</v>
      </c>
      <c r="AV410" s="135">
        <f t="shared" ca="1" si="205"/>
        <v>2908.6775732539882</v>
      </c>
      <c r="AW410" s="135">
        <f t="shared" ca="1" si="205"/>
        <v>2873.6971213890533</v>
      </c>
      <c r="AX410" s="135">
        <f t="shared" ca="1" si="205"/>
        <v>1246.5761028231377</v>
      </c>
      <c r="AY410" s="135">
        <f t="shared" ca="1" si="205"/>
        <v>1207.3555961866953</v>
      </c>
      <c r="AZ410" s="135">
        <f t="shared" ca="1" si="205"/>
        <v>1166.0150621644998</v>
      </c>
      <c r="BA410" s="135">
        <f t="shared" ca="1" si="205"/>
        <v>1122.5545007565502</v>
      </c>
      <c r="BB410" s="135">
        <f t="shared" ca="1" si="205"/>
        <v>1076.9739119628468</v>
      </c>
      <c r="BC410" s="135">
        <f t="shared" ca="1" si="205"/>
        <v>1029.2732957833903</v>
      </c>
      <c r="BD410" s="135">
        <f t="shared" ca="1" si="205"/>
        <v>979.45265221817976</v>
      </c>
      <c r="BE410" s="135">
        <f t="shared" ca="1" si="205"/>
        <v>927.51198126721556</v>
      </c>
      <c r="BF410" s="135">
        <f t="shared" ca="1" si="205"/>
        <v>873.45128293049788</v>
      </c>
      <c r="BG410" s="135">
        <f t="shared" ca="1" si="205"/>
        <v>817.2705572080265</v>
      </c>
      <c r="BH410" s="135">
        <f t="shared" ca="1" si="205"/>
        <v>758.96980409980154</v>
      </c>
      <c r="BI410" s="135">
        <f t="shared" ca="1" si="205"/>
        <v>698.54902360582298</v>
      </c>
      <c r="BJ410" s="135">
        <f t="shared" ca="1" si="205"/>
        <v>636.00821572609073</v>
      </c>
      <c r="BK410" s="135">
        <f t="shared" ca="1" si="205"/>
        <v>571.34738046060488</v>
      </c>
      <c r="BL410" s="135">
        <f t="shared" ca="1" si="205"/>
        <v>504.56651780936528</v>
      </c>
    </row>
  </sheetData>
  <conditionalFormatting sqref="C253:BL255">
    <cfRule type="cellIs" dxfId="32" priority="33" operator="greaterThan">
      <formula>0</formula>
    </cfRule>
  </conditionalFormatting>
  <conditionalFormatting sqref="C274:BG274 C340:BC340">
    <cfRule type="cellIs" dxfId="31" priority="32" operator="greaterThan">
      <formula>0</formula>
    </cfRule>
  </conditionalFormatting>
  <conditionalFormatting sqref="B274">
    <cfRule type="cellIs" dxfId="30" priority="31" operator="greaterThan">
      <formula>0</formula>
    </cfRule>
  </conditionalFormatting>
  <conditionalFormatting sqref="C244:BL246">
    <cfRule type="cellIs" dxfId="29" priority="30" operator="greaterThan">
      <formula>0</formula>
    </cfRule>
  </conditionalFormatting>
  <conditionalFormatting sqref="E262:BL262">
    <cfRule type="cellIs" dxfId="28" priority="29" operator="greaterThan">
      <formula>0</formula>
    </cfRule>
  </conditionalFormatting>
  <conditionalFormatting sqref="C271:BL271 C273:BL273 E272:BL272">
    <cfRule type="cellIs" dxfId="27" priority="28" operator="greaterThan">
      <formula>0</formula>
    </cfRule>
  </conditionalFormatting>
  <conditionalFormatting sqref="C278:BL280 C314:BL314">
    <cfRule type="cellIs" dxfId="26" priority="27" operator="greaterThan">
      <formula>0</formula>
    </cfRule>
  </conditionalFormatting>
  <conditionalFormatting sqref="C272:D272">
    <cfRule type="cellIs" dxfId="25" priority="26" operator="greaterThan">
      <formula>0</formula>
    </cfRule>
  </conditionalFormatting>
  <conditionalFormatting sqref="C118:BL118">
    <cfRule type="cellIs" dxfId="24" priority="2" operator="greaterThan">
      <formula>0</formula>
    </cfRule>
  </conditionalFormatting>
  <conditionalFormatting sqref="C113:BL113">
    <cfRule type="cellIs" dxfId="23" priority="1" operator="greaterThan">
      <formula>0</formula>
    </cfRule>
  </conditionalFormatting>
  <conditionalFormatting sqref="C101:BL109">
    <cfRule type="cellIs" dxfId="22" priority="25" operator="greaterThan">
      <formula>0</formula>
    </cfRule>
  </conditionalFormatting>
  <conditionalFormatting sqref="C43:BL43">
    <cfRule type="cellIs" dxfId="21" priority="23" operator="greaterThan">
      <formula>0.5</formula>
    </cfRule>
    <cfRule type="cellIs" dxfId="20" priority="24" operator="greaterThan">
      <formula>1</formula>
    </cfRule>
  </conditionalFormatting>
  <conditionalFormatting sqref="C44:BL45">
    <cfRule type="cellIs" dxfId="19" priority="22" operator="greaterThan">
      <formula>0</formula>
    </cfRule>
  </conditionalFormatting>
  <conditionalFormatting sqref="C49:BL49">
    <cfRule type="cellIs" dxfId="18" priority="21" operator="greaterThan">
      <formula>0</formula>
    </cfRule>
  </conditionalFormatting>
  <conditionalFormatting sqref="C53:BL53 C57:BL57 C61:BL78">
    <cfRule type="cellIs" dxfId="17" priority="20" operator="greaterThan">
      <formula>0</formula>
    </cfRule>
  </conditionalFormatting>
  <conditionalFormatting sqref="C42:BL42">
    <cfRule type="cellIs" dxfId="16" priority="19" operator="greaterThan">
      <formula>3</formula>
    </cfRule>
  </conditionalFormatting>
  <conditionalFormatting sqref="C56:BL56">
    <cfRule type="cellIs" dxfId="15" priority="7" operator="greaterThan">
      <formula>0</formula>
    </cfRule>
  </conditionalFormatting>
  <conditionalFormatting sqref="C60:BL60">
    <cfRule type="cellIs" dxfId="14" priority="3" operator="greaterThan">
      <formula>0</formula>
    </cfRule>
  </conditionalFormatting>
  <conditionalFormatting sqref="C46:BL46">
    <cfRule type="cellIs" dxfId="13" priority="18" operator="greaterThan">
      <formula>3</formula>
    </cfRule>
  </conditionalFormatting>
  <conditionalFormatting sqref="C50:BL50">
    <cfRule type="cellIs" dxfId="12" priority="17" operator="greaterThan">
      <formula>3</formula>
    </cfRule>
  </conditionalFormatting>
  <conditionalFormatting sqref="C54:BL54">
    <cfRule type="cellIs" dxfId="11" priority="16" operator="greaterThan">
      <formula>3</formula>
    </cfRule>
  </conditionalFormatting>
  <conditionalFormatting sqref="C47:BL47">
    <cfRule type="cellIs" dxfId="10" priority="14" operator="greaterThan">
      <formula>0.5</formula>
    </cfRule>
    <cfRule type="cellIs" dxfId="9" priority="15" operator="greaterThan">
      <formula>1</formula>
    </cfRule>
  </conditionalFormatting>
  <conditionalFormatting sqref="C51:BL51">
    <cfRule type="cellIs" dxfId="8" priority="12" operator="greaterThan">
      <formula>0.5</formula>
    </cfRule>
    <cfRule type="cellIs" dxfId="7" priority="13" operator="greaterThan">
      <formula>1</formula>
    </cfRule>
  </conditionalFormatting>
  <conditionalFormatting sqref="C55:BL55">
    <cfRule type="cellIs" dxfId="6" priority="10" operator="greaterThan">
      <formula>0.5</formula>
    </cfRule>
    <cfRule type="cellIs" dxfId="5" priority="11" operator="greaterThan">
      <formula>1</formula>
    </cfRule>
  </conditionalFormatting>
  <conditionalFormatting sqref="C48:BL48">
    <cfRule type="cellIs" dxfId="4" priority="9" operator="greaterThan">
      <formula>0</formula>
    </cfRule>
  </conditionalFormatting>
  <conditionalFormatting sqref="C52:BL52">
    <cfRule type="cellIs" dxfId="3" priority="8" operator="greaterThan">
      <formula>0</formula>
    </cfRule>
  </conditionalFormatting>
  <conditionalFormatting sqref="C58:BL58">
    <cfRule type="cellIs" dxfId="2" priority="6" operator="greaterThan">
      <formula>3</formula>
    </cfRule>
  </conditionalFormatting>
  <conditionalFormatting sqref="C59:BL59">
    <cfRule type="cellIs" dxfId="1" priority="4" operator="greaterThan">
      <formula>0.5</formula>
    </cfRule>
    <cfRule type="cellIs" dxfId="0" priority="5" operator="greaterThan">
      <formula>1</formula>
    </cfRule>
  </conditionalFormatting>
  <dataValidations disablePrompts="1" count="4">
    <dataValidation type="list" allowBlank="1" showInputMessage="1" showErrorMessage="1" sqref="C8">
      <formula1>D8:I8</formula1>
    </dataValidation>
    <dataValidation type="list" allowBlank="1" showInputMessage="1" showErrorMessage="1" sqref="C7">
      <formula1>D7:E7</formula1>
    </dataValidation>
    <dataValidation type="list" allowBlank="1" showInputMessage="1" showErrorMessage="1" sqref="C5">
      <formula1>$D$5:$F$5</formula1>
    </dataValidation>
    <dataValidation type="list" allowBlank="1" showInputMessage="1" showErrorMessage="1" sqref="B29">
      <formula1>$B$11:$B$18</formula1>
    </dataValidation>
  </dataValidations>
  <hyperlinks>
    <hyperlink ref="B34" location="'Исходные данные'!A103" display="Расчет КС для подготовки"/>
  </hyperlinks>
  <pageMargins left="0.7" right="0.7" top="0.75" bottom="0.75" header="0.3" footer="0.3"/>
  <pageSetup paperSize="9" orientation="portrait" horizontalDpi="180" verticalDpi="18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B24"/>
  <sheetViews>
    <sheetView topLeftCell="A12" zoomScale="70" zoomScaleNormal="70" workbookViewId="0">
      <selection activeCell="C396" sqref="C396"/>
    </sheetView>
  </sheetViews>
  <sheetFormatPr defaultRowHeight="15" x14ac:dyDescent="0.25"/>
  <cols>
    <col min="1" max="1" width="11.5703125" bestFit="1" customWidth="1"/>
    <col min="2" max="2" width="27.7109375" bestFit="1" customWidth="1"/>
    <col min="3" max="3" width="237.85546875" customWidth="1"/>
    <col min="4" max="4" width="11.7109375" customWidth="1"/>
  </cols>
  <sheetData>
    <row r="1" spans="1:2" ht="216.75" customHeight="1" x14ac:dyDescent="0.25">
      <c r="A1" s="136">
        <v>44587</v>
      </c>
      <c r="B1" s="137" t="s">
        <v>11</v>
      </c>
    </row>
    <row r="2" spans="1:2" ht="216.75" customHeight="1" x14ac:dyDescent="0.25">
      <c r="A2" s="136">
        <v>44587</v>
      </c>
      <c r="B2" s="137" t="s">
        <v>12</v>
      </c>
    </row>
    <row r="3" spans="1:2" ht="216.75" customHeight="1" x14ac:dyDescent="0.25">
      <c r="A3" s="136">
        <v>44587</v>
      </c>
      <c r="B3" s="137" t="s">
        <v>13</v>
      </c>
    </row>
    <row r="4" spans="1:2" ht="216.75" customHeight="1" x14ac:dyDescent="0.25">
      <c r="A4" s="136">
        <v>44587</v>
      </c>
      <c r="B4" s="137" t="s">
        <v>14</v>
      </c>
    </row>
    <row r="5" spans="1:2" ht="216.75" customHeight="1" x14ac:dyDescent="0.25">
      <c r="A5" s="136">
        <v>44587</v>
      </c>
      <c r="B5" s="137" t="s">
        <v>15</v>
      </c>
    </row>
    <row r="6" spans="1:2" ht="216.75" customHeight="1" x14ac:dyDescent="0.25">
      <c r="A6" s="136">
        <v>44587</v>
      </c>
      <c r="B6" s="137" t="s">
        <v>16</v>
      </c>
    </row>
    <row r="7" spans="1:2" ht="216.75" customHeight="1" x14ac:dyDescent="0.25">
      <c r="A7" s="136">
        <v>44587</v>
      </c>
      <c r="B7" s="137" t="s">
        <v>17</v>
      </c>
    </row>
    <row r="8" spans="1:2" ht="216.75" customHeight="1" x14ac:dyDescent="0.25">
      <c r="A8" s="136">
        <v>44587</v>
      </c>
      <c r="B8" s="137" t="s">
        <v>18</v>
      </c>
    </row>
    <row r="9" spans="1:2" ht="236.25" customHeight="1" x14ac:dyDescent="0.25">
      <c r="A9" s="136">
        <v>44607</v>
      </c>
      <c r="B9" s="137" t="s">
        <v>11</v>
      </c>
    </row>
    <row r="10" spans="1:2" ht="236.25" customHeight="1" x14ac:dyDescent="0.25">
      <c r="A10" s="136">
        <v>44607</v>
      </c>
      <c r="B10" s="137" t="s">
        <v>12</v>
      </c>
    </row>
    <row r="11" spans="1:2" ht="236.25" customHeight="1" x14ac:dyDescent="0.25">
      <c r="A11" s="136">
        <v>44607</v>
      </c>
      <c r="B11" s="137" t="s">
        <v>13</v>
      </c>
    </row>
    <row r="12" spans="1:2" ht="236.25" customHeight="1" x14ac:dyDescent="0.25">
      <c r="A12" s="136">
        <v>44607</v>
      </c>
      <c r="B12" s="137" t="s">
        <v>14</v>
      </c>
    </row>
    <row r="13" spans="1:2" ht="236.25" customHeight="1" x14ac:dyDescent="0.25">
      <c r="A13" s="136">
        <v>44607</v>
      </c>
      <c r="B13" s="137" t="s">
        <v>15</v>
      </c>
    </row>
    <row r="14" spans="1:2" ht="236.25" customHeight="1" x14ac:dyDescent="0.25">
      <c r="A14" s="136">
        <v>44607</v>
      </c>
      <c r="B14" s="137" t="s">
        <v>16</v>
      </c>
    </row>
    <row r="15" spans="1:2" ht="236.25" customHeight="1" x14ac:dyDescent="0.25">
      <c r="A15" s="136">
        <v>44607</v>
      </c>
      <c r="B15" s="137" t="s">
        <v>17</v>
      </c>
    </row>
    <row r="16" spans="1:2" ht="236.25" customHeight="1" x14ac:dyDescent="0.25">
      <c r="A16" s="136">
        <v>44607</v>
      </c>
      <c r="B16" s="137" t="s">
        <v>18</v>
      </c>
    </row>
    <row r="17" spans="1:2" ht="208.5" customHeight="1" x14ac:dyDescent="0.25">
      <c r="A17" s="136">
        <v>44650</v>
      </c>
      <c r="B17" s="137" t="s">
        <v>11</v>
      </c>
    </row>
    <row r="18" spans="1:2" ht="208.5" customHeight="1" x14ac:dyDescent="0.25">
      <c r="A18" s="136">
        <v>44650</v>
      </c>
      <c r="B18" s="137" t="s">
        <v>12</v>
      </c>
    </row>
    <row r="19" spans="1:2" ht="208.5" customHeight="1" x14ac:dyDescent="0.25">
      <c r="A19" s="136">
        <v>44650</v>
      </c>
      <c r="B19" s="137" t="s">
        <v>13</v>
      </c>
    </row>
    <row r="20" spans="1:2" ht="208.5" customHeight="1" x14ac:dyDescent="0.25">
      <c r="A20" s="136">
        <v>44650</v>
      </c>
      <c r="B20" s="137" t="s">
        <v>14</v>
      </c>
    </row>
    <row r="21" spans="1:2" ht="208.5" customHeight="1" x14ac:dyDescent="0.25">
      <c r="A21" s="136">
        <v>44650</v>
      </c>
      <c r="B21" s="137" t="s">
        <v>15</v>
      </c>
    </row>
    <row r="22" spans="1:2" ht="208.5" customHeight="1" x14ac:dyDescent="0.25">
      <c r="A22" s="136">
        <v>44650</v>
      </c>
      <c r="B22" s="137" t="s">
        <v>16</v>
      </c>
    </row>
    <row r="23" spans="1:2" ht="208.5" customHeight="1" x14ac:dyDescent="0.25">
      <c r="A23" s="136">
        <v>44650</v>
      </c>
      <c r="B23" s="137" t="s">
        <v>17</v>
      </c>
    </row>
    <row r="24" spans="1:2" ht="208.5" customHeight="1" x14ac:dyDescent="0.25">
      <c r="A24" s="136">
        <v>44650</v>
      </c>
      <c r="B24" s="137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</vt:i4>
      </vt:variant>
    </vt:vector>
  </HeadingPairs>
  <TitlesOfParts>
    <vt:vector size="11" baseType="lpstr">
      <vt:lpstr>Расчет КС</vt:lpstr>
      <vt:lpstr>скрины</vt:lpstr>
      <vt:lpstr>forecast_num</vt:lpstr>
      <vt:lpstr>Вариант_прогноза_№1</vt:lpstr>
      <vt:lpstr>Вариант_прогноза_№2</vt:lpstr>
      <vt:lpstr>Вариант_прогноза_№3</vt:lpstr>
      <vt:lpstr>Вариант_прогноза_№4</vt:lpstr>
      <vt:lpstr>Вариант_прогноза_№5</vt:lpstr>
      <vt:lpstr>Вариант_прогноза_№6</vt:lpstr>
      <vt:lpstr>Вариант_прогноза_№7</vt:lpstr>
      <vt:lpstr>Вариант_прогноза_№8</vt:lpstr>
    </vt:vector>
  </TitlesOfParts>
  <Company>IT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Колесник Иван Юрьевич, тел. 86 (717) 2865</dc:creator>
  <cp:lastModifiedBy>Колесник Иван Юрьевич, тел. 86 (717) 2865</cp:lastModifiedBy>
  <dcterms:created xsi:type="dcterms:W3CDTF">2022-04-11T07:59:40Z</dcterms:created>
  <dcterms:modified xsi:type="dcterms:W3CDTF">2022-04-11T11:47:23Z</dcterms:modified>
</cp:coreProperties>
</file>