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SIT\Отчёт об эффективности СИТ Колонин\"/>
    </mc:Choice>
  </mc:AlternateContent>
  <xr:revisionPtr revIDLastSave="0" documentId="13_ncr:1_{950BAD79-115D-40D0-A8B6-1588B4BC3332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Входные данные" sheetId="1" r:id="rId1"/>
    <sheet name="ПО Внедряемое в отделы" sheetId="3" r:id="rId2"/>
    <sheet name="Необходимое оборудование" sheetId="4" r:id="rId3"/>
    <sheet name="Обратная связь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3" l="1"/>
  <c r="B73" i="3"/>
  <c r="B71" i="3"/>
  <c r="C8" i="4"/>
  <c r="D75" i="3"/>
  <c r="B63" i="3"/>
  <c r="B64" i="3" s="1"/>
  <c r="B54" i="3"/>
  <c r="B47" i="3"/>
  <c r="C21" i="3"/>
  <c r="B21" i="3"/>
  <c r="B39" i="3"/>
</calcChain>
</file>

<file path=xl/sharedStrings.xml><?xml version="1.0" encoding="utf-8"?>
<sst xmlns="http://schemas.openxmlformats.org/spreadsheetml/2006/main" count="143" uniqueCount="111">
  <si>
    <t>Компания</t>
  </si>
  <si>
    <t>Продуктовая лавка</t>
  </si>
  <si>
    <t>Деятельность</t>
  </si>
  <si>
    <t>Поставка продуктова питания</t>
  </si>
  <si>
    <t>Огранизациям</t>
  </si>
  <si>
    <t>Физическим лицам</t>
  </si>
  <si>
    <t>B2B и B2C</t>
  </si>
  <si>
    <t>Штат компании</t>
  </si>
  <si>
    <t>Бухгалтеры</t>
  </si>
  <si>
    <t>Работники склада</t>
  </si>
  <si>
    <t>Менеджер по продажам</t>
  </si>
  <si>
    <t>Менеджер договорного отдела</t>
  </si>
  <si>
    <t>Подрядчики</t>
  </si>
  <si>
    <t>Курьерская служба</t>
  </si>
  <si>
    <t>Логистическая компания</t>
  </si>
  <si>
    <t>Число сотрудников</t>
  </si>
  <si>
    <t>Основными бизнес-процессами в компании являются :</t>
  </si>
  <si>
    <t>Деятельность подробнее</t>
  </si>
  <si>
    <t>1) Поиск, привлечение  и удержание клиентов для поставки продукции
2) Закупка товаров у производителя
3) Складирование и упаковка товаров
4) Доставка товаров к заказчикам через подрядчиков
5) Подготовка и сдача бухгалтерской отчетности;</t>
  </si>
  <si>
    <t>СИТ - Система информационных технологий</t>
  </si>
  <si>
    <t>Цель внедрения СИТ</t>
  </si>
  <si>
    <t>1) Подготовка к расширению компании - открытию 2ого филиала
2) Оптимизация  и налаживание процессов для увеличения скорости и производительности работы
3) Консолидация всех данных для получения большего контроля над процессами в компании</t>
  </si>
  <si>
    <t>Бухгалтерский отдел</t>
  </si>
  <si>
    <t>Программа автоматизации бухучета «Инфо-Бухгалтер».</t>
  </si>
  <si>
    <t>месяц</t>
  </si>
  <si>
    <t>год</t>
  </si>
  <si>
    <t>10 сотрудников</t>
  </si>
  <si>
    <t>Месяц</t>
  </si>
  <si>
    <t>6 Месяцев</t>
  </si>
  <si>
    <t>Год</t>
  </si>
  <si>
    <t>Склад</t>
  </si>
  <si>
    <t>Программа складского учёта ЕКАМ</t>
  </si>
  <si>
    <t>С ФИЗИЧЕСКОЙ КАССОЙ</t>
  </si>
  <si>
    <t>С ОБЛАЧНОЙ КАССОЙ</t>
  </si>
  <si>
    <t>Число пользователей</t>
  </si>
  <si>
    <t>Вид</t>
  </si>
  <si>
    <t>Отдел продаж и ведения переговоров</t>
  </si>
  <si>
    <t>облачная CRM amoCRM</t>
  </si>
  <si>
    <t>10 пользователей</t>
  </si>
  <si>
    <t>1 Вариант внедрения СИТ</t>
  </si>
  <si>
    <t>2 Вариант внедрения СИТ</t>
  </si>
  <si>
    <t>Итоговая Стоимость внедрения</t>
  </si>
  <si>
    <t>Время внедрения</t>
  </si>
  <si>
    <t>София</t>
  </si>
  <si>
    <t>Мелания</t>
  </si>
  <si>
    <t>Программа Мой склад</t>
  </si>
  <si>
    <t>Бухгалтерия</t>
  </si>
  <si>
    <t>Программа Контур.Бухгалтерия</t>
  </si>
  <si>
    <t>БАЗОВЫЙ мес</t>
  </si>
  <si>
    <t>РАСШИРЕННЫЙ мес</t>
  </si>
  <si>
    <t>ПРОФЕССИОНАЛЬНЫЙ мес</t>
  </si>
  <si>
    <t>в месяц</t>
  </si>
  <si>
    <t>Общее пространство и инструменты</t>
  </si>
  <si>
    <t>Яндекс 360</t>
  </si>
  <si>
    <t>Аналитика и оформление заказов</t>
  </si>
  <si>
    <t>CMS Tilda</t>
  </si>
  <si>
    <t>Стоимость внедрения ЕКАМ</t>
  </si>
  <si>
    <t>Стоимость внедрения Инфо-Бухгалтер</t>
  </si>
  <si>
    <t>Стоимость внедрения amoCRM</t>
  </si>
  <si>
    <t>Глеб</t>
  </si>
  <si>
    <t>Инструменты для Бухгалтеров</t>
  </si>
  <si>
    <t>ПО складского учета ЕКАМ с облачной кассой на год</t>
  </si>
  <si>
    <t>в год</t>
  </si>
  <si>
    <t>* 12 в год</t>
  </si>
  <si>
    <t>*12 в год</t>
  </si>
  <si>
    <t>Mas Project</t>
  </si>
  <si>
    <t>Инструменты менеджеров по продажам</t>
  </si>
  <si>
    <t>Договора с клиентами и подрядчиками + CRM</t>
  </si>
  <si>
    <t>Взаимодействие внутри компании</t>
  </si>
  <si>
    <t>Базовый Яндекс 360 на 10 сотрудников</t>
  </si>
  <si>
    <t>Вариант внедрения СИТ</t>
  </si>
  <si>
    <t>•Сайт на Tilda</t>
  </si>
  <si>
    <t>Первичная разработка сайта для публикации</t>
  </si>
  <si>
    <t>Инструменты</t>
  </si>
  <si>
    <t>Стоимость внедрения</t>
  </si>
  <si>
    <t>Необходимые действия</t>
  </si>
  <si>
    <t>Перенос всей бухгалтерии в программу</t>
  </si>
  <si>
    <t>Оформление подписки</t>
  </si>
  <si>
    <t>Разработка дизайна, функционала</t>
  </si>
  <si>
    <t>Настройка необходимых интеграций и т.д.</t>
  </si>
  <si>
    <t>Подключение интеграций.</t>
  </si>
  <si>
    <t>Постепенное формирование клиентской базы</t>
  </si>
  <si>
    <t>Изучение функционала и т.д.</t>
  </si>
  <si>
    <t>Обучение персонала.</t>
  </si>
  <si>
    <t>Недель</t>
  </si>
  <si>
    <t>Недель на внедрение</t>
  </si>
  <si>
    <t xml:space="preserve">Внесение ассортимента в программу. </t>
  </si>
  <si>
    <t>Настройка под нужды предприятия</t>
  </si>
  <si>
    <t>Стоимость и время на внедрение</t>
  </si>
  <si>
    <t>Кто из сотрудников нуждается в аппаратуре</t>
  </si>
  <si>
    <t>Итого нужно пк</t>
  </si>
  <si>
    <t>Сколько ПК нужно</t>
  </si>
  <si>
    <t>https://club.dns-shop.ru/blog/t-325-sborka-computera/27745-budjetnaya-ofisnaya-sborka-za-15-000-rublei-mart-2020/</t>
  </si>
  <si>
    <t>Дешевая стоимость офисного ПК</t>
  </si>
  <si>
    <t>Тренинги и прочее</t>
  </si>
  <si>
    <t>Необходимая аппаратура</t>
  </si>
  <si>
    <t>Интернет  и прочее</t>
  </si>
  <si>
    <t>7 компьютеров</t>
  </si>
  <si>
    <t>Интернет и прочее</t>
  </si>
  <si>
    <t>USB ключи Tensor</t>
  </si>
  <si>
    <t>Электронные подписи для повышения безопасности</t>
  </si>
  <si>
    <t>InSales - лучше, чем Tilda, т.к. интеграция с множеством сервисов и маркетплейсов</t>
  </si>
  <si>
    <t>Нужны веб камеры, чтобы проводить онлайн созвоны</t>
  </si>
  <si>
    <t>2х Факторная аутентификация для Бухгалтеров и прочих сотрудников</t>
  </si>
  <si>
    <t>На складе нужны видеокамеры</t>
  </si>
  <si>
    <t>Регулярная смена ключей (кодовые ключи)</t>
  </si>
  <si>
    <t>AnyDesk для удаленной помощи</t>
  </si>
  <si>
    <t>Для контроля эффективности сотрудников</t>
  </si>
  <si>
    <t>Жесткие дедлайны с KPI</t>
  </si>
  <si>
    <t>MyTarget - для таргетированной рекламы</t>
  </si>
  <si>
    <t>И Таскменеджеры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</si>
</sst>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??\ [$₽-419]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2"/>
      <color rgb="FF000000"/>
      <name val="Inherit"/>
    </font>
    <font>
      <b/>
      <i/>
      <u/>
      <sz val="12"/>
      <color rgb="FF000000"/>
      <name val="Inherit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/>
    <xf numFmtId="0" fontId="1" fillId="2" borderId="0" xfId="0" applyFont="1" applyFill="1"/>
    <xf numFmtId="0" fontId="0" fillId="0" borderId="0" xfId="0" applyBorder="1"/>
    <xf numFmtId="0" fontId="4" fillId="0" borderId="0" xfId="0" applyFont="1"/>
    <xf numFmtId="0" fontId="1" fillId="0" borderId="0" xfId="0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3" borderId="1" xfId="0" applyNumberFormat="1" applyFill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B16" sqref="A12:B16"/>
    </sheetView>
  </sheetViews>
  <sheetFormatPr defaultRowHeight="15"/>
  <cols>
    <col min="1" max="1" width="30.5703125" bestFit="1" customWidth="1"/>
    <col min="2" max="2" width="19" bestFit="1" customWidth="1"/>
    <col min="3" max="3" width="28.5703125" bestFit="1" customWidth="1"/>
    <col min="4" max="4" width="24" bestFit="1" customWidth="1"/>
  </cols>
  <sheetData>
    <row r="1" spans="1:5">
      <c r="A1" s="1" t="s">
        <v>0</v>
      </c>
      <c r="C1" s="1" t="s">
        <v>1</v>
      </c>
      <c r="E1" t="s">
        <v>19</v>
      </c>
    </row>
    <row r="3" spans="1:5">
      <c r="A3" s="1" t="s">
        <v>2</v>
      </c>
      <c r="C3" t="s">
        <v>3</v>
      </c>
    </row>
    <row r="4" spans="1:5">
      <c r="A4" s="1" t="s">
        <v>6</v>
      </c>
      <c r="C4" t="s">
        <v>4</v>
      </c>
    </row>
    <row r="5" spans="1:5">
      <c r="C5" t="s">
        <v>5</v>
      </c>
    </row>
    <row r="7" spans="1:5">
      <c r="A7" s="1" t="s">
        <v>17</v>
      </c>
      <c r="D7" s="1" t="s">
        <v>20</v>
      </c>
    </row>
    <row r="8" spans="1:5">
      <c r="A8" t="s">
        <v>16</v>
      </c>
      <c r="C8" s="1"/>
    </row>
    <row r="9" spans="1:5" ht="195">
      <c r="A9" s="4" t="s">
        <v>18</v>
      </c>
      <c r="C9" s="1"/>
      <c r="D9" s="4" t="s">
        <v>21</v>
      </c>
    </row>
    <row r="10" spans="1:5">
      <c r="C10" s="1"/>
    </row>
    <row r="12" spans="1:5">
      <c r="A12" s="1" t="s">
        <v>7</v>
      </c>
      <c r="B12" s="1" t="s">
        <v>15</v>
      </c>
      <c r="D12" s="1" t="s">
        <v>12</v>
      </c>
    </row>
    <row r="13" spans="1:5">
      <c r="A13" t="s">
        <v>8</v>
      </c>
      <c r="B13">
        <v>2</v>
      </c>
      <c r="D13" t="s">
        <v>13</v>
      </c>
    </row>
    <row r="14" spans="1:5">
      <c r="A14" t="s">
        <v>9</v>
      </c>
      <c r="B14">
        <v>4</v>
      </c>
      <c r="D14" t="s">
        <v>14</v>
      </c>
    </row>
    <row r="15" spans="1:5">
      <c r="A15" t="s">
        <v>10</v>
      </c>
      <c r="B15">
        <v>3</v>
      </c>
    </row>
    <row r="16" spans="1:5">
      <c r="A16" t="s">
        <v>11</v>
      </c>
      <c r="B16">
        <v>1</v>
      </c>
    </row>
    <row r="18" spans="1:1">
      <c r="A18" s="2"/>
    </row>
    <row r="19" spans="1:1">
      <c r="A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134-F3FA-4385-98EF-7296467FA611}">
  <dimension ref="A1:F75"/>
  <sheetViews>
    <sheetView topLeftCell="A43" zoomScale="85" zoomScaleNormal="85" workbookViewId="0">
      <selection activeCell="F64" sqref="F64"/>
    </sheetView>
  </sheetViews>
  <sheetFormatPr defaultRowHeight="15"/>
  <cols>
    <col min="1" max="1" width="49" customWidth="1"/>
    <col min="2" max="2" width="15.85546875" customWidth="1"/>
    <col min="3" max="3" width="13.85546875" customWidth="1"/>
    <col min="4" max="4" width="21.28515625" customWidth="1"/>
    <col min="5" max="5" width="42.42578125" customWidth="1"/>
    <col min="6" max="6" width="26.140625" customWidth="1"/>
  </cols>
  <sheetData>
    <row r="1" spans="1:6" hidden="1">
      <c r="A1" s="7" t="s">
        <v>39</v>
      </c>
      <c r="B1" t="s">
        <v>43</v>
      </c>
    </row>
    <row r="2" spans="1:6" hidden="1"/>
    <row r="3" spans="1:6" hidden="1">
      <c r="A3" s="1" t="s">
        <v>22</v>
      </c>
    </row>
    <row r="4" spans="1:6" hidden="1">
      <c r="A4" t="s">
        <v>23</v>
      </c>
      <c r="C4" s="23" t="s">
        <v>57</v>
      </c>
      <c r="D4" s="24"/>
      <c r="E4" s="24"/>
      <c r="F4" s="25"/>
    </row>
    <row r="5" spans="1:6" hidden="1">
      <c r="C5" s="5" t="s">
        <v>34</v>
      </c>
      <c r="D5" s="5" t="s">
        <v>27</v>
      </c>
      <c r="E5" s="5" t="s">
        <v>28</v>
      </c>
      <c r="F5" s="5" t="s">
        <v>29</v>
      </c>
    </row>
    <row r="6" spans="1:6" hidden="1">
      <c r="C6" s="5" t="s">
        <v>26</v>
      </c>
      <c r="D6" s="11">
        <v>20000</v>
      </c>
      <c r="E6" s="11">
        <v>90000</v>
      </c>
      <c r="F6" s="11">
        <v>120000</v>
      </c>
    </row>
    <row r="7" spans="1:6" hidden="1"/>
    <row r="8" spans="1:6" hidden="1">
      <c r="A8" s="1" t="s">
        <v>30</v>
      </c>
    </row>
    <row r="9" spans="1:6" hidden="1">
      <c r="A9" t="s">
        <v>31</v>
      </c>
      <c r="C9" s="23" t="s">
        <v>56</v>
      </c>
      <c r="D9" s="24"/>
      <c r="E9" s="25"/>
      <c r="F9" s="6"/>
    </row>
    <row r="10" spans="1:6" hidden="1">
      <c r="C10" s="5" t="s">
        <v>35</v>
      </c>
      <c r="D10" s="5" t="s">
        <v>24</v>
      </c>
      <c r="E10" s="5" t="s">
        <v>25</v>
      </c>
    </row>
    <row r="11" spans="1:6" hidden="1">
      <c r="C11" s="5" t="s">
        <v>32</v>
      </c>
      <c r="D11" s="11">
        <v>1200</v>
      </c>
      <c r="E11" s="11">
        <v>960</v>
      </c>
    </row>
    <row r="12" spans="1:6" hidden="1">
      <c r="C12" s="5" t="s">
        <v>33</v>
      </c>
      <c r="D12" s="11">
        <v>2300</v>
      </c>
      <c r="E12" s="11">
        <v>1840</v>
      </c>
    </row>
    <row r="13" spans="1:6" hidden="1"/>
    <row r="14" spans="1:6" hidden="1">
      <c r="A14" s="1" t="s">
        <v>36</v>
      </c>
    </row>
    <row r="15" spans="1:6" hidden="1">
      <c r="A15" t="s">
        <v>37</v>
      </c>
      <c r="C15" s="29" t="s">
        <v>58</v>
      </c>
      <c r="D15" s="29"/>
      <c r="E15" s="29"/>
      <c r="F15" s="29"/>
    </row>
    <row r="16" spans="1:6" hidden="1">
      <c r="C16" s="5" t="s">
        <v>35</v>
      </c>
      <c r="D16" s="5" t="s">
        <v>48</v>
      </c>
      <c r="E16" s="5" t="s">
        <v>49</v>
      </c>
      <c r="F16" s="5" t="s">
        <v>50</v>
      </c>
    </row>
    <row r="17" spans="1:6" hidden="1">
      <c r="C17" s="5" t="s">
        <v>38</v>
      </c>
      <c r="D17" s="11">
        <v>4990</v>
      </c>
      <c r="E17" s="11">
        <v>9990</v>
      </c>
      <c r="F17" s="11">
        <v>14990</v>
      </c>
    </row>
    <row r="18" spans="1:6" hidden="1">
      <c r="C18" s="8"/>
      <c r="D18" s="8"/>
      <c r="E18" s="8"/>
      <c r="F18" s="8"/>
    </row>
    <row r="19" spans="1:6" hidden="1">
      <c r="A19" s="27" t="s">
        <v>41</v>
      </c>
      <c r="B19" s="28"/>
      <c r="C19" s="30"/>
      <c r="D19" s="8"/>
      <c r="E19" s="8"/>
      <c r="F19" s="8"/>
    </row>
    <row r="20" spans="1:6" hidden="1">
      <c r="A20" s="5" t="s">
        <v>42</v>
      </c>
      <c r="B20" s="5" t="s">
        <v>27</v>
      </c>
      <c r="C20" s="5" t="s">
        <v>29</v>
      </c>
      <c r="F20" s="8"/>
    </row>
    <row r="21" spans="1:6" hidden="1">
      <c r="A21" s="5" t="s">
        <v>38</v>
      </c>
      <c r="B21" s="11">
        <f>D6+D11+D17</f>
        <v>26190</v>
      </c>
      <c r="C21" s="11">
        <f>F6+E11+D17*12</f>
        <v>180840</v>
      </c>
      <c r="D21" s="12"/>
      <c r="F21" s="8"/>
    </row>
    <row r="22" spans="1:6" hidden="1">
      <c r="A22" s="8"/>
      <c r="B22" s="13"/>
      <c r="C22" s="8"/>
      <c r="F22" s="8"/>
    </row>
    <row r="23" spans="1:6" hidden="1">
      <c r="A23" s="7" t="s">
        <v>40</v>
      </c>
      <c r="B23" t="s">
        <v>44</v>
      </c>
    </row>
    <row r="24" spans="1:6" hidden="1">
      <c r="A24" s="9"/>
    </row>
    <row r="25" spans="1:6" hidden="1">
      <c r="A25" s="10" t="s">
        <v>30</v>
      </c>
    </row>
    <row r="26" spans="1:6" hidden="1">
      <c r="A26" t="s">
        <v>45</v>
      </c>
      <c r="B26" s="11">
        <v>13400</v>
      </c>
      <c r="C26" s="5" t="s">
        <v>51</v>
      </c>
    </row>
    <row r="27" spans="1:6" hidden="1"/>
    <row r="28" spans="1:6" hidden="1">
      <c r="A28" s="1" t="s">
        <v>46</v>
      </c>
    </row>
    <row r="29" spans="1:6" hidden="1">
      <c r="A29" t="s">
        <v>47</v>
      </c>
      <c r="B29" s="11">
        <v>2000</v>
      </c>
      <c r="C29" s="5" t="s">
        <v>51</v>
      </c>
    </row>
    <row r="30" spans="1:6" hidden="1"/>
    <row r="31" spans="1:6" hidden="1">
      <c r="A31" s="1" t="s">
        <v>52</v>
      </c>
    </row>
    <row r="32" spans="1:6" hidden="1">
      <c r="A32" t="s">
        <v>53</v>
      </c>
      <c r="B32" s="11">
        <v>2600</v>
      </c>
      <c r="C32" s="5" t="s">
        <v>51</v>
      </c>
    </row>
    <row r="33" spans="1:5" hidden="1"/>
    <row r="34" spans="1:5" hidden="1">
      <c r="A34" s="1" t="s">
        <v>54</v>
      </c>
    </row>
    <row r="35" spans="1:5" hidden="1">
      <c r="A35" t="s">
        <v>55</v>
      </c>
      <c r="B35" s="11">
        <v>2000</v>
      </c>
      <c r="C35" s="5" t="s">
        <v>51</v>
      </c>
    </row>
    <row r="36" spans="1:5" hidden="1"/>
    <row r="37" spans="1:5" hidden="1">
      <c r="A37" s="27" t="s">
        <v>41</v>
      </c>
      <c r="B37" s="28"/>
    </row>
    <row r="38" spans="1:5" hidden="1">
      <c r="A38" s="5" t="s">
        <v>42</v>
      </c>
      <c r="B38" s="5" t="s">
        <v>27</v>
      </c>
    </row>
    <row r="39" spans="1:5" hidden="1">
      <c r="A39" s="5" t="s">
        <v>38</v>
      </c>
      <c r="B39" s="11">
        <f>B26+B29+B32+B35</f>
        <v>20000</v>
      </c>
    </row>
    <row r="41" spans="1:5" ht="17.25" customHeight="1">
      <c r="A41" s="7" t="s">
        <v>70</v>
      </c>
      <c r="B41" t="s">
        <v>59</v>
      </c>
    </row>
    <row r="42" spans="1:5" ht="17.25" customHeight="1"/>
    <row r="43" spans="1:5" ht="17.25" customHeight="1">
      <c r="A43" s="19" t="s">
        <v>73</v>
      </c>
      <c r="B43" s="26" t="s">
        <v>74</v>
      </c>
      <c r="C43" s="26"/>
      <c r="D43" s="19" t="s">
        <v>85</v>
      </c>
      <c r="E43" s="19" t="s">
        <v>75</v>
      </c>
    </row>
    <row r="44" spans="1:5">
      <c r="A44" s="5"/>
      <c r="B44" s="5"/>
      <c r="C44" s="5"/>
      <c r="D44" s="5"/>
      <c r="E44" s="11"/>
    </row>
    <row r="45" spans="1:5">
      <c r="A45" s="17" t="s">
        <v>60</v>
      </c>
      <c r="B45" s="5"/>
      <c r="C45" s="5"/>
      <c r="D45" s="5"/>
      <c r="E45" s="11"/>
    </row>
    <row r="46" spans="1:5">
      <c r="A46" s="5" t="s">
        <v>47</v>
      </c>
      <c r="B46" s="11">
        <v>2000</v>
      </c>
      <c r="C46" s="5" t="s">
        <v>51</v>
      </c>
      <c r="D46" s="18">
        <v>1</v>
      </c>
      <c r="E46" s="5" t="s">
        <v>76</v>
      </c>
    </row>
    <row r="47" spans="1:5">
      <c r="A47" s="5"/>
      <c r="B47" s="15">
        <f>B46*12</f>
        <v>24000</v>
      </c>
      <c r="C47" s="5" t="s">
        <v>64</v>
      </c>
      <c r="D47" s="5"/>
      <c r="E47" s="11"/>
    </row>
    <row r="48" spans="1:5">
      <c r="A48" s="5"/>
      <c r="B48" s="5"/>
      <c r="C48" s="5"/>
      <c r="D48" s="5"/>
      <c r="E48" s="11"/>
    </row>
    <row r="49" spans="1:5">
      <c r="A49" s="17" t="s">
        <v>30</v>
      </c>
      <c r="B49" s="5"/>
      <c r="C49" s="5"/>
      <c r="D49" s="5"/>
      <c r="E49" s="11"/>
    </row>
    <row r="50" spans="1:5">
      <c r="A50" s="5" t="s">
        <v>61</v>
      </c>
      <c r="B50" s="15">
        <v>1840</v>
      </c>
      <c r="C50" s="5" t="s">
        <v>62</v>
      </c>
      <c r="D50" s="18">
        <v>1</v>
      </c>
      <c r="E50" s="5" t="s">
        <v>86</v>
      </c>
    </row>
    <row r="51" spans="1:5">
      <c r="A51" s="5"/>
      <c r="B51" s="5"/>
      <c r="C51" s="5"/>
      <c r="D51" s="5"/>
      <c r="E51" s="20" t="s">
        <v>87</v>
      </c>
    </row>
    <row r="52" spans="1:5">
      <c r="A52" s="17" t="s">
        <v>66</v>
      </c>
      <c r="B52" s="5"/>
      <c r="C52" s="5"/>
      <c r="D52" s="5"/>
      <c r="E52" s="11"/>
    </row>
    <row r="53" spans="1:5">
      <c r="A53" s="5" t="s">
        <v>71</v>
      </c>
      <c r="B53" s="11">
        <v>2000</v>
      </c>
      <c r="C53" s="5" t="s">
        <v>51</v>
      </c>
      <c r="D53" s="18">
        <v>1</v>
      </c>
      <c r="E53" s="5" t="s">
        <v>77</v>
      </c>
    </row>
    <row r="54" spans="1:5">
      <c r="A54" s="5"/>
      <c r="B54" s="15">
        <f>B53*12</f>
        <v>24000</v>
      </c>
      <c r="C54" s="5" t="s">
        <v>63</v>
      </c>
      <c r="D54" s="5"/>
      <c r="E54" s="5" t="s">
        <v>82</v>
      </c>
    </row>
    <row r="55" spans="1:5">
      <c r="A55" s="5"/>
      <c r="B55" s="5"/>
      <c r="C55" s="5"/>
      <c r="D55" s="5"/>
      <c r="E55" s="11"/>
    </row>
    <row r="56" spans="1:5">
      <c r="A56" s="5" t="s">
        <v>72</v>
      </c>
      <c r="B56" s="15">
        <v>4000</v>
      </c>
      <c r="C56" s="5"/>
      <c r="D56" s="18">
        <v>3</v>
      </c>
      <c r="E56" s="5" t="s">
        <v>78</v>
      </c>
    </row>
    <row r="57" spans="1:5">
      <c r="A57" s="5"/>
      <c r="B57" s="5"/>
      <c r="C57" s="5"/>
      <c r="D57" s="5"/>
      <c r="E57" s="5" t="s">
        <v>79</v>
      </c>
    </row>
    <row r="58" spans="1:5">
      <c r="A58" s="5"/>
      <c r="B58" s="5"/>
      <c r="C58" s="5"/>
      <c r="D58" s="5"/>
      <c r="E58" s="11"/>
    </row>
    <row r="59" spans="1:5">
      <c r="A59" s="17" t="s">
        <v>67</v>
      </c>
      <c r="B59" s="5"/>
      <c r="C59" s="5"/>
      <c r="D59" s="5"/>
      <c r="E59" s="11"/>
    </row>
    <row r="60" spans="1:5">
      <c r="A60" s="5" t="s">
        <v>65</v>
      </c>
      <c r="B60" s="15">
        <v>0</v>
      </c>
      <c r="C60" s="11" t="s">
        <v>62</v>
      </c>
      <c r="D60" s="18">
        <v>1</v>
      </c>
      <c r="E60" s="5" t="s">
        <v>80</v>
      </c>
    </row>
    <row r="61" spans="1:5">
      <c r="A61" s="5"/>
      <c r="B61" s="11"/>
      <c r="C61" s="11"/>
      <c r="D61" s="5"/>
      <c r="E61" s="5" t="s">
        <v>81</v>
      </c>
    </row>
    <row r="62" spans="1:5">
      <c r="A62" s="17" t="s">
        <v>68</v>
      </c>
      <c r="B62" s="5"/>
      <c r="C62" s="5"/>
      <c r="D62" s="5"/>
      <c r="E62" s="11"/>
    </row>
    <row r="63" spans="1:5">
      <c r="A63" s="5" t="s">
        <v>69</v>
      </c>
      <c r="B63" s="11">
        <f>130*10</f>
        <v>1300</v>
      </c>
      <c r="C63" s="5" t="s">
        <v>51</v>
      </c>
      <c r="D63" s="5"/>
      <c r="E63" s="11"/>
    </row>
    <row r="64" spans="1:5">
      <c r="A64" s="5"/>
      <c r="B64" s="15">
        <f>B63*12</f>
        <v>15600</v>
      </c>
      <c r="C64" s="5" t="s">
        <v>63</v>
      </c>
      <c r="D64" s="5"/>
      <c r="E64" s="11"/>
    </row>
    <row r="65" spans="1:5">
      <c r="A65" s="5"/>
      <c r="B65" s="5"/>
      <c r="C65" s="5"/>
      <c r="D65" s="5"/>
      <c r="E65" s="11"/>
    </row>
    <row r="66" spans="1:5">
      <c r="A66" s="5" t="s">
        <v>94</v>
      </c>
      <c r="B66" s="15">
        <v>10000</v>
      </c>
      <c r="C66" s="5"/>
      <c r="D66" s="18">
        <v>3</v>
      </c>
      <c r="E66" s="5" t="s">
        <v>83</v>
      </c>
    </row>
    <row r="67" spans="1:5">
      <c r="A67" s="5"/>
      <c r="B67" s="5"/>
      <c r="C67" s="5"/>
      <c r="D67" s="5"/>
      <c r="E67" s="11"/>
    </row>
    <row r="68" spans="1:5">
      <c r="A68" s="23" t="s">
        <v>95</v>
      </c>
      <c r="B68" s="24"/>
      <c r="C68" s="24"/>
      <c r="D68" s="24"/>
      <c r="E68" s="25"/>
    </row>
    <row r="69" spans="1:5">
      <c r="A69" s="5"/>
      <c r="B69" s="5"/>
      <c r="C69" s="5"/>
      <c r="D69" s="5"/>
      <c r="E69" s="11"/>
    </row>
    <row r="70" spans="1:5">
      <c r="A70" s="5" t="s">
        <v>96</v>
      </c>
      <c r="B70" s="11">
        <v>1000</v>
      </c>
      <c r="C70" s="5" t="s">
        <v>51</v>
      </c>
      <c r="D70" s="5"/>
      <c r="E70" s="11"/>
    </row>
    <row r="71" spans="1:5">
      <c r="A71" s="5"/>
      <c r="B71" s="15">
        <f>B70*12</f>
        <v>12000</v>
      </c>
      <c r="C71" s="5" t="s">
        <v>63</v>
      </c>
      <c r="D71" s="5"/>
      <c r="E71" s="11"/>
    </row>
    <row r="72" spans="1:5">
      <c r="A72" s="5"/>
      <c r="B72" s="5"/>
      <c r="C72" s="5"/>
      <c r="D72" s="5"/>
      <c r="E72" s="11"/>
    </row>
    <row r="73" spans="1:5">
      <c r="A73" s="5" t="s">
        <v>97</v>
      </c>
      <c r="B73" s="11">
        <f>15000*7</f>
        <v>105000</v>
      </c>
      <c r="C73" s="5"/>
      <c r="D73" s="5"/>
      <c r="E73" s="11"/>
    </row>
    <row r="74" spans="1:5">
      <c r="A74" s="5"/>
      <c r="B74" s="5"/>
      <c r="C74" s="5"/>
      <c r="D74" s="5"/>
      <c r="E74" s="5"/>
    </row>
    <row r="75" spans="1:5">
      <c r="A75" s="17" t="s">
        <v>88</v>
      </c>
      <c r="B75" s="14">
        <f>B47+B50+B54+B56+B60+B64+B66+B71+B73</f>
        <v>196440</v>
      </c>
      <c r="C75" s="20" t="s">
        <v>62</v>
      </c>
      <c r="D75" s="16">
        <f>D46+D50+D53+D56+D60+D66</f>
        <v>10</v>
      </c>
      <c r="E75" s="5" t="s">
        <v>84</v>
      </c>
    </row>
  </sheetData>
  <mergeCells count="7">
    <mergeCell ref="A68:E68"/>
    <mergeCell ref="B43:C43"/>
    <mergeCell ref="A37:B37"/>
    <mergeCell ref="C4:F4"/>
    <mergeCell ref="C9:E9"/>
    <mergeCell ref="C15:F15"/>
    <mergeCell ref="A19:C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ECBD-0894-4A7C-B01B-F77FEACD1102}">
  <dimension ref="B3:M10"/>
  <sheetViews>
    <sheetView workbookViewId="0">
      <selection activeCell="I16" sqref="I16"/>
    </sheetView>
  </sheetViews>
  <sheetFormatPr defaultRowHeight="15"/>
  <cols>
    <col min="2" max="2" width="42.140625" customWidth="1"/>
    <col min="3" max="3" width="17.28515625" bestFit="1" customWidth="1"/>
    <col min="4" max="4" width="30.5703125" bestFit="1" customWidth="1"/>
    <col min="12" max="12" width="30.5703125" bestFit="1" customWidth="1"/>
    <col min="13" max="13" width="19" bestFit="1" customWidth="1"/>
  </cols>
  <sheetData>
    <row r="3" spans="2:13">
      <c r="B3" s="17" t="s">
        <v>89</v>
      </c>
      <c r="C3" s="17" t="s">
        <v>91</v>
      </c>
    </row>
    <row r="4" spans="2:13">
      <c r="B4" s="5" t="s">
        <v>8</v>
      </c>
      <c r="C4" s="5">
        <v>2</v>
      </c>
    </row>
    <row r="5" spans="2:13">
      <c r="B5" s="5" t="s">
        <v>9</v>
      </c>
      <c r="C5" s="5">
        <v>1</v>
      </c>
      <c r="L5" s="1" t="s">
        <v>7</v>
      </c>
      <c r="M5" s="1" t="s">
        <v>15</v>
      </c>
    </row>
    <row r="6" spans="2:13">
      <c r="B6" s="5" t="s">
        <v>10</v>
      </c>
      <c r="C6" s="5">
        <v>3</v>
      </c>
      <c r="L6" t="s">
        <v>8</v>
      </c>
      <c r="M6">
        <v>2</v>
      </c>
    </row>
    <row r="7" spans="2:13">
      <c r="B7" s="5" t="s">
        <v>11</v>
      </c>
      <c r="C7" s="5">
        <v>1</v>
      </c>
      <c r="D7" t="s">
        <v>93</v>
      </c>
      <c r="E7" t="s">
        <v>92</v>
      </c>
      <c r="L7" t="s">
        <v>9</v>
      </c>
      <c r="M7">
        <v>4</v>
      </c>
    </row>
    <row r="8" spans="2:13">
      <c r="B8" s="22" t="s">
        <v>90</v>
      </c>
      <c r="C8" s="21">
        <f>C4+C5+C6+C7</f>
        <v>7</v>
      </c>
      <c r="D8">
        <v>15000</v>
      </c>
      <c r="L8" t="s">
        <v>10</v>
      </c>
      <c r="M8">
        <v>3</v>
      </c>
    </row>
    <row r="9" spans="2:13">
      <c r="L9" t="s">
        <v>11</v>
      </c>
      <c r="M9">
        <v>1</v>
      </c>
    </row>
    <row r="10" spans="2:13">
      <c r="B10" s="5" t="s">
        <v>98</v>
      </c>
      <c r="C10" s="11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0DD0-3708-44E6-938A-B1C21FC4EC3C}">
  <dimension ref="A1:A20"/>
  <sheetViews>
    <sheetView tabSelected="1" topLeftCell="A2" workbookViewId="0">
      <selection activeCell="A21" sqref="A21"/>
    </sheetView>
  </sheetViews>
  <sheetFormatPr defaultRowHeight="15"/>
  <cols>
    <col min="1" max="1" width="77" customWidth="1"/>
  </cols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8" spans="1:1">
      <c r="A8" t="s">
        <v>102</v>
      </c>
    </row>
    <row r="10" spans="1:1">
      <c r="A10" t="s">
        <v>103</v>
      </c>
    </row>
    <row r="12" spans="1:1">
      <c r="A12" t="s">
        <v>104</v>
      </c>
    </row>
    <row r="13" spans="1:1">
      <c r="A13" t="s">
        <v>105</v>
      </c>
    </row>
    <row r="15" spans="1:1">
      <c r="A15" t="s">
        <v>106</v>
      </c>
    </row>
    <row r="17" spans="1:1">
      <c r="A17" t="s">
        <v>107</v>
      </c>
    </row>
    <row r="18" spans="1:1">
      <c r="A18" t="s">
        <v>108</v>
      </c>
    </row>
    <row r="19" spans="1:1">
      <c r="A19" t="s">
        <v>110</v>
      </c>
    </row>
    <row r="20" spans="1:1">
      <c r="A20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Входные данные</vt:lpstr>
      <vt:lpstr>ПО Внедряемое в отделы</vt:lpstr>
      <vt:lpstr>Необходимое оборудование</vt:lpstr>
      <vt:lpstr>Обратная связь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2022-04-06T13:43:29Z</dcterms:modified>
</cp:coreProperties>
</file>