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2 Доверительные интервалы для среднего\Задание 4 Продолжение исследования\"/>
    </mc:Choice>
  </mc:AlternateContent>
  <xr:revisionPtr revIDLastSave="0" documentId="13_ncr:1_{097C2C71-FBBF-4DB0-A3BB-9DF4D42506AB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9" r:id="rId4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9" l="1"/>
  <c r="D75" i="9"/>
  <c r="B75" i="9"/>
  <c r="C68" i="9"/>
  <c r="C72" i="9"/>
  <c r="C71" i="9"/>
  <c r="C69" i="9"/>
  <c r="I37" i="9"/>
  <c r="D39" i="9"/>
  <c r="D34" i="9"/>
  <c r="F29" i="9"/>
  <c r="E28" i="9"/>
  <c r="F23" i="9"/>
  <c r="C29" i="7"/>
  <c r="F21" i="9"/>
  <c r="F39" i="9" s="1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39" i="9" l="1"/>
  <c r="V51" i="8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O8" i="8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<sst xmlns="http://schemas.openxmlformats.org/spreadsheetml/2006/main" count="496" uniqueCount="209">
  <si>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</si>
  <si>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</si>
  <si>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</si>
  <si>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</si>
  <si>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</si>
  <si>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</si>
  <si>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</si>
  <si>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</si>
  <si>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</si>
  <si>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</si>
  <si>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</si>
  <si>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</si>
  <si>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</si>
  <si>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</si>
  <si>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</si>
  <si>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</si>
  <si>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</si>
  <si>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</si>
  <si>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</si>
  <si>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</si>
  <si>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</si>
  <si>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</si>
  <si>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</si>
  <si>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</si>
  <si>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</si>
  <si>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</si>
  <si>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</si>
  <si>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</si>
  <si>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</si>
  <si>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</si>
  <si>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</si>
  <si>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</si>
  <si>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</si>
  <si>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</si>
  <si>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</si>
  <si>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</si>
  <si>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</si>
  <si>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</si>
  <si>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</si>
  <si>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</si>
  <si>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</si>
  <si>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</si>
  <si>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</si>
  <si>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</si>
  <si>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</si>
  <si>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</si>
  <si>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</si>
  <si>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</si>
  <si>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</si>
  <si>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</si>
  <si>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</si>
  <si>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</si>
  <si>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</si>
  <si>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</si>
  <si>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</si>
  <si>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</si>
  <si>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</si>
  <si>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</si>
  <si>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</si>
  <si>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</si>
  <si>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</si>
  <si>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</si>
  <si>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</si>
  <si>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</si>
  <si>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</si>
  <si>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</si>
  <si>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</si>
  <si>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</si>
  <si>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</si>
  <si>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</si>
  <si>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</si>
  <si>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</si>
  <si>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</si>
  <si>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</si>
  <si>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</si>
  <si>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</si>
  <si>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</si>
  <si>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</si>
  <si>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</si>
  <si>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</si>
  <si>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</si>
  <si>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</si>
  <si>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</si>
  <si>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</si>
  <si>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</si>
  <si>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</si>
  <si>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</si>
  <si>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</si>
  <si>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</si>
  <si>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</si>
  <si>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</si>
  <si>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</si>
  <si>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</si>
  <si>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</si>
  <si>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</si>
  <si>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</si>
  <si>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</si>
  <si>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</si>
  <si>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</si>
  <si>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</si>
  <si>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</si>
  <si>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</si>
  <si>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</si>
  <si>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</si>
  <si>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</si>
  <si>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</si>
  <si>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</si>
  <si>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</si>
  <si>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</si>
  <si>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</si>
  <si>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</si>
  <si>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</si>
  <si>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</si>
  <si>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</si>
  <si>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</si>
  <si>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</si>
  <si>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</si>
  <si>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</si>
  <si>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</si>
  <si>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</si>
  <si>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</si>
  <si>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</si>
  <si>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</si>
  <si>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</si>
  <si>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</si>
  <si>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</si>
  <si>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</si>
  <si>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</si>
  <si>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</si>
  <si>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</si>
  <si>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</si>
  <si>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</si>
  <si>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</si>
  <si>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</si>
  <si>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</si>
  <si>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</si>
  <si>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</si>
  <si>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</si>
  <si>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</si>
  <si>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</si>
  <si>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</si>
  <si>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</si>
  <si>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</si>
  <si>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</si>
  <si>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</si>
  <si>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</si>
  <si>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</si>
  <si>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</si>
  <si>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</si>
  <si>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</si>
  <si>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</si>
  <si>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</si>
  <si>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</si>
  <si>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</si>
  <si>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</si>
  <si>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</si>
  <si>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</si>
  <si>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</si>
  <si>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</si>
  <si>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</si>
  <si>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</si>
  <si>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</si>
  <si>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</si>
  <si>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</si>
  <si>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</si>
  <si>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</si>
  <si>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</si>
  <si>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</si>
  <si>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</si>
  <si>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</si>
  <si>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</si>
  <si>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</si>
  <si>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</si>
  <si>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</si>
  <si>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</si>
  <si>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</si>
  <si>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</si>
  <si>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</si>
  <si>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</si>
  <si>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</si>
  <si>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</si>
  <si>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</si>
  <si>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</si>
  <si>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</si>
  <si>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Математичческое ожидание μ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</si>
  <si>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</si>
  <si>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</si>
  <si>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</si>
  <si>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</si>
  <si>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>Стандартное отклонение s</t>
  </si>
  <si>
    <t xml:space="preserve">Количество измерений n = </t>
  </si>
  <si>
    <t>Известное стандартное отклонение s =</t>
  </si>
  <si>
    <t>Пусть мой уровень доверия a =</t>
  </si>
  <si>
    <t>Вычисляю z-оценку</t>
  </si>
  <si>
    <t xml:space="preserve">z-оценка = </t>
  </si>
  <si>
    <t>&lt;</t>
  </si>
  <si>
    <t>Таким образом, наш 90% доверительный интервал для μ, основанный на наблюдении за средним значением выборки, составляет:</t>
  </si>
  <si>
    <t>x¯ + z σ/√n</t>
  </si>
  <si>
    <t>x¯ -z σ/√n</t>
  </si>
  <si>
    <t xml:space="preserve">σ = s = </t>
  </si>
  <si>
    <t>t-оценка = T</t>
  </si>
  <si>
    <t xml:space="preserve">n = </t>
  </si>
  <si>
    <t xml:space="preserve">P(T&lt;t) = </t>
  </si>
  <si>
    <t>Выбранный мною уровень доверия</t>
  </si>
  <si>
    <t>t</t>
  </si>
  <si>
    <t>x¯ -t s/√n</t>
  </si>
  <si>
    <t>x¯ + t s/√n</t>
  </si>
  <si>
    <t>x¯ = μ =</t>
  </si>
  <si>
    <t xml:space="preserve">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</si>
</sst>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167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27645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19D794-CFD6-4A0E-9667-CB8F442A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174632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831347-4902-44F4-A664-807C21AD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CDA2C-529E-496D-8692-AFEA4407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38214</xdr:rowOff>
    </xdr:from>
    <xdr:to>
      <xdr:col>3</xdr:col>
      <xdr:colOff>314133</xdr:colOff>
      <xdr:row>48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9E0043D-3978-4FF8-A1A0-31E96A9E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42</xdr:row>
      <xdr:rowOff>47626</xdr:rowOff>
    </xdr:from>
    <xdr:to>
      <xdr:col>15</xdr:col>
      <xdr:colOff>228600</xdr:colOff>
      <xdr:row>50</xdr:row>
      <xdr:rowOff>133642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BBF462-F621-4241-B898-EE95F7EF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9350" y="8048626"/>
          <a:ext cx="7048500" cy="161001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51</xdr:row>
      <xdr:rowOff>180975</xdr:rowOff>
    </xdr:from>
    <xdr:to>
      <xdr:col>13</xdr:col>
      <xdr:colOff>456219</xdr:colOff>
      <xdr:row>66</xdr:row>
      <xdr:rowOff>75856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BE261E-1864-4EFD-B2E5-FEA24112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9896475"/>
          <a:ext cx="7847619" cy="2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181071</xdr:rowOff>
    </xdr:from>
    <xdr:to>
      <xdr:col>12</xdr:col>
      <xdr:colOff>533029</xdr:colOff>
      <xdr:row>73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05A599-FA2E-440C-B5EA-03FF92C5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0" y="13135071"/>
          <a:ext cx="2971429" cy="7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 tint="0.59999389629810485"/>
  </sheetPr>
  <dimension ref="A1:J399"/>
  <sheetViews>
    <sheetView zoomScale="85" zoomScaleNormal="85" workbookViewId="0">
      <selection activeCell="H25" sqref="H25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 tint="0.59999389629810485"/>
  </sheetPr>
  <dimension ref="A1:O82"/>
  <sheetViews>
    <sheetView topLeftCell="A24" zoomScale="85" zoomScaleNormal="85" workbookViewId="0">
      <selection activeCell="C29" sqref="C29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185</v>
      </c>
      <c r="B15" t="s">
        <v>186</v>
      </c>
      <c r="C15" s="12">
        <f>SUM(Возраст_детей[Возраст детей])/COUNT(Возраст_детей[Возраст детей])</f>
        <v>9.6105263157894729</v>
      </c>
      <c r="D15" s="16" t="s">
        <v>187</v>
      </c>
      <c r="E15" s="16" t="s">
        <v>188</v>
      </c>
    </row>
    <row r="16" spans="1:5">
      <c r="A16" t="s">
        <v>176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</row>
    <row r="28" spans="1:15" ht="64.5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58" t="s">
        <v>168</v>
      </c>
      <c r="H28" s="59"/>
      <c r="I28" s="59"/>
      <c r="J28" s="59"/>
      <c r="K28" s="59"/>
      <c r="L28" s="59"/>
      <c r="M28" s="59"/>
      <c r="N28" s="59"/>
      <c r="O28" s="59"/>
    </row>
    <row r="29" spans="1:15" ht="93" customHeight="1">
      <c r="A29" s="27" t="s">
        <v>165</v>
      </c>
      <c r="B29" s="39" t="s">
        <v>73</v>
      </c>
      <c r="C29" s="44">
        <f>SQRT(_xlfn.VAR.S(Возраст_детей[Возраст детей]))</f>
        <v>4.0927926709893789</v>
      </c>
      <c r="D29" s="45" t="s">
        <v>164</v>
      </c>
      <c r="E29" s="27" t="s">
        <v>71</v>
      </c>
      <c r="G29" s="59"/>
      <c r="H29" s="59"/>
      <c r="I29" s="59"/>
      <c r="J29" s="59"/>
      <c r="K29" s="59"/>
      <c r="L29" s="59"/>
      <c r="M29" s="59"/>
      <c r="N29" s="59"/>
      <c r="O29" s="59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169</v>
      </c>
      <c r="E30" s="27"/>
      <c r="G30" s="59"/>
      <c r="H30" s="59"/>
      <c r="I30" s="59"/>
      <c r="J30" s="59"/>
      <c r="K30" s="59"/>
      <c r="L30" s="59"/>
      <c r="M30" s="59"/>
      <c r="N30" s="59"/>
      <c r="O30" s="59"/>
    </row>
    <row r="31" spans="1:15">
      <c r="F31" s="17"/>
      <c r="G31" s="58" t="s">
        <v>170</v>
      </c>
      <c r="H31" s="59"/>
      <c r="I31" s="59"/>
      <c r="J31" s="59"/>
      <c r="K31" s="59"/>
      <c r="L31" s="59"/>
      <c r="M31" s="59"/>
      <c r="N31" s="59"/>
      <c r="O31" s="59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9" tint="0.59999389629810485"/>
  </sheetPr>
  <dimension ref="A1:X99"/>
  <sheetViews>
    <sheetView zoomScaleNormal="100" workbookViewId="0">
      <selection activeCell="C42" sqref="C42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SQRT('2 Исследовательский анализ дан'!C28)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60" t="s">
        <v>171</v>
      </c>
      <c r="O29" s="60"/>
      <c r="P29" s="60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C049-0025-455D-B167-4CDC7262CF91}">
  <sheetPr>
    <tabColor theme="9"/>
  </sheetPr>
  <dimension ref="A19:I75"/>
  <sheetViews>
    <sheetView tabSelected="1" topLeftCell="A49" workbookViewId="0">
      <selection activeCell="H75" sqref="H75"/>
    </sheetView>
  </sheetViews>
  <sheetFormatPr defaultRowHeight="15"/>
  <cols>
    <col min="3" max="3" width="9.140625" customWidth="1"/>
    <col min="6" max="6" width="10.5703125" bestFit="1" customWidth="1"/>
  </cols>
  <sheetData>
    <row r="19" spans="2:6">
      <c r="B19" t="s">
        <v>181</v>
      </c>
    </row>
    <row r="21" spans="2:6">
      <c r="B21" t="s">
        <v>184</v>
      </c>
      <c r="F21" s="12">
        <f>SUM(Возраст_детей[Возраст детей])/COUNT(Возраст_детей[Возраст детей])</f>
        <v>9.6105263157894729</v>
      </c>
    </row>
    <row r="23" spans="2:6">
      <c r="B23" t="s">
        <v>189</v>
      </c>
      <c r="F23" s="12">
        <f>SQRT(_xlfn.VAR.S(Возраст_детей[Возраст детей]))</f>
        <v>4.0927926709893789</v>
      </c>
    </row>
    <row r="26" spans="2:6">
      <c r="B26" t="s">
        <v>182</v>
      </c>
    </row>
    <row r="28" spans="2:6">
      <c r="B28" t="s">
        <v>190</v>
      </c>
      <c r="E28">
        <f>COUNTA(Возраст_детей[Возраст детей])</f>
        <v>95</v>
      </c>
    </row>
    <row r="29" spans="2:6">
      <c r="B29" t="s">
        <v>191</v>
      </c>
      <c r="F29" s="12">
        <f>SQRT(_xlfn.VAR.S(Возраст_детей[Возраст детей]))</f>
        <v>4.0927926709893789</v>
      </c>
    </row>
    <row r="30" spans="2:6">
      <c r="B30" t="s">
        <v>192</v>
      </c>
      <c r="F30">
        <v>0.9</v>
      </c>
    </row>
    <row r="32" spans="2:6">
      <c r="B32" t="s">
        <v>193</v>
      </c>
    </row>
    <row r="34" spans="1:9">
      <c r="B34" t="s">
        <v>194</v>
      </c>
      <c r="D34" s="61">
        <f>_xlfn.NORM.S.INV((F30+1)/2)</f>
        <v>1.6448536269514715</v>
      </c>
    </row>
    <row r="37" spans="1:9">
      <c r="B37" s="62" t="s">
        <v>198</v>
      </c>
      <c r="C37" s="62" t="s">
        <v>195</v>
      </c>
      <c r="D37" s="62" t="s">
        <v>186</v>
      </c>
      <c r="E37" s="62" t="s">
        <v>195</v>
      </c>
      <c r="F37" s="62" t="s">
        <v>197</v>
      </c>
      <c r="H37" t="s">
        <v>199</v>
      </c>
      <c r="I37" s="12">
        <f>SQRT(_xlfn.VAR.S(Возраст_детей[Возраст детей]))</f>
        <v>4.0927926709893789</v>
      </c>
    </row>
    <row r="38" spans="1:9">
      <c r="A38" s="63" t="s">
        <v>196</v>
      </c>
    </row>
    <row r="39" spans="1:9">
      <c r="B39" s="64">
        <f>F21-D34*I37/ SQRT(E28)</f>
        <v>8.9198330856791355</v>
      </c>
      <c r="C39" s="65" t="s">
        <v>195</v>
      </c>
      <c r="D39" s="66">
        <f>SUM(Возраст_детей[Возраст детей])/COUNT(Возраст_детей[Возраст детей])</f>
        <v>9.6105263157894729</v>
      </c>
      <c r="E39" s="65" t="s">
        <v>195</v>
      </c>
      <c r="F39" s="64">
        <f>F21+D34*I37/ SQRT(E28)</f>
        <v>10.30121954589981</v>
      </c>
    </row>
    <row r="41" spans="1:9">
      <c r="B41" t="s">
        <v>183</v>
      </c>
    </row>
    <row r="43" spans="1:9">
      <c r="B43" t="s">
        <v>200</v>
      </c>
    </row>
    <row r="68" spans="2:6">
      <c r="B68" t="s">
        <v>208</v>
      </c>
      <c r="C68" s="12">
        <f>SQRT(_xlfn.VAR.S(Возраст_детей[Возраст детей]))</f>
        <v>4.0927926709893789</v>
      </c>
    </row>
    <row r="69" spans="2:6">
      <c r="B69" t="s">
        <v>201</v>
      </c>
      <c r="C69">
        <f>COUNTA(Возраст_детей[Возраст детей])</f>
        <v>95</v>
      </c>
    </row>
    <row r="70" spans="2:6">
      <c r="B70" t="s">
        <v>202</v>
      </c>
      <c r="C70">
        <v>0.9</v>
      </c>
      <c r="E70" t="s">
        <v>203</v>
      </c>
    </row>
    <row r="71" spans="2:6">
      <c r="B71" t="s">
        <v>204</v>
      </c>
      <c r="C71">
        <f>_xlfn.T.INV(C70,C69-1)</f>
        <v>1.2906227080477188</v>
      </c>
    </row>
    <row r="72" spans="2:6">
      <c r="B72" t="s">
        <v>207</v>
      </c>
      <c r="C72">
        <f>SUM(Возраст_детей[Возраст детей])/COUNT(Возраст_детей[Возраст детей])</f>
        <v>9.6105263157894729</v>
      </c>
    </row>
    <row r="73" spans="2:6">
      <c r="B73" s="62" t="s">
        <v>205</v>
      </c>
      <c r="C73" s="62" t="s">
        <v>195</v>
      </c>
      <c r="D73" s="62" t="s">
        <v>186</v>
      </c>
      <c r="E73" s="62" t="s">
        <v>195</v>
      </c>
      <c r="F73" s="62" t="s">
        <v>206</v>
      </c>
    </row>
    <row r="75" spans="2:6">
      <c r="B75" s="64">
        <f>C72-C71*C68/SQRT(C69)</f>
        <v>9.0685787816934607</v>
      </c>
      <c r="C75" s="65" t="s">
        <v>195</v>
      </c>
      <c r="D75" s="66">
        <f>SUM(Возраст_детей[Возраст детей])/COUNT(Возраст_детей[Возраст детей])</f>
        <v>9.6105263157894729</v>
      </c>
      <c r="E75" s="65" t="s">
        <v>195</v>
      </c>
      <c r="F75" s="64">
        <f>C72+C71*C68/SQRT(C69)</f>
        <v>10.152473849885485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2022-05-01T04:13:59Z</dcterms:modified>
</cp:coreProperties>
</file>