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5 Раздел Исследовательский анализ данных\"/>
    </mc:Choice>
  </mc:AlternateContent>
  <xr:revisionPtr revIDLastSave="0" documentId="13_ncr:1_{8AE49F17-3007-4C57-84B0-990D786526DE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" sheetId="8" r:id="rId3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8" l="1"/>
  <c r="V50" i="8" s="1"/>
  <c r="N41" i="8"/>
  <c r="O8" i="8"/>
  <c r="C30" i="7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V51" i="8" l="1"/>
  <c r="K56" i="8"/>
  <c r="N39" i="8"/>
  <c r="N38" i="8"/>
  <c r="N40" i="8" l="1"/>
  <c r="V11" i="8"/>
  <c r="V9" i="8"/>
  <c r="V8" i="8"/>
  <c r="V7" i="8"/>
  <c r="V6" i="8"/>
  <c r="V5" i="8"/>
  <c r="J16" i="6"/>
  <c r="O7" i="8"/>
  <c r="C81" i="7"/>
  <c r="C82" i="7"/>
  <c r="B40" i="7"/>
  <c r="B42" i="7"/>
  <c r="B38" i="7"/>
  <c r="B46" i="7" s="1"/>
  <c r="B41" i="7"/>
  <c r="B39" i="7"/>
  <c r="C28" i="7"/>
  <c r="C29" i="7" s="1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7" i="7"/>
  <c r="C16" i="7"/>
  <c r="C15" i="7"/>
  <c r="C14" i="7"/>
  <c r="C13" i="7"/>
  <c r="F12" i="6"/>
  <c r="G12" i="6" s="1"/>
  <c r="H12" i="6" s="1"/>
  <c r="I12" i="6" s="1"/>
  <c r="J12" i="6" s="1"/>
  <c r="N43" i="8" l="1"/>
  <c r="N42" i="8"/>
  <c r="N44" i="8"/>
  <c r="V10" i="8"/>
  <c r="B49" i="7"/>
  <c r="B47" i="7"/>
  <c r="B50" i="7"/>
  <c r="B48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<sst xmlns="http://schemas.openxmlformats.org/spreadsheetml/2006/main" count="458" uniqueCount="180">
  <si>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</si>
  <si>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</si>
  <si>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</si>
  <si>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</si>
  <si>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</si>
  <si>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</si>
  <si>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</si>
  <si>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</si>
  <si>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</si>
  <si>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</si>
  <si>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</si>
  <si>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</si>
  <si>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</si>
  <si>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</si>
  <si>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</si>
  <si>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</si>
  <si>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</si>
  <si>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</si>
  <si>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</si>
  <si>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</si>
  <si>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</si>
  <si>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</si>
  <si>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</si>
  <si>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</si>
  <si>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</si>
  <si>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</si>
  <si>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</si>
  <si>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</si>
  <si>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</si>
  <si>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</si>
  <si>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</si>
  <si>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</si>
  <si>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</si>
  <si>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</si>
  <si>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</si>
  <si>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</si>
  <si>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</si>
  <si>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</si>
  <si>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</si>
  <si>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</si>
  <si>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</si>
  <si>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</si>
  <si>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</si>
  <si>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</si>
  <si>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</si>
  <si>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</si>
  <si>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</si>
  <si>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</si>
  <si>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</si>
  <si>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</si>
  <si>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</si>
  <si>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</si>
  <si>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</si>
  <si>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</si>
  <si>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</si>
  <si>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</si>
  <si>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</si>
  <si>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</si>
  <si>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</si>
  <si>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</si>
  <si>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</si>
  <si>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</si>
  <si>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</si>
  <si>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</si>
  <si>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</si>
  <si>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</si>
  <si>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</si>
  <si>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</si>
  <si>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</si>
  <si>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</si>
  <si>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</si>
  <si>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</si>
  <si>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</si>
  <si>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</si>
  <si>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</si>
  <si>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</si>
  <si>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</si>
  <si>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</si>
  <si>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</si>
  <si>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</si>
  <si>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</si>
  <si>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</si>
  <si>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</si>
  <si>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</si>
  <si>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</si>
  <si>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</si>
  <si>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</si>
  <si>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</si>
  <si>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</si>
  <si>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</si>
  <si>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</si>
  <si>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</si>
  <si>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</si>
  <si>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</si>
  <si>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</si>
  <si>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</si>
  <si>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</si>
  <si>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</si>
  <si>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</si>
  <si>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</si>
  <si>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</si>
  <si>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</si>
  <si>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</si>
  <si>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</si>
  <si>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</si>
  <si>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</si>
  <si>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</si>
  <si>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</si>
  <si>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</si>
  <si>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</si>
  <si>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</si>
  <si>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</si>
  <si>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</si>
  <si>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</si>
  <si>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</si>
  <si>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</si>
  <si>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</si>
  <si>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</si>
  <si>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</si>
  <si>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</si>
  <si>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</si>
  <si>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</si>
  <si>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</si>
  <si>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</si>
  <si>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</si>
  <si>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</si>
  <si>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</si>
  <si>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</si>
  <si>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</si>
  <si>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</si>
  <si>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</si>
  <si>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</si>
  <si>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</si>
  <si>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</si>
  <si>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</si>
  <si>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</si>
  <si>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</si>
  <si>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</si>
  <si>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</si>
  <si>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</si>
  <si>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</si>
  <si>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</si>
  <si>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</si>
  <si>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</si>
  <si>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</si>
  <si>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</si>
  <si>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</si>
  <si>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</si>
  <si>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</si>
  <si>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</si>
  <si>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</si>
  <si>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</si>
  <si>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Если имеются данные, которые лежат в этих диапозонах, то они и являются выбросами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</si>
  <si>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</si>
  <si>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</si>
  <si>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</si>
  <si>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</si>
  <si>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</si>
  <si>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</si>
  <si>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</si>
  <si>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</si>
  <si>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</si>
  <si>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</si>
  <si>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Стандартное отклонение s =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</si>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</sst>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0" fillId="0" borderId="0" xfId="0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font>
        <color theme="9"/>
      </font>
    </dxf>
    <dxf>
      <font>
        <color theme="9"/>
      </font>
    </dxf>
    <dxf>
      <font>
        <color rgb="FF9C0006"/>
      </font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31</xdr:row>
      <xdr:rowOff>104774</xdr:rowOff>
    </xdr:from>
    <xdr:to>
      <xdr:col>15</xdr:col>
      <xdr:colOff>139524</xdr:colOff>
      <xdr:row>50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15</xdr:row>
      <xdr:rowOff>180975</xdr:rowOff>
    </xdr:from>
    <xdr:to>
      <xdr:col>12</xdr:col>
      <xdr:colOff>90092</xdr:colOff>
      <xdr:row>17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27</xdr:row>
      <xdr:rowOff>1066606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16" headerRowBorderDxfId="15" tableBorderDxfId="1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8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7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6">
  <autoFilter ref="M6:Q8" xr:uid="{EC3B0B9B-8CA8-4416-9DEB-D591998580DC}"/>
  <tableColumns count="5">
    <tableColumn id="1" xr3:uid="{54C86844-940F-48BE-922A-AA91752E5E69}" name="Характеристика" dataDxfId="5"/>
    <tableColumn id="2" xr3:uid="{2072FF2B-F5F3-44C9-B42C-6A7AC5F7F16A}" name="Обозначение" dataDxfId="4"/>
    <tableColumn id="3" xr3:uid="{F4CEECB2-8E4E-422B-9D05-FC0C141CB6FD}" name="Значение" dataDxfId="3">
      <calculatedColumnFormula>SQRT(O9)</calculatedColumnFormula>
    </tableColumn>
    <tableColumn id="4" xr3:uid="{1BE92A35-B850-4632-AA77-CC3BC3B09E8A}" name="Что характерезует" dataDxfId="2"/>
    <tableColumn id="5" xr3:uid="{4F332153-DAF2-4B1A-8CB0-1425471C2D91}" name="Как вычисляется" dataDxfId="1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0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C17-C16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dimension ref="A1:J399"/>
  <sheetViews>
    <sheetView zoomScale="85" zoomScaleNormal="85" workbookViewId="0">
      <selection activeCell="B1" sqref="B1"/>
    </sheetView>
  </sheetViews>
  <sheetFormatPr defaultRowHeight="15" x14ac:dyDescent="0.2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 x14ac:dyDescent="0.25">
      <c r="A1" s="1" t="s">
        <v>31</v>
      </c>
    </row>
    <row r="3" spans="1:10" x14ac:dyDescent="0.25">
      <c r="A3" s="2" t="s">
        <v>16</v>
      </c>
      <c r="C3" s="1" t="s">
        <v>17</v>
      </c>
    </row>
    <row r="4" spans="1:10" x14ac:dyDescent="0.25">
      <c r="A4" s="1">
        <v>5</v>
      </c>
      <c r="E4" s="2" t="s">
        <v>15</v>
      </c>
    </row>
    <row r="5" spans="1:10" x14ac:dyDescent="0.25">
      <c r="A5" s="1">
        <v>6</v>
      </c>
      <c r="E5" s="2" t="s">
        <v>14</v>
      </c>
    </row>
    <row r="6" spans="1:10" x14ac:dyDescent="0.25">
      <c r="A6" s="1">
        <v>6</v>
      </c>
      <c r="E6" s="2" t="s">
        <v>13</v>
      </c>
    </row>
    <row r="7" spans="1:10" x14ac:dyDescent="0.25">
      <c r="A7" s="1">
        <v>6</v>
      </c>
      <c r="E7" s="2" t="s">
        <v>12</v>
      </c>
    </row>
    <row r="8" spans="1:10" x14ac:dyDescent="0.25">
      <c r="A8" s="1">
        <v>6</v>
      </c>
    </row>
    <row r="9" spans="1:10" x14ac:dyDescent="0.25">
      <c r="A9" s="1">
        <v>6</v>
      </c>
      <c r="E9" s="2" t="s">
        <v>11</v>
      </c>
    </row>
    <row r="10" spans="1:10" x14ac:dyDescent="0.25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 x14ac:dyDescent="0.25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 x14ac:dyDescent="0.25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 x14ac:dyDescent="0.25">
      <c r="A13" s="1" t="s">
        <v>3</v>
      </c>
    </row>
    <row r="14" spans="1:10" x14ac:dyDescent="0.25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 x14ac:dyDescent="0.25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 x14ac:dyDescent="0.25">
      <c r="A16" s="1">
        <v>8</v>
      </c>
      <c r="H16" t="s">
        <v>25</v>
      </c>
      <c r="J16" s="1">
        <f>J14/2</f>
        <v>47</v>
      </c>
    </row>
    <row r="17" spans="1:3" x14ac:dyDescent="0.25">
      <c r="A17" s="1">
        <v>8</v>
      </c>
      <c r="C17" s="1" t="s">
        <v>26</v>
      </c>
    </row>
    <row r="18" spans="1:3" hidden="1" x14ac:dyDescent="0.25">
      <c r="A18" s="1" t="s">
        <v>3</v>
      </c>
    </row>
    <row r="19" spans="1:3" hidden="1" x14ac:dyDescent="0.25">
      <c r="A19" s="1" t="s">
        <v>3</v>
      </c>
    </row>
    <row r="20" spans="1:3" x14ac:dyDescent="0.25">
      <c r="A20" s="1">
        <v>8</v>
      </c>
      <c r="C20" s="1" t="s">
        <v>27</v>
      </c>
    </row>
    <row r="21" spans="1:3" x14ac:dyDescent="0.25">
      <c r="A21" s="1">
        <v>8</v>
      </c>
      <c r="C21" s="1" t="s">
        <v>28</v>
      </c>
    </row>
    <row r="22" spans="1:3" x14ac:dyDescent="0.25">
      <c r="A22" s="1">
        <v>8</v>
      </c>
    </row>
    <row r="23" spans="1:3" x14ac:dyDescent="0.25">
      <c r="A23" s="1">
        <v>8</v>
      </c>
    </row>
    <row r="24" spans="1:3" x14ac:dyDescent="0.25">
      <c r="A24" s="1">
        <v>8</v>
      </c>
    </row>
    <row r="25" spans="1:3" x14ac:dyDescent="0.25">
      <c r="A25" s="1">
        <v>8</v>
      </c>
    </row>
    <row r="26" spans="1:3" x14ac:dyDescent="0.25">
      <c r="A26" s="1">
        <v>8</v>
      </c>
    </row>
    <row r="27" spans="1:3" x14ac:dyDescent="0.25">
      <c r="A27" s="1">
        <v>8</v>
      </c>
    </row>
    <row r="28" spans="1:3" hidden="1" x14ac:dyDescent="0.25">
      <c r="A28" s="1" t="s">
        <v>3</v>
      </c>
    </row>
    <row r="29" spans="1:3" x14ac:dyDescent="0.25">
      <c r="A29" s="1">
        <v>8</v>
      </c>
    </row>
    <row r="30" spans="1:3" hidden="1" x14ac:dyDescent="0.25">
      <c r="A30" s="1" t="s">
        <v>3</v>
      </c>
    </row>
    <row r="31" spans="1:3" hidden="1" x14ac:dyDescent="0.25">
      <c r="A31" s="1" t="s">
        <v>3</v>
      </c>
    </row>
    <row r="32" spans="1:3" hidden="1" x14ac:dyDescent="0.25">
      <c r="A32" s="1" t="s">
        <v>3</v>
      </c>
    </row>
    <row r="33" spans="1:3" x14ac:dyDescent="0.25">
      <c r="A33" s="1">
        <v>8</v>
      </c>
    </row>
    <row r="34" spans="1:3" x14ac:dyDescent="0.25">
      <c r="A34" s="1">
        <v>9</v>
      </c>
    </row>
    <row r="35" spans="1:3" x14ac:dyDescent="0.25">
      <c r="A35" s="1">
        <v>9</v>
      </c>
    </row>
    <row r="36" spans="1:3" x14ac:dyDescent="0.25">
      <c r="A36" s="1">
        <v>9</v>
      </c>
    </row>
    <row r="37" spans="1:3" x14ac:dyDescent="0.25">
      <c r="A37" s="1">
        <v>9</v>
      </c>
    </row>
    <row r="38" spans="1:3" x14ac:dyDescent="0.25">
      <c r="A38" s="1">
        <v>9</v>
      </c>
    </row>
    <row r="39" spans="1:3" x14ac:dyDescent="0.25">
      <c r="A39" s="1">
        <v>9</v>
      </c>
    </row>
    <row r="40" spans="1:3" x14ac:dyDescent="0.25">
      <c r="A40" s="1">
        <v>10</v>
      </c>
    </row>
    <row r="41" spans="1:3" x14ac:dyDescent="0.25">
      <c r="A41" s="1">
        <v>10</v>
      </c>
    </row>
    <row r="42" spans="1:3" x14ac:dyDescent="0.25">
      <c r="A42" s="1">
        <v>10</v>
      </c>
      <c r="C42" s="1" t="s">
        <v>29</v>
      </c>
    </row>
    <row r="43" spans="1:3" x14ac:dyDescent="0.25">
      <c r="A43" s="1">
        <v>10</v>
      </c>
      <c r="C43" s="1" t="s">
        <v>30</v>
      </c>
    </row>
    <row r="44" spans="1:3" x14ac:dyDescent="0.25">
      <c r="A44" s="1">
        <v>10</v>
      </c>
    </row>
    <row r="45" spans="1:3" x14ac:dyDescent="0.25">
      <c r="A45" s="1">
        <v>10</v>
      </c>
    </row>
    <row r="46" spans="1:3" x14ac:dyDescent="0.25">
      <c r="A46" s="1">
        <v>10</v>
      </c>
    </row>
    <row r="47" spans="1:3" x14ac:dyDescent="0.25">
      <c r="A47" s="1">
        <v>11</v>
      </c>
    </row>
    <row r="48" spans="1:3" x14ac:dyDescent="0.25">
      <c r="A48" s="1">
        <v>11</v>
      </c>
    </row>
    <row r="49" spans="1:1" x14ac:dyDescent="0.25">
      <c r="A49" s="1">
        <v>11</v>
      </c>
    </row>
    <row r="50" spans="1:1" x14ac:dyDescent="0.25">
      <c r="A50" s="1">
        <v>11</v>
      </c>
    </row>
    <row r="51" spans="1:1" x14ac:dyDescent="0.25">
      <c r="A51" s="1">
        <v>11</v>
      </c>
    </row>
    <row r="52" spans="1:1" x14ac:dyDescent="0.25">
      <c r="A52" s="1">
        <v>11</v>
      </c>
    </row>
    <row r="53" spans="1:1" x14ac:dyDescent="0.25">
      <c r="A53" s="1">
        <v>11</v>
      </c>
    </row>
    <row r="54" spans="1:1" hidden="1" x14ac:dyDescent="0.25">
      <c r="A54" s="1" t="s">
        <v>3</v>
      </c>
    </row>
    <row r="55" spans="1:1" x14ac:dyDescent="0.25">
      <c r="A55" s="1">
        <v>11</v>
      </c>
    </row>
    <row r="56" spans="1:1" x14ac:dyDescent="0.25">
      <c r="A56" s="1">
        <v>11</v>
      </c>
    </row>
    <row r="57" spans="1:1" x14ac:dyDescent="0.25">
      <c r="A57" s="1">
        <v>11</v>
      </c>
    </row>
    <row r="58" spans="1:1" hidden="1" x14ac:dyDescent="0.25">
      <c r="A58" s="1" t="s">
        <v>3</v>
      </c>
    </row>
    <row r="59" spans="1:1" x14ac:dyDescent="0.25">
      <c r="A59" s="1">
        <v>11</v>
      </c>
    </row>
    <row r="60" spans="1:1" x14ac:dyDescent="0.25">
      <c r="A60" s="1">
        <v>11</v>
      </c>
    </row>
    <row r="61" spans="1:1" x14ac:dyDescent="0.25">
      <c r="A61" s="1">
        <v>11</v>
      </c>
    </row>
    <row r="62" spans="1:1" hidden="1" x14ac:dyDescent="0.25">
      <c r="A62" s="1" t="s">
        <v>3</v>
      </c>
    </row>
    <row r="63" spans="1:1" hidden="1" x14ac:dyDescent="0.25">
      <c r="A63" s="1" t="s">
        <v>3</v>
      </c>
    </row>
    <row r="64" spans="1:1" hidden="1" x14ac:dyDescent="0.25">
      <c r="A64" s="1" t="s">
        <v>3</v>
      </c>
    </row>
    <row r="65" spans="1:1" hidden="1" x14ac:dyDescent="0.25">
      <c r="A65" s="1" t="s">
        <v>3</v>
      </c>
    </row>
    <row r="66" spans="1:1" x14ac:dyDescent="0.25">
      <c r="A66" s="1">
        <v>11</v>
      </c>
    </row>
    <row r="67" spans="1:1" hidden="1" x14ac:dyDescent="0.25">
      <c r="A67" s="1" t="s">
        <v>3</v>
      </c>
    </row>
    <row r="68" spans="1:1" hidden="1" x14ac:dyDescent="0.25">
      <c r="A68" s="1" t="s">
        <v>3</v>
      </c>
    </row>
    <row r="69" spans="1:1" hidden="1" x14ac:dyDescent="0.25">
      <c r="A69" s="1" t="s">
        <v>3</v>
      </c>
    </row>
    <row r="70" spans="1:1" x14ac:dyDescent="0.25">
      <c r="A70" s="1">
        <v>12</v>
      </c>
    </row>
    <row r="71" spans="1:1" hidden="1" x14ac:dyDescent="0.25">
      <c r="A71" s="1" t="s">
        <v>3</v>
      </c>
    </row>
    <row r="72" spans="1:1" hidden="1" x14ac:dyDescent="0.25">
      <c r="A72" s="1" t="s">
        <v>3</v>
      </c>
    </row>
    <row r="73" spans="1:1" hidden="1" x14ac:dyDescent="0.25">
      <c r="A73" s="1" t="s">
        <v>3</v>
      </c>
    </row>
    <row r="74" spans="1:1" hidden="1" x14ac:dyDescent="0.25">
      <c r="A74" s="1" t="s">
        <v>3</v>
      </c>
    </row>
    <row r="75" spans="1:1" x14ac:dyDescent="0.25">
      <c r="A75" s="1">
        <v>12</v>
      </c>
    </row>
    <row r="76" spans="1:1" x14ac:dyDescent="0.25">
      <c r="A76" s="1">
        <v>12</v>
      </c>
    </row>
    <row r="77" spans="1:1" x14ac:dyDescent="0.25">
      <c r="A77" s="1">
        <v>12</v>
      </c>
    </row>
    <row r="78" spans="1:1" x14ac:dyDescent="0.25">
      <c r="A78" s="1">
        <v>12</v>
      </c>
    </row>
    <row r="79" spans="1:1" x14ac:dyDescent="0.25">
      <c r="A79" s="1">
        <v>12</v>
      </c>
    </row>
    <row r="80" spans="1:1" x14ac:dyDescent="0.25">
      <c r="A80" s="1">
        <v>13</v>
      </c>
    </row>
    <row r="81" spans="1:3" x14ac:dyDescent="0.25">
      <c r="A81" s="1">
        <v>14</v>
      </c>
    </row>
    <row r="82" spans="1:3" x14ac:dyDescent="0.25">
      <c r="A82" s="1">
        <v>14</v>
      </c>
    </row>
    <row r="83" spans="1:3" x14ac:dyDescent="0.25">
      <c r="A83" s="1">
        <v>14</v>
      </c>
    </row>
    <row r="84" spans="1:3" x14ac:dyDescent="0.25">
      <c r="A84" s="1">
        <v>14</v>
      </c>
    </row>
    <row r="85" spans="1:3" x14ac:dyDescent="0.25">
      <c r="A85" s="1">
        <v>14</v>
      </c>
    </row>
    <row r="86" spans="1:3" x14ac:dyDescent="0.25">
      <c r="A86" s="1">
        <v>14</v>
      </c>
    </row>
    <row r="87" spans="1:3" x14ac:dyDescent="0.25">
      <c r="A87" s="1">
        <v>19</v>
      </c>
    </row>
    <row r="88" spans="1:3" x14ac:dyDescent="0.25">
      <c r="A88" s="1">
        <v>20</v>
      </c>
    </row>
    <row r="89" spans="1:3" x14ac:dyDescent="0.25">
      <c r="A89" s="1">
        <v>21</v>
      </c>
    </row>
    <row r="90" spans="1:3" hidden="1" x14ac:dyDescent="0.25">
      <c r="A90" s="1" t="s">
        <v>3</v>
      </c>
    </row>
    <row r="91" spans="1:3" hidden="1" x14ac:dyDescent="0.25">
      <c r="A91" s="1" t="s">
        <v>3</v>
      </c>
    </row>
    <row r="92" spans="1:3" hidden="1" x14ac:dyDescent="0.25">
      <c r="A92" s="1" t="s">
        <v>3</v>
      </c>
    </row>
    <row r="93" spans="1:3" hidden="1" x14ac:dyDescent="0.25">
      <c r="A93" s="1" t="s">
        <v>3</v>
      </c>
    </row>
    <row r="94" spans="1:3" x14ac:dyDescent="0.25">
      <c r="A94" s="1">
        <v>23</v>
      </c>
    </row>
    <row r="95" spans="1:3" hidden="1" x14ac:dyDescent="0.25">
      <c r="A95" s="1" t="s">
        <v>3</v>
      </c>
      <c r="B95" s="1" t="s">
        <v>3</v>
      </c>
      <c r="C95" s="1" t="s">
        <v>3</v>
      </c>
    </row>
    <row r="96" spans="1:3" hidden="1" x14ac:dyDescent="0.25">
      <c r="A96" s="1" t="s">
        <v>3</v>
      </c>
      <c r="B96" s="1" t="s">
        <v>3</v>
      </c>
      <c r="C96" s="1" t="s">
        <v>3</v>
      </c>
    </row>
    <row r="97" spans="1:3" hidden="1" x14ac:dyDescent="0.25">
      <c r="A97" s="1" t="s">
        <v>3</v>
      </c>
      <c r="B97" s="1" t="s">
        <v>3</v>
      </c>
      <c r="C97" s="1" t="s">
        <v>3</v>
      </c>
    </row>
    <row r="98" spans="1:3" hidden="1" x14ac:dyDescent="0.25">
      <c r="A98" s="1" t="s">
        <v>3</v>
      </c>
      <c r="B98" s="1" t="s">
        <v>3</v>
      </c>
      <c r="C98" s="1" t="s">
        <v>3</v>
      </c>
    </row>
    <row r="99" spans="1:3" hidden="1" x14ac:dyDescent="0.25">
      <c r="A99" s="1" t="s">
        <v>3</v>
      </c>
      <c r="B99" s="1" t="s">
        <v>3</v>
      </c>
      <c r="C99" s="1" t="s">
        <v>3</v>
      </c>
    </row>
    <row r="100" spans="1:3" hidden="1" x14ac:dyDescent="0.25">
      <c r="A100" s="1" t="s">
        <v>3</v>
      </c>
      <c r="B100" s="1" t="s">
        <v>3</v>
      </c>
      <c r="C100" s="1" t="s">
        <v>3</v>
      </c>
    </row>
    <row r="101" spans="1:3" hidden="1" x14ac:dyDescent="0.25">
      <c r="A101" s="1" t="s">
        <v>3</v>
      </c>
      <c r="B101" s="1" t="s">
        <v>3</v>
      </c>
      <c r="C101" s="1" t="s">
        <v>3</v>
      </c>
    </row>
    <row r="102" spans="1:3" hidden="1" x14ac:dyDescent="0.25">
      <c r="A102" s="1" t="s">
        <v>3</v>
      </c>
      <c r="B102" s="1" t="s">
        <v>3</v>
      </c>
      <c r="C102" s="1" t="s">
        <v>3</v>
      </c>
    </row>
    <row r="103" spans="1:3" hidden="1" x14ac:dyDescent="0.25">
      <c r="A103" s="1" t="s">
        <v>3</v>
      </c>
      <c r="B103" s="1" t="s">
        <v>3</v>
      </c>
      <c r="C103" s="1" t="s">
        <v>3</v>
      </c>
    </row>
    <row r="104" spans="1:3" hidden="1" x14ac:dyDescent="0.25">
      <c r="A104" s="1" t="s">
        <v>3</v>
      </c>
      <c r="B104" s="1" t="s">
        <v>3</v>
      </c>
      <c r="C104" s="1" t="s">
        <v>3</v>
      </c>
    </row>
    <row r="105" spans="1:3" hidden="1" x14ac:dyDescent="0.25">
      <c r="A105" s="1" t="s">
        <v>3</v>
      </c>
      <c r="B105" s="1" t="s">
        <v>3</v>
      </c>
      <c r="C105" s="1" t="s">
        <v>3</v>
      </c>
    </row>
    <row r="106" spans="1:3" hidden="1" x14ac:dyDescent="0.25">
      <c r="A106" s="1" t="s">
        <v>3</v>
      </c>
      <c r="B106" s="1" t="s">
        <v>3</v>
      </c>
      <c r="C106" s="1" t="s">
        <v>3</v>
      </c>
    </row>
    <row r="107" spans="1:3" hidden="1" x14ac:dyDescent="0.25">
      <c r="A107" s="1" t="s">
        <v>3</v>
      </c>
      <c r="B107" s="1" t="s">
        <v>3</v>
      </c>
      <c r="C107" s="1" t="s">
        <v>3</v>
      </c>
    </row>
    <row r="108" spans="1:3" hidden="1" x14ac:dyDescent="0.25">
      <c r="A108" s="1" t="s">
        <v>3</v>
      </c>
      <c r="B108" s="1" t="s">
        <v>3</v>
      </c>
      <c r="C108" s="1" t="s">
        <v>3</v>
      </c>
    </row>
    <row r="109" spans="1:3" hidden="1" x14ac:dyDescent="0.25">
      <c r="A109" s="1" t="s">
        <v>3</v>
      </c>
      <c r="B109" s="1" t="s">
        <v>3</v>
      </c>
      <c r="C109" s="1" t="s">
        <v>3</v>
      </c>
    </row>
    <row r="110" spans="1:3" hidden="1" x14ac:dyDescent="0.25">
      <c r="A110" s="1" t="s">
        <v>3</v>
      </c>
      <c r="B110" s="1" t="s">
        <v>3</v>
      </c>
      <c r="C110" s="1" t="s">
        <v>3</v>
      </c>
    </row>
    <row r="111" spans="1:3" hidden="1" x14ac:dyDescent="0.25">
      <c r="A111" s="1" t="s">
        <v>3</v>
      </c>
      <c r="B111" s="1" t="s">
        <v>3</v>
      </c>
      <c r="C111" s="1" t="s">
        <v>3</v>
      </c>
    </row>
    <row r="112" spans="1:3" hidden="1" x14ac:dyDescent="0.25">
      <c r="A112" s="1" t="s">
        <v>3</v>
      </c>
      <c r="B112" s="1" t="s">
        <v>3</v>
      </c>
      <c r="C112" s="1" t="s">
        <v>3</v>
      </c>
    </row>
    <row r="114" spans="1:1" x14ac:dyDescent="0.25">
      <c r="A114" s="2" t="s">
        <v>5</v>
      </c>
    </row>
    <row r="115" spans="1:1" hidden="1" x14ac:dyDescent="0.25">
      <c r="A115" s="1" t="s">
        <v>3</v>
      </c>
    </row>
    <row r="116" spans="1:1" hidden="1" x14ac:dyDescent="0.25">
      <c r="A116" s="1" t="s">
        <v>3</v>
      </c>
    </row>
    <row r="117" spans="1:1" hidden="1" x14ac:dyDescent="0.25">
      <c r="A117" s="1" t="s">
        <v>3</v>
      </c>
    </row>
    <row r="118" spans="1:1" hidden="1" x14ac:dyDescent="0.25">
      <c r="A118" s="1" t="s">
        <v>3</v>
      </c>
    </row>
    <row r="119" spans="1:1" hidden="1" x14ac:dyDescent="0.25">
      <c r="A119" s="1" t="s">
        <v>3</v>
      </c>
    </row>
    <row r="120" spans="1:1" x14ac:dyDescent="0.25">
      <c r="A120" s="1">
        <v>2</v>
      </c>
    </row>
    <row r="121" spans="1:1" hidden="1" x14ac:dyDescent="0.25">
      <c r="A121" s="1" t="s">
        <v>3</v>
      </c>
    </row>
    <row r="122" spans="1:1" hidden="1" x14ac:dyDescent="0.25">
      <c r="A122" s="1" t="s">
        <v>3</v>
      </c>
    </row>
    <row r="123" spans="1:1" x14ac:dyDescent="0.25">
      <c r="A123" s="1">
        <v>3</v>
      </c>
    </row>
    <row r="124" spans="1:1" hidden="1" x14ac:dyDescent="0.25">
      <c r="A124" s="1" t="s">
        <v>3</v>
      </c>
    </row>
    <row r="125" spans="1:1" hidden="1" x14ac:dyDescent="0.25">
      <c r="A125" s="1" t="s">
        <v>3</v>
      </c>
    </row>
    <row r="126" spans="1:1" hidden="1" x14ac:dyDescent="0.25">
      <c r="A126" s="1" t="s">
        <v>3</v>
      </c>
    </row>
    <row r="127" spans="1:1" hidden="1" x14ac:dyDescent="0.25">
      <c r="A127" s="1" t="s">
        <v>3</v>
      </c>
    </row>
    <row r="128" spans="1:1" hidden="1" x14ac:dyDescent="0.25">
      <c r="A128" s="1" t="s">
        <v>3</v>
      </c>
    </row>
    <row r="129" spans="1:1" hidden="1" x14ac:dyDescent="0.25">
      <c r="A129" s="1" t="s">
        <v>3</v>
      </c>
    </row>
    <row r="130" spans="1:1" hidden="1" x14ac:dyDescent="0.25">
      <c r="A130" s="1" t="s">
        <v>3</v>
      </c>
    </row>
    <row r="131" spans="1:1" x14ac:dyDescent="0.25">
      <c r="A131" s="1">
        <v>4</v>
      </c>
    </row>
    <row r="132" spans="1:1" hidden="1" x14ac:dyDescent="0.25">
      <c r="A132" s="1" t="s">
        <v>3</v>
      </c>
    </row>
    <row r="133" spans="1:1" hidden="1" x14ac:dyDescent="0.25">
      <c r="A133" s="1" t="s">
        <v>3</v>
      </c>
    </row>
    <row r="134" spans="1:1" x14ac:dyDescent="0.25">
      <c r="A134" s="1">
        <v>4</v>
      </c>
    </row>
    <row r="135" spans="1:1" x14ac:dyDescent="0.25">
      <c r="A135" s="1">
        <v>4</v>
      </c>
    </row>
    <row r="136" spans="1:1" hidden="1" x14ac:dyDescent="0.25">
      <c r="A136" s="1" t="s">
        <v>3</v>
      </c>
    </row>
    <row r="137" spans="1:1" hidden="1" x14ac:dyDescent="0.25">
      <c r="A137" s="1" t="s">
        <v>3</v>
      </c>
    </row>
    <row r="138" spans="1:1" x14ac:dyDescent="0.25">
      <c r="A138" s="1">
        <v>5</v>
      </c>
    </row>
    <row r="139" spans="1:1" hidden="1" x14ac:dyDescent="0.25">
      <c r="A139" s="1" t="s">
        <v>3</v>
      </c>
    </row>
    <row r="140" spans="1:1" hidden="1" x14ac:dyDescent="0.25">
      <c r="A140" s="1" t="s">
        <v>3</v>
      </c>
    </row>
    <row r="141" spans="1:1" hidden="1" x14ac:dyDescent="0.25">
      <c r="A141" s="1" t="s">
        <v>3</v>
      </c>
    </row>
    <row r="142" spans="1:1" hidden="1" x14ac:dyDescent="0.25">
      <c r="A142" s="1" t="s">
        <v>3</v>
      </c>
    </row>
    <row r="143" spans="1:1" hidden="1" x14ac:dyDescent="0.25">
      <c r="A143" s="1" t="s">
        <v>3</v>
      </c>
    </row>
    <row r="144" spans="1:1" hidden="1" x14ac:dyDescent="0.25">
      <c r="A144" s="1" t="s">
        <v>3</v>
      </c>
    </row>
    <row r="145" spans="1:1" x14ac:dyDescent="0.25">
      <c r="A145" s="1">
        <v>5</v>
      </c>
    </row>
    <row r="146" spans="1:1" hidden="1" x14ac:dyDescent="0.25">
      <c r="A146" s="1" t="s">
        <v>3</v>
      </c>
    </row>
    <row r="147" spans="1:1" x14ac:dyDescent="0.25">
      <c r="A147" s="1">
        <v>5</v>
      </c>
    </row>
    <row r="148" spans="1:1" x14ac:dyDescent="0.25">
      <c r="A148" s="1">
        <v>5</v>
      </c>
    </row>
    <row r="149" spans="1:1" hidden="1" x14ac:dyDescent="0.25">
      <c r="A149" s="1" t="s">
        <v>3</v>
      </c>
    </row>
    <row r="150" spans="1:1" hidden="1" x14ac:dyDescent="0.25">
      <c r="A150" s="1" t="s">
        <v>3</v>
      </c>
    </row>
    <row r="151" spans="1:1" hidden="1" x14ac:dyDescent="0.25">
      <c r="A151" s="1" t="s">
        <v>3</v>
      </c>
    </row>
    <row r="152" spans="1:1" x14ac:dyDescent="0.25">
      <c r="A152" s="1">
        <v>6</v>
      </c>
    </row>
    <row r="153" spans="1:1" hidden="1" x14ac:dyDescent="0.25">
      <c r="A153" s="1" t="s">
        <v>3</v>
      </c>
    </row>
    <row r="154" spans="1:1" x14ac:dyDescent="0.25">
      <c r="A154" s="1">
        <v>6</v>
      </c>
    </row>
    <row r="155" spans="1:1" hidden="1" x14ac:dyDescent="0.25">
      <c r="A155" s="1" t="s">
        <v>3</v>
      </c>
    </row>
    <row r="156" spans="1:1" x14ac:dyDescent="0.25">
      <c r="A156" s="1">
        <v>6</v>
      </c>
    </row>
    <row r="157" spans="1:1" x14ac:dyDescent="0.25">
      <c r="A157" s="1">
        <v>6</v>
      </c>
    </row>
    <row r="158" spans="1:1" hidden="1" x14ac:dyDescent="0.25">
      <c r="A158" s="1" t="s">
        <v>3</v>
      </c>
    </row>
    <row r="159" spans="1:1" hidden="1" x14ac:dyDescent="0.25">
      <c r="A159" s="1" t="s">
        <v>3</v>
      </c>
    </row>
    <row r="160" spans="1:1" x14ac:dyDescent="0.25">
      <c r="A160" s="1">
        <v>7</v>
      </c>
    </row>
    <row r="161" spans="1:1" x14ac:dyDescent="0.25">
      <c r="A161" s="1">
        <v>8</v>
      </c>
    </row>
    <row r="162" spans="1:1" hidden="1" x14ac:dyDescent="0.25">
      <c r="A162" s="1" t="s">
        <v>3</v>
      </c>
    </row>
    <row r="163" spans="1:1" hidden="1" x14ac:dyDescent="0.25">
      <c r="A163" s="1" t="s">
        <v>3</v>
      </c>
    </row>
    <row r="164" spans="1:1" hidden="1" x14ac:dyDescent="0.25">
      <c r="A164" s="1" t="s">
        <v>3</v>
      </c>
    </row>
    <row r="165" spans="1:1" x14ac:dyDescent="0.25">
      <c r="A165" s="1">
        <v>8</v>
      </c>
    </row>
    <row r="166" spans="1:1" hidden="1" x14ac:dyDescent="0.25">
      <c r="A166" s="1" t="s">
        <v>3</v>
      </c>
    </row>
    <row r="167" spans="1:1" hidden="1" x14ac:dyDescent="0.25">
      <c r="A167" s="1" t="s">
        <v>3</v>
      </c>
    </row>
    <row r="168" spans="1:1" hidden="1" x14ac:dyDescent="0.25">
      <c r="A168" s="1" t="s">
        <v>3</v>
      </c>
    </row>
    <row r="169" spans="1:1" hidden="1" x14ac:dyDescent="0.25">
      <c r="A169" s="1" t="s">
        <v>3</v>
      </c>
    </row>
    <row r="170" spans="1:1" x14ac:dyDescent="0.25">
      <c r="A170" s="1">
        <v>8</v>
      </c>
    </row>
    <row r="171" spans="1:1" x14ac:dyDescent="0.25">
      <c r="A171" s="1">
        <v>9</v>
      </c>
    </row>
    <row r="172" spans="1:1" hidden="1" x14ac:dyDescent="0.25">
      <c r="A172" s="1" t="s">
        <v>3</v>
      </c>
    </row>
    <row r="173" spans="1:1" hidden="1" x14ac:dyDescent="0.25">
      <c r="A173" s="1" t="s">
        <v>3</v>
      </c>
    </row>
    <row r="174" spans="1:1" hidden="1" x14ac:dyDescent="0.25">
      <c r="A174" s="1" t="s">
        <v>3</v>
      </c>
    </row>
    <row r="175" spans="1:1" hidden="1" x14ac:dyDescent="0.25">
      <c r="A175" s="1" t="s">
        <v>3</v>
      </c>
    </row>
    <row r="176" spans="1:1" hidden="1" x14ac:dyDescent="0.25">
      <c r="A176" s="1" t="s">
        <v>3</v>
      </c>
    </row>
    <row r="177" spans="1:1" hidden="1" x14ac:dyDescent="0.25">
      <c r="A177" s="1" t="s">
        <v>3</v>
      </c>
    </row>
    <row r="178" spans="1:1" hidden="1" x14ac:dyDescent="0.25">
      <c r="A178" s="1" t="s">
        <v>3</v>
      </c>
    </row>
    <row r="179" spans="1:1" hidden="1" x14ac:dyDescent="0.25">
      <c r="A179" s="1" t="s">
        <v>3</v>
      </c>
    </row>
    <row r="180" spans="1:1" hidden="1" x14ac:dyDescent="0.25">
      <c r="A180" s="1" t="s">
        <v>3</v>
      </c>
    </row>
    <row r="181" spans="1:1" hidden="1" x14ac:dyDescent="0.25">
      <c r="A181" s="1" t="s">
        <v>3</v>
      </c>
    </row>
    <row r="182" spans="1:1" hidden="1" x14ac:dyDescent="0.25">
      <c r="A182" s="1" t="s">
        <v>3</v>
      </c>
    </row>
    <row r="183" spans="1:1" hidden="1" x14ac:dyDescent="0.25">
      <c r="A183" s="1" t="s">
        <v>3</v>
      </c>
    </row>
    <row r="184" spans="1:1" hidden="1" x14ac:dyDescent="0.25">
      <c r="A184" s="1" t="s">
        <v>3</v>
      </c>
    </row>
    <row r="185" spans="1:1" hidden="1" x14ac:dyDescent="0.25">
      <c r="A185" s="1" t="s">
        <v>3</v>
      </c>
    </row>
    <row r="186" spans="1:1" x14ac:dyDescent="0.25">
      <c r="A186" s="1">
        <v>10</v>
      </c>
    </row>
    <row r="187" spans="1:1" hidden="1" x14ac:dyDescent="0.25">
      <c r="A187" s="1" t="s">
        <v>3</v>
      </c>
    </row>
    <row r="188" spans="1:1" hidden="1" x14ac:dyDescent="0.25">
      <c r="A188" s="1" t="s">
        <v>3</v>
      </c>
    </row>
    <row r="189" spans="1:1" hidden="1" x14ac:dyDescent="0.25">
      <c r="A189" s="1" t="s">
        <v>3</v>
      </c>
    </row>
    <row r="190" spans="1:1" hidden="1" x14ac:dyDescent="0.25">
      <c r="A190" s="1" t="s">
        <v>3</v>
      </c>
    </row>
    <row r="191" spans="1:1" hidden="1" x14ac:dyDescent="0.25">
      <c r="A191" s="1" t="s">
        <v>3</v>
      </c>
    </row>
    <row r="192" spans="1:1" hidden="1" x14ac:dyDescent="0.25">
      <c r="A192" s="1" t="s">
        <v>3</v>
      </c>
    </row>
    <row r="193" spans="1:1" x14ac:dyDescent="0.25">
      <c r="A193" s="1">
        <v>10</v>
      </c>
    </row>
    <row r="194" spans="1:1" x14ac:dyDescent="0.25">
      <c r="A194" s="1">
        <v>11</v>
      </c>
    </row>
    <row r="195" spans="1:1" x14ac:dyDescent="0.25">
      <c r="A195" s="1">
        <v>14</v>
      </c>
    </row>
    <row r="196" spans="1:1" hidden="1" x14ac:dyDescent="0.25">
      <c r="A196" s="1" t="s">
        <v>3</v>
      </c>
    </row>
    <row r="197" spans="1:1" hidden="1" x14ac:dyDescent="0.25">
      <c r="A197" s="1" t="s">
        <v>3</v>
      </c>
    </row>
    <row r="198" spans="1:1" x14ac:dyDescent="0.25">
      <c r="A198" s="1">
        <v>15</v>
      </c>
    </row>
    <row r="199" spans="1:1" x14ac:dyDescent="0.25">
      <c r="A199" s="1">
        <v>27</v>
      </c>
    </row>
    <row r="200" spans="1:1" hidden="1" x14ac:dyDescent="0.25">
      <c r="A200" s="1" t="s">
        <v>3</v>
      </c>
    </row>
    <row r="201" spans="1:1" hidden="1" x14ac:dyDescent="0.25">
      <c r="A201" s="1" t="s">
        <v>3</v>
      </c>
    </row>
    <row r="202" spans="1:1" hidden="1" x14ac:dyDescent="0.25">
      <c r="A202" s="1" t="s">
        <v>3</v>
      </c>
    </row>
    <row r="203" spans="1:1" hidden="1" x14ac:dyDescent="0.25">
      <c r="A203" s="1" t="s">
        <v>3</v>
      </c>
    </row>
    <row r="204" spans="1:1" hidden="1" x14ac:dyDescent="0.25">
      <c r="A204" s="1" t="s">
        <v>3</v>
      </c>
    </row>
    <row r="205" spans="1:1" hidden="1" x14ac:dyDescent="0.25">
      <c r="A205" s="1" t="s">
        <v>3</v>
      </c>
    </row>
    <row r="207" spans="1:1" x14ac:dyDescent="0.25">
      <c r="A207" s="2" t="s">
        <v>4</v>
      </c>
    </row>
    <row r="208" spans="1:1" hidden="1" x14ac:dyDescent="0.25">
      <c r="A208" s="1" t="s">
        <v>3</v>
      </c>
    </row>
    <row r="209" spans="1:1" hidden="1" x14ac:dyDescent="0.25">
      <c r="A209" s="1" t="s">
        <v>3</v>
      </c>
    </row>
    <row r="210" spans="1:1" hidden="1" x14ac:dyDescent="0.25">
      <c r="A210" s="1" t="s">
        <v>3</v>
      </c>
    </row>
    <row r="211" spans="1:1" hidden="1" x14ac:dyDescent="0.25">
      <c r="A211" s="1" t="s">
        <v>3</v>
      </c>
    </row>
    <row r="212" spans="1:1" hidden="1" x14ac:dyDescent="0.25">
      <c r="A212" s="1" t="s">
        <v>3</v>
      </c>
    </row>
    <row r="213" spans="1:1" hidden="1" x14ac:dyDescent="0.25">
      <c r="A213" s="1" t="s">
        <v>3</v>
      </c>
    </row>
    <row r="214" spans="1:1" hidden="1" x14ac:dyDescent="0.25">
      <c r="A214" s="1" t="s">
        <v>3</v>
      </c>
    </row>
    <row r="215" spans="1:1" hidden="1" x14ac:dyDescent="0.25">
      <c r="A215" s="1" t="s">
        <v>3</v>
      </c>
    </row>
    <row r="216" spans="1:1" hidden="1" x14ac:dyDescent="0.25">
      <c r="A216" s="1" t="s">
        <v>3</v>
      </c>
    </row>
    <row r="217" spans="1:1" hidden="1" x14ac:dyDescent="0.25">
      <c r="A217" s="1" t="s">
        <v>3</v>
      </c>
    </row>
    <row r="218" spans="1:1" hidden="1" x14ac:dyDescent="0.25">
      <c r="A218" s="1" t="s">
        <v>3</v>
      </c>
    </row>
    <row r="219" spans="1:1" hidden="1" x14ac:dyDescent="0.25">
      <c r="A219" s="1" t="s">
        <v>3</v>
      </c>
    </row>
    <row r="220" spans="1:1" hidden="1" x14ac:dyDescent="0.25">
      <c r="A220" s="1" t="s">
        <v>3</v>
      </c>
    </row>
    <row r="221" spans="1:1" hidden="1" x14ac:dyDescent="0.25">
      <c r="A221" s="1" t="s">
        <v>3</v>
      </c>
    </row>
    <row r="222" spans="1:1" hidden="1" x14ac:dyDescent="0.25">
      <c r="A222" s="1" t="s">
        <v>3</v>
      </c>
    </row>
    <row r="223" spans="1:1" hidden="1" x14ac:dyDescent="0.25">
      <c r="A223" s="1" t="s">
        <v>3</v>
      </c>
    </row>
    <row r="224" spans="1:1" hidden="1" x14ac:dyDescent="0.25">
      <c r="A224" s="1" t="s">
        <v>3</v>
      </c>
    </row>
    <row r="225" spans="1:1" x14ac:dyDescent="0.25">
      <c r="A225" s="1">
        <v>7</v>
      </c>
    </row>
    <row r="226" spans="1:1" hidden="1" x14ac:dyDescent="0.25">
      <c r="A226" s="1" t="s">
        <v>3</v>
      </c>
    </row>
    <row r="227" spans="1:1" hidden="1" x14ac:dyDescent="0.25">
      <c r="A227" s="1" t="s">
        <v>3</v>
      </c>
    </row>
    <row r="228" spans="1:1" hidden="1" x14ac:dyDescent="0.25">
      <c r="A228" s="1" t="s">
        <v>3</v>
      </c>
    </row>
    <row r="229" spans="1:1" hidden="1" x14ac:dyDescent="0.25">
      <c r="A229" s="1" t="s">
        <v>3</v>
      </c>
    </row>
    <row r="230" spans="1:1" hidden="1" x14ac:dyDescent="0.25">
      <c r="A230" s="1" t="s">
        <v>3</v>
      </c>
    </row>
    <row r="231" spans="1:1" hidden="1" x14ac:dyDescent="0.25">
      <c r="A231" s="1" t="s">
        <v>3</v>
      </c>
    </row>
    <row r="232" spans="1:1" hidden="1" x14ac:dyDescent="0.25">
      <c r="A232" s="1" t="s">
        <v>3</v>
      </c>
    </row>
    <row r="233" spans="1:1" hidden="1" x14ac:dyDescent="0.25">
      <c r="A233" s="1" t="s">
        <v>3</v>
      </c>
    </row>
    <row r="234" spans="1:1" hidden="1" x14ac:dyDescent="0.25">
      <c r="A234" s="1" t="s">
        <v>3</v>
      </c>
    </row>
    <row r="235" spans="1:1" hidden="1" x14ac:dyDescent="0.25">
      <c r="A235" s="1" t="s">
        <v>3</v>
      </c>
    </row>
    <row r="236" spans="1:1" hidden="1" x14ac:dyDescent="0.25">
      <c r="A236" s="1" t="s">
        <v>3</v>
      </c>
    </row>
    <row r="237" spans="1:1" hidden="1" x14ac:dyDescent="0.25">
      <c r="A237" s="1" t="s">
        <v>3</v>
      </c>
    </row>
    <row r="238" spans="1:1" hidden="1" x14ac:dyDescent="0.25">
      <c r="A238" s="1" t="s">
        <v>3</v>
      </c>
    </row>
    <row r="239" spans="1:1" hidden="1" x14ac:dyDescent="0.25">
      <c r="A239" s="1" t="s">
        <v>3</v>
      </c>
    </row>
    <row r="240" spans="1:1" hidden="1" x14ac:dyDescent="0.25">
      <c r="A240" s="1" t="s">
        <v>3</v>
      </c>
    </row>
    <row r="241" spans="1:1" hidden="1" x14ac:dyDescent="0.25">
      <c r="A241" s="1" t="s">
        <v>3</v>
      </c>
    </row>
    <row r="242" spans="1:1" hidden="1" x14ac:dyDescent="0.25">
      <c r="A242" s="1" t="s">
        <v>3</v>
      </c>
    </row>
    <row r="243" spans="1:1" hidden="1" x14ac:dyDescent="0.25">
      <c r="A243" s="1" t="s">
        <v>3</v>
      </c>
    </row>
    <row r="244" spans="1:1" hidden="1" x14ac:dyDescent="0.25">
      <c r="A244" s="1" t="s">
        <v>3</v>
      </c>
    </row>
    <row r="245" spans="1:1" hidden="1" x14ac:dyDescent="0.25">
      <c r="A245" s="1" t="s">
        <v>3</v>
      </c>
    </row>
    <row r="246" spans="1:1" hidden="1" x14ac:dyDescent="0.25">
      <c r="A246" s="1" t="s">
        <v>3</v>
      </c>
    </row>
    <row r="247" spans="1:1" hidden="1" x14ac:dyDescent="0.25">
      <c r="A247" s="1" t="s">
        <v>3</v>
      </c>
    </row>
    <row r="248" spans="1:1" hidden="1" x14ac:dyDescent="0.25">
      <c r="A248" s="1" t="s">
        <v>3</v>
      </c>
    </row>
    <row r="249" spans="1:1" hidden="1" x14ac:dyDescent="0.25">
      <c r="A249" s="1" t="s">
        <v>3</v>
      </c>
    </row>
    <row r="250" spans="1:1" hidden="1" x14ac:dyDescent="0.25">
      <c r="A250" s="1" t="s">
        <v>3</v>
      </c>
    </row>
    <row r="251" spans="1:1" hidden="1" x14ac:dyDescent="0.25">
      <c r="A251" s="1" t="s">
        <v>3</v>
      </c>
    </row>
    <row r="252" spans="1:1" hidden="1" x14ac:dyDescent="0.25">
      <c r="A252" s="1" t="s">
        <v>3</v>
      </c>
    </row>
    <row r="253" spans="1:1" hidden="1" x14ac:dyDescent="0.25">
      <c r="A253" s="1" t="s">
        <v>3</v>
      </c>
    </row>
    <row r="254" spans="1:1" hidden="1" x14ac:dyDescent="0.25">
      <c r="A254" s="1" t="s">
        <v>3</v>
      </c>
    </row>
    <row r="255" spans="1:1" hidden="1" x14ac:dyDescent="0.25">
      <c r="A255" s="1" t="s">
        <v>3</v>
      </c>
    </row>
    <row r="256" spans="1:1" hidden="1" x14ac:dyDescent="0.25">
      <c r="A256" s="1" t="s">
        <v>3</v>
      </c>
    </row>
    <row r="257" spans="1:1" hidden="1" x14ac:dyDescent="0.25">
      <c r="A257" s="1" t="s">
        <v>3</v>
      </c>
    </row>
    <row r="258" spans="1:1" hidden="1" x14ac:dyDescent="0.25">
      <c r="A258" s="1" t="s">
        <v>3</v>
      </c>
    </row>
    <row r="259" spans="1:1" hidden="1" x14ac:dyDescent="0.25">
      <c r="A259" s="1" t="s">
        <v>3</v>
      </c>
    </row>
    <row r="260" spans="1:1" hidden="1" x14ac:dyDescent="0.25">
      <c r="A260" s="1" t="s">
        <v>3</v>
      </c>
    </row>
    <row r="261" spans="1:1" hidden="1" x14ac:dyDescent="0.25">
      <c r="A261" s="1" t="s">
        <v>3</v>
      </c>
    </row>
    <row r="262" spans="1:1" hidden="1" x14ac:dyDescent="0.25">
      <c r="A262" s="1" t="s">
        <v>3</v>
      </c>
    </row>
    <row r="263" spans="1:1" hidden="1" x14ac:dyDescent="0.25">
      <c r="A263" s="1" t="s">
        <v>3</v>
      </c>
    </row>
    <row r="264" spans="1:1" hidden="1" x14ac:dyDescent="0.25">
      <c r="A264" s="1" t="s">
        <v>3</v>
      </c>
    </row>
    <row r="265" spans="1:1" hidden="1" x14ac:dyDescent="0.25">
      <c r="A265" s="1" t="s">
        <v>3</v>
      </c>
    </row>
    <row r="266" spans="1:1" hidden="1" x14ac:dyDescent="0.25">
      <c r="A266" s="1" t="s">
        <v>3</v>
      </c>
    </row>
    <row r="267" spans="1:1" hidden="1" x14ac:dyDescent="0.25">
      <c r="A267" s="1" t="s">
        <v>3</v>
      </c>
    </row>
    <row r="268" spans="1:1" hidden="1" x14ac:dyDescent="0.25">
      <c r="A268" s="1" t="s">
        <v>3</v>
      </c>
    </row>
    <row r="269" spans="1:1" hidden="1" x14ac:dyDescent="0.25">
      <c r="A269" s="1" t="s">
        <v>3</v>
      </c>
    </row>
    <row r="270" spans="1:1" hidden="1" x14ac:dyDescent="0.25">
      <c r="A270" s="1" t="s">
        <v>3</v>
      </c>
    </row>
    <row r="271" spans="1:1" x14ac:dyDescent="0.25">
      <c r="A271" s="1">
        <v>7</v>
      </c>
    </row>
    <row r="272" spans="1:1" hidden="1" x14ac:dyDescent="0.25">
      <c r="A272" s="1" t="s">
        <v>3</v>
      </c>
    </row>
    <row r="273" spans="1:1" hidden="1" x14ac:dyDescent="0.25">
      <c r="A273" s="1" t="s">
        <v>3</v>
      </c>
    </row>
    <row r="274" spans="1:1" hidden="1" x14ac:dyDescent="0.25">
      <c r="A274" s="1" t="s">
        <v>3</v>
      </c>
    </row>
    <row r="275" spans="1:1" hidden="1" x14ac:dyDescent="0.25">
      <c r="A275" s="1" t="s">
        <v>3</v>
      </c>
    </row>
    <row r="276" spans="1:1" hidden="1" x14ac:dyDescent="0.25">
      <c r="A276" s="1" t="s">
        <v>3</v>
      </c>
    </row>
    <row r="277" spans="1:1" x14ac:dyDescent="0.25">
      <c r="A277" s="1">
        <v>8</v>
      </c>
    </row>
    <row r="278" spans="1:1" hidden="1" x14ac:dyDescent="0.25">
      <c r="A278" s="1" t="s">
        <v>3</v>
      </c>
    </row>
    <row r="279" spans="1:1" hidden="1" x14ac:dyDescent="0.25">
      <c r="A279" s="1" t="s">
        <v>3</v>
      </c>
    </row>
    <row r="280" spans="1:1" x14ac:dyDescent="0.25">
      <c r="A280" s="1">
        <v>8</v>
      </c>
    </row>
    <row r="281" spans="1:1" hidden="1" x14ac:dyDescent="0.25">
      <c r="A281" s="1" t="s">
        <v>3</v>
      </c>
    </row>
    <row r="282" spans="1:1" hidden="1" x14ac:dyDescent="0.25">
      <c r="A282" s="1" t="s">
        <v>3</v>
      </c>
    </row>
    <row r="283" spans="1:1" hidden="1" x14ac:dyDescent="0.25">
      <c r="A283" s="1" t="s">
        <v>3</v>
      </c>
    </row>
    <row r="284" spans="1:1" hidden="1" x14ac:dyDescent="0.25">
      <c r="A284" s="1" t="s">
        <v>3</v>
      </c>
    </row>
    <row r="285" spans="1:1" hidden="1" x14ac:dyDescent="0.25">
      <c r="A285" s="1" t="s">
        <v>3</v>
      </c>
    </row>
    <row r="286" spans="1:1" hidden="1" x14ac:dyDescent="0.25">
      <c r="A286" s="1" t="s">
        <v>3</v>
      </c>
    </row>
    <row r="287" spans="1:1" hidden="1" x14ac:dyDescent="0.25">
      <c r="A287" s="1" t="s">
        <v>3</v>
      </c>
    </row>
    <row r="288" spans="1:1" hidden="1" x14ac:dyDescent="0.25">
      <c r="A288" s="1" t="s">
        <v>3</v>
      </c>
    </row>
    <row r="289" spans="1:4" hidden="1" x14ac:dyDescent="0.25">
      <c r="A289" s="1" t="s">
        <v>3</v>
      </c>
    </row>
    <row r="290" spans="1:4" hidden="1" x14ac:dyDescent="0.25">
      <c r="A290" s="1" t="s">
        <v>3</v>
      </c>
    </row>
    <row r="291" spans="1:4" hidden="1" x14ac:dyDescent="0.25">
      <c r="A291" s="1" t="s">
        <v>3</v>
      </c>
    </row>
    <row r="292" spans="1:4" hidden="1" x14ac:dyDescent="0.25">
      <c r="A292" s="1" t="s">
        <v>3</v>
      </c>
    </row>
    <row r="293" spans="1:4" hidden="1" x14ac:dyDescent="0.25">
      <c r="A293" s="1" t="s">
        <v>3</v>
      </c>
    </row>
    <row r="294" spans="1:4" hidden="1" x14ac:dyDescent="0.25">
      <c r="A294" s="1" t="s">
        <v>3</v>
      </c>
    </row>
    <row r="295" spans="1:4" hidden="1" x14ac:dyDescent="0.25">
      <c r="A295" s="1" t="s">
        <v>3</v>
      </c>
    </row>
    <row r="296" spans="1:4" hidden="1" x14ac:dyDescent="0.25">
      <c r="A296" s="1" t="s">
        <v>3</v>
      </c>
    </row>
    <row r="297" spans="1:4" hidden="1" x14ac:dyDescent="0.25">
      <c r="A297" s="1" t="s">
        <v>3</v>
      </c>
    </row>
    <row r="298" spans="1:4" hidden="1" x14ac:dyDescent="0.25">
      <c r="A298" s="1" t="s">
        <v>3</v>
      </c>
    </row>
    <row r="299" spans="1:4" x14ac:dyDescent="0.25">
      <c r="B299" s="1" t="s">
        <v>35</v>
      </c>
    </row>
    <row r="300" spans="1:4" x14ac:dyDescent="0.25">
      <c r="B300" s="1" t="s">
        <v>36</v>
      </c>
    </row>
    <row r="302" spans="1:4" x14ac:dyDescent="0.25">
      <c r="B302" s="1" t="s">
        <v>37</v>
      </c>
    </row>
    <row r="304" spans="1:4" x14ac:dyDescent="0.25">
      <c r="B304" s="1" t="s">
        <v>38</v>
      </c>
      <c r="D304" s="1" t="s">
        <v>50</v>
      </c>
    </row>
    <row r="305" spans="2:6" x14ac:dyDescent="0.25">
      <c r="B305" s="1">
        <v>2</v>
      </c>
      <c r="D305" s="1" t="s">
        <v>10</v>
      </c>
      <c r="E305" s="11" t="s">
        <v>0</v>
      </c>
    </row>
    <row r="306" spans="2:6" x14ac:dyDescent="0.25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 x14ac:dyDescent="0.25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 x14ac:dyDescent="0.25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 x14ac:dyDescent="0.25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 x14ac:dyDescent="0.25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 x14ac:dyDescent="0.25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 x14ac:dyDescent="0.25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 x14ac:dyDescent="0.25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 x14ac:dyDescent="0.25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 x14ac:dyDescent="0.25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 x14ac:dyDescent="0.25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 x14ac:dyDescent="0.25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 x14ac:dyDescent="0.25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 x14ac:dyDescent="0.25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 x14ac:dyDescent="0.25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 x14ac:dyDescent="0.2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 x14ac:dyDescent="0.2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 x14ac:dyDescent="0.2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 x14ac:dyDescent="0.2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 x14ac:dyDescent="0.25">
      <c r="B325" s="1">
        <v>7</v>
      </c>
    </row>
    <row r="326" spans="2:5" x14ac:dyDescent="0.25">
      <c r="B326" s="1">
        <v>7</v>
      </c>
    </row>
    <row r="327" spans="2:5" x14ac:dyDescent="0.25">
      <c r="B327" s="1">
        <v>7</v>
      </c>
    </row>
    <row r="328" spans="2:5" x14ac:dyDescent="0.25">
      <c r="B328" s="1">
        <v>7</v>
      </c>
    </row>
    <row r="329" spans="2:5" x14ac:dyDescent="0.25">
      <c r="B329" s="1">
        <v>7</v>
      </c>
    </row>
    <row r="330" spans="2:5" x14ac:dyDescent="0.25">
      <c r="B330" s="1">
        <v>7</v>
      </c>
    </row>
    <row r="331" spans="2:5" x14ac:dyDescent="0.25">
      <c r="B331" s="1">
        <v>7</v>
      </c>
    </row>
    <row r="332" spans="2:5" x14ac:dyDescent="0.25">
      <c r="B332" s="1">
        <v>8</v>
      </c>
    </row>
    <row r="333" spans="2:5" x14ac:dyDescent="0.25">
      <c r="B333" s="1">
        <v>8</v>
      </c>
    </row>
    <row r="334" spans="2:5" x14ac:dyDescent="0.25">
      <c r="B334" s="1">
        <v>8</v>
      </c>
    </row>
    <row r="335" spans="2:5" x14ac:dyDescent="0.25">
      <c r="B335" s="1">
        <v>8</v>
      </c>
    </row>
    <row r="336" spans="2:5" x14ac:dyDescent="0.25">
      <c r="B336" s="1">
        <v>8</v>
      </c>
    </row>
    <row r="337" spans="2:2" x14ac:dyDescent="0.25">
      <c r="B337" s="1">
        <v>8</v>
      </c>
    </row>
    <row r="338" spans="2:2" x14ac:dyDescent="0.25">
      <c r="B338" s="1">
        <v>8</v>
      </c>
    </row>
    <row r="339" spans="2:2" x14ac:dyDescent="0.25">
      <c r="B339" s="1">
        <v>8</v>
      </c>
    </row>
    <row r="340" spans="2:2" x14ac:dyDescent="0.25">
      <c r="B340" s="1">
        <v>8</v>
      </c>
    </row>
    <row r="341" spans="2:2" x14ac:dyDescent="0.25">
      <c r="B341" s="1">
        <v>8</v>
      </c>
    </row>
    <row r="342" spans="2:2" x14ac:dyDescent="0.25">
      <c r="B342" s="1">
        <v>8</v>
      </c>
    </row>
    <row r="343" spans="2:2" x14ac:dyDescent="0.25">
      <c r="B343" s="1">
        <v>8</v>
      </c>
    </row>
    <row r="344" spans="2:2" x14ac:dyDescent="0.25">
      <c r="B344" s="1">
        <v>8</v>
      </c>
    </row>
    <row r="345" spans="2:2" x14ac:dyDescent="0.25">
      <c r="B345" s="1">
        <v>8</v>
      </c>
    </row>
    <row r="346" spans="2:2" x14ac:dyDescent="0.25">
      <c r="B346" s="1">
        <v>8</v>
      </c>
    </row>
    <row r="347" spans="2:2" x14ac:dyDescent="0.25">
      <c r="B347" s="1">
        <v>8</v>
      </c>
    </row>
    <row r="348" spans="2:2" x14ac:dyDescent="0.25">
      <c r="B348" s="1">
        <v>8</v>
      </c>
    </row>
    <row r="349" spans="2:2" x14ac:dyDescent="0.25">
      <c r="B349" s="1">
        <v>9</v>
      </c>
    </row>
    <row r="350" spans="2:2" x14ac:dyDescent="0.25">
      <c r="B350" s="1">
        <v>9</v>
      </c>
    </row>
    <row r="351" spans="2:2" x14ac:dyDescent="0.25">
      <c r="B351" s="1">
        <v>9</v>
      </c>
    </row>
    <row r="352" spans="2:2" x14ac:dyDescent="0.25">
      <c r="B352" s="1">
        <v>9</v>
      </c>
    </row>
    <row r="353" spans="2:2" x14ac:dyDescent="0.25">
      <c r="B353" s="1">
        <v>9</v>
      </c>
    </row>
    <row r="354" spans="2:2" x14ac:dyDescent="0.25">
      <c r="B354" s="1">
        <v>9</v>
      </c>
    </row>
    <row r="355" spans="2:2" x14ac:dyDescent="0.25">
      <c r="B355" s="1">
        <v>9</v>
      </c>
    </row>
    <row r="356" spans="2:2" x14ac:dyDescent="0.25">
      <c r="B356" s="1">
        <v>10</v>
      </c>
    </row>
    <row r="357" spans="2:2" x14ac:dyDescent="0.25">
      <c r="B357" s="1">
        <v>10</v>
      </c>
    </row>
    <row r="358" spans="2:2" x14ac:dyDescent="0.25">
      <c r="B358" s="1">
        <v>10</v>
      </c>
    </row>
    <row r="359" spans="2:2" x14ac:dyDescent="0.25">
      <c r="B359" s="1">
        <v>10</v>
      </c>
    </row>
    <row r="360" spans="2:2" x14ac:dyDescent="0.25">
      <c r="B360" s="1">
        <v>10</v>
      </c>
    </row>
    <row r="361" spans="2:2" x14ac:dyDescent="0.25">
      <c r="B361" s="1">
        <v>10</v>
      </c>
    </row>
    <row r="362" spans="2:2" x14ac:dyDescent="0.25">
      <c r="B362" s="1">
        <v>10</v>
      </c>
    </row>
    <row r="363" spans="2:2" x14ac:dyDescent="0.25">
      <c r="B363" s="1">
        <v>10</v>
      </c>
    </row>
    <row r="364" spans="2:2" x14ac:dyDescent="0.25">
      <c r="B364" s="1">
        <v>10</v>
      </c>
    </row>
    <row r="365" spans="2:2" x14ac:dyDescent="0.25">
      <c r="B365" s="1">
        <v>11</v>
      </c>
    </row>
    <row r="366" spans="2:2" x14ac:dyDescent="0.25">
      <c r="B366" s="1">
        <v>11</v>
      </c>
    </row>
    <row r="367" spans="2:2" x14ac:dyDescent="0.25">
      <c r="B367" s="1">
        <v>11</v>
      </c>
    </row>
    <row r="368" spans="2:2" x14ac:dyDescent="0.25">
      <c r="B368" s="1">
        <v>11</v>
      </c>
    </row>
    <row r="369" spans="2:2" x14ac:dyDescent="0.25">
      <c r="B369" s="1">
        <v>11</v>
      </c>
    </row>
    <row r="370" spans="2:2" x14ac:dyDescent="0.25">
      <c r="B370" s="1">
        <v>11</v>
      </c>
    </row>
    <row r="371" spans="2:2" x14ac:dyDescent="0.25">
      <c r="B371" s="1">
        <v>11</v>
      </c>
    </row>
    <row r="372" spans="2:2" x14ac:dyDescent="0.25">
      <c r="B372" s="1">
        <v>11</v>
      </c>
    </row>
    <row r="373" spans="2:2" x14ac:dyDescent="0.25">
      <c r="B373" s="1">
        <v>11</v>
      </c>
    </row>
    <row r="374" spans="2:2" x14ac:dyDescent="0.25">
      <c r="B374" s="1">
        <v>11</v>
      </c>
    </row>
    <row r="375" spans="2:2" x14ac:dyDescent="0.25">
      <c r="B375" s="1">
        <v>11</v>
      </c>
    </row>
    <row r="376" spans="2:2" x14ac:dyDescent="0.25">
      <c r="B376" s="1">
        <v>11</v>
      </c>
    </row>
    <row r="377" spans="2:2" x14ac:dyDescent="0.25">
      <c r="B377" s="1">
        <v>11</v>
      </c>
    </row>
    <row r="378" spans="2:2" x14ac:dyDescent="0.25">
      <c r="B378" s="1">
        <v>11</v>
      </c>
    </row>
    <row r="379" spans="2:2" x14ac:dyDescent="0.25">
      <c r="B379" s="1">
        <v>11</v>
      </c>
    </row>
    <row r="380" spans="2:2" x14ac:dyDescent="0.25">
      <c r="B380" s="1">
        <v>12</v>
      </c>
    </row>
    <row r="381" spans="2:2" x14ac:dyDescent="0.25">
      <c r="B381" s="1">
        <v>12</v>
      </c>
    </row>
    <row r="382" spans="2:2" x14ac:dyDescent="0.25">
      <c r="B382" s="1">
        <v>12</v>
      </c>
    </row>
    <row r="383" spans="2:2" x14ac:dyDescent="0.25">
      <c r="B383" s="1">
        <v>12</v>
      </c>
    </row>
    <row r="384" spans="2:2" x14ac:dyDescent="0.25">
      <c r="B384" s="1">
        <v>12</v>
      </c>
    </row>
    <row r="385" spans="2:2" x14ac:dyDescent="0.25">
      <c r="B385" s="1">
        <v>12</v>
      </c>
    </row>
    <row r="386" spans="2:2" x14ac:dyDescent="0.25">
      <c r="B386" s="1">
        <v>13</v>
      </c>
    </row>
    <row r="387" spans="2:2" x14ac:dyDescent="0.25">
      <c r="B387" s="1">
        <v>14</v>
      </c>
    </row>
    <row r="388" spans="2:2" x14ac:dyDescent="0.25">
      <c r="B388" s="1">
        <v>14</v>
      </c>
    </row>
    <row r="389" spans="2:2" x14ac:dyDescent="0.25">
      <c r="B389" s="1">
        <v>14</v>
      </c>
    </row>
    <row r="390" spans="2:2" x14ac:dyDescent="0.25">
      <c r="B390" s="1">
        <v>14</v>
      </c>
    </row>
    <row r="391" spans="2:2" x14ac:dyDescent="0.25">
      <c r="B391" s="1">
        <v>14</v>
      </c>
    </row>
    <row r="392" spans="2:2" x14ac:dyDescent="0.25">
      <c r="B392" s="1">
        <v>14</v>
      </c>
    </row>
    <row r="393" spans="2:2" x14ac:dyDescent="0.25">
      <c r="B393" s="1">
        <v>14</v>
      </c>
    </row>
    <row r="394" spans="2:2" x14ac:dyDescent="0.25">
      <c r="B394" s="1">
        <v>15</v>
      </c>
    </row>
    <row r="395" spans="2:2" x14ac:dyDescent="0.25">
      <c r="B395" s="1">
        <v>19</v>
      </c>
    </row>
    <row r="396" spans="2:2" x14ac:dyDescent="0.25">
      <c r="B396" s="1">
        <v>20</v>
      </c>
    </row>
    <row r="397" spans="2:2" x14ac:dyDescent="0.25">
      <c r="B397" s="1">
        <v>21</v>
      </c>
    </row>
    <row r="398" spans="2:2" x14ac:dyDescent="0.25">
      <c r="B398" s="1">
        <v>23</v>
      </c>
    </row>
    <row r="399" spans="2:2" x14ac:dyDescent="0.25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dimension ref="A1:O82"/>
  <sheetViews>
    <sheetView topLeftCell="A36" zoomScale="70" zoomScaleNormal="70" workbookViewId="0">
      <selection activeCell="G56" sqref="G56"/>
    </sheetView>
  </sheetViews>
  <sheetFormatPr defaultRowHeight="15" x14ac:dyDescent="0.2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 x14ac:dyDescent="0.25">
      <c r="A1" s="15" t="s">
        <v>32</v>
      </c>
    </row>
    <row r="11" spans="1:5" x14ac:dyDescent="0.25">
      <c r="A11" s="14" t="s">
        <v>33</v>
      </c>
    </row>
    <row r="12" spans="1:5" x14ac:dyDescent="0.2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 x14ac:dyDescent="0.25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 x14ac:dyDescent="0.25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 x14ac:dyDescent="0.25">
      <c r="A15" t="s">
        <v>177</v>
      </c>
      <c r="B15" t="s">
        <v>54</v>
      </c>
      <c r="C15" s="12">
        <f>SUM(Возраст_детей[Возраст детей])/COUNT(Возраст_детей[Возраст детей])</f>
        <v>9.6105263157894729</v>
      </c>
      <c r="D15" s="16" t="s">
        <v>63</v>
      </c>
      <c r="E15" s="16" t="s">
        <v>63</v>
      </c>
    </row>
    <row r="16" spans="1:5" ht="105" x14ac:dyDescent="0.25">
      <c r="A16" t="s">
        <v>56</v>
      </c>
      <c r="B16" t="s">
        <v>57</v>
      </c>
      <c r="C16">
        <f>_xlfn.QUARTILE.INC(Возраст_детей[Возраст детей],1)</f>
        <v>7</v>
      </c>
      <c r="D16" s="16" t="s">
        <v>64</v>
      </c>
      <c r="E16" s="16" t="s">
        <v>65</v>
      </c>
    </row>
    <row r="17" spans="1:15" ht="30" x14ac:dyDescent="0.25">
      <c r="A17" t="s">
        <v>58</v>
      </c>
      <c r="B17" t="s">
        <v>59</v>
      </c>
      <c r="C17">
        <f>_xlfn.QUARTILE.INC(Возраст_детей[Возраст детей],3)</f>
        <v>11</v>
      </c>
      <c r="D17" s="16"/>
      <c r="E17" s="16" t="s">
        <v>66</v>
      </c>
    </row>
    <row r="18" spans="1:15" x14ac:dyDescent="0.25">
      <c r="D18" s="16"/>
      <c r="E18" s="16"/>
    </row>
    <row r="20" spans="1:15" x14ac:dyDescent="0.25">
      <c r="A20" s="13"/>
    </row>
    <row r="24" spans="1:15" x14ac:dyDescent="0.25">
      <c r="A24" s="14" t="s">
        <v>40</v>
      </c>
    </row>
    <row r="25" spans="1:15" x14ac:dyDescent="0.2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07.25" customHeight="1" x14ac:dyDescent="0.25">
      <c r="A26" s="27" t="s">
        <v>60</v>
      </c>
      <c r="B26" s="40" t="s">
        <v>61</v>
      </c>
      <c r="C26" s="40">
        <f>C17-C16</f>
        <v>4</v>
      </c>
      <c r="D26" s="27" t="s">
        <v>67</v>
      </c>
      <c r="E26" s="27" t="s">
        <v>68</v>
      </c>
    </row>
    <row r="27" spans="1:15" ht="64.5" customHeight="1" x14ac:dyDescent="0.25">
      <c r="A27" s="44" t="s">
        <v>168</v>
      </c>
      <c r="B27" s="41" t="s">
        <v>62</v>
      </c>
      <c r="C27" s="42">
        <f>_xlfn.VAR.P(Возраст_детей[Возраст детей])</f>
        <v>16.574626038781162</v>
      </c>
      <c r="D27" s="43" t="s">
        <v>164</v>
      </c>
      <c r="E27" s="44"/>
      <c r="G27" s="56" t="s">
        <v>169</v>
      </c>
      <c r="H27" s="57"/>
      <c r="I27" s="57"/>
      <c r="J27" s="57"/>
      <c r="K27" s="57"/>
      <c r="L27" s="57"/>
      <c r="M27" s="57"/>
      <c r="N27" s="57"/>
      <c r="O27" s="57"/>
    </row>
    <row r="28" spans="1:15" ht="93" customHeight="1" x14ac:dyDescent="0.25">
      <c r="A28" s="27" t="s">
        <v>167</v>
      </c>
      <c r="B28" s="40" t="s">
        <v>70</v>
      </c>
      <c r="C28" s="45">
        <f>_xlfn.VAR.S(Возраст_детей[Возраст детей])</f>
        <v>16.750951847704371</v>
      </c>
      <c r="D28" s="46" t="s">
        <v>164</v>
      </c>
      <c r="E28" s="27"/>
      <c r="G28" s="57"/>
      <c r="H28" s="57"/>
      <c r="I28" s="57"/>
      <c r="J28" s="57"/>
      <c r="K28" s="57"/>
      <c r="L28" s="57"/>
      <c r="M28" s="57"/>
      <c r="N28" s="57"/>
      <c r="O28" s="57"/>
    </row>
    <row r="29" spans="1:15" ht="162" customHeight="1" x14ac:dyDescent="0.25">
      <c r="A29" s="27" t="s">
        <v>166</v>
      </c>
      <c r="B29" s="40" t="s">
        <v>73</v>
      </c>
      <c r="C29" s="45">
        <f>SQRT(C28)</f>
        <v>4.0927926709893789</v>
      </c>
      <c r="D29" s="46" t="s">
        <v>165</v>
      </c>
      <c r="E29" s="27" t="s">
        <v>71</v>
      </c>
      <c r="G29" s="57"/>
      <c r="H29" s="57"/>
      <c r="I29" s="57"/>
      <c r="J29" s="57"/>
      <c r="K29" s="57"/>
      <c r="L29" s="57"/>
      <c r="M29" s="57"/>
      <c r="N29" s="57"/>
      <c r="O29" s="57"/>
    </row>
    <row r="30" spans="1:15" ht="90" x14ac:dyDescent="0.25">
      <c r="A30" s="27" t="s">
        <v>43</v>
      </c>
      <c r="B30" s="40" t="s">
        <v>72</v>
      </c>
      <c r="C30" s="47">
        <f>C29/C15</f>
        <v>0.42586561198684669</v>
      </c>
      <c r="D30" s="48" t="s">
        <v>170</v>
      </c>
      <c r="E30" s="27"/>
      <c r="F30" s="17"/>
      <c r="G30" s="56" t="s">
        <v>171</v>
      </c>
      <c r="H30" s="57"/>
      <c r="I30" s="57"/>
      <c r="J30" s="57"/>
      <c r="K30" s="57"/>
      <c r="L30" s="57"/>
      <c r="M30" s="57"/>
      <c r="N30" s="57"/>
      <c r="O30" s="57"/>
    </row>
    <row r="33" spans="1:2" x14ac:dyDescent="0.25">
      <c r="A33" s="14" t="s">
        <v>44</v>
      </c>
    </row>
    <row r="34" spans="1:2" x14ac:dyDescent="0.25">
      <c r="A34" s="14" t="s">
        <v>74</v>
      </c>
    </row>
    <row r="35" spans="1:2" x14ac:dyDescent="0.25">
      <c r="A35" t="s">
        <v>86</v>
      </c>
    </row>
    <row r="36" spans="1:2" x14ac:dyDescent="0.25">
      <c r="A36" s="14" t="s">
        <v>79</v>
      </c>
    </row>
    <row r="37" spans="1:2" x14ac:dyDescent="0.25">
      <c r="A37" s="19" t="s">
        <v>75</v>
      </c>
      <c r="B37" t="s">
        <v>76</v>
      </c>
    </row>
    <row r="38" spans="1:2" x14ac:dyDescent="0.25">
      <c r="A38" s="19" t="s">
        <v>77</v>
      </c>
      <c r="B38">
        <f>MIN(Возраст_детей[Возраст детей])</f>
        <v>2</v>
      </c>
    </row>
    <row r="39" spans="1:2" x14ac:dyDescent="0.25">
      <c r="A39" s="19" t="s">
        <v>57</v>
      </c>
      <c r="B39">
        <f>_xlfn.QUARTILE.INC(Возраст_детей[Возраст детей],1)</f>
        <v>7</v>
      </c>
    </row>
    <row r="40" spans="1:2" x14ac:dyDescent="0.25">
      <c r="A40" s="19" t="s">
        <v>69</v>
      </c>
      <c r="B40">
        <f>MEDIAN(Возраст_детей[Возраст детей])</f>
        <v>9</v>
      </c>
    </row>
    <row r="41" spans="1:2" x14ac:dyDescent="0.25">
      <c r="A41" s="19" t="s">
        <v>59</v>
      </c>
      <c r="B41">
        <f>_xlfn.QUARTILE.INC(Возраст_детей[Возраст детей],3)</f>
        <v>11</v>
      </c>
    </row>
    <row r="42" spans="1:2" x14ac:dyDescent="0.25">
      <c r="A42" s="19" t="s">
        <v>78</v>
      </c>
      <c r="B42">
        <f>MAX(Возраст_детей[Возраст детей])</f>
        <v>27</v>
      </c>
    </row>
    <row r="43" spans="1:2" x14ac:dyDescent="0.25">
      <c r="A43" s="19"/>
    </row>
    <row r="44" spans="1:2" x14ac:dyDescent="0.25">
      <c r="A44" s="20" t="s">
        <v>84</v>
      </c>
    </row>
    <row r="45" spans="1:2" x14ac:dyDescent="0.25">
      <c r="A45" s="19" t="s">
        <v>80</v>
      </c>
      <c r="B45" t="s">
        <v>76</v>
      </c>
    </row>
    <row r="46" spans="1:2" x14ac:dyDescent="0.25">
      <c r="A46" t="s">
        <v>77</v>
      </c>
      <c r="B46">
        <f>B38</f>
        <v>2</v>
      </c>
    </row>
    <row r="47" spans="1:2" x14ac:dyDescent="0.25">
      <c r="A47" s="19" t="s">
        <v>81</v>
      </c>
      <c r="B47">
        <f>B39-B46</f>
        <v>5</v>
      </c>
    </row>
    <row r="48" spans="1:2" x14ac:dyDescent="0.25">
      <c r="A48" s="19" t="s">
        <v>85</v>
      </c>
      <c r="B48">
        <f>B40-B39</f>
        <v>2</v>
      </c>
    </row>
    <row r="49" spans="1:5" x14ac:dyDescent="0.25">
      <c r="A49" s="19" t="s">
        <v>82</v>
      </c>
      <c r="B49">
        <f>B41-B39</f>
        <v>4</v>
      </c>
    </row>
    <row r="50" spans="1:5" x14ac:dyDescent="0.25">
      <c r="A50" s="19" t="s">
        <v>83</v>
      </c>
      <c r="B50">
        <f>B42-B41</f>
        <v>16</v>
      </c>
    </row>
    <row r="51" spans="1:5" x14ac:dyDescent="0.25">
      <c r="A51" s="19"/>
    </row>
    <row r="52" spans="1:5" x14ac:dyDescent="0.25">
      <c r="A52" s="19"/>
    </row>
    <row r="54" spans="1:5" x14ac:dyDescent="0.25">
      <c r="E54" t="s">
        <v>87</v>
      </c>
    </row>
    <row r="55" spans="1:5" x14ac:dyDescent="0.25">
      <c r="E55" t="s">
        <v>88</v>
      </c>
    </row>
    <row r="69" spans="1:5" x14ac:dyDescent="0.25">
      <c r="A69" s="14" t="s">
        <v>44</v>
      </c>
    </row>
    <row r="79" spans="1:5" x14ac:dyDescent="0.25">
      <c r="A79" s="14" t="s">
        <v>45</v>
      </c>
    </row>
    <row r="80" spans="1:5" x14ac:dyDescent="0.2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 x14ac:dyDescent="0.25">
      <c r="A81" t="s">
        <v>89</v>
      </c>
      <c r="B81" t="s">
        <v>92</v>
      </c>
      <c r="C81" s="18">
        <f>SKEW(Возраст_детей[Возраст детей])</f>
        <v>1.5182607207914853</v>
      </c>
      <c r="D81" s="21" t="s">
        <v>93</v>
      </c>
    </row>
    <row r="82" spans="1:4" ht="75" x14ac:dyDescent="0.25">
      <c r="A82" t="s">
        <v>90</v>
      </c>
      <c r="B82" t="s">
        <v>91</v>
      </c>
      <c r="C82" s="18">
        <f>KURT(Возраст_детей[Возраст детей])</f>
        <v>4.026404197317472</v>
      </c>
      <c r="D82" s="17" t="s">
        <v>94</v>
      </c>
    </row>
  </sheetData>
  <mergeCells count="2">
    <mergeCell ref="G27:O29"/>
    <mergeCell ref="G30:O30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dimension ref="A1:X99"/>
  <sheetViews>
    <sheetView tabSelected="1" zoomScale="55" zoomScaleNormal="55" workbookViewId="0">
      <selection activeCell="R29" sqref="R29"/>
    </sheetView>
  </sheetViews>
  <sheetFormatPr defaultRowHeight="15" x14ac:dyDescent="0.2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 x14ac:dyDescent="0.25">
      <c r="A1" s="31" t="s">
        <v>115</v>
      </c>
      <c r="B1" s="31" t="s">
        <v>116</v>
      </c>
      <c r="U1" s="31" t="s">
        <v>115</v>
      </c>
      <c r="V1" s="31" t="s">
        <v>119</v>
      </c>
    </row>
    <row r="3" spans="1:24" x14ac:dyDescent="0.25">
      <c r="A3" s="14" t="s">
        <v>95</v>
      </c>
      <c r="B3" s="14"/>
      <c r="C3" s="14"/>
      <c r="F3" s="14" t="s">
        <v>96</v>
      </c>
      <c r="M3" s="26" t="s">
        <v>97</v>
      </c>
      <c r="U3" s="14" t="s">
        <v>120</v>
      </c>
    </row>
    <row r="4" spans="1:24" x14ac:dyDescent="0.25">
      <c r="A4" s="1" t="s">
        <v>38</v>
      </c>
      <c r="B4" s="33" t="s">
        <v>128</v>
      </c>
      <c r="C4" s="33" t="s">
        <v>129</v>
      </c>
      <c r="M4" t="s">
        <v>98</v>
      </c>
      <c r="U4" t="s">
        <v>41</v>
      </c>
      <c r="V4" t="s">
        <v>42</v>
      </c>
    </row>
    <row r="5" spans="1:24" x14ac:dyDescent="0.25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99</v>
      </c>
      <c r="U5" s="25" t="s">
        <v>121</v>
      </c>
      <c r="V5">
        <f>MIN(Возраст_детей[Возраст детей])</f>
        <v>2</v>
      </c>
    </row>
    <row r="6" spans="1:24" x14ac:dyDescent="0.25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 x14ac:dyDescent="0.25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9" t="s">
        <v>39</v>
      </c>
      <c r="N7" s="50" t="s">
        <v>54</v>
      </c>
      <c r="O7" s="51">
        <f>SUM(Возраст_детей[Возраст детей])/COUNT(Возраст_детей[Возраст детей])</f>
        <v>9.6105263157894729</v>
      </c>
      <c r="P7" s="52" t="s">
        <v>63</v>
      </c>
      <c r="Q7" s="53" t="s">
        <v>63</v>
      </c>
      <c r="U7" s="25" t="s">
        <v>122</v>
      </c>
      <c r="V7">
        <f>MAX(Возраст_детей[Возраст детей])</f>
        <v>27</v>
      </c>
    </row>
    <row r="8" spans="1:24" ht="105" x14ac:dyDescent="0.2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166</v>
      </c>
      <c r="N8" s="40" t="s">
        <v>73</v>
      </c>
      <c r="O8" s="45">
        <f>SQRT('2 Исследовательский анализ дан'!C28)</f>
        <v>4.0927926709893789</v>
      </c>
      <c r="P8" s="27" t="s">
        <v>165</v>
      </c>
      <c r="Q8" s="27" t="s">
        <v>71</v>
      </c>
      <c r="R8" s="27"/>
      <c r="U8" s="25" t="s">
        <v>123</v>
      </c>
      <c r="V8">
        <f>_xlfn.QUARTILE.INC(Возраст_детей[Возраст детей],1)</f>
        <v>7</v>
      </c>
    </row>
    <row r="9" spans="1:24" x14ac:dyDescent="0.25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124</v>
      </c>
      <c r="V9">
        <f>_xlfn.QUARTILE.INC(Возраст_детей[Возраст детей],3)</f>
        <v>11</v>
      </c>
    </row>
    <row r="10" spans="1:24" x14ac:dyDescent="0.25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100</v>
      </c>
      <c r="U10" s="25" t="s">
        <v>61</v>
      </c>
      <c r="V10">
        <f>V9-V8</f>
        <v>4</v>
      </c>
    </row>
    <row r="11" spans="1:24" ht="60" x14ac:dyDescent="0.25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125</v>
      </c>
      <c r="V11">
        <f>_xlfn.PERCENTILE.INC(Возраст_детей[Возраст детей],0.9)</f>
        <v>14</v>
      </c>
      <c r="W11" s="32" t="s">
        <v>126</v>
      </c>
      <c r="X11" s="17" t="s">
        <v>127</v>
      </c>
    </row>
    <row r="12" spans="1:24" x14ac:dyDescent="0.25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107</v>
      </c>
    </row>
    <row r="13" spans="1:24" ht="15.75" x14ac:dyDescent="0.2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103</v>
      </c>
    </row>
    <row r="14" spans="1:24" x14ac:dyDescent="0.25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147</v>
      </c>
    </row>
    <row r="15" spans="1:24" x14ac:dyDescent="0.25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108</v>
      </c>
    </row>
    <row r="16" spans="1:24" x14ac:dyDescent="0.25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101</v>
      </c>
    </row>
    <row r="17" spans="1:21" x14ac:dyDescent="0.25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102</v>
      </c>
    </row>
    <row r="18" spans="1:21" x14ac:dyDescent="0.25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 x14ac:dyDescent="0.25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 x14ac:dyDescent="0.25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104</v>
      </c>
    </row>
    <row r="21" spans="1:21" x14ac:dyDescent="0.25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105</v>
      </c>
    </row>
    <row r="22" spans="1:21" x14ac:dyDescent="0.25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 x14ac:dyDescent="0.25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M23" s="14" t="s">
        <v>106</v>
      </c>
    </row>
    <row r="24" spans="1:21" x14ac:dyDescent="0.25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4">
        <v>1</v>
      </c>
      <c r="M24" s="55" t="s">
        <v>109</v>
      </c>
    </row>
    <row r="25" spans="1:21" ht="30" x14ac:dyDescent="0.25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40">
        <v>2</v>
      </c>
      <c r="M25" s="55" t="s">
        <v>110</v>
      </c>
    </row>
    <row r="26" spans="1:21" ht="45" x14ac:dyDescent="0.2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40">
        <v>3</v>
      </c>
      <c r="M26" s="55" t="s">
        <v>111</v>
      </c>
    </row>
    <row r="27" spans="1:21" x14ac:dyDescent="0.25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40"/>
      <c r="M27" s="40"/>
    </row>
    <row r="28" spans="1:21" ht="60" x14ac:dyDescent="0.25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4">
        <v>4</v>
      </c>
      <c r="M28" s="55" t="s">
        <v>112</v>
      </c>
      <c r="U28" s="14" t="s">
        <v>148</v>
      </c>
    </row>
    <row r="29" spans="1:21" ht="120" customHeight="1" x14ac:dyDescent="0.25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4">
        <v>5</v>
      </c>
      <c r="M29" s="55" t="s">
        <v>173</v>
      </c>
      <c r="N29" s="58" t="s">
        <v>172</v>
      </c>
      <c r="O29" s="58"/>
      <c r="P29" s="58"/>
      <c r="U29" t="s">
        <v>149</v>
      </c>
    </row>
    <row r="30" spans="1:21" ht="30" x14ac:dyDescent="0.25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4">
        <v>6</v>
      </c>
      <c r="M30" s="55" t="s">
        <v>113</v>
      </c>
    </row>
    <row r="31" spans="1:21" ht="75" x14ac:dyDescent="0.2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4">
        <v>7</v>
      </c>
      <c r="M31" s="55" t="s">
        <v>114</v>
      </c>
      <c r="U31" s="14" t="s">
        <v>150</v>
      </c>
    </row>
    <row r="32" spans="1:21" x14ac:dyDescent="0.25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t="s">
        <v>151</v>
      </c>
    </row>
    <row r="33" spans="1:24" ht="123.75" customHeight="1" x14ac:dyDescent="0.25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133</v>
      </c>
      <c r="G33" s="17" t="s">
        <v>135</v>
      </c>
      <c r="M33" s="14" t="s">
        <v>134</v>
      </c>
      <c r="U33" s="36" t="s">
        <v>152</v>
      </c>
    </row>
    <row r="34" spans="1:24" x14ac:dyDescent="0.25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 x14ac:dyDescent="0.25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131</v>
      </c>
      <c r="P35" s="29" t="s">
        <v>130</v>
      </c>
    </row>
    <row r="36" spans="1:24" ht="165" x14ac:dyDescent="0.2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117</v>
      </c>
      <c r="G36" s="17" t="s">
        <v>118</v>
      </c>
      <c r="M36" t="s">
        <v>132</v>
      </c>
      <c r="P36" s="39" t="s">
        <v>174</v>
      </c>
    </row>
    <row r="37" spans="1:24" x14ac:dyDescent="0.25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153</v>
      </c>
    </row>
    <row r="38" spans="1:24" x14ac:dyDescent="0.25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 x14ac:dyDescent="0.25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146</v>
      </c>
      <c r="U39" s="35" t="s">
        <v>154</v>
      </c>
    </row>
    <row r="40" spans="1:24" x14ac:dyDescent="0.25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155</v>
      </c>
    </row>
    <row r="41" spans="1:24" x14ac:dyDescent="0.25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136</v>
      </c>
      <c r="N41">
        <f>N38-1.5*N40</f>
        <v>1</v>
      </c>
      <c r="P41" t="s">
        <v>144</v>
      </c>
      <c r="U41" t="s">
        <v>156</v>
      </c>
    </row>
    <row r="42" spans="1:24" x14ac:dyDescent="0.25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137</v>
      </c>
      <c r="N42">
        <f>N38+1.5*N40</f>
        <v>13</v>
      </c>
      <c r="P42" t="s">
        <v>144</v>
      </c>
    </row>
    <row r="43" spans="1:24" x14ac:dyDescent="0.25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138</v>
      </c>
      <c r="N43">
        <f>N38-3*N40</f>
        <v>-5</v>
      </c>
      <c r="P43" t="s">
        <v>145</v>
      </c>
      <c r="U43" s="14" t="s">
        <v>157</v>
      </c>
    </row>
    <row r="44" spans="1:24" x14ac:dyDescent="0.25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139</v>
      </c>
      <c r="N44">
        <f>N38+3*N40</f>
        <v>19</v>
      </c>
      <c r="P44" t="s">
        <v>145</v>
      </c>
      <c r="U44" t="s">
        <v>158</v>
      </c>
    </row>
    <row r="45" spans="1:24" ht="90" x14ac:dyDescent="0.25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175</v>
      </c>
      <c r="U45" s="17" t="s">
        <v>159</v>
      </c>
    </row>
    <row r="46" spans="1:24" x14ac:dyDescent="0.25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 x14ac:dyDescent="0.2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8" t="s">
        <v>160</v>
      </c>
    </row>
    <row r="48" spans="1:24" x14ac:dyDescent="0.25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178</v>
      </c>
      <c r="V48" s="12">
        <f>SUM(Возраст_детей[Возраст детей])/COUNT(Возраст_детей[Возраст детей])</f>
        <v>9.6105263157894729</v>
      </c>
      <c r="X48" t="s">
        <v>176</v>
      </c>
    </row>
    <row r="49" spans="1:24" ht="30" x14ac:dyDescent="0.25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163</v>
      </c>
      <c r="V49" s="12">
        <f>SQRT(_xlfn.VAR.S(Возраст_детей[Возраст детей]))</f>
        <v>4.0927926709893789</v>
      </c>
      <c r="X49" s="17" t="s">
        <v>179</v>
      </c>
    </row>
    <row r="50" spans="1:24" x14ac:dyDescent="0.25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7" t="s">
        <v>161</v>
      </c>
      <c r="V50" s="12">
        <f>V48+1.5*V49</f>
        <v>15.749715322273541</v>
      </c>
    </row>
    <row r="51" spans="1:24" x14ac:dyDescent="0.25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143</v>
      </c>
      <c r="U51" s="37" t="s">
        <v>162</v>
      </c>
      <c r="V51" s="12">
        <f>V48-1.5*V49</f>
        <v>3.4713373093054045</v>
      </c>
    </row>
    <row r="52" spans="1:24" x14ac:dyDescent="0.25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140</v>
      </c>
      <c r="L52" s="34">
        <v>3</v>
      </c>
    </row>
    <row r="53" spans="1:24" x14ac:dyDescent="0.25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141</v>
      </c>
      <c r="I53" s="34"/>
      <c r="J53" s="34"/>
      <c r="K53" s="34">
        <v>1</v>
      </c>
      <c r="L53" s="34"/>
    </row>
    <row r="54" spans="1:24" x14ac:dyDescent="0.25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142</v>
      </c>
      <c r="I54" s="34"/>
      <c r="J54" s="34"/>
      <c r="K54" s="34">
        <v>2</v>
      </c>
      <c r="L54" s="34"/>
    </row>
    <row r="55" spans="1:24" x14ac:dyDescent="0.25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 x14ac:dyDescent="0.25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 x14ac:dyDescent="0.25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 x14ac:dyDescent="0.25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 x14ac:dyDescent="0.25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 x14ac:dyDescent="0.25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 x14ac:dyDescent="0.25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 x14ac:dyDescent="0.25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 x14ac:dyDescent="0.25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 x14ac:dyDescent="0.25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 x14ac:dyDescent="0.25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 x14ac:dyDescent="0.25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 x14ac:dyDescent="0.25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 x14ac:dyDescent="0.25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 x14ac:dyDescent="0.25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 x14ac:dyDescent="0.25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 x14ac:dyDescent="0.25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 x14ac:dyDescent="0.25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 x14ac:dyDescent="0.25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 x14ac:dyDescent="0.25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 x14ac:dyDescent="0.25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 x14ac:dyDescent="0.25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 x14ac:dyDescent="0.25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 x14ac:dyDescent="0.25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 x14ac:dyDescent="0.25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 x14ac:dyDescent="0.25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 x14ac:dyDescent="0.25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 x14ac:dyDescent="0.25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 x14ac:dyDescent="0.25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 x14ac:dyDescent="0.25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 x14ac:dyDescent="0.25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 x14ac:dyDescent="0.25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 x14ac:dyDescent="0.25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 x14ac:dyDescent="0.25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 x14ac:dyDescent="0.25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 x14ac:dyDescent="0.25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 x14ac:dyDescent="0.25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 x14ac:dyDescent="0.25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 x14ac:dyDescent="0.25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 x14ac:dyDescent="0.25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 x14ac:dyDescent="0.25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 x14ac:dyDescent="0.25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 x14ac:dyDescent="0.25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 x14ac:dyDescent="0.25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 x14ac:dyDescent="0.25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11" priority="3" operator="greaterThanOrEqual">
      <formula>$N$44</formula>
    </cfRule>
    <cfRule type="cellIs" dxfId="10" priority="2" operator="between">
      <formula>$N$41</formula>
      <formula>$N$43</formula>
    </cfRule>
    <cfRule type="cellIs" dxfId="9" priority="1" operator="between">
      <formula>$N$42</formula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Первичная обработка данных</vt:lpstr>
      <vt:lpstr>2 Исследовательский анализ дан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2022-04-13T08:14:32Z</dcterms:modified>
</cp:coreProperties>
</file>