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_Notes\Machine Learning\Classification Models\Decision Tree\"/>
    </mc:Choice>
  </mc:AlternateContent>
  <xr:revisionPtr revIDLastSave="0" documentId="13_ncr:1_{61B251DF-40EF-4496-BAF0-5514A6C31E4A}" xr6:coauthVersionLast="47" xr6:coauthVersionMax="47" xr10:uidLastSave="{00000000-0000-0000-0000-000000000000}"/>
  <bookViews>
    <workbookView xWindow="-108" yWindow="-108" windowWidth="23256" windowHeight="12456" activeTab="2" xr2:uid="{5D836753-1546-4A9B-AE48-5488417F41B1}"/>
  </bookViews>
  <sheets>
    <sheet name="Gender" sheetId="1" r:id="rId1"/>
    <sheet name="Region" sheetId="2" r:id="rId2"/>
    <sheet name="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3" l="1"/>
  <c r="M35" i="3"/>
  <c r="M34" i="3"/>
  <c r="M33" i="3"/>
  <c r="N6" i="3"/>
  <c r="N5" i="3"/>
  <c r="N4" i="3"/>
  <c r="N7" i="2"/>
  <c r="N6" i="2"/>
  <c r="N5" i="2"/>
  <c r="N4" i="2"/>
  <c r="N3" i="2"/>
</calcChain>
</file>

<file path=xl/sharedStrings.xml><?xml version="1.0" encoding="utf-8"?>
<sst xmlns="http://schemas.openxmlformats.org/spreadsheetml/2006/main" count="155" uniqueCount="54">
  <si>
    <t>Gender</t>
  </si>
  <si>
    <t>Region</t>
  </si>
  <si>
    <t>Age</t>
  </si>
  <si>
    <t>Response</t>
  </si>
  <si>
    <t>Male</t>
  </si>
  <si>
    <t>Female</t>
  </si>
  <si>
    <t>Chennai</t>
  </si>
  <si>
    <t>Bangalore</t>
  </si>
  <si>
    <t>Root Node
N:10        Target:4</t>
  </si>
  <si>
    <t>Gender=Male
N:7        Target:2</t>
  </si>
  <si>
    <t>Gender=Female
N:3        Target:2</t>
  </si>
  <si>
    <t>Node</t>
  </si>
  <si>
    <t>Gini Computation</t>
  </si>
  <si>
    <t>Gini Index</t>
  </si>
  <si>
    <t>Root</t>
  </si>
  <si>
    <t>Gender=Male</t>
  </si>
  <si>
    <t>Gender=Female</t>
  </si>
  <si>
    <t>Gender(Weighted Avg)</t>
  </si>
  <si>
    <t>Gini Gain</t>
  </si>
  <si>
    <t>1-((4/10)^2+(6/10)^2)</t>
  </si>
  <si>
    <t>1-((2/7)^2+(5/7)^2)</t>
  </si>
  <si>
    <t>1-((2/3)^2+(1/3)^2)</t>
  </si>
  <si>
    <t>(7/10)*0.41+(3/10)*0.44</t>
  </si>
  <si>
    <t>Gini(Root)-Gini(Gender)</t>
  </si>
  <si>
    <t>Target=4 means 1 in output(Response)</t>
  </si>
  <si>
    <t>Gini Index=1-summation of all (probability)^2</t>
  </si>
  <si>
    <t>Formula 
of gini index</t>
  </si>
  <si>
    <t>Region=Chennai
N:6        Target:3</t>
  </si>
  <si>
    <t>Region=Bangalore
N:4       Target:1</t>
  </si>
  <si>
    <t>Region=Chennai</t>
  </si>
  <si>
    <t>Region=Bangalore</t>
  </si>
  <si>
    <t>Region(Weighted Avg)</t>
  </si>
  <si>
    <t>1-((3/6)^2+(3/6)^2)</t>
  </si>
  <si>
    <t>1-((1/4)^2+(3/4)^2)</t>
  </si>
  <si>
    <t>(6/10)*0.5+(4/10)*0.375</t>
  </si>
  <si>
    <t>Age&lt;25
N:6        Target:0</t>
  </si>
  <si>
    <t>Age&gt;=25
N:4      Target:4</t>
  </si>
  <si>
    <t>Age&lt;25</t>
  </si>
  <si>
    <t>Age&gt;=25</t>
  </si>
  <si>
    <t>Age(Weighted Avg)</t>
  </si>
  <si>
    <t>1-((0/6)^2+(6/6)^2)</t>
  </si>
  <si>
    <t>1-((4/4)^2+(0/4)^2)</t>
  </si>
  <si>
    <t>(6/10)*0+(4/10)*0</t>
  </si>
  <si>
    <t>Result</t>
  </si>
  <si>
    <t>feature</t>
  </si>
  <si>
    <t>So here the gini gain of age is greater than gender and region so here the split happened by  age</t>
  </si>
  <si>
    <t>Note:= Decision tree not only take 25 it will test with all and e.g &lt;23 &gt;28 etc and take that which is best.</t>
  </si>
  <si>
    <t>We will try with age&lt;23</t>
  </si>
  <si>
    <t>Age&lt;23
N:1        Target:0</t>
  </si>
  <si>
    <t>Age&gt;=23
N:9      Target:4</t>
  </si>
  <si>
    <t>1-((0/1)^2+(1/1)^2)</t>
  </si>
  <si>
    <t>1-((4/9)^2+(5/9)^2)</t>
  </si>
  <si>
    <t>(1/10)*0+(9/10)*0.49</t>
  </si>
  <si>
    <t xml:space="preserve">here we see 0.039 is less than 0.48 which is come at age&lt;25 case so decision tree algorithm try with every age and find the best which has large gini index.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</si>
</sst>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4" borderId="1" xfId="0" applyFont="1" applyFill="1" applyBorder="1"/>
    <xf numFmtId="0" fontId="2" fillId="0" borderId="1" xfId="0" applyFont="1" applyBorder="1"/>
    <xf numFmtId="0" fontId="0" fillId="7" borderId="1" xfId="0" applyFill="1" applyBorder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0" fontId="2" fillId="0" borderId="0" xfId="0" applyFont="1"/>
    <xf numFmtId="0" fontId="5" fillId="2" borderId="0" xfId="0" applyFont="1" applyFill="1" applyAlignment="1">
      <alignment horizontal="center"/>
    </xf>
    <xf numFmtId="2" fontId="0" fillId="0" borderId="1" xfId="0" applyNumberFormat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0314D85-42C7-9378-2CFB-CAD3FB034790}"/>
            </a:ext>
          </a:extLst>
        </xdr:cNvPr>
        <xdr:cNvCxnSpPr/>
      </xdr:nvCxnSpPr>
      <xdr:spPr>
        <a:xfrm flipH="1">
          <a:off x="406908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00A1C1E-8083-F243-B842-84F432970EE7}"/>
            </a:ext>
          </a:extLst>
        </xdr:cNvPr>
        <xdr:cNvCxnSpPr/>
      </xdr:nvCxnSpPr>
      <xdr:spPr>
        <a:xfrm>
          <a:off x="493014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4CDC8AC-9BDD-4539-B22D-EA02592DFB38}"/>
            </a:ext>
          </a:extLst>
        </xdr:cNvPr>
        <xdr:cNvCxnSpPr/>
      </xdr:nvCxnSpPr>
      <xdr:spPr>
        <a:xfrm flipH="1">
          <a:off x="427482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66EB155-FEC8-4A36-A5EA-26E014F1A280}"/>
            </a:ext>
          </a:extLst>
        </xdr:cNvPr>
        <xdr:cNvCxnSpPr/>
      </xdr:nvCxnSpPr>
      <xdr:spPr>
        <a:xfrm>
          <a:off x="513588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9C2B0DE-7F3B-4039-B4DB-B3FB214C923D}"/>
            </a:ext>
          </a:extLst>
        </xdr:cNvPr>
        <xdr:cNvCxnSpPr/>
      </xdr:nvCxnSpPr>
      <xdr:spPr>
        <a:xfrm flipH="1">
          <a:off x="427482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82CA1B3-CAE7-4F5D-9378-2F1F2A2959A4}"/>
            </a:ext>
          </a:extLst>
        </xdr:cNvPr>
        <xdr:cNvCxnSpPr/>
      </xdr:nvCxnSpPr>
      <xdr:spPr>
        <a:xfrm>
          <a:off x="513588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31</xdr:row>
      <xdr:rowOff>167640</xdr:rowOff>
    </xdr:from>
    <xdr:to>
      <xdr:col>6</xdr:col>
      <xdr:colOff>160020</xdr:colOff>
      <xdr:row>35</xdr:row>
      <xdr:rowOff>15240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8965AF-F6A6-48C0-A91A-D14FF0C8CACF}"/>
            </a:ext>
          </a:extLst>
        </xdr:cNvPr>
        <xdr:cNvCxnSpPr/>
      </xdr:nvCxnSpPr>
      <xdr:spPr>
        <a:xfrm flipH="1">
          <a:off x="377952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373380</xdr:colOff>
      <xdr:row>32</xdr:row>
      <xdr:rowOff>7620</xdr:rowOff>
    </xdr:from>
    <xdr:to>
      <xdr:col>7</xdr:col>
      <xdr:colOff>533400</xdr:colOff>
      <xdr:row>35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74297D1-0A98-4560-9E17-C3A44AFF5394}"/>
            </a:ext>
          </a:extLst>
        </xdr:cNvPr>
        <xdr:cNvCxnSpPr/>
      </xdr:nvCxnSpPr>
      <xdr:spPr>
        <a:xfrm>
          <a:off x="464058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4D0-DCB1-4D43-993E-F1A424E8162C}">
  <dimension ref="A1:N16"/>
  <sheetViews>
    <sheetView workbookViewId="0">
      <selection sqref="A1:O16"/>
    </sheetView>
  </sheetViews>
  <sheetFormatPr defaultRowHeight="14.4" x14ac:dyDescent="0.3"/>
  <cols>
    <col min="2" max="2" width="10.77734375" customWidth="1"/>
    <col min="4" max="4" width="11.21875" customWidth="1"/>
    <col min="6" max="6" width="11.88671875" customWidth="1"/>
    <col min="12" max="12" width="20.44140625" customWidth="1"/>
    <col min="13" max="13" width="22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3" t="s">
        <v>11</v>
      </c>
      <c r="M2" s="3" t="s">
        <v>12</v>
      </c>
      <c r="N2" s="3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6" t="s">
        <v>8</v>
      </c>
      <c r="H3" s="7"/>
      <c r="I3" s="7"/>
      <c r="L3" s="4" t="s">
        <v>14</v>
      </c>
      <c r="M3" s="2" t="s">
        <v>19</v>
      </c>
      <c r="N3" s="2"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7"/>
      <c r="H4" s="7"/>
      <c r="I4" s="7"/>
      <c r="L4" s="4" t="s">
        <v>15</v>
      </c>
      <c r="M4" s="2" t="s">
        <v>20</v>
      </c>
      <c r="N4" s="2">
        <v>0.41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4" t="s">
        <v>16</v>
      </c>
      <c r="M5" s="2" t="s">
        <v>21</v>
      </c>
      <c r="N5" s="2">
        <v>0.44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4" t="s">
        <v>17</v>
      </c>
      <c r="M6" s="2" t="s">
        <v>22</v>
      </c>
      <c r="N6" s="2">
        <v>0.42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4" t="s">
        <v>18</v>
      </c>
      <c r="M7" s="2" t="s">
        <v>23</v>
      </c>
      <c r="N7" s="2">
        <v>0.06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6" t="s">
        <v>9</v>
      </c>
      <c r="G8" s="7"/>
      <c r="I8" s="6" t="s">
        <v>10</v>
      </c>
      <c r="J8" s="7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7"/>
      <c r="G9" s="7"/>
      <c r="I9" s="7"/>
      <c r="J9" s="7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8" t="s">
        <v>24</v>
      </c>
      <c r="G12" s="8"/>
      <c r="H12" s="8"/>
      <c r="I12" s="8"/>
    </row>
    <row r="15" spans="1:14" ht="14.4" customHeight="1" x14ac:dyDescent="0.3">
      <c r="F15" s="10" t="s">
        <v>26</v>
      </c>
      <c r="G15" s="9" t="s">
        <v>25</v>
      </c>
      <c r="H15" s="9"/>
      <c r="I15" s="9"/>
      <c r="J15" s="9"/>
      <c r="K15" s="9"/>
    </row>
    <row r="16" spans="1:14" ht="14.4" customHeight="1" x14ac:dyDescent="0.3">
      <c r="F16" s="11"/>
      <c r="G16" s="9"/>
      <c r="H16" s="9"/>
      <c r="I16" s="9"/>
      <c r="J16" s="9"/>
      <c r="K16" s="9"/>
    </row>
  </sheetData>
  <mergeCells count="6">
    <mergeCell ref="G3:I4"/>
    <mergeCell ref="F8:G9"/>
    <mergeCell ref="I8:J9"/>
    <mergeCell ref="F12:I12"/>
    <mergeCell ref="G15:K16"/>
    <mergeCell ref="F15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E93E-3762-4F51-89B7-8A01CCD165EF}">
  <dimension ref="A1:N16"/>
  <sheetViews>
    <sheetView workbookViewId="0">
      <selection activeCell="N10" sqref="N10"/>
    </sheetView>
  </sheetViews>
  <sheetFormatPr defaultRowHeight="14.4" x14ac:dyDescent="0.3"/>
  <cols>
    <col min="12" max="12" width="22.6640625" customWidth="1"/>
    <col min="13" max="13" width="23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3" t="s">
        <v>11</v>
      </c>
      <c r="M2" s="3" t="s">
        <v>12</v>
      </c>
      <c r="N2" s="3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6" t="s">
        <v>8</v>
      </c>
      <c r="H3" s="7"/>
      <c r="I3" s="7"/>
      <c r="L3" s="4" t="s">
        <v>14</v>
      </c>
      <c r="M3" s="2" t="s">
        <v>19</v>
      </c>
      <c r="N3" s="2">
        <f>1-((4/10)^2+(6/10)^2)</f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7"/>
      <c r="H4" s="7"/>
      <c r="I4" s="7"/>
      <c r="L4" s="4" t="s">
        <v>29</v>
      </c>
      <c r="M4" s="2" t="s">
        <v>32</v>
      </c>
      <c r="N4" s="2">
        <f>1-((3/6)^2+(3/6)^2)</f>
        <v>0.5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4" t="s">
        <v>30</v>
      </c>
      <c r="M5" s="2" t="s">
        <v>33</v>
      </c>
      <c r="N5" s="2">
        <f>1-((1/4)^2+(3/4)^2)</f>
        <v>0.375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4" t="s">
        <v>31</v>
      </c>
      <c r="M6" s="2" t="s">
        <v>34</v>
      </c>
      <c r="N6" s="2">
        <f>(6/10)*0.5+(4/10)*0.375</f>
        <v>0.45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4" t="s">
        <v>18</v>
      </c>
      <c r="M7" s="2" t="s">
        <v>23</v>
      </c>
      <c r="N7" s="2">
        <f>0.48-0.45</f>
        <v>2.9999999999999971E-2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6" t="s">
        <v>27</v>
      </c>
      <c r="G8" s="7"/>
      <c r="I8" s="6" t="s">
        <v>28</v>
      </c>
      <c r="J8" s="7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7"/>
      <c r="G9" s="7"/>
      <c r="I9" s="7"/>
      <c r="J9" s="7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8" t="s">
        <v>24</v>
      </c>
      <c r="G12" s="8"/>
      <c r="H12" s="8"/>
      <c r="I12" s="8"/>
    </row>
    <row r="15" spans="1:14" x14ac:dyDescent="0.3">
      <c r="F15" s="10" t="s">
        <v>26</v>
      </c>
      <c r="G15" s="9" t="s">
        <v>25</v>
      </c>
      <c r="H15" s="9"/>
      <c r="I15" s="9"/>
      <c r="J15" s="9"/>
      <c r="K15" s="9"/>
    </row>
    <row r="16" spans="1:14" x14ac:dyDescent="0.3">
      <c r="F16" s="11"/>
      <c r="G16" s="9"/>
      <c r="H16" s="9"/>
      <c r="I16" s="9"/>
      <c r="J16" s="9"/>
      <c r="K16" s="9"/>
    </row>
  </sheetData>
  <mergeCells count="6">
    <mergeCell ref="G3:I4"/>
    <mergeCell ref="F8:G9"/>
    <mergeCell ref="I8:J9"/>
    <mergeCell ref="F12:I12"/>
    <mergeCell ref="F15:F16"/>
    <mergeCell ref="G15:K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4901-EB7F-4806-A921-B5CD404A39D9}">
  <dimension ref="A1:N40"/>
  <sheetViews>
    <sheetView tabSelected="1" topLeftCell="A10" workbookViewId="0">
      <selection activeCell="M27" sqref="M27"/>
    </sheetView>
  </sheetViews>
  <sheetFormatPr defaultRowHeight="14.4" x14ac:dyDescent="0.3"/>
  <cols>
    <col min="11" max="11" width="17.5546875" customWidth="1"/>
    <col min="12" max="12" width="26.33203125" customWidth="1"/>
    <col min="13" max="13" width="27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3" t="s">
        <v>11</v>
      </c>
      <c r="M2" s="3" t="s">
        <v>12</v>
      </c>
      <c r="N2" s="3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6" t="s">
        <v>8</v>
      </c>
      <c r="H3" s="7"/>
      <c r="I3" s="7"/>
      <c r="L3" s="4" t="s">
        <v>14</v>
      </c>
      <c r="M3" s="2" t="s">
        <v>19</v>
      </c>
      <c r="N3" s="2"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7"/>
      <c r="H4" s="7"/>
      <c r="I4" s="7"/>
      <c r="L4" s="4" t="s">
        <v>37</v>
      </c>
      <c r="M4" s="2" t="s">
        <v>40</v>
      </c>
      <c r="N4" s="2">
        <f>1-((0/6)^2+(6/6)^2)</f>
        <v>0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4" t="s">
        <v>38</v>
      </c>
      <c r="M5" s="2" t="s">
        <v>41</v>
      </c>
      <c r="N5" s="2">
        <f>1-((4/4)^2+(0/4)^2)</f>
        <v>0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4" t="s">
        <v>39</v>
      </c>
      <c r="M6" s="2" t="s">
        <v>42</v>
      </c>
      <c r="N6" s="2">
        <f>(6/10)*0+(4/10)*0</f>
        <v>0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4" t="s">
        <v>18</v>
      </c>
      <c r="M7" s="2" t="s">
        <v>23</v>
      </c>
      <c r="N7" s="2">
        <v>0.48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6" t="s">
        <v>35</v>
      </c>
      <c r="G8" s="7"/>
      <c r="I8" s="6" t="s">
        <v>36</v>
      </c>
      <c r="J8" s="7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7"/>
      <c r="G9" s="7"/>
      <c r="I9" s="7"/>
      <c r="J9" s="7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8" t="s">
        <v>24</v>
      </c>
      <c r="G12" s="8"/>
      <c r="H12" s="8"/>
      <c r="I12" s="8"/>
    </row>
    <row r="15" spans="1:14" x14ac:dyDescent="0.3">
      <c r="F15" s="10" t="s">
        <v>26</v>
      </c>
      <c r="G15" s="9" t="s">
        <v>25</v>
      </c>
      <c r="H15" s="9"/>
      <c r="I15" s="9"/>
      <c r="J15" s="9"/>
      <c r="K15" s="9"/>
    </row>
    <row r="16" spans="1:14" x14ac:dyDescent="0.3">
      <c r="F16" s="11"/>
      <c r="G16" s="9"/>
      <c r="H16" s="9"/>
      <c r="I16" s="9"/>
      <c r="J16" s="9"/>
      <c r="K16" s="9"/>
    </row>
    <row r="19" spans="1:13" x14ac:dyDescent="0.3">
      <c r="A19" t="s">
        <v>43</v>
      </c>
      <c r="E19" s="12" t="s">
        <v>46</v>
      </c>
    </row>
    <row r="20" spans="1:13" x14ac:dyDescent="0.3">
      <c r="A20" s="5" t="s">
        <v>44</v>
      </c>
      <c r="B20" s="5" t="s">
        <v>13</v>
      </c>
    </row>
    <row r="21" spans="1:13" x14ac:dyDescent="0.3">
      <c r="A21" s="2" t="s">
        <v>0</v>
      </c>
      <c r="B21" s="2">
        <v>0.06</v>
      </c>
    </row>
    <row r="22" spans="1:13" x14ac:dyDescent="0.3">
      <c r="A22" s="2" t="s">
        <v>1</v>
      </c>
      <c r="B22" s="2">
        <v>0.03</v>
      </c>
    </row>
    <row r="23" spans="1:13" x14ac:dyDescent="0.3">
      <c r="A23" s="2" t="s">
        <v>2</v>
      </c>
      <c r="B23" s="2">
        <v>0.48</v>
      </c>
    </row>
    <row r="25" spans="1:13" x14ac:dyDescent="0.3">
      <c r="A25" s="8" t="s">
        <v>45</v>
      </c>
      <c r="B25" s="8"/>
      <c r="C25" s="8"/>
      <c r="D25" s="8"/>
      <c r="E25" s="8"/>
      <c r="F25" s="8"/>
      <c r="G25" s="8"/>
      <c r="H25" s="8"/>
      <c r="I25" s="8"/>
    </row>
    <row r="28" spans="1:13" ht="25.8" x14ac:dyDescent="0.5">
      <c r="E28" s="13" t="s">
        <v>47</v>
      </c>
      <c r="F28" s="13"/>
      <c r="G28" s="13"/>
      <c r="H28" s="13"/>
      <c r="I28" s="13"/>
    </row>
    <row r="31" spans="1:13" x14ac:dyDescent="0.3">
      <c r="F31" s="6" t="s">
        <v>8</v>
      </c>
      <c r="G31" s="7"/>
      <c r="H31" s="7"/>
      <c r="K31" s="3" t="s">
        <v>11</v>
      </c>
      <c r="L31" s="3" t="s">
        <v>12</v>
      </c>
      <c r="M31" s="3" t="s">
        <v>13</v>
      </c>
    </row>
    <row r="32" spans="1:13" x14ac:dyDescent="0.3">
      <c r="F32" s="7"/>
      <c r="G32" s="7"/>
      <c r="H32" s="7"/>
      <c r="K32" s="4" t="s">
        <v>14</v>
      </c>
      <c r="L32" s="2" t="s">
        <v>19</v>
      </c>
      <c r="M32" s="2">
        <v>0.48</v>
      </c>
    </row>
    <row r="33" spans="5:14" x14ac:dyDescent="0.3">
      <c r="K33" s="4" t="s">
        <v>37</v>
      </c>
      <c r="L33" s="2" t="s">
        <v>50</v>
      </c>
      <c r="M33" s="2">
        <f>1-((0/1)^2+(1/1)^2)</f>
        <v>0</v>
      </c>
    </row>
    <row r="34" spans="5:14" x14ac:dyDescent="0.3">
      <c r="K34" s="4" t="s">
        <v>38</v>
      </c>
      <c r="L34" s="2" t="s">
        <v>51</v>
      </c>
      <c r="M34" s="14">
        <f>1-((4/9)^2+(5/9)^2)</f>
        <v>0.49382716049382713</v>
      </c>
    </row>
    <row r="35" spans="5:14" x14ac:dyDescent="0.3">
      <c r="K35" s="4" t="s">
        <v>39</v>
      </c>
      <c r="L35" s="2" t="s">
        <v>52</v>
      </c>
      <c r="M35" s="2">
        <f>(1/10)*0+(9/10)*0.49</f>
        <v>0.441</v>
      </c>
    </row>
    <row r="36" spans="5:14" x14ac:dyDescent="0.3">
      <c r="E36" s="6" t="s">
        <v>48</v>
      </c>
      <c r="F36" s="7"/>
      <c r="H36" s="6" t="s">
        <v>49</v>
      </c>
      <c r="I36" s="7"/>
      <c r="K36" s="4" t="s">
        <v>18</v>
      </c>
      <c r="L36" s="2" t="s">
        <v>23</v>
      </c>
      <c r="M36" s="2">
        <f>0.48-0.441</f>
        <v>3.8999999999999979E-2</v>
      </c>
    </row>
    <row r="37" spans="5:14" x14ac:dyDescent="0.3">
      <c r="E37" s="7"/>
      <c r="F37" s="7"/>
      <c r="H37" s="7"/>
      <c r="I37" s="7"/>
    </row>
    <row r="39" spans="5:14" ht="14.4" customHeight="1" x14ac:dyDescent="0.3">
      <c r="K39" s="15" t="s">
        <v>53</v>
      </c>
      <c r="L39" s="15"/>
      <c r="M39" s="15"/>
      <c r="N39" s="16"/>
    </row>
    <row r="40" spans="5:14" x14ac:dyDescent="0.3">
      <c r="K40" s="15"/>
      <c r="L40" s="15"/>
      <c r="M40" s="15"/>
    </row>
  </sheetData>
  <mergeCells count="12">
    <mergeCell ref="K39:M40"/>
    <mergeCell ref="E28:I28"/>
    <mergeCell ref="H36:I37"/>
    <mergeCell ref="F31:H32"/>
    <mergeCell ref="E36:F37"/>
    <mergeCell ref="A25:I25"/>
    <mergeCell ref="G3:I4"/>
    <mergeCell ref="F8:G9"/>
    <mergeCell ref="I8:J9"/>
    <mergeCell ref="F12:I12"/>
    <mergeCell ref="F15:F16"/>
    <mergeCell ref="G15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Region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Kashani</dc:creator>
  <cp:lastModifiedBy>Komal Kashani</cp:lastModifiedBy>
  <dcterms:created xsi:type="dcterms:W3CDTF">2024-10-03T17:35:11Z</dcterms:created>
  <dcterms:modified xsi:type="dcterms:W3CDTF">2024-10-05T17:55:05Z</dcterms:modified>
</cp:coreProperties>
</file>